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EsteLivro" autoCompressPictures="0"/>
  <mc:AlternateContent xmlns:mc="http://schemas.openxmlformats.org/markup-compatibility/2006">
    <mc:Choice Requires="x15">
      <x15ac:absPath xmlns:x15ac="http://schemas.microsoft.com/office/spreadsheetml/2010/11/ac" url="C:\Users\Carlos\Desktop\"/>
    </mc:Choice>
  </mc:AlternateContent>
  <workbookProtection workbookAlgorithmName="SHA-512" workbookHashValue="2K6tHFkrlN5T4uDfJiaPYzRNFAG2wjgGp5Eox5/EcE/xkVxO09rivd9mWu24QVHoT5ATrfW93RQQ6lW19F3F8A==" workbookSaltValue="L7ImFI81v+MYCnPCCpNVfA==" workbookSpinCount="100000" lockStructure="1"/>
  <bookViews>
    <workbookView xWindow="0" yWindow="0" windowWidth="21600" windowHeight="9735"/>
  </bookViews>
  <sheets>
    <sheet name="Grelha para n meses" sheetId="8" r:id="rId1"/>
    <sheet name="Departamentos" sheetId="11" state="hidden" r:id="rId2"/>
    <sheet name="Docentes" sheetId="12" state="hidden" r:id="rId3"/>
  </sheets>
  <definedNames>
    <definedName name="_xlnm.Print_Area" localSheetId="0">'Grelha para n meses'!$A$1:$O$152</definedName>
    <definedName name="_xlnm.Print_Titles" localSheetId="0">'Grelha para n meses'!$11:$12</definedName>
  </definedNames>
  <calcPr calcId="152511"/>
</workbook>
</file>

<file path=xl/calcChain.xml><?xml version="1.0" encoding="utf-8"?>
<calcChain xmlns="http://schemas.openxmlformats.org/spreadsheetml/2006/main">
  <c r="M19" i="8" l="1"/>
  <c r="N7" i="8"/>
  <c r="M134" i="8" l="1"/>
  <c r="J134" i="8"/>
  <c r="H134" i="8"/>
  <c r="M123" i="8"/>
  <c r="M124" i="8"/>
  <c r="M125" i="8"/>
  <c r="M126" i="8"/>
  <c r="M127" i="8"/>
  <c r="M128" i="8"/>
  <c r="M129" i="8"/>
  <c r="M130" i="8"/>
  <c r="M131" i="8"/>
  <c r="J123" i="8"/>
  <c r="J124" i="8"/>
  <c r="J125" i="8"/>
  <c r="J126" i="8"/>
  <c r="J127" i="8"/>
  <c r="J128" i="8"/>
  <c r="J129" i="8"/>
  <c r="J130" i="8"/>
  <c r="J131" i="8"/>
  <c r="H123" i="8"/>
  <c r="H124" i="8"/>
  <c r="H125" i="8"/>
  <c r="H126" i="8"/>
  <c r="H127" i="8"/>
  <c r="H128" i="8"/>
  <c r="H129" i="8"/>
  <c r="H130" i="8"/>
  <c r="H131" i="8"/>
  <c r="M150" i="8" l="1"/>
  <c r="J150" i="8"/>
  <c r="H150" i="8"/>
  <c r="H61" i="8" l="1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14" i="8"/>
  <c r="H15" i="8"/>
  <c r="H16" i="8"/>
  <c r="H13" i="8"/>
  <c r="H17" i="8" l="1"/>
  <c r="K17" i="8" s="1"/>
  <c r="J17" i="8"/>
  <c r="O133" i="8"/>
  <c r="M133" i="8"/>
  <c r="J133" i="8"/>
  <c r="M99" i="8"/>
  <c r="J99" i="8"/>
  <c r="H99" i="8"/>
  <c r="J100" i="8"/>
  <c r="M122" i="8" l="1"/>
  <c r="M132" i="8"/>
  <c r="M135" i="8"/>
  <c r="M136" i="8"/>
  <c r="M137" i="8"/>
  <c r="M138" i="8"/>
  <c r="M139" i="8"/>
  <c r="M140" i="8"/>
  <c r="M141" i="8"/>
  <c r="M142" i="8"/>
  <c r="M143" i="8"/>
  <c r="M144" i="8"/>
  <c r="M145" i="8"/>
  <c r="M146" i="8"/>
  <c r="M147" i="8"/>
  <c r="M148" i="8"/>
  <c r="M149" i="8"/>
  <c r="M151" i="8"/>
  <c r="M121" i="8"/>
  <c r="M118" i="8"/>
  <c r="M119" i="8"/>
  <c r="M101" i="8"/>
  <c r="M102" i="8"/>
  <c r="M103" i="8"/>
  <c r="M104" i="8"/>
  <c r="M105" i="8"/>
  <c r="M106" i="8"/>
  <c r="M107" i="8"/>
  <c r="M108" i="8"/>
  <c r="M109" i="8"/>
  <c r="M110" i="8"/>
  <c r="M111" i="8"/>
  <c r="M112" i="8"/>
  <c r="M113" i="8"/>
  <c r="M114" i="8"/>
  <c r="M115" i="8"/>
  <c r="M116" i="8"/>
  <c r="M117" i="8"/>
  <c r="M18" i="8"/>
  <c r="M20" i="8"/>
  <c r="M21" i="8"/>
  <c r="M22" i="8"/>
  <c r="M23" i="8"/>
  <c r="M24" i="8"/>
  <c r="M25" i="8"/>
  <c r="M26" i="8"/>
  <c r="M27" i="8"/>
  <c r="M28" i="8"/>
  <c r="M29" i="8"/>
  <c r="M30" i="8"/>
  <c r="M31" i="8"/>
  <c r="M32" i="8"/>
  <c r="M33" i="8"/>
  <c r="M34" i="8"/>
  <c r="M35" i="8"/>
  <c r="M36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M53" i="8"/>
  <c r="M54" i="8"/>
  <c r="M55" i="8"/>
  <c r="M56" i="8"/>
  <c r="M57" i="8"/>
  <c r="M58" i="8"/>
  <c r="M59" i="8"/>
  <c r="M60" i="8"/>
  <c r="M61" i="8"/>
  <c r="M62" i="8"/>
  <c r="M63" i="8"/>
  <c r="M64" i="8"/>
  <c r="M65" i="8"/>
  <c r="M66" i="8"/>
  <c r="M67" i="8"/>
  <c r="M68" i="8"/>
  <c r="M69" i="8"/>
  <c r="M70" i="8"/>
  <c r="M71" i="8"/>
  <c r="M72" i="8"/>
  <c r="M73" i="8"/>
  <c r="M74" i="8"/>
  <c r="M75" i="8"/>
  <c r="M76" i="8"/>
  <c r="M77" i="8"/>
  <c r="M78" i="8"/>
  <c r="M79" i="8"/>
  <c r="M80" i="8"/>
  <c r="M81" i="8"/>
  <c r="M82" i="8"/>
  <c r="M83" i="8"/>
  <c r="M84" i="8"/>
  <c r="M85" i="8"/>
  <c r="M86" i="8"/>
  <c r="M87" i="8"/>
  <c r="M88" i="8"/>
  <c r="M89" i="8"/>
  <c r="M90" i="8"/>
  <c r="M91" i="8"/>
  <c r="M92" i="8"/>
  <c r="M93" i="8"/>
  <c r="M94" i="8"/>
  <c r="M95" i="8"/>
  <c r="M96" i="8"/>
  <c r="J122" i="8"/>
  <c r="J132" i="8"/>
  <c r="J135" i="8"/>
  <c r="J136" i="8"/>
  <c r="J137" i="8"/>
  <c r="J138" i="8"/>
  <c r="J139" i="8"/>
  <c r="J140" i="8"/>
  <c r="J141" i="8"/>
  <c r="J142" i="8"/>
  <c r="J143" i="8"/>
  <c r="J144" i="8"/>
  <c r="J145" i="8"/>
  <c r="J146" i="8"/>
  <c r="J147" i="8"/>
  <c r="J148" i="8"/>
  <c r="J149" i="8"/>
  <c r="J151" i="8"/>
  <c r="J121" i="8"/>
  <c r="J101" i="8"/>
  <c r="J102" i="8"/>
  <c r="J103" i="8"/>
  <c r="J104" i="8"/>
  <c r="J105" i="8"/>
  <c r="J106" i="8"/>
  <c r="J107" i="8"/>
  <c r="J108" i="8"/>
  <c r="J109" i="8"/>
  <c r="J110" i="8"/>
  <c r="J111" i="8"/>
  <c r="J112" i="8"/>
  <c r="J113" i="8"/>
  <c r="J114" i="8"/>
  <c r="J115" i="8"/>
  <c r="J116" i="8"/>
  <c r="J117" i="8"/>
  <c r="J118" i="8"/>
  <c r="J119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61" i="8"/>
  <c r="J62" i="8"/>
  <c r="J63" i="8"/>
  <c r="J64" i="8"/>
  <c r="J65" i="8"/>
  <c r="J66" i="8"/>
  <c r="J67" i="8"/>
  <c r="J68" i="8"/>
  <c r="J69" i="8"/>
  <c r="J70" i="8"/>
  <c r="J71" i="8"/>
  <c r="J72" i="8"/>
  <c r="J73" i="8"/>
  <c r="J74" i="8"/>
  <c r="J75" i="8"/>
  <c r="J76" i="8"/>
  <c r="J77" i="8"/>
  <c r="J78" i="8"/>
  <c r="J79" i="8"/>
  <c r="J80" i="8"/>
  <c r="J81" i="8"/>
  <c r="J82" i="8"/>
  <c r="J83" i="8"/>
  <c r="J84" i="8"/>
  <c r="J85" i="8"/>
  <c r="J86" i="8"/>
  <c r="J87" i="8"/>
  <c r="J88" i="8"/>
  <c r="J89" i="8"/>
  <c r="J90" i="8"/>
  <c r="J91" i="8"/>
  <c r="J92" i="8"/>
  <c r="J93" i="8"/>
  <c r="J94" i="8"/>
  <c r="J95" i="8"/>
  <c r="J96" i="8"/>
  <c r="J97" i="8"/>
  <c r="H122" i="8"/>
  <c r="K122" i="8" s="1"/>
  <c r="N124" i="8"/>
  <c r="K126" i="8"/>
  <c r="K128" i="8"/>
  <c r="N130" i="8"/>
  <c r="H132" i="8"/>
  <c r="N132" i="8" s="1"/>
  <c r="N134" i="8"/>
  <c r="H135" i="8"/>
  <c r="H136" i="8"/>
  <c r="K136" i="8" s="1"/>
  <c r="H137" i="8"/>
  <c r="N137" i="8" s="1"/>
  <c r="H138" i="8"/>
  <c r="N138" i="8" s="1"/>
  <c r="H139" i="8"/>
  <c r="N139" i="8" s="1"/>
  <c r="H140" i="8"/>
  <c r="K140" i="8" s="1"/>
  <c r="H141" i="8"/>
  <c r="N141" i="8" s="1"/>
  <c r="H142" i="8"/>
  <c r="K142" i="8" s="1"/>
  <c r="H143" i="8"/>
  <c r="H144" i="8"/>
  <c r="K144" i="8" s="1"/>
  <c r="H145" i="8"/>
  <c r="K145" i="8" s="1"/>
  <c r="H146" i="8"/>
  <c r="K146" i="8" s="1"/>
  <c r="H147" i="8"/>
  <c r="K147" i="8" s="1"/>
  <c r="H148" i="8"/>
  <c r="K148" i="8" s="1"/>
  <c r="H149" i="8"/>
  <c r="N149" i="8" s="1"/>
  <c r="H151" i="8"/>
  <c r="K151" i="8" s="1"/>
  <c r="H121" i="8"/>
  <c r="N121" i="8" s="1"/>
  <c r="H118" i="8"/>
  <c r="K118" i="8" s="1"/>
  <c r="H119" i="8"/>
  <c r="K119" i="8" s="1"/>
  <c r="H101" i="8"/>
  <c r="K101" i="8" s="1"/>
  <c r="H102" i="8"/>
  <c r="N102" i="8" s="1"/>
  <c r="H103" i="8"/>
  <c r="N103" i="8" s="1"/>
  <c r="H104" i="8"/>
  <c r="N104" i="8" s="1"/>
  <c r="H105" i="8"/>
  <c r="N105" i="8" s="1"/>
  <c r="H106" i="8"/>
  <c r="H107" i="8"/>
  <c r="K107" i="8" s="1"/>
  <c r="H108" i="8"/>
  <c r="N108" i="8" s="1"/>
  <c r="H109" i="8"/>
  <c r="K109" i="8" s="1"/>
  <c r="H110" i="8"/>
  <c r="K110" i="8" s="1"/>
  <c r="H111" i="8"/>
  <c r="K111" i="8" s="1"/>
  <c r="H112" i="8"/>
  <c r="K112" i="8" s="1"/>
  <c r="H113" i="8"/>
  <c r="K113" i="8" s="1"/>
  <c r="H114" i="8"/>
  <c r="N114" i="8" s="1"/>
  <c r="H115" i="8"/>
  <c r="N115" i="8" s="1"/>
  <c r="H116" i="8"/>
  <c r="K116" i="8" s="1"/>
  <c r="N117" i="8"/>
  <c r="N99" i="8"/>
  <c r="H18" i="8"/>
  <c r="K18" i="8" s="1"/>
  <c r="H19" i="8"/>
  <c r="K19" i="8" s="1"/>
  <c r="H20" i="8"/>
  <c r="K20" i="8" s="1"/>
  <c r="H21" i="8"/>
  <c r="H22" i="8"/>
  <c r="N22" i="8" s="1"/>
  <c r="H23" i="8"/>
  <c r="K23" i="8" s="1"/>
  <c r="H24" i="8"/>
  <c r="N24" i="8" s="1"/>
  <c r="H25" i="8"/>
  <c r="N25" i="8" s="1"/>
  <c r="H26" i="8"/>
  <c r="N26" i="8" s="1"/>
  <c r="H27" i="8"/>
  <c r="K27" i="8" s="1"/>
  <c r="H28" i="8"/>
  <c r="K28" i="8" s="1"/>
  <c r="H29" i="8"/>
  <c r="K29" i="8" s="1"/>
  <c r="H30" i="8"/>
  <c r="N30" i="8" s="1"/>
  <c r="H31" i="8"/>
  <c r="K31" i="8" s="1"/>
  <c r="H32" i="8"/>
  <c r="N32" i="8" s="1"/>
  <c r="H33" i="8"/>
  <c r="K33" i="8" s="1"/>
  <c r="H34" i="8"/>
  <c r="N34" i="8" s="1"/>
  <c r="H35" i="8"/>
  <c r="K35" i="8" s="1"/>
  <c r="H36" i="8"/>
  <c r="K36" i="8" s="1"/>
  <c r="H37" i="8"/>
  <c r="H38" i="8"/>
  <c r="K38" i="8" s="1"/>
  <c r="H39" i="8"/>
  <c r="K39" i="8" s="1"/>
  <c r="H40" i="8"/>
  <c r="N40" i="8" s="1"/>
  <c r="H41" i="8"/>
  <c r="K41" i="8" s="1"/>
  <c r="H42" i="8"/>
  <c r="N42" i="8" s="1"/>
  <c r="H43" i="8"/>
  <c r="K43" i="8" s="1"/>
  <c r="H44" i="8"/>
  <c r="K44" i="8" s="1"/>
  <c r="H45" i="8"/>
  <c r="K45" i="8" s="1"/>
  <c r="H46" i="8"/>
  <c r="N46" i="8" s="1"/>
  <c r="H47" i="8"/>
  <c r="K47" i="8" s="1"/>
  <c r="H48" i="8"/>
  <c r="N48" i="8" s="1"/>
  <c r="H49" i="8"/>
  <c r="K49" i="8" s="1"/>
  <c r="H50" i="8"/>
  <c r="K50" i="8" s="1"/>
  <c r="H51" i="8"/>
  <c r="N51" i="8" s="1"/>
  <c r="H52" i="8"/>
  <c r="K52" i="8" s="1"/>
  <c r="H53" i="8"/>
  <c r="N53" i="8" s="1"/>
  <c r="H54" i="8"/>
  <c r="N54" i="8" s="1"/>
  <c r="H55" i="8"/>
  <c r="N55" i="8" s="1"/>
  <c r="H56" i="8"/>
  <c r="N56" i="8" s="1"/>
  <c r="H57" i="8"/>
  <c r="N57" i="8" s="1"/>
  <c r="H58" i="8"/>
  <c r="N58" i="8" s="1"/>
  <c r="H59" i="8"/>
  <c r="K59" i="8" s="1"/>
  <c r="H60" i="8"/>
  <c r="K60" i="8" s="1"/>
  <c r="H75" i="8"/>
  <c r="N75" i="8" s="1"/>
  <c r="H76" i="8"/>
  <c r="K76" i="8" s="1"/>
  <c r="H77" i="8"/>
  <c r="N77" i="8" s="1"/>
  <c r="H78" i="8"/>
  <c r="N78" i="8" s="1"/>
  <c r="H79" i="8"/>
  <c r="K79" i="8" s="1"/>
  <c r="H80" i="8"/>
  <c r="N80" i="8" s="1"/>
  <c r="H81" i="8"/>
  <c r="K81" i="8" s="1"/>
  <c r="H82" i="8"/>
  <c r="K82" i="8" s="1"/>
  <c r="H83" i="8"/>
  <c r="H84" i="8"/>
  <c r="N84" i="8" s="1"/>
  <c r="H85" i="8"/>
  <c r="K85" i="8" s="1"/>
  <c r="H86" i="8"/>
  <c r="N86" i="8" s="1"/>
  <c r="H87" i="8"/>
  <c r="K87" i="8" s="1"/>
  <c r="H88" i="8"/>
  <c r="N88" i="8" s="1"/>
  <c r="H89" i="8"/>
  <c r="K89" i="8" s="1"/>
  <c r="H90" i="8"/>
  <c r="K90" i="8" s="1"/>
  <c r="H91" i="8"/>
  <c r="H92" i="8"/>
  <c r="N92" i="8" s="1"/>
  <c r="H93" i="8"/>
  <c r="K93" i="8" s="1"/>
  <c r="H94" i="8"/>
  <c r="N94" i="8" s="1"/>
  <c r="H95" i="8"/>
  <c r="N95" i="8" s="1"/>
  <c r="H96" i="8"/>
  <c r="N96" i="8" s="1"/>
  <c r="H97" i="8"/>
  <c r="K97" i="8" s="1"/>
  <c r="N62" i="8"/>
  <c r="N64" i="8"/>
  <c r="K66" i="8"/>
  <c r="K68" i="8"/>
  <c r="N70" i="8"/>
  <c r="N72" i="8"/>
  <c r="K74" i="8"/>
  <c r="K13" i="8"/>
  <c r="O13" i="8" s="1"/>
  <c r="O17" i="8"/>
  <c r="K21" i="8"/>
  <c r="N21" i="8"/>
  <c r="K25" i="8"/>
  <c r="N29" i="8"/>
  <c r="K37" i="8"/>
  <c r="N37" i="8"/>
  <c r="N45" i="8"/>
  <c r="K53" i="8"/>
  <c r="K57" i="8"/>
  <c r="K61" i="8"/>
  <c r="N61" i="8"/>
  <c r="K62" i="8"/>
  <c r="K63" i="8"/>
  <c r="N63" i="8"/>
  <c r="K64" i="8"/>
  <c r="K65" i="8"/>
  <c r="N65" i="8"/>
  <c r="N66" i="8"/>
  <c r="K67" i="8"/>
  <c r="N67" i="8"/>
  <c r="N68" i="8"/>
  <c r="K69" i="8"/>
  <c r="N69" i="8"/>
  <c r="K70" i="8"/>
  <c r="K71" i="8"/>
  <c r="N71" i="8"/>
  <c r="K72" i="8"/>
  <c r="K73" i="8"/>
  <c r="N73" i="8"/>
  <c r="N74" i="8"/>
  <c r="N79" i="8"/>
  <c r="K83" i="8"/>
  <c r="N83" i="8"/>
  <c r="K91" i="8"/>
  <c r="N91" i="8"/>
  <c r="K99" i="8"/>
  <c r="K100" i="8"/>
  <c r="O100" i="8" s="1"/>
  <c r="K102" i="8"/>
  <c r="K106" i="8"/>
  <c r="N106" i="8"/>
  <c r="K114" i="8"/>
  <c r="K117" i="8"/>
  <c r="O117" i="8"/>
  <c r="K121" i="8"/>
  <c r="K123" i="8"/>
  <c r="N123" i="8"/>
  <c r="K124" i="8"/>
  <c r="K125" i="8"/>
  <c r="N125" i="8"/>
  <c r="N126" i="8"/>
  <c r="K127" i="8"/>
  <c r="N127" i="8"/>
  <c r="N128" i="8"/>
  <c r="K129" i="8"/>
  <c r="N129" i="8"/>
  <c r="K130" i="8"/>
  <c r="K131" i="8"/>
  <c r="N131" i="8"/>
  <c r="K133" i="8"/>
  <c r="N133" i="8"/>
  <c r="K134" i="8"/>
  <c r="K135" i="8"/>
  <c r="N135" i="8"/>
  <c r="K139" i="8"/>
  <c r="K143" i="8"/>
  <c r="N143" i="8"/>
  <c r="N146" i="8"/>
  <c r="K150" i="8"/>
  <c r="N150" i="8"/>
  <c r="N151" i="8" l="1"/>
  <c r="N142" i="8"/>
  <c r="N87" i="8"/>
  <c r="O87" i="8" s="1"/>
  <c r="K75" i="8"/>
  <c r="O75" i="8" s="1"/>
  <c r="N49" i="8"/>
  <c r="K95" i="8"/>
  <c r="O95" i="8" s="1"/>
  <c r="K137" i="8"/>
  <c r="O137" i="8" s="1"/>
  <c r="K104" i="8"/>
  <c r="O104" i="8" s="1"/>
  <c r="K149" i="8"/>
  <c r="O149" i="8" s="1"/>
  <c r="N85" i="8"/>
  <c r="O85" i="8" s="1"/>
  <c r="K108" i="8"/>
  <c r="O108" i="8" s="1"/>
  <c r="N89" i="8"/>
  <c r="O89" i="8" s="1"/>
  <c r="K77" i="8"/>
  <c r="O77" i="8" s="1"/>
  <c r="N59" i="8"/>
  <c r="O59" i="8" s="1"/>
  <c r="N35" i="8"/>
  <c r="O35" i="8" s="1"/>
  <c r="K141" i="8"/>
  <c r="O141" i="8" s="1"/>
  <c r="N93" i="8"/>
  <c r="O93" i="8" s="1"/>
  <c r="K51" i="8"/>
  <c r="O51" i="8" s="1"/>
  <c r="N39" i="8"/>
  <c r="O39" i="8" s="1"/>
  <c r="N81" i="8"/>
  <c r="O81" i="8" s="1"/>
  <c r="K55" i="8"/>
  <c r="O55" i="8" s="1"/>
  <c r="N116" i="8"/>
  <c r="O116" i="8" s="1"/>
  <c r="N112" i="8"/>
  <c r="O112" i="8" s="1"/>
  <c r="N97" i="8"/>
  <c r="O97" i="8" s="1"/>
  <c r="N23" i="8"/>
  <c r="O23" i="8" s="1"/>
  <c r="N19" i="8"/>
  <c r="O19" i="8" s="1"/>
  <c r="N145" i="8"/>
  <c r="O145" i="8" s="1"/>
  <c r="K132" i="8"/>
  <c r="O132" i="8" s="1"/>
  <c r="O124" i="8"/>
  <c r="N119" i="8"/>
  <c r="O119" i="8" s="1"/>
  <c r="N47" i="8"/>
  <c r="O47" i="8" s="1"/>
  <c r="N43" i="8"/>
  <c r="O43" i="8" s="1"/>
  <c r="N31" i="8"/>
  <c r="O31" i="8" s="1"/>
  <c r="N27" i="8"/>
  <c r="O27" i="8" s="1"/>
  <c r="K42" i="8"/>
  <c r="O42" i="8" s="1"/>
  <c r="N107" i="8"/>
  <c r="O107" i="8" s="1"/>
  <c r="N118" i="8"/>
  <c r="O118" i="8" s="1"/>
  <c r="N136" i="8"/>
  <c r="O136" i="8" s="1"/>
  <c r="K115" i="8"/>
  <c r="O115" i="8" s="1"/>
  <c r="K30" i="8"/>
  <c r="O30" i="8" s="1"/>
  <c r="K22" i="8"/>
  <c r="O22" i="8" s="1"/>
  <c r="N38" i="8"/>
  <c r="O38" i="8" s="1"/>
  <c r="K54" i="8"/>
  <c r="O54" i="8" s="1"/>
  <c r="N18" i="8"/>
  <c r="O18" i="8" s="1"/>
  <c r="K80" i="8"/>
  <c r="O80" i="8" s="1"/>
  <c r="N144" i="8"/>
  <c r="O144" i="8" s="1"/>
  <c r="N50" i="8"/>
  <c r="O50" i="8" s="1"/>
  <c r="K46" i="8"/>
  <c r="O46" i="8" s="1"/>
  <c r="K34" i="8"/>
  <c r="O34" i="8" s="1"/>
  <c r="N148" i="8"/>
  <c r="O148" i="8" s="1"/>
  <c r="N41" i="8"/>
  <c r="O41" i="8" s="1"/>
  <c r="K88" i="8"/>
  <c r="O88" i="8" s="1"/>
  <c r="K58" i="8"/>
  <c r="O58" i="8" s="1"/>
  <c r="K26" i="8"/>
  <c r="O26" i="8" s="1"/>
  <c r="N111" i="8"/>
  <c r="O111" i="8" s="1"/>
  <c r="N33" i="8"/>
  <c r="O33" i="8" s="1"/>
  <c r="N147" i="8"/>
  <c r="O147" i="8" s="1"/>
  <c r="N110" i="8"/>
  <c r="O110" i="8" s="1"/>
  <c r="K96" i="8"/>
  <c r="O96" i="8" s="1"/>
  <c r="N140" i="8"/>
  <c r="O140" i="8" s="1"/>
  <c r="K103" i="8"/>
  <c r="O103" i="8" s="1"/>
  <c r="K138" i="8"/>
  <c r="O138" i="8" s="1"/>
  <c r="N122" i="8"/>
  <c r="O122" i="8" s="1"/>
  <c r="N113" i="8"/>
  <c r="O113" i="8" s="1"/>
  <c r="N109" i="8"/>
  <c r="O109" i="8" s="1"/>
  <c r="K105" i="8"/>
  <c r="O105" i="8" s="1"/>
  <c r="N101" i="8"/>
  <c r="O101" i="8" s="1"/>
  <c r="K92" i="8"/>
  <c r="O92" i="8" s="1"/>
  <c r="K84" i="8"/>
  <c r="O84" i="8" s="1"/>
  <c r="N76" i="8"/>
  <c r="O76" i="8" s="1"/>
  <c r="N60" i="8"/>
  <c r="O60" i="8" s="1"/>
  <c r="K56" i="8"/>
  <c r="O56" i="8" s="1"/>
  <c r="N52" i="8"/>
  <c r="O52" i="8" s="1"/>
  <c r="K48" i="8"/>
  <c r="O48" i="8" s="1"/>
  <c r="N44" i="8"/>
  <c r="O44" i="8" s="1"/>
  <c r="K40" i="8"/>
  <c r="O40" i="8" s="1"/>
  <c r="N36" i="8"/>
  <c r="O36" i="8" s="1"/>
  <c r="K32" i="8"/>
  <c r="O32" i="8" s="1"/>
  <c r="N28" i="8"/>
  <c r="O28" i="8" s="1"/>
  <c r="K24" i="8"/>
  <c r="O24" i="8" s="1"/>
  <c r="N20" i="8"/>
  <c r="O20" i="8" s="1"/>
  <c r="O125" i="8"/>
  <c r="O123" i="8"/>
  <c r="O139" i="8"/>
  <c r="O127" i="8"/>
  <c r="O65" i="8"/>
  <c r="O37" i="8"/>
  <c r="O121" i="8"/>
  <c r="O150" i="8"/>
  <c r="O142" i="8"/>
  <c r="O146" i="8"/>
  <c r="O143" i="8"/>
  <c r="O134" i="8"/>
  <c r="O130" i="8"/>
  <c r="O128" i="8"/>
  <c r="O151" i="8"/>
  <c r="O135" i="8"/>
  <c r="O106" i="8"/>
  <c r="O69" i="8"/>
  <c r="O57" i="8"/>
  <c r="O49" i="8"/>
  <c r="O25" i="8"/>
  <c r="O21" i="8"/>
  <c r="O126" i="8"/>
  <c r="O129" i="8"/>
  <c r="O114" i="8"/>
  <c r="O102" i="8"/>
  <c r="K94" i="8"/>
  <c r="O94" i="8" s="1"/>
  <c r="O91" i="8"/>
  <c r="N90" i="8"/>
  <c r="O90" i="8" s="1"/>
  <c r="K86" i="8"/>
  <c r="O86" i="8" s="1"/>
  <c r="O83" i="8"/>
  <c r="N82" i="8"/>
  <c r="O82" i="8" s="1"/>
  <c r="K78" i="8"/>
  <c r="O78" i="8" s="1"/>
  <c r="O99" i="8"/>
  <c r="O131" i="8"/>
  <c r="O73" i="8"/>
  <c r="O67" i="8"/>
  <c r="O61" i="8"/>
  <c r="O53" i="8"/>
  <c r="O45" i="8"/>
  <c r="O29" i="8"/>
  <c r="O70" i="8"/>
  <c r="O62" i="8"/>
  <c r="O79" i="8"/>
  <c r="O71" i="8"/>
  <c r="O63" i="8"/>
  <c r="O74" i="8"/>
  <c r="O66" i="8"/>
  <c r="O72" i="8"/>
  <c r="O68" i="8"/>
  <c r="O64" i="8"/>
  <c r="O98" i="8" l="1"/>
  <c r="F8" i="8" s="1"/>
  <c r="O152" i="8"/>
  <c r="K8" i="8" s="1"/>
  <c r="O120" i="8"/>
  <c r="H8" i="8" s="1"/>
  <c r="K9" i="8" l="1"/>
  <c r="H9" i="8" l="1"/>
  <c r="F9" i="8"/>
  <c r="N9" i="8" l="1"/>
  <c r="A10" i="8" s="1"/>
  <c r="A7" i="8" s="1"/>
  <c r="N8" i="8"/>
</calcChain>
</file>

<file path=xl/sharedStrings.xml><?xml version="1.0" encoding="utf-8"?>
<sst xmlns="http://schemas.openxmlformats.org/spreadsheetml/2006/main" count="1483" uniqueCount="742">
  <si>
    <t>Responsável por laboratórios, oficinas ou salas de aula específicas</t>
  </si>
  <si>
    <t>Responsável por unidade curricular e pela elaboração de programas</t>
  </si>
  <si>
    <t>Relator no processo de avaliação de desempenho do pessoal docente</t>
  </si>
  <si>
    <t>Planeamento e organização de estágios curriculares, práticas pedagógicas e ensinos clínicos</t>
  </si>
  <si>
    <t>Organização de visitas de estudos/aulas abertas devidamente autorizadas pelos órgãos competentes</t>
  </si>
  <si>
    <t>Resultados da avaliação do desempenho pedagógico dos docentes por estes e pelos estudantes, levada a cabo pelos Conselhos Pedagógicos nos termos da lei</t>
  </si>
  <si>
    <t>Coordenador de Departamento (ou estrutura com funções equivalentes)</t>
  </si>
  <si>
    <t>Participação em grupo de trabalho formalmente nomeado por órgão estatutário ou departamento (ou estrutura com funções equivalentes), com apresentação de relatório final</t>
  </si>
  <si>
    <t>Coordenador de Curso</t>
  </si>
  <si>
    <t>Coordenador de Secção</t>
  </si>
  <si>
    <t>Participação em júri de aquisição bens e serviços e empreitadas e afins</t>
  </si>
  <si>
    <t>Manuais e livros de apoio à docência ou antologias comentadas, publicados</t>
  </si>
  <si>
    <t>Participação na elaboração de programas de unidades curriculares</t>
  </si>
  <si>
    <t xml:space="preserve">Orientação e acompanhamento de alunos em ensino clínico e prática pedagógica </t>
  </si>
  <si>
    <t>Tradução de livro para publicação</t>
  </si>
  <si>
    <t>Orientação e acompanhamento de estágios curriculares</t>
  </si>
  <si>
    <t>Área</t>
  </si>
  <si>
    <t>Técnico-Científica</t>
  </si>
  <si>
    <t>Pedagógica</t>
  </si>
  <si>
    <t>Organizacional</t>
  </si>
  <si>
    <t>Membro de unidades de investigação em funcionamento no IPL</t>
  </si>
  <si>
    <t>Membro de júris de recrutamento de pessoal docente (no IPL ou noutras instituições nomeado pelo IPL ou por quem de direito)</t>
  </si>
  <si>
    <t>Membro de júris de recrutamento de pessoal não docente (no IPL ou noutras instituições nomeado pelo IPL ou por quem de direito)</t>
  </si>
  <si>
    <t>Dimensão</t>
  </si>
  <si>
    <t>Experiência Profissional no ensino superior politécnico e universitário</t>
  </si>
  <si>
    <t>por ano</t>
  </si>
  <si>
    <t>por unidade curricular</t>
  </si>
  <si>
    <t xml:space="preserve"> por visita ou aula</t>
  </si>
  <si>
    <t>Nº médio anual &gt; 2</t>
  </si>
  <si>
    <t>Critérios</t>
  </si>
  <si>
    <t>Total</t>
  </si>
  <si>
    <t xml:space="preserve">Participação em Órgãos Colegiais e Responsabilidade académica </t>
  </si>
  <si>
    <t>por participação</t>
  </si>
  <si>
    <t xml:space="preserve"> por manual</t>
  </si>
  <si>
    <t>por comissão/ grupo</t>
  </si>
  <si>
    <t>por ano completo</t>
  </si>
  <si>
    <t>Experiência Profissional</t>
  </si>
  <si>
    <t>Experiência e Dedicação à Docência</t>
  </si>
  <si>
    <t>por ano completo e órgão</t>
  </si>
  <si>
    <t xml:space="preserve">por participação </t>
  </si>
  <si>
    <t>Agregação</t>
  </si>
  <si>
    <t>Unidade de contagem</t>
  </si>
  <si>
    <t>Carreira</t>
  </si>
  <si>
    <t>por comunicação</t>
  </si>
  <si>
    <t>por artigo publicado</t>
  </si>
  <si>
    <t>por artigo revisto</t>
  </si>
  <si>
    <t>por edição</t>
  </si>
  <si>
    <t>por publicação</t>
  </si>
  <si>
    <t>por concessão</t>
  </si>
  <si>
    <t>por livro</t>
  </si>
  <si>
    <t>por capítulo</t>
  </si>
  <si>
    <t>por relatório</t>
  </si>
  <si>
    <t>por livro revisto</t>
  </si>
  <si>
    <t>por prémio</t>
  </si>
  <si>
    <t>por orientação</t>
  </si>
  <si>
    <t>Formação académica (graus e provas públicas)</t>
  </si>
  <si>
    <t>por curso</t>
  </si>
  <si>
    <t>por autoria</t>
  </si>
  <si>
    <t>por residência</t>
  </si>
  <si>
    <t>por hora</t>
  </si>
  <si>
    <t xml:space="preserve">por trabalho </t>
  </si>
  <si>
    <t>por estágio</t>
  </si>
  <si>
    <t>por espaço</t>
  </si>
  <si>
    <t>por processo</t>
  </si>
  <si>
    <t>por semestre</t>
  </si>
  <si>
    <t>Nota (0-5)</t>
  </si>
  <si>
    <t>Coordenador de Unidade de Investigação</t>
  </si>
  <si>
    <t>Dimensões</t>
  </si>
  <si>
    <t>Programas e orientações pedagógicas</t>
  </si>
  <si>
    <t>Mobilidade, visitas de estudo e aulas abertas</t>
  </si>
  <si>
    <t>Só pontua o grau mais elevado</t>
  </si>
  <si>
    <t xml:space="preserve">Limiar, Ponderação e Pontuação </t>
  </si>
  <si>
    <t xml:space="preserve">Pontos </t>
  </si>
  <si>
    <t>Pontos até ao Limiar</t>
  </si>
  <si>
    <t>Pontos depois do Limiar</t>
  </si>
  <si>
    <t>A preencher pelo Avaliado</t>
  </si>
  <si>
    <t>Limiar      (para 3 anos) em unidades</t>
  </si>
  <si>
    <t>Avaliação do Desempenho pelos Estudantes e pelos pares</t>
  </si>
  <si>
    <t>Máximos</t>
  </si>
  <si>
    <t>Total da componente técnico-científica</t>
  </si>
  <si>
    <t>Total da componente pedagógica</t>
  </si>
  <si>
    <t>Total da componente organizacional</t>
  </si>
  <si>
    <t>Comunicações e publicações</t>
  </si>
  <si>
    <t>Prémios</t>
  </si>
  <si>
    <t>Investigação e orientação</t>
  </si>
  <si>
    <t>Júri e avaliador</t>
  </si>
  <si>
    <t>Exposições</t>
  </si>
  <si>
    <t>Design</t>
  </si>
  <si>
    <t>Participações em júris</t>
  </si>
  <si>
    <t>Criação de empresas de base tecnológica</t>
  </si>
  <si>
    <t>Participação em programas de mobilidade internacional</t>
  </si>
  <si>
    <t>Título de Especialista</t>
  </si>
  <si>
    <t xml:space="preserve">Doutoramento </t>
  </si>
  <si>
    <t>Licenciatura/Mestrado/Provas Públicas</t>
  </si>
  <si>
    <t>ANEXO I - GRELHA DAS ATIVIDADES A AVALIAR EM CADA DIMENSÃO E RESPETIVA PONDERAÇÃO</t>
  </si>
  <si>
    <t>Experiência Profissional em atividade fora do meio académico, nos últimos 3 anos, exclusivamente para os docentes em regime de tempo integral sem exclusividade</t>
  </si>
  <si>
    <t>Membro de comissão científica de congressos, seminários, ou atividade similar de âmbito nacional</t>
  </si>
  <si>
    <t xml:space="preserve">Membro de comissão científica de congressos, seminários, ou atividade similar de âmbito internacional </t>
  </si>
  <si>
    <t>Revisor  de comunicação submetida a congresso, conferência ou atividade similar, de âmbito nacional</t>
  </si>
  <si>
    <t>Revisor  de comunicação submetida a congresso, conferência ou atividade similar, de âmbito internacional</t>
  </si>
  <si>
    <t>Outras atividades</t>
  </si>
  <si>
    <t>por atividade</t>
  </si>
  <si>
    <t>Membro de comissão organizadora de congressos, seminários, jornadas, exposições, ou atividades afins</t>
  </si>
  <si>
    <t>Cursos e/ou Diplomas de atualização científica &gt; 50 e &lt; 150 horas duração</t>
  </si>
  <si>
    <t>Cursos e/ou Diplomas de atualização científica &gt;= 150 horas duração</t>
  </si>
  <si>
    <t>Frequência de cursos de atualização pedagógica  &gt; 50 e &lt; 150 horas duração</t>
  </si>
  <si>
    <t>Frequência de cursos de atualização pedagógica  &gt;= 150 horas duração</t>
  </si>
  <si>
    <t>Organização de cursos de atualização pedagógica, científica ou técnica &gt; 50 e &lt; 150 horas duração</t>
  </si>
  <si>
    <t>Organização de cursos de atualização pedagógica, científica ou técnica  &gt;= 150 horas duração</t>
  </si>
  <si>
    <t>Participação como autor, em exposições artísticas coletivas nacionais</t>
  </si>
  <si>
    <t>Participação como autor, em exposições artísticas coletivas internacionais</t>
  </si>
  <si>
    <t>Realização de residências artísticas de investigação e criação em autoria coletiva nacional</t>
  </si>
  <si>
    <t>Realização de residências artísticas de investigação e criação em autoria coletiva internacional</t>
  </si>
  <si>
    <t>Autoria e conceção de curtas metragens de animação, cinema ou publicidade, nacionais</t>
  </si>
  <si>
    <t>Autoria e conceção de curtas metragens de animação, cinema ou publicidade, internacionais</t>
  </si>
  <si>
    <t>Autoria e conceção de longas metragens de animação, cinema ou publicidade, nacionais</t>
  </si>
  <si>
    <t>Autoria e conceção de longas metragens de animação, cinema ou publicidade, internacionais</t>
  </si>
  <si>
    <t>Autor ou coautor de livro de circulação nacional, excluindo livros que são a compilação de artigos já publicados</t>
  </si>
  <si>
    <t>Autor ou coautor de livro de circulação internacional, excluindo livros que são a compilação de artigos já publicados</t>
  </si>
  <si>
    <t>Autor ou coautor de capítulo de livro de circulação nacional, excluindo livros que são a compilação de artigos já publicados</t>
  </si>
  <si>
    <t>Autor ou coautor de capítulo de livro de circulação internacional, excluindo livros que são a compilação de artigos já publicados</t>
  </si>
  <si>
    <t>Participação como coautor em especialidade técnica em longas metragens de animação, cinema ou publicidade, nacionais</t>
  </si>
  <si>
    <t>Participação como coautor em especialidade técnica em longas metragens de animação, cinema ou publicidade, internacionais</t>
  </si>
  <si>
    <t>Atualização pedagógica</t>
  </si>
  <si>
    <t xml:space="preserve">Elaboração de Material didático </t>
  </si>
  <si>
    <t>Editor de atas de conferências ou congressos de âmbito nacional</t>
  </si>
  <si>
    <t>Editor de atas de conferências ou congressos de âmbito internacional</t>
  </si>
  <si>
    <t>Editor ou coeditor de livro nacional</t>
  </si>
  <si>
    <t>Editor ou coeditor de livro  internacional</t>
  </si>
  <si>
    <t>Orientação ou coorientação de projetos de Licenciatura (projetos, monografias de final de curso, ou atividades similares de finalização de curso, sujeitas a apresentação e discussão pública final)</t>
  </si>
  <si>
    <t xml:space="preserve">Júri ou avaliador de projetos de investigação financiados por instituições externas, nacionais e internacionais  ou de eventos científicos, culturais e artísticos  </t>
  </si>
  <si>
    <t>Autoria e conceção em projetos de autoria coletiva artística performativa/plástica, enquanto coautor, nacionais</t>
  </si>
  <si>
    <t>Autoria e conceção em projetos de autoria coletiva artística performativa/plástica, enquanto coautor, internacionais</t>
  </si>
  <si>
    <t xml:space="preserve">Prestação de serviços ao exterior, estudos/projetos ou pareceres </t>
  </si>
  <si>
    <t xml:space="preserve">Membro de equipa de prestação de serviços ao exterior, estudos/projetos ou pareceres </t>
  </si>
  <si>
    <t>Orientação ou coorientação de Teses de Doutoramento concluídas</t>
  </si>
  <si>
    <t>Júri de provas públicas de avaliação de dissertações de Mestrado ou trabalho equivalente nos termos da lei, desde que não tenha sido orientador ou coorientador do trabalho</t>
  </si>
  <si>
    <t>Júri de provas públicas de avaliação de teses de Doutoramento desde que não tenha sido orientador ou coorientador do trabalho</t>
  </si>
  <si>
    <t>por projeto / evento</t>
  </si>
  <si>
    <t>Responsável de projeto sem financiamento externo</t>
  </si>
  <si>
    <t>por projeto/ano</t>
  </si>
  <si>
    <t>Responsável de projeto com financiamento externo &lt; 20,000€/ano</t>
  </si>
  <si>
    <t>Colaborador de projeto com financiamento externo &lt; 20,000€/ano</t>
  </si>
  <si>
    <t>Responsável de projeto com financiamento externo &gt;= 20,000€/ano</t>
  </si>
  <si>
    <t>Colaborador de projeto com financiamento externo &gt;= 20,000€/ano</t>
  </si>
  <si>
    <t>Responsável de projeto internacional com financiamento externo &lt; 100,000€/ano</t>
  </si>
  <si>
    <t>Colaborador de projeto internacional com financiamento externo &lt; 100,000€/ano</t>
  </si>
  <si>
    <t>Responsável de projeto internacional com financiamento externo &gt;= 100,000€/ano</t>
  </si>
  <si>
    <t>Colaborador de projeto internacional com financiamento externo &gt;= 100,000€/ano</t>
  </si>
  <si>
    <t>Autoria e conceção de espetáculos  de natureza performativa, de cinema, teatro ou televisão, apresentados fora da instituição, nacionais</t>
  </si>
  <si>
    <t>Autoria e conceção de espetáculos  de natureza performativa, de cinema, teatro ou televisão, apresentados fora da instituição, internacionais</t>
  </si>
  <si>
    <t xml:space="preserve">Participação como intérprete em espetáculos de natureza performativa, de cinema, teatro ou televisão, nacionais </t>
  </si>
  <si>
    <t>Participação como intérprete em espetáculos de natureza performativa, de cinema, teatro ou televisão,  internacionais</t>
  </si>
  <si>
    <t>Autoria e conceção de espetáculos de índole experimental, transversal, transdisciplinar ou multimédia, nacionais</t>
  </si>
  <si>
    <t>Autoria e conceção de espetáculos de índole experimental, transversal, transdisciplinar ou multimédia, internacionais</t>
  </si>
  <si>
    <t>Arte e espetáculo</t>
  </si>
  <si>
    <t>Elaboração de apontamentos, impressos (por meios físicos ou eletrónicos), cadernos de exercícios, software, manual de práticas de laboratório, ou outro material didático</t>
  </si>
  <si>
    <t>Responsável ou corresponsável por equipa de trabalho de prestação de serviços ao exterior, estudos/projetos ou pareceres</t>
  </si>
  <si>
    <t>Direção dos Cursos de Especialização Tecnológica</t>
  </si>
  <si>
    <t>Participação em júris de seleção de candidatos a cursos de pós-graduação</t>
  </si>
  <si>
    <t>Participação em  júris de seleção/seriação das provas para maiores de 23 anos</t>
  </si>
  <si>
    <t>por ação</t>
  </si>
  <si>
    <t>por atividade ou fração de 10,000€</t>
  </si>
  <si>
    <t>Membro da comissão organizadora de ações de formação</t>
  </si>
  <si>
    <t>Organização de atividades extracurriculares devidamente autorizadas pelos órgãos competentes</t>
  </si>
  <si>
    <t>Totais atuais</t>
  </si>
  <si>
    <t>Participação em congressos, palestras, conferências, colóquios e atividades similares, com comunicação e sem publicação</t>
  </si>
  <si>
    <t>Orientação ou coorientação de dissertações de Mestrado, ou trabalho equivalente nos termos da lei, concluídas</t>
  </si>
  <si>
    <t>Júri de avaliação de projetos de Licenciatura (projetos, monografias de final de curso, ou atividades similares de finalização de curso, sujeitas a apresentação e discussão pública final) ou Complementos Académicos, desde que não tenha sido docente da unidade curricular, orientador ou coorientador do trabalho</t>
  </si>
  <si>
    <t>Projetos</t>
  </si>
  <si>
    <t>Autoria, conceção e projeto de objetos de design industrial, de produto e de ambientes, com circulação comercial ou como parte de coleções, sem patente</t>
  </si>
  <si>
    <t>Autoria, conceção e projeto de objetos de design industrial, de produto e de ambientes, com circulação comercial ou como parte de coleções, com patente</t>
  </si>
  <si>
    <t>Autoria e conceção de obra gráfica ou suportes visuais em edição, publicidade e novos media, de grande difusão, com circulação comercial ou como parte de coleções</t>
  </si>
  <si>
    <t>Atualização técnico-científica</t>
  </si>
  <si>
    <t>Cursos e/ou Diplomas de atualização científica ≤  50 horas duração</t>
  </si>
  <si>
    <t>Outras atividades técnico-científicas consideradas relevantes pelo Diretor da Unidade Orgânica ouvido o Conselho Técnico-Científico, e sujeitas a apresentação de relatório final</t>
  </si>
  <si>
    <t xml:space="preserve">Número médio anual de horas letivas efetivas de contacto por semana (1.º e 2.º ciclos) </t>
  </si>
  <si>
    <t>Número de unidades curriculares com conteúdo diferente lecionadas</t>
  </si>
  <si>
    <t>Lecionação de cursos de atualização pedagógica, científica ou técnica  ≤  50 horas duração</t>
  </si>
  <si>
    <t>Lecionação de cursos de atualização pedagógica, científica ou técnica &gt; 50 e &lt; 150 horas duração</t>
  </si>
  <si>
    <t>Lecionação de cursos de atualização pedagógica, científica ou técnica  &gt;= 150 horas duração</t>
  </si>
  <si>
    <t>Frequência de cursos de atualização pedagógica  ≤  50 horas duração</t>
  </si>
  <si>
    <t>Outras atividades pedagógicas consideradas relevantes pelo Diretor da Unidade Orgânica ouvido o Conselho Pedagógico e sujeitas a apresentação de relatório final</t>
  </si>
  <si>
    <t>Participação em comissão de natureza técnica, científica ou pedagógica  devidamente autorizada pelo Presidente do IPL ou outras autoridades competentes</t>
  </si>
  <si>
    <t>Participação em órgãos de instituições externas sob nomeação do Presidente do IPL ou por órgão competente</t>
  </si>
  <si>
    <t>Organização de cursos de atualização pedagógica, científica ou técnica  ≤  50 horas duração</t>
  </si>
  <si>
    <t>Outras atividades organizacionais consideradas relevantes pelo Presidente do Instituto ou pelo Diretor da Unidade Orgânica e sujeitas a apresentação de relatório final</t>
  </si>
  <si>
    <t>Orientação e acompanhamento de estágios extracurriculares</t>
  </si>
  <si>
    <t>Membro de Comissão Científica, Pedagógica ou Científico-pedagógica de curso</t>
  </si>
  <si>
    <t>Membro da Comissão Permanente do Conselho Técnico-científico ou do Conselho Pedagógico (acumula como membro do órgão)</t>
  </si>
  <si>
    <t>Membro de órgãos de gestão ou colegiais, tais como (Conselho Geral, Conselho Académico, Conselho de Gestão, Conselho para a Avaliação e Qualidade, Conselho de Representantes, Conselho Técnico-Científico, Conselho Pedagógico, Conselho de Coordenação da Avaliação dos Docentes, Comissão Paritária)</t>
  </si>
  <si>
    <t>Presidente de órgão de gestão ou colegial tais como (Conselho Geral, Conselho Académico, Conselho de Gestão, Conselho para a Avaliação e Qualidade, Conselho de Representantes, Conselho Técnico-Científico, Conselho Pedagógico, Conselho de Coordenação da Avaliação dos Docentes, Comissão Paritária)</t>
  </si>
  <si>
    <t>Secretário de órgão de gestão ou colegial tais como (Conselho Geral, Conselho Académico, Conselho de Gestão, Conselho para a Avaliação e Qualidade, Conselho de Representantes, Conselho Técnico-Científico, Conselho Pedagógico, Conselho de Coordenação da Avaliação dos Docentes, Comissão Paritária)</t>
  </si>
  <si>
    <t>Totais finais</t>
  </si>
  <si>
    <t>Ponderação até ao limiar (versão 3 anos)</t>
  </si>
  <si>
    <t>Ponderação após limiar (versão 3 anos)</t>
  </si>
  <si>
    <t>Limiar      (para n meses) em unidades</t>
  </si>
  <si>
    <t>Ponderação até ao limiar  (para n meses)</t>
  </si>
  <si>
    <t>Ponderação após limiar (para n meses)</t>
  </si>
  <si>
    <t>1.1.1</t>
  </si>
  <si>
    <t>Referência para identificação</t>
  </si>
  <si>
    <t>1.2.1</t>
  </si>
  <si>
    <t>1.1.2</t>
  </si>
  <si>
    <t>1.1.3</t>
  </si>
  <si>
    <t>1.1.4</t>
  </si>
  <si>
    <t>1.3.1</t>
  </si>
  <si>
    <t>1.3.2</t>
  </si>
  <si>
    <t>1.3.3</t>
  </si>
  <si>
    <t>1.3.4</t>
  </si>
  <si>
    <t>1.3.5</t>
  </si>
  <si>
    <t>1.3.6</t>
  </si>
  <si>
    <t>1.3.7</t>
  </si>
  <si>
    <t>1.3.8</t>
  </si>
  <si>
    <t>1.3.9</t>
  </si>
  <si>
    <t>1.3.10</t>
  </si>
  <si>
    <t>1.3.11</t>
  </si>
  <si>
    <t>1.3.12</t>
  </si>
  <si>
    <t>1.3.13</t>
  </si>
  <si>
    <t>1.3.14</t>
  </si>
  <si>
    <t>1.3.15</t>
  </si>
  <si>
    <t>1.3.16</t>
  </si>
  <si>
    <t>1.3.17</t>
  </si>
  <si>
    <t>1.3.18</t>
  </si>
  <si>
    <t>1.3.19</t>
  </si>
  <si>
    <t>1.3.20</t>
  </si>
  <si>
    <t>1.3.21</t>
  </si>
  <si>
    <t>1.3.22</t>
  </si>
  <si>
    <t>1.3.23</t>
  </si>
  <si>
    <t>1.3.24</t>
  </si>
  <si>
    <t>1.3.25</t>
  </si>
  <si>
    <t>1.3.26</t>
  </si>
  <si>
    <t>1.3.27</t>
  </si>
  <si>
    <t>1.3.28</t>
  </si>
  <si>
    <t>1.3.29</t>
  </si>
  <si>
    <t>1.3.30</t>
  </si>
  <si>
    <t>1.3.31</t>
  </si>
  <si>
    <t>1.4.1</t>
  </si>
  <si>
    <t>1.4.2</t>
  </si>
  <si>
    <t>1.5.1</t>
  </si>
  <si>
    <t>1.5.2</t>
  </si>
  <si>
    <t>1.5.3</t>
  </si>
  <si>
    <t>1.5.4</t>
  </si>
  <si>
    <t>1.6.1</t>
  </si>
  <si>
    <t>1.6.2</t>
  </si>
  <si>
    <t>1.6.3</t>
  </si>
  <si>
    <t>1.6.4</t>
  </si>
  <si>
    <t>1.6.5</t>
  </si>
  <si>
    <t>1.6.6</t>
  </si>
  <si>
    <t>1.7.1</t>
  </si>
  <si>
    <t>1.7.2</t>
  </si>
  <si>
    <t>1.7.3</t>
  </si>
  <si>
    <t>1.7.4</t>
  </si>
  <si>
    <t>1.7.5</t>
  </si>
  <si>
    <t>1.7.6</t>
  </si>
  <si>
    <t>1.7.7</t>
  </si>
  <si>
    <t>1.7.8</t>
  </si>
  <si>
    <t>1.7.9</t>
  </si>
  <si>
    <t>1.7.10</t>
  </si>
  <si>
    <t>1.8.1</t>
  </si>
  <si>
    <t>1.8.2</t>
  </si>
  <si>
    <t>1.8.3</t>
  </si>
  <si>
    <t>1.8.4</t>
  </si>
  <si>
    <t>1.9.1</t>
  </si>
  <si>
    <t>1.9.2</t>
  </si>
  <si>
    <t>1.9.3</t>
  </si>
  <si>
    <t>1.9.4</t>
  </si>
  <si>
    <t>1.9.5</t>
  </si>
  <si>
    <t>1.9.6</t>
  </si>
  <si>
    <t>1.9.7</t>
  </si>
  <si>
    <t>1.9.8</t>
  </si>
  <si>
    <t>1.9.9</t>
  </si>
  <si>
    <t>1.9.10</t>
  </si>
  <si>
    <t>1.9.11</t>
  </si>
  <si>
    <t>1.9.12</t>
  </si>
  <si>
    <t>1.9.13</t>
  </si>
  <si>
    <t>1.9.14</t>
  </si>
  <si>
    <t>1.10.1</t>
  </si>
  <si>
    <t>1.10.2</t>
  </si>
  <si>
    <t>1.10.3</t>
  </si>
  <si>
    <t>1.11.1</t>
  </si>
  <si>
    <t>1.11.2</t>
  </si>
  <si>
    <t>1.11.3</t>
  </si>
  <si>
    <t>1.11.4</t>
  </si>
  <si>
    <t>1.11.5</t>
  </si>
  <si>
    <t>1.12.1</t>
  </si>
  <si>
    <t>2.1.1</t>
  </si>
  <si>
    <t>2.1.2</t>
  </si>
  <si>
    <t>2.1.3</t>
  </si>
  <si>
    <t>2.2.1</t>
  </si>
  <si>
    <t>2.2.2</t>
  </si>
  <si>
    <t>2.3.1</t>
  </si>
  <si>
    <t>2.3.2</t>
  </si>
  <si>
    <t>2.3.3</t>
  </si>
  <si>
    <t>2.3.4</t>
  </si>
  <si>
    <t>2.3.5</t>
  </si>
  <si>
    <t>2.3.6</t>
  </si>
  <si>
    <t>2.4.1</t>
  </si>
  <si>
    <t>2.4.2</t>
  </si>
  <si>
    <t>2.4.3</t>
  </si>
  <si>
    <t>2.4.4</t>
  </si>
  <si>
    <t>2.4.5</t>
  </si>
  <si>
    <t>2.5.1</t>
  </si>
  <si>
    <t>2.5.2</t>
  </si>
  <si>
    <t>2.6.1</t>
  </si>
  <si>
    <t>2.7.1</t>
  </si>
  <si>
    <t>3.1.1</t>
  </si>
  <si>
    <t>3.1.2</t>
  </si>
  <si>
    <t>3.2.1</t>
  </si>
  <si>
    <t>3.2.2</t>
  </si>
  <si>
    <t>3.2.3</t>
  </si>
  <si>
    <t>3.2.4</t>
  </si>
  <si>
    <t>3.2.5</t>
  </si>
  <si>
    <t>3.2.6</t>
  </si>
  <si>
    <t>3.2.7</t>
  </si>
  <si>
    <t>3.2.8</t>
  </si>
  <si>
    <t>3.2.9</t>
  </si>
  <si>
    <t>3.2.10</t>
  </si>
  <si>
    <t>3.2.11</t>
  </si>
  <si>
    <t>3.2.12</t>
  </si>
  <si>
    <t>3.3.1</t>
  </si>
  <si>
    <t>3.3.2</t>
  </si>
  <si>
    <t>3.3.3</t>
  </si>
  <si>
    <t>3.3.4</t>
  </si>
  <si>
    <t>3.3.5</t>
  </si>
  <si>
    <t>3.4.1</t>
  </si>
  <si>
    <t>3.4.2</t>
  </si>
  <si>
    <t>3.4.3</t>
  </si>
  <si>
    <t>3.4.4</t>
  </si>
  <si>
    <t>3.4.5</t>
  </si>
  <si>
    <t>3.4.6</t>
  </si>
  <si>
    <t>3.4.7</t>
  </si>
  <si>
    <t>3.4.8</t>
  </si>
  <si>
    <t>3.4.9</t>
  </si>
  <si>
    <t>3.4.10</t>
  </si>
  <si>
    <t>3.4.11</t>
  </si>
  <si>
    <t>3.4.12</t>
  </si>
  <si>
    <r>
      <t>Participação em congressos com apresentação de</t>
    </r>
    <r>
      <rPr>
        <b/>
        <sz val="6"/>
        <rFont val="Calibri"/>
        <family val="2"/>
        <scheme val="minor"/>
      </rPr>
      <t xml:space="preserve"> comunicação, com publicação </t>
    </r>
    <r>
      <rPr>
        <sz val="6"/>
        <rFont val="Calibri"/>
        <family val="2"/>
        <scheme val="minor"/>
      </rPr>
      <t>e</t>
    </r>
    <r>
      <rPr>
        <b/>
        <sz val="6"/>
        <rFont val="Calibri"/>
        <family val="2"/>
        <scheme val="minor"/>
      </rPr>
      <t xml:space="preserve"> sem "peer review"</t>
    </r>
  </si>
  <si>
    <r>
      <t xml:space="preserve">Participação em congressos de investigação de </t>
    </r>
    <r>
      <rPr>
        <b/>
        <sz val="6"/>
        <rFont val="Calibri"/>
        <family val="2"/>
        <scheme val="minor"/>
      </rPr>
      <t>âmbito nacional, com apresentação</t>
    </r>
    <r>
      <rPr>
        <sz val="6"/>
        <rFont val="Calibri"/>
        <family val="2"/>
        <scheme val="minor"/>
      </rPr>
      <t xml:space="preserve"> de comunicação, </t>
    </r>
    <r>
      <rPr>
        <b/>
        <sz val="6"/>
        <rFont val="Calibri"/>
        <family val="2"/>
        <scheme val="minor"/>
      </rPr>
      <t>publicação</t>
    </r>
    <r>
      <rPr>
        <sz val="6"/>
        <rFont val="Calibri"/>
        <family val="2"/>
        <scheme val="minor"/>
      </rPr>
      <t xml:space="preserve"> e </t>
    </r>
    <r>
      <rPr>
        <b/>
        <sz val="6"/>
        <rFont val="Calibri"/>
        <family val="2"/>
        <scheme val="minor"/>
      </rPr>
      <t>com "peer review"</t>
    </r>
    <r>
      <rPr>
        <sz val="6"/>
        <rFont val="Calibri"/>
        <family val="2"/>
        <scheme val="minor"/>
      </rPr>
      <t xml:space="preserve"> </t>
    </r>
  </si>
  <si>
    <r>
      <t xml:space="preserve">Participação em congressos de investigação de </t>
    </r>
    <r>
      <rPr>
        <b/>
        <sz val="6"/>
        <rFont val="Calibri"/>
        <family val="2"/>
        <scheme val="minor"/>
      </rPr>
      <t>âmbito internacional, com apresentação</t>
    </r>
    <r>
      <rPr>
        <sz val="6"/>
        <rFont val="Calibri"/>
        <family val="2"/>
        <scheme val="minor"/>
      </rPr>
      <t xml:space="preserve"> de comunicação, </t>
    </r>
    <r>
      <rPr>
        <b/>
        <sz val="6"/>
        <rFont val="Calibri"/>
        <family val="2"/>
        <scheme val="minor"/>
      </rPr>
      <t>publicação</t>
    </r>
    <r>
      <rPr>
        <sz val="6"/>
        <rFont val="Calibri"/>
        <family val="2"/>
        <scheme val="minor"/>
      </rPr>
      <t xml:space="preserve"> e </t>
    </r>
    <r>
      <rPr>
        <b/>
        <sz val="6"/>
        <rFont val="Calibri"/>
        <family val="2"/>
        <scheme val="minor"/>
      </rPr>
      <t>com "peer review"</t>
    </r>
    <r>
      <rPr>
        <sz val="6"/>
        <rFont val="Calibri"/>
        <family val="2"/>
        <scheme val="minor"/>
      </rPr>
      <t xml:space="preserve"> </t>
    </r>
  </si>
  <si>
    <r>
      <t xml:space="preserve">Revisor de  artigo de revista científica de </t>
    </r>
    <r>
      <rPr>
        <b/>
        <sz val="6"/>
        <rFont val="Calibri"/>
        <family val="2"/>
        <scheme val="minor"/>
      </rPr>
      <t>âmbito nacional</t>
    </r>
  </si>
  <si>
    <r>
      <t xml:space="preserve">Revisor de  artigo de revista científica de </t>
    </r>
    <r>
      <rPr>
        <b/>
        <sz val="6"/>
        <rFont val="Calibri"/>
        <family val="2"/>
        <scheme val="minor"/>
      </rPr>
      <t>âmbito internacional</t>
    </r>
  </si>
  <si>
    <r>
      <t>Publicação de artigos de divulgação científica em</t>
    </r>
    <r>
      <rPr>
        <b/>
        <sz val="6"/>
        <rFont val="Calibri"/>
        <family val="2"/>
        <scheme val="minor"/>
      </rPr>
      <t xml:space="preserve"> órgão de comunicação social</t>
    </r>
  </si>
  <si>
    <r>
      <t xml:space="preserve">Publicação de artigos em revista nacional de circulação </t>
    </r>
    <r>
      <rPr>
        <b/>
        <sz val="6"/>
        <rFont val="Calibri"/>
        <family val="2"/>
        <scheme val="minor"/>
      </rPr>
      <t>nacional ou internacional sem "peer review"</t>
    </r>
  </si>
  <si>
    <r>
      <t xml:space="preserve">Publicação de artigos em revista nacional de circulação </t>
    </r>
    <r>
      <rPr>
        <b/>
        <sz val="6"/>
        <rFont val="Calibri"/>
        <family val="2"/>
        <scheme val="minor"/>
      </rPr>
      <t>nacional com "peer review"</t>
    </r>
  </si>
  <si>
    <r>
      <t>Publicação de artigos em revista de circulação</t>
    </r>
    <r>
      <rPr>
        <b/>
        <sz val="6"/>
        <rFont val="Calibri"/>
        <family val="2"/>
        <scheme val="minor"/>
      </rPr>
      <t xml:space="preserve"> internacional com "peer review"</t>
    </r>
  </si>
  <si>
    <r>
      <t xml:space="preserve">Concessão de patente </t>
    </r>
    <r>
      <rPr>
        <b/>
        <sz val="6"/>
        <rFont val="Calibri"/>
        <family val="2"/>
        <scheme val="minor"/>
      </rPr>
      <t>nacional</t>
    </r>
  </si>
  <si>
    <r>
      <t xml:space="preserve">Concessão de patente </t>
    </r>
    <r>
      <rPr>
        <b/>
        <sz val="6"/>
        <rFont val="Calibri"/>
        <family val="2"/>
        <scheme val="minor"/>
      </rPr>
      <t>internacional</t>
    </r>
  </si>
  <si>
    <r>
      <t xml:space="preserve">Participação em corpo editorial de revista científica </t>
    </r>
    <r>
      <rPr>
        <b/>
        <sz val="6"/>
        <rFont val="Calibri"/>
        <family val="2"/>
        <scheme val="minor"/>
      </rPr>
      <t>nacional</t>
    </r>
  </si>
  <si>
    <r>
      <t xml:space="preserve">Participação em corpo editorial de revista científica </t>
    </r>
    <r>
      <rPr>
        <b/>
        <sz val="6"/>
        <rFont val="Calibri"/>
        <family val="2"/>
        <scheme val="minor"/>
      </rPr>
      <t>internacional</t>
    </r>
  </si>
  <si>
    <r>
      <t xml:space="preserve">Revisão de livro científico de âmbito </t>
    </r>
    <r>
      <rPr>
        <b/>
        <sz val="6"/>
        <rFont val="Calibri"/>
        <family val="2"/>
        <scheme val="minor"/>
      </rPr>
      <t>nacional</t>
    </r>
  </si>
  <si>
    <r>
      <t xml:space="preserve">Revisão de livro científico de âmbito </t>
    </r>
    <r>
      <rPr>
        <b/>
        <sz val="6"/>
        <rFont val="Calibri"/>
        <family val="2"/>
        <scheme val="minor"/>
      </rPr>
      <t>internacional</t>
    </r>
  </si>
  <si>
    <r>
      <t xml:space="preserve">Elaboração de relatório científico, técnico, cultural ou artístico para instituição </t>
    </r>
    <r>
      <rPr>
        <b/>
        <sz val="6"/>
        <rFont val="Calibri"/>
        <family val="2"/>
        <scheme val="minor"/>
      </rPr>
      <t>nacional</t>
    </r>
  </si>
  <si>
    <r>
      <t xml:space="preserve">Elaboração de relatório científico, técnico, cultural ou artístico para instituição </t>
    </r>
    <r>
      <rPr>
        <b/>
        <sz val="6"/>
        <rFont val="Calibri"/>
        <family val="2"/>
        <scheme val="minor"/>
      </rPr>
      <t>internacional</t>
    </r>
  </si>
  <si>
    <r>
      <t xml:space="preserve">Prémio de Arte, Ciência ou Cultura de âmbito </t>
    </r>
    <r>
      <rPr>
        <b/>
        <sz val="6"/>
        <rFont val="Calibri"/>
        <family val="2"/>
        <scheme val="minor"/>
      </rPr>
      <t>nacional</t>
    </r>
  </si>
  <si>
    <r>
      <t>Prémio de Arte, Ciência ou Cultura de âmbito</t>
    </r>
    <r>
      <rPr>
        <b/>
        <sz val="6"/>
        <rFont val="Calibri"/>
        <family val="2"/>
        <scheme val="minor"/>
      </rPr>
      <t xml:space="preserve"> internacional</t>
    </r>
  </si>
  <si>
    <r>
      <t xml:space="preserve">Júri de provas académicas documentais de concursos de pessoal </t>
    </r>
    <r>
      <rPr>
        <b/>
        <sz val="6"/>
        <color indexed="8"/>
        <rFont val="Calibri"/>
        <family val="2"/>
        <scheme val="minor"/>
      </rPr>
      <t>docente</t>
    </r>
    <r>
      <rPr>
        <sz val="6"/>
        <color indexed="8"/>
        <rFont val="Calibri"/>
        <family val="2"/>
        <scheme val="minor"/>
      </rPr>
      <t xml:space="preserve"> do ensino superior politécnico ou universitário</t>
    </r>
  </si>
  <si>
    <r>
      <t xml:space="preserve">Júri de provas académicas públicas de concursos de pessoal </t>
    </r>
    <r>
      <rPr>
        <b/>
        <sz val="6"/>
        <color indexed="8"/>
        <rFont val="Calibri"/>
        <family val="2"/>
        <scheme val="minor"/>
      </rPr>
      <t xml:space="preserve">docente </t>
    </r>
    <r>
      <rPr>
        <sz val="6"/>
        <color indexed="8"/>
        <rFont val="Calibri"/>
        <family val="2"/>
        <scheme val="minor"/>
      </rPr>
      <t>do ensino superior politécnico ou universitário</t>
    </r>
  </si>
  <si>
    <r>
      <t xml:space="preserve">Participação como autor, em exposições artísticas individuais </t>
    </r>
    <r>
      <rPr>
        <b/>
        <sz val="6"/>
        <rFont val="Calibri"/>
        <family val="2"/>
        <scheme val="minor"/>
      </rPr>
      <t xml:space="preserve">nacionais </t>
    </r>
  </si>
  <si>
    <r>
      <t xml:space="preserve">Participação como autor, em exposições artísticas individuais </t>
    </r>
    <r>
      <rPr>
        <b/>
        <sz val="6"/>
        <rFont val="Calibri"/>
        <family val="2"/>
        <scheme val="minor"/>
      </rPr>
      <t>internacionais</t>
    </r>
  </si>
  <si>
    <r>
      <t>Resultados do cumprimento de obrigações profissionais, (designadamente relatórios produzidos, assim como cumprimento de prazos</t>
    </r>
    <r>
      <rPr>
        <sz val="6"/>
        <color theme="9" tint="-0.249977111117893"/>
        <rFont val="Calibri"/>
        <family val="2"/>
        <scheme val="minor"/>
      </rPr>
      <t xml:space="preserve"> </t>
    </r>
    <r>
      <rPr>
        <sz val="6"/>
        <rFont val="Calibri"/>
        <family val="2"/>
        <scheme val="minor"/>
      </rPr>
      <t>(sumários, programas, lançamento de notas, assinatura de termos, assiduidade às aulas e avaliações ou outros) disponibilizados pela direção da Unidade Orgânica.</t>
    </r>
  </si>
  <si>
    <t>NOME</t>
  </si>
  <si>
    <t>DCJ</t>
  </si>
  <si>
    <t>DCL</t>
  </si>
  <si>
    <t>DEA</t>
  </si>
  <si>
    <t>DEC</t>
  </si>
  <si>
    <t>DEE</t>
  </si>
  <si>
    <t>DEI</t>
  </si>
  <si>
    <t>DEM</t>
  </si>
  <si>
    <t>DGE</t>
  </si>
  <si>
    <t>DMAT</t>
  </si>
  <si>
    <t>DEPARTAMENTO</t>
  </si>
  <si>
    <t>NOME:</t>
  </si>
  <si>
    <t>N.º DE MESES</t>
  </si>
  <si>
    <t xml:space="preserve"> PERÍODO DE AVALIAÇÃO</t>
  </si>
  <si>
    <t>DATA DE INÍCIO</t>
  </si>
  <si>
    <t>DATA DE TERMO</t>
  </si>
  <si>
    <t>CATEGORIA</t>
  </si>
  <si>
    <t>ESTG - Dep. Ciências da Linguagem</t>
  </si>
  <si>
    <t>ADONAY CUSTÓDIA DOS SANTOS MOREIRA</t>
  </si>
  <si>
    <t>Professor Adjunto</t>
  </si>
  <si>
    <t>ESTG - Dep. Engenharia Eletrotécnica</t>
  </si>
  <si>
    <t>ALBERTO RODOLFO DE ALMEIDA SANTOS SIMÕES NEGRÃO</t>
  </si>
  <si>
    <t>ESTG - Dep. Gestão e Economia</t>
  </si>
  <si>
    <t>ALCINA TERESA GASPAR FERREIRA</t>
  </si>
  <si>
    <t>ESTG - Dep. Matemática</t>
  </si>
  <si>
    <t>ALEXANDRA CRISTINA FERROS SANTOS NASCIMENTO BAPTISTA</t>
  </si>
  <si>
    <t>ALEXANDRA CRISTINA PINHEIRO CARVALHO</t>
  </si>
  <si>
    <t>ESTG - Dep. Engenharia Informática</t>
  </si>
  <si>
    <t>ALEXANDRE FILIPE LONGUINHO PIEDADE</t>
  </si>
  <si>
    <t>Assistente Convidado</t>
  </si>
  <si>
    <t>ALEXANDRINO JOSÉ  MARQUES GONÇALVES</t>
  </si>
  <si>
    <t>ALZIRA MARIA ASCENSÃO MARQUES</t>
  </si>
  <si>
    <t>Professor Coordenador</t>
  </si>
  <si>
    <t>ANA CATARINA CADIMA LISBOA</t>
  </si>
  <si>
    <t>ANA CRISTINA SOARES LEMOS</t>
  </si>
  <si>
    <t>ESTG - Dep. Ciências Jurídicas</t>
  </si>
  <si>
    <t>ANA FILIPA FERREIRA COLAÇO CONCEIÇÃO</t>
  </si>
  <si>
    <t>ANA ISABEL GONÇALVES MENDES</t>
  </si>
  <si>
    <t>ANA ISABEL LAMBELHO COSTA</t>
  </si>
  <si>
    <t>ANA ISABEL LOURENÇO DE SOUSA VIRGOLINO SILVA</t>
  </si>
  <si>
    <t>ANA ISABEL MENDES ROSA MARQUES</t>
  </si>
  <si>
    <t>ANA ISABEL VALONGO DOS SANTOS</t>
  </si>
  <si>
    <t>Equip. Assistente 2º Triénio</t>
  </si>
  <si>
    <t>ANA LÚCIA MARTO SARGENTO</t>
  </si>
  <si>
    <t>ANA SOFIA PATRÍCIO PINTO LOPES</t>
  </si>
  <si>
    <t>ANABELA GONÇALVES RODRIGUES MARTO</t>
  </si>
  <si>
    <t>ANABELA MOREIRA BERNARDINO</t>
  </si>
  <si>
    <t>ESTG - Dep. Engenharia Civil</t>
  </si>
  <si>
    <t>ANABELA QUINTELA NUNES VEIGA</t>
  </si>
  <si>
    <t>ESTG - Dep. Engenharia Mecânica</t>
  </si>
  <si>
    <t>ANDRÉ FILIPE SOUSA SANTOS</t>
  </si>
  <si>
    <t>ANDRÉ FILIPE VITOR MELÍCIAS</t>
  </si>
  <si>
    <t>ANDREIA FILIPA DIAS ESPIRITO SANTO</t>
  </si>
  <si>
    <t>ANTÓNIO CARLOS ALVES URBANO</t>
  </si>
  <si>
    <t>ANTÓNIO CARLOS RUIVO DUARTE</t>
  </si>
  <si>
    <t>Equip. Professor Adjunto</t>
  </si>
  <si>
    <t>ANTÓNIO JOSÉ PINTO PEDROSA</t>
  </si>
  <si>
    <t>ANTÓNIO LOURENÇO COELHO SILVA</t>
  </si>
  <si>
    <t>Professor Adjunto Convidado</t>
  </si>
  <si>
    <t>ANTÓNIO MANUEL JESUS PEREIRA</t>
  </si>
  <si>
    <t>ANTÓNIO MÁRIO HENRIQUES PEREIRA</t>
  </si>
  <si>
    <t>ARMANDO JOSÉ BALREIRA BASTOS</t>
  </si>
  <si>
    <t>AUGUSTO MANUEL JOSÉ EUSÉBIO</t>
  </si>
  <si>
    <t>BLANDINA DA CONCEIÇÃO RODRIGUES DE OLIVEIRA</t>
  </si>
  <si>
    <t>BRIGITE PINTO PEDRO</t>
  </si>
  <si>
    <t>CARLA ALEXANDRA CALADO LOPES</t>
  </si>
  <si>
    <t>CARLA LEONOR NUNES SIMÕES</t>
  </si>
  <si>
    <t>CARLOS ALBERTO SILVA SANCHES CAMPOS</t>
  </si>
  <si>
    <t>CARLOS ALEXANDRE BENTO CAPELA</t>
  </si>
  <si>
    <t>CARLOS DANIEL HENRIQUES FERREIRA</t>
  </si>
  <si>
    <t>CARLOS FERNANDO COUCEIRO SOUSA NEVES</t>
  </si>
  <si>
    <t>CARLOS FERNANDO DE ALMEIDA GRILO</t>
  </si>
  <si>
    <t>CARLOS JORGE MACHADO ANTUNES</t>
  </si>
  <si>
    <t>CARLOS JOSÉ ROCHA FERREIRA</t>
  </si>
  <si>
    <t>CARLOS MANUEL CERQUEIRA SIMPLÍCIO</t>
  </si>
  <si>
    <t>CARLOS MANUEL DA COSTA VIEIRA</t>
  </si>
  <si>
    <t>CARLOS MANUEL DA SILVA RABADÃO</t>
  </si>
  <si>
    <t>CARLOS MANUEL GOMES DA SILVA</t>
  </si>
  <si>
    <t>CARLOS MANUEL GONÇALVES ANTUNES</t>
  </si>
  <si>
    <t>CARLOS MANUEL PEREIRA COSTA SOUSA</t>
  </si>
  <si>
    <t>Professor Adjunto  Convidado</t>
  </si>
  <si>
    <t>CARLOS MIGUEL NOGUEIRA GASPAR RIBEIRO</t>
  </si>
  <si>
    <t>CATARINA DOS SANTOS CARDOSO</t>
  </si>
  <si>
    <t>CATARINA HELENA BRANCO SIMÕES SILVA</t>
  </si>
  <si>
    <t>CATARINA ISABEL FERREIRA VIVEIROS TAVARES REIS</t>
  </si>
  <si>
    <t>CÁTIA CATARINA RAMALHO LEDESMA</t>
  </si>
  <si>
    <t>CÁTIA CLAUDEMIRA CORDEIRO FERNANDES CRESPO</t>
  </si>
  <si>
    <t>CÁTIA SOFIA MARQUES CEBOLA</t>
  </si>
  <si>
    <t>CÉLIA PATRÍCIO VALENTE DE OLIVEIRA</t>
  </si>
  <si>
    <t>Professosr Adjunto</t>
  </si>
  <si>
    <t>CIDÁLIA ANJOS MARTINHO MACEDO</t>
  </si>
  <si>
    <t>CONCEIÇÃO VELOSO NOGUEIRA</t>
  </si>
  <si>
    <t>CRISTIN CARACALEANU</t>
  </si>
  <si>
    <t>ESTG - Dep. Engenharia do Ambiente</t>
  </si>
  <si>
    <t>CRISTINA ALEXANDRA AMARAL CASTANHEIRA BARROS ORFÃO</t>
  </si>
  <si>
    <t>DANIEL ALEXANDER LOPES FUENTES</t>
  </si>
  <si>
    <t>DAVID FERREIRA SAFADINHO</t>
  </si>
  <si>
    <t>DAVID FILIPE DE SOUSA CASEIRO</t>
  </si>
  <si>
    <t>DAVID JOSÉ LOPES OLIVEIRA</t>
  </si>
  <si>
    <t>DAVID RAPHAEL FIGUEIREDO DE OLIVEIRA</t>
  </si>
  <si>
    <t>DIOGO PEDRO FERREIRA NASCIMENTO BAPTISTA</t>
  </si>
  <si>
    <t>DULCE CRISTINA SANTOS IRIA GONÇALVES</t>
  </si>
  <si>
    <t>EDGAR FILIPE DA SILVA FRANCO</t>
  </si>
  <si>
    <t>EDGAR JORGE CALDAS DOS REIS E SILVA DOS SANTOS</t>
  </si>
  <si>
    <t>EDUARDO FILIPE VALINHO DOMINGUES</t>
  </si>
  <si>
    <t>Eduardo Manuel Caetano da Silva</t>
  </si>
  <si>
    <t>ELISABETE FERNANDA MENDES DUARTE</t>
  </si>
  <si>
    <t>ELISEU MANUEL ARTILHEIRO RIBEIRO</t>
  </si>
  <si>
    <t>EUGÉNIA MOREIRA BERNARDINO</t>
  </si>
  <si>
    <t>EUGÉNIO PEREIRA LUCAS</t>
  </si>
  <si>
    <t>EUNICE SANDRA GOMES DE OLIVEIRA</t>
  </si>
  <si>
    <t>FABIANA DOS SANTOS GUARDA</t>
  </si>
  <si>
    <t>FÁBIO JORGE PEREIRA SIMÕES</t>
  </si>
  <si>
    <t>FÁTIMA MARIA CARVALHINHAS BARREIROS</t>
  </si>
  <si>
    <t>FERNANDO ANTÓNIO RODRIGUES MARTINS</t>
  </si>
  <si>
    <t>FERNANDO ANTÓNIO VIDEIRA SILVANO</t>
  </si>
  <si>
    <t>FERNANDO CONCEIÇÃO BATISTA</t>
  </si>
  <si>
    <t>FERNANDO DE JESUS AMADO DOS SANTOS</t>
  </si>
  <si>
    <t>FERNANDO FERREIRA CRUZ</t>
  </si>
  <si>
    <t>FERNANDO JOSÉ DO NASCIMENTO SEBASTIÃO</t>
  </si>
  <si>
    <t>FERNANDO JOSÉ MATEUS SILVA</t>
  </si>
  <si>
    <t>FERNANDO LUÍS NUNES RODRIGUES</t>
  </si>
  <si>
    <t>FILIPA ISABEL SOARES DA SILVA VIEIRA</t>
  </si>
  <si>
    <t>FILIPE ALEXANDRE BORGES GONÇALVES</t>
  </si>
  <si>
    <t>FILIPE DOS SANTOS NEVES</t>
  </si>
  <si>
    <t>FILIPE JORGE MOTA PINTO</t>
  </si>
  <si>
    <t>FILIPE SAMUEL MENDES CARDOSO</t>
  </si>
  <si>
    <t>FILOMENA MARÍLIA HENRIQUES CARVALHO</t>
  </si>
  <si>
    <t>FLORINDO JOSÉ MENDES GASPAR</t>
  </si>
  <si>
    <t>FRANCISCO ANTONIO VAZ GUEDES DELGADO FERRAZ</t>
  </si>
  <si>
    <t>Francisco José Abrantes Serra Loureiro</t>
  </si>
  <si>
    <t>FREDERICO DA SILVA SOBREIRA</t>
  </si>
  <si>
    <t>GABRIEL QUARESMA MOREIRA DA SILVA</t>
  </si>
  <si>
    <t>GABRIEL SANTOS EVANGELISTA</t>
  </si>
  <si>
    <t>GUSTAVO MIGUEL JORGE DOS REIS</t>
  </si>
  <si>
    <t>HELDER MANUEL FERREIRA DOS SANTOS</t>
  </si>
  <si>
    <t>HÉLDER MANUEL GASPAR CORDEIRO</t>
  </si>
  <si>
    <t>HELENA MANUELA PALA DIAS DE SOUSA</t>
  </si>
  <si>
    <t>HELENA MARIA COELHO ROCHA TERREIRO GALHA SILVA BÁRTOLO</t>
  </si>
  <si>
    <t>Professor Coordenador (225)</t>
  </si>
  <si>
    <t>HELENA SUSANA AFONSO ALVES</t>
  </si>
  <si>
    <t>HENRIQUE AMADO CARVALHO</t>
  </si>
  <si>
    <t>HENRIQUE DE AMORIM ALMEIDA</t>
  </si>
  <si>
    <t>HUGO FILIPE COSTELHA DE CASTRO</t>
  </si>
  <si>
    <t>HUGO FILIPE PINHEIRO RODRIGUES</t>
  </si>
  <si>
    <t>HUGO FRAZÃO VAZ VASSALO ABREU</t>
  </si>
  <si>
    <t>HUGO MIGUEL CRAVO GOMES</t>
  </si>
  <si>
    <t>HUMBERTO JOSÉ BAPTISTA OLIVEIRA</t>
  </si>
  <si>
    <t>Equip. Assistente 1º Triénio</t>
  </si>
  <si>
    <t>IGOR MARQUES DOS REIS</t>
  </si>
  <si>
    <t>INÊS DOS SANTOS GROSA</t>
  </si>
  <si>
    <t>INÊS MARGARIDA CADIMA LISBOA</t>
  </si>
  <si>
    <t>IRENE SOFIA CARVALHO FERREIRA</t>
  </si>
  <si>
    <t>JACINTA RAQUEL MIGUEL  MOREIRA</t>
  </si>
  <si>
    <t>JAIME MANUEL AFONSO RAMOS GUERRA</t>
  </si>
  <si>
    <t>JEAN NOèL FERNAND MERCEREAU</t>
  </si>
  <si>
    <t>JOANA MADEIRA MARTINS COSTA</t>
  </si>
  <si>
    <t>JOANA NORTE PEDROSA</t>
  </si>
  <si>
    <t>JOÃO ÁLVARO POÇAS SANTOS</t>
  </si>
  <si>
    <t>JOÃO ANTÓNIO ESTEVES RAMOS</t>
  </si>
  <si>
    <t>JOÃO DA SILVA PEREIRA</t>
  </si>
  <si>
    <t>JOÃO FRANCISCO ROMEIRO FONSECA PEREIRA</t>
  </si>
  <si>
    <t>JOÃO MANUEL MATIAS</t>
  </si>
  <si>
    <t>JOÃO MANUEL PEREIRA</t>
  </si>
  <si>
    <t>JOÃO MIGUEL CHARRUA SOUSA</t>
  </si>
  <si>
    <t>JOÃO PAULO OLIVEIRA MARTINS</t>
  </si>
  <si>
    <t>JOÃO PAULO VELUDO VIEIRA PEREIRA</t>
  </si>
  <si>
    <t>JOÃO PEDRO CRUZ SILVA</t>
  </si>
  <si>
    <t>JOÃO PEDRO FERREIRA RAMOS</t>
  </si>
  <si>
    <t>JOÃO RAFAEL COSTA SANCHES GALVÃO</t>
  </si>
  <si>
    <t>JOAQUIM EDUARDO SIMÃO DUARTE</t>
  </si>
  <si>
    <t>Assistente 2º Triénio</t>
  </si>
  <si>
    <t>JOAQUIM PAULO CORDEIRO DA CONCEIÇÃO</t>
  </si>
  <si>
    <t>JOAQUIM RUI CASTRO RODRIGUES</t>
  </si>
  <si>
    <t>JOEL BASTOS MORGADO</t>
  </si>
  <si>
    <t>JOEL OLIVEIRA CORREIA VASCO</t>
  </si>
  <si>
    <t>JORGE DOS SANTOS FREITAS DE OLIVEIRA</t>
  </si>
  <si>
    <t>JORGE MANUEL ALMEIDA GOMES DA COSTA</t>
  </si>
  <si>
    <t>JORGE MANUEL BARROS MENDES</t>
  </si>
  <si>
    <t>JORGE MIGUEL PERALTA SIOPA</t>
  </si>
  <si>
    <t>JORGE PEREIRA FATELO</t>
  </si>
  <si>
    <t>JOSÉ CARLOS BREGIEIRO RIBEIRO</t>
  </si>
  <si>
    <t>JOSÉ GUILHERME LEITÃO DANTAS</t>
  </si>
  <si>
    <t>JOSÉ LUÍS PEREIRA MARTINS</t>
  </si>
  <si>
    <t>JOSÉ MANUEL MAGNO LOPES</t>
  </si>
  <si>
    <t>JOSÉ MARIA DE JESUS CARREIRA</t>
  </si>
  <si>
    <t>JOSÉ MARIA GOUVEIA MARTINS</t>
  </si>
  <si>
    <t>JOSÉ VITOR MARTINS RAMOS</t>
  </si>
  <si>
    <t>JUDITE CATARINA SOUSA VENTURA</t>
  </si>
  <si>
    <t>JUDITE DOS SANTOS VIEIRA</t>
  </si>
  <si>
    <t>KIRILL ISPOLNOV</t>
  </si>
  <si>
    <t>LEONEL DA SILVA VICENTE</t>
  </si>
  <si>
    <t>LEONEL FILIPE SIMÕES SANTOS</t>
  </si>
  <si>
    <t>LÍDIA CRISTINA SANTOS PINTO</t>
  </si>
  <si>
    <t>LÍDIA MARIA BARROSO SIMÃO</t>
  </si>
  <si>
    <t>LIGIA CATARINA MARQUES FEBRA</t>
  </si>
  <si>
    <t>LILIANA CATARINA ROSA FERREIRA</t>
  </si>
  <si>
    <t>LILIANA MARQUES PIMENTEL</t>
  </si>
  <si>
    <t>LINO MIGUEL MOREIRA FERREIRA</t>
  </si>
  <si>
    <t>LUCIANO SANTOS RODRIGUES ALMEIDA</t>
  </si>
  <si>
    <t>LUÍS CARLOS PROLA</t>
  </si>
  <si>
    <t>LUÍS FILIPE FERNANDES SILVA  MARCELINO</t>
  </si>
  <si>
    <t>LUÍS FILIPE JESUS CORREIA</t>
  </si>
  <si>
    <t>LUÍS MANUEL DA SILVA COTRIM</t>
  </si>
  <si>
    <t>LUIS MANUEL DE JESUS COELHO</t>
  </si>
  <si>
    <t>LUÍS MANUEL VENTURA SERRANO</t>
  </si>
  <si>
    <t>LUÍS MIGUEL DE OLIVEIRA PEGADO DE NORONHA E TÁVORA</t>
  </si>
  <si>
    <t>LUIS MIGUEL IGREJA AIRES</t>
  </si>
  <si>
    <t>LUÍS MIGUEL MOREIRA MENDES</t>
  </si>
  <si>
    <t>LUÍS MIGUEL PIRES NEVES</t>
  </si>
  <si>
    <t>LUÍS MIGUEL RAMOS PERDIGOTO</t>
  </si>
  <si>
    <t>LUÍS PEDROSO DE LIMA CABRAL DE OLIVEIRA</t>
  </si>
  <si>
    <t>LUÍSA MARIA DA SILVA GONÇALVES</t>
  </si>
  <si>
    <t>LUÍSA MARIA FREITAS GOMES ANDIAS GONÇALVES</t>
  </si>
  <si>
    <t>MANUEL ÂNGELO GOMES ABRUNHOSA MARQUES DE ALMEIDA</t>
  </si>
  <si>
    <t>MANUEL ANÍBAL SILVA PORTUGAL VASCONCELOS FERREIRA</t>
  </si>
  <si>
    <t>MANUEL JOSÉ ANDRINO PEREIRA</t>
  </si>
  <si>
    <t>MANUEL MACHADO PEDRO</t>
  </si>
  <si>
    <t>MAPRIL JOSÉ DINIS BERNARDES</t>
  </si>
  <si>
    <t>MARA ESTEVES PEDRO LOPES</t>
  </si>
  <si>
    <t>MÁRCIA CRISTINA DOS SANTOS VIEGAS DE SOUSA</t>
  </si>
  <si>
    <t>MÁRCIO CONTINENTINO LOPES</t>
  </si>
  <si>
    <t>MARCO ANTÓNIO DE OLIVEIRA MONTEIRO</t>
  </si>
  <si>
    <t>MARCO PAULO MONTEIRO FERREIRA</t>
  </si>
  <si>
    <t>MARCOLINO JOSÉ PEQUENO PISÃO PEDREIRO</t>
  </si>
  <si>
    <t>MARIA ALEXANDRA ABREU HENRIQUES SECO</t>
  </si>
  <si>
    <t>MARIA BEATRIZ GUERRA DA PIEDADE</t>
  </si>
  <si>
    <t>MARIA CARMINDA BERNARDES SILVESTRE</t>
  </si>
  <si>
    <t>MARIA CLARA BARROS GUILHERME MONTEIRO</t>
  </si>
  <si>
    <t>MARIA DE FÁTIMA DA COSTA PAULINO</t>
  </si>
  <si>
    <t>MARIA DE LURDES DAS  NEVES GODINHO</t>
  </si>
  <si>
    <t>MARIA DOLORES SILVÉRIO DIOGO</t>
  </si>
  <si>
    <t>Assistente 2º triénio</t>
  </si>
  <si>
    <t>MARIA EDUARDA DA SILVA TEIXEIRA FERNANDES</t>
  </si>
  <si>
    <t>MARIA EDUARDA MOREIRA ABRANTES FERREIRA DA SILVA</t>
  </si>
  <si>
    <t>MARIA GORETE COSTA MARQUES</t>
  </si>
  <si>
    <t>MARIA GORETI DA SILVA MONTEIRO</t>
  </si>
  <si>
    <t>MARIA HELENA COELHO RIBEIRO</t>
  </si>
  <si>
    <t>MARIA JOÃO DA SILVA JORGE</t>
  </si>
  <si>
    <t>Maria Leonor da Silva Correia Lourenço</t>
  </si>
  <si>
    <t>MARIA LEOPOLDINA MENDES RIBEIRO SOUSA ALVES</t>
  </si>
  <si>
    <t>MARIA LIZETE LOPES HELENO</t>
  </si>
  <si>
    <t>MARIA MICAELA GONÇALVES PINTO DINIS ESTEVES</t>
  </si>
  <si>
    <t>MÁRIO ANTÓNIO SIMÕES CORREIA</t>
  </si>
  <si>
    <t>MÁRIO JOÃO GONÇALVES ANTUNES</t>
  </si>
  <si>
    <t>MARISA CATARINA DA CONCEIÇÃO DINIS</t>
  </si>
  <si>
    <t>MARISA DA SILVA MAXIMIANO</t>
  </si>
  <si>
    <t>MARTA SOFIA GOMES DA COSTA</t>
  </si>
  <si>
    <t>MERCEDES ADÍLIA GONÇALVES DOMINGUES</t>
  </si>
  <si>
    <t>MIGUEL ALEXANDRE COSTA SILVA</t>
  </si>
  <si>
    <t>Monitor</t>
  </si>
  <si>
    <t>MIGUEL ÂNGELO OLIVEIRA CRESPO</t>
  </si>
  <si>
    <t>MIGUEL CERDEIRA MARREIROS NEGRÃO</t>
  </si>
  <si>
    <t>MIGUEL FILIPE BARRETO DOS SANTOS</t>
  </si>
  <si>
    <t>MIGUEL MARTINS FELGUEIRAS</t>
  </si>
  <si>
    <t>MIGUEL MONTEIRO DE SOUSA FRADE</t>
  </si>
  <si>
    <t>MILENA MARIA NOGUEIRA VIEIRA</t>
  </si>
  <si>
    <t>MILTON DOS SANTOS FERREIRA</t>
  </si>
  <si>
    <t>MILTON RODRIGO AFONSO RIBEIRO</t>
  </si>
  <si>
    <t>MÓNICA JORGE CARVALHO DE FIGUEIREDO</t>
  </si>
  <si>
    <t>NATÁLIA DOS SANTOS GAMEIRO GONÇALVES</t>
  </si>
  <si>
    <t>NATALIA MARIA PRUDÊNCIO RAFAEL CANADAS</t>
  </si>
  <si>
    <t>NELSON DAS NEVES MARQUES</t>
  </si>
  <si>
    <t>NELSON MARTINS FERREIRA</t>
  </si>
  <si>
    <t>NELSON SIMÕES OLIVEIRA</t>
  </si>
  <si>
    <t>NEUZA MANUEL PEREIRA RIBEIRO MARCELINO</t>
  </si>
  <si>
    <t>NUNO ALEXANDRE GONÇALVES MARTINHO</t>
  </si>
  <si>
    <t>NUNO ALEXANDRE RIBEIRO DA  COSTA</t>
  </si>
  <si>
    <t>NUNO ANDRÉ OLIVEIRA MANGAS PEREIRA</t>
  </si>
  <si>
    <t>NUNO CARLOS SOUSA RODRIGUES</t>
  </si>
  <si>
    <t>NUNO DUARTE ABRANCHES PINTO</t>
  </si>
  <si>
    <t>NUNO JOSÉ DE ABREU E SOUSA CABETE GIL</t>
  </si>
  <si>
    <t>NUNO MANUEL FERNANDES ALVES</t>
  </si>
  <si>
    <t>NUNO MANUEL LUCAS VIEIRA LOPES</t>
  </si>
  <si>
    <t>NUNO MANUEL MENDES CLARO</t>
  </si>
  <si>
    <t>NUNO MANUEL ROSA DOS REIS</t>
  </si>
  <si>
    <t>NUNO MÁRIO JORGE DOS REIS</t>
  </si>
  <si>
    <t>NUNO MIGUEL AFONSO VEIGA</t>
  </si>
  <si>
    <t>NUNO MIGUEL DA COSTA SANTOS FONSECA</t>
  </si>
  <si>
    <t>NUNO MIGUEL FERREIRA MIRANDA</t>
  </si>
  <si>
    <t>NUNO MIGUEL MORAIS RODRIGUES</t>
  </si>
  <si>
    <t>NUNO PEDRO FERREIRA CARVALHO MONTEIRO</t>
  </si>
  <si>
    <t>OLGA MARINA FREITAS CRAVEIRO</t>
  </si>
  <si>
    <t>PATRÍCIA SOFIA CARVALHO ROCHA</t>
  </si>
  <si>
    <t>PATRICIO RODRIGUES DOMINGUES</t>
  </si>
  <si>
    <t>PAULA CRISTINA DIOGO GONÇALVES FALACHO</t>
  </si>
  <si>
    <t>PAULA CRISTINA RODRIGUES PASCOAL FARIA VIEIRA</t>
  </si>
  <si>
    <t>PAULA MARISA NUNES SIMÕES</t>
  </si>
  <si>
    <t>PAULA ROSA DOS SANTOS ORFÃO MACHADO</t>
  </si>
  <si>
    <t>PAULA SOFIA PITA SILVA CASTRO VIDE</t>
  </si>
  <si>
    <t>PAULO ALEXANDRE LOPES FERNANDES</t>
  </si>
  <si>
    <t>PAULO ALEXANDRE MATOS HENRIQUES CARVALHO</t>
  </si>
  <si>
    <t>PAULO ALEXANDRE PINHEIRO GAMEIRO</t>
  </si>
  <si>
    <t>PAULO FERNANDO DA COSTA BRAZ</t>
  </si>
  <si>
    <t>PAULO GAMEIRO COELHO PIRES</t>
  </si>
  <si>
    <t>PAULO JORGE COSTA PARENTE NOVO</t>
  </si>
  <si>
    <t>PAULO JORGE DA CRUZ VENTURA</t>
  </si>
  <si>
    <t>PAULO JORGE FERREIRA BATISTA PINHEIRO CORDEIRO</t>
  </si>
  <si>
    <t>PAULO JORGE GONÇALVES LOUREIRO</t>
  </si>
  <si>
    <t>PAULO JORGE SIMÕES COELHO</t>
  </si>
  <si>
    <t>PAULO MANUEL ALMEIDA COSTA</t>
  </si>
  <si>
    <t>PAULO MANUEL GONÇALVES OLIVEIRA VALENTE DA CRUZ</t>
  </si>
  <si>
    <t>PAULO SAMPAIO DE ABREU MADEIRA</t>
  </si>
  <si>
    <t>PEDRO ANTÓNIO AMADO DE ASSUNÇÃO</t>
  </si>
  <si>
    <t>PEDRO ANTÓNIO CARDOSO BARRETO</t>
  </si>
  <si>
    <t>PEDRO EMANUEL ALVES FLORES OLIVEIRA GALA</t>
  </si>
  <si>
    <t>PEDRO JOSÉ FRANCO MARQUES</t>
  </si>
  <si>
    <t>PEDRO MANUEL DA CONCEIÇÃO CUSTÓDIO</t>
  </si>
  <si>
    <t>PEDRO MANUEL RODRIGUES CARREIRA</t>
  </si>
  <si>
    <t>PEDRO MIGUEL CANTO ROSA</t>
  </si>
  <si>
    <t>PEDRO MIGUEL CARDOSO GAGO</t>
  </si>
  <si>
    <t>PEDRO MIGUEL GONÇALVES MARTINHO</t>
  </si>
  <si>
    <t>PEDRO ROMEU HENRIQUES FERREIRA</t>
  </si>
  <si>
    <t>Rafael Eugénio Martins Sanches</t>
  </si>
  <si>
    <t>RAFAEL FERREIRA DA SILVA CALDEIRINHA</t>
  </si>
  <si>
    <t>RAQUEL DA SILVA E CRUZ</t>
  </si>
  <si>
    <t>RAQUEL JOÃO FIALHO ANTUNES</t>
  </si>
  <si>
    <t>RENATO ANDRÉ  NORTE SATURNINO</t>
  </si>
  <si>
    <t>RICARDO BRUNO ANTUNES MARQUES</t>
  </si>
  <si>
    <t>RICARDO DE JESUS GOMES</t>
  </si>
  <si>
    <t>RICARDO DE JESUS SACRAMENTO RIBEIRO DA COSTA</t>
  </si>
  <si>
    <t>RICARDO FILIPE GONÇALVES MARTINHO</t>
  </si>
  <si>
    <t>RICARDO JAIME SILVA PEREIRA</t>
  </si>
  <si>
    <t>RICARDO JORGE PEREIRA GOMES</t>
  </si>
  <si>
    <t>RICARDO JOSÉ DOS SANTOS RIBEIRO ANTUNES</t>
  </si>
  <si>
    <t>RICARDO JOSÉ LUCAS LAGOA</t>
  </si>
  <si>
    <t>RICARDO PEDRO MIMOSO FLORES DOS SANTOS</t>
  </si>
  <si>
    <t>RITA MARGARIDA TEIXEIRA ASCENSO</t>
  </si>
  <si>
    <t>ROLANDO LÚCIO GERMANO MIRAGAIA</t>
  </si>
  <si>
    <t>ROMEU DANIEL PATRÍCIO PAZ</t>
  </si>
  <si>
    <t>ROMEU MANUEL VIEIRA VITORINO</t>
  </si>
  <si>
    <t>ROSA ISABEL ALVES CORDEIRO MATIAS</t>
  </si>
  <si>
    <t>RUI CASTANHEIRA DE PAIVA</t>
  </si>
  <si>
    <t>RUI FILIPE VARGAS DE SOUSA SANTOS</t>
  </si>
  <si>
    <t>RUI JORGE MEIRELES DE MACEDO CORREIA GOMES</t>
  </si>
  <si>
    <t>RUI MANUEL DA FONSECA PINTO</t>
  </si>
  <si>
    <t>RUI MANUEL PATRÍCIO FERREIRA PEREIRA</t>
  </si>
  <si>
    <t>RUI MIGUEL BARREIROS RÚBEN</t>
  </si>
  <si>
    <t>RUI MIGUEL BRAGANÇA FERREIRA</t>
  </si>
  <si>
    <t>RUI MIGUEL DE CARVALHO LEAL  DE OLIVEIRA</t>
  </si>
  <si>
    <t>RUI PEDRO CHARTERS LOPES RIJO</t>
  </si>
  <si>
    <t>RUI SÉRGIO HELENO FERREIRA</t>
  </si>
  <si>
    <t>RUI VASCO GUERRA BAPTISTA MONTEIRO</t>
  </si>
  <si>
    <t>SANDRA DE JESUS MARTINS MOURATO</t>
  </si>
  <si>
    <t>SANDRINA FERREIRA DOS SANTOS BRÍGIDO</t>
  </si>
  <si>
    <t>SÉRGIO MANUEL DA SILVA</t>
  </si>
  <si>
    <t>SÉRGIO MANUEL MACIEL DE FARIA</t>
  </si>
  <si>
    <t>SÉRGIO MIGUEL NEVES LOPES</t>
  </si>
  <si>
    <t>SIDOLINA PEREIRA DOS SANTOS</t>
  </si>
  <si>
    <t>SÍLVIA MARIA CARRIÇO SANTOS MONTEIRO</t>
  </si>
  <si>
    <t>SÍLVIA ODETE DA SILVA FERRÃO</t>
  </si>
  <si>
    <t>SÍLVIO PRIEM MENDES</t>
  </si>
  <si>
    <t>SOFIA MARGARIDA RAINHO FERNANDES</t>
  </si>
  <si>
    <t>SÓNIA CLÁUDIA TEIXEIRA PINTO</t>
  </si>
  <si>
    <t>SÓNIA FERREIRA GOMES</t>
  </si>
  <si>
    <t>SÓNIA MARIA ALMEIDA LUZ</t>
  </si>
  <si>
    <t>SUSANA CATARINA SIMÕES DE ALMEIDA</t>
  </si>
  <si>
    <t>SUSANA CRISTINA SERRANO FERNANDES RODRIGUES</t>
  </si>
  <si>
    <t>SUSANA RAQUEL CARVALHO FERREIRA</t>
  </si>
  <si>
    <t>SVILEN STANIMIROV  VALTCHEV</t>
  </si>
  <si>
    <t>TÂNIA MATOS GOMES MARQUES</t>
  </si>
  <si>
    <t>TELMO FILIPE MOREIRA MARQUES</t>
  </si>
  <si>
    <t>TELMO RUI CARVALHINHO CUNHA FERNANDES</t>
  </si>
  <si>
    <t>TERESA CRISTINA PEREIRA EUGÉNIO</t>
  </si>
  <si>
    <t>TIAGO ANDRÉ DOS SANTOS</t>
  </si>
  <si>
    <t>TIAGO JOÃO PEREIRA TODO BOM</t>
  </si>
  <si>
    <t>VITOR HUGO DOS SANTOS FERREIRA</t>
  </si>
  <si>
    <t>VITOR MANUEL BASTO FERNANDES</t>
  </si>
  <si>
    <t>VITOR MANUEL DE OLIVEIRA PEGADO DE  NORONHA E TÁVORA</t>
  </si>
  <si>
    <t>VITOR MANUEL JESUS CARREIRA</t>
  </si>
  <si>
    <t>CIÊNCIAS JURÍDICAS</t>
  </si>
  <si>
    <t>CIÊNCIAS DA LINGUAGEM</t>
  </si>
  <si>
    <t>ENGENHARIA DO AMBIENTE</t>
  </si>
  <si>
    <t>ENGENHARIA CIVIL</t>
  </si>
  <si>
    <t>ENGENHARIA ELECTROTÉCNICA</t>
  </si>
  <si>
    <t>ENGENHARIA INFORMÁTICA</t>
  </si>
  <si>
    <t>ENGENHARIA MECÂNICA</t>
  </si>
  <si>
    <t>GESTÃO E ECONOMIA</t>
  </si>
  <si>
    <t>MATEMÁTICA</t>
  </si>
  <si>
    <t>DEPARTAMENTO:</t>
  </si>
  <si>
    <t>SÍNTESE DA AVALIAÇÃO</t>
  </si>
  <si>
    <t xml:space="preserve">Técnico-Científica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</si>
</sst>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dd\-mm\-yyyy;@"/>
  </numFmts>
  <fonts count="43" x14ac:knownFonts="1">
    <font>
      <sz val="11"/>
      <color theme="1"/>
      <name val="Calibri"/>
      <family val="2"/>
      <scheme val="minor"/>
    </font>
    <font>
      <sz val="11"/>
      <color indexed="10"/>
      <name val="Calibri"/>
      <family val="2"/>
    </font>
    <font>
      <b/>
      <sz val="8"/>
      <color indexed="8"/>
      <name val="Arial"/>
      <family val="2"/>
    </font>
    <font>
      <sz val="11"/>
      <name val="Calibri"/>
      <family val="2"/>
    </font>
    <font>
      <sz val="8"/>
      <name val="Verdana"/>
      <family val="2"/>
    </font>
    <font>
      <sz val="6"/>
      <name val="Arial"/>
      <family val="2"/>
    </font>
    <font>
      <sz val="6"/>
      <name val="Calibri"/>
      <family val="2"/>
    </font>
    <font>
      <sz val="14"/>
      <name val="Arial"/>
      <family val="2"/>
    </font>
    <font>
      <sz val="8"/>
      <color theme="1"/>
      <name val="Calibri"/>
      <family val="2"/>
      <scheme val="minor"/>
    </font>
    <font>
      <sz val="6"/>
      <name val="Calibri"/>
      <family val="2"/>
      <scheme val="minor"/>
    </font>
    <font>
      <sz val="6"/>
      <color theme="1"/>
      <name val="Calibri"/>
      <family val="2"/>
      <scheme val="minor"/>
    </font>
    <font>
      <b/>
      <sz val="6"/>
      <name val="Calibri"/>
      <family val="2"/>
      <scheme val="minor"/>
    </font>
    <font>
      <sz val="10"/>
      <color indexed="8"/>
      <name val="Calibri"/>
      <family val="2"/>
      <scheme val="minor"/>
    </font>
    <font>
      <sz val="8"/>
      <color indexed="8"/>
      <name val="Calibri"/>
      <family val="2"/>
      <scheme val="minor"/>
    </font>
    <font>
      <b/>
      <sz val="14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6"/>
      <color indexed="8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name val="Arial"/>
      <family val="2"/>
    </font>
    <font>
      <b/>
      <sz val="8"/>
      <name val="Calibri"/>
      <family val="2"/>
      <scheme val="minor"/>
    </font>
    <font>
      <sz val="8"/>
      <color theme="1"/>
      <name val="Arial"/>
      <family val="2"/>
    </font>
    <font>
      <sz val="10"/>
      <color indexed="8"/>
      <name val="Arial"/>
      <family val="2"/>
    </font>
    <font>
      <b/>
      <sz val="11"/>
      <color indexed="8"/>
      <name val="Arial"/>
      <family val="2"/>
    </font>
    <font>
      <b/>
      <sz val="8"/>
      <color theme="1"/>
      <name val="Arial"/>
      <family val="2"/>
    </font>
    <font>
      <b/>
      <sz val="7"/>
      <color theme="1"/>
      <name val="Arial"/>
      <family val="2"/>
    </font>
    <font>
      <b/>
      <sz val="7"/>
      <color indexed="8"/>
      <name val="Arial"/>
      <family val="2"/>
    </font>
    <font>
      <sz val="6"/>
      <color indexed="8"/>
      <name val="Calibri"/>
      <family val="2"/>
      <scheme val="minor"/>
    </font>
    <font>
      <sz val="6"/>
      <color rgb="FF00B050"/>
      <name val="Calibri"/>
      <family val="2"/>
      <scheme val="minor"/>
    </font>
    <font>
      <sz val="6"/>
      <color theme="9" tint="-0.249977111117893"/>
      <name val="Calibri"/>
      <family val="2"/>
      <scheme val="minor"/>
    </font>
    <font>
      <sz val="9"/>
      <name val="Arial"/>
      <family val="2"/>
    </font>
    <font>
      <sz val="9"/>
      <color indexed="8"/>
      <name val="Calibri"/>
      <family val="2"/>
    </font>
    <font>
      <sz val="9"/>
      <color rgb="FF000000"/>
      <name val="Calibri"/>
      <family val="2"/>
      <scheme val="minor"/>
    </font>
    <font>
      <b/>
      <sz val="8"/>
      <color theme="3" tint="-0.249977111117893"/>
      <name val="Arial"/>
      <family val="2"/>
    </font>
    <font>
      <sz val="11"/>
      <color theme="3" tint="-0.249977111117893"/>
      <name val="Calibri"/>
      <family val="2"/>
      <scheme val="minor"/>
    </font>
    <font>
      <b/>
      <sz val="8"/>
      <color theme="0"/>
      <name val="Arial"/>
      <family val="2"/>
    </font>
    <font>
      <sz val="6"/>
      <color indexed="8"/>
      <name val="Arial"/>
      <family val="2"/>
    </font>
    <font>
      <sz val="8"/>
      <color indexed="8"/>
      <name val="Arial"/>
      <family val="2"/>
    </font>
    <font>
      <b/>
      <sz val="10"/>
      <name val="Calibri"/>
      <family val="2"/>
      <scheme val="minor"/>
    </font>
    <font>
      <b/>
      <sz val="10"/>
      <color indexed="8"/>
      <name val="Calibri"/>
      <family val="2"/>
      <scheme val="minor"/>
    </font>
    <font>
      <b/>
      <sz val="9"/>
      <color theme="1"/>
      <name val="Arial"/>
      <family val="2"/>
    </font>
    <font>
      <b/>
      <sz val="10"/>
      <color indexed="8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  <bgColor indexed="0"/>
      </patternFill>
    </fill>
    <fill>
      <patternFill patternType="solid">
        <fgColor theme="0" tint="-4.9989318521683403E-2"/>
        <bgColor indexed="64"/>
      </patternFill>
    </fill>
  </fills>
  <borders count="18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">
    <xf numFmtId="0" fontId="0" fillId="0" borderId="0"/>
    <xf numFmtId="0" fontId="23" fillId="0" borderId="0"/>
  </cellStyleXfs>
  <cellXfs count="156">
    <xf numFmtId="0" fontId="0" fillId="0" borderId="0" xfId="0"/>
    <xf numFmtId="0" fontId="5" fillId="3" borderId="3" xfId="0" applyFont="1" applyFill="1" applyBorder="1" applyAlignment="1" applyProtection="1">
      <alignment horizontal="center" vertical="center"/>
    </xf>
    <xf numFmtId="0" fontId="0" fillId="0" borderId="0" xfId="0" applyAlignment="1" applyProtection="1">
      <alignment horizontal="center" vertical="center"/>
    </xf>
    <xf numFmtId="0" fontId="0" fillId="0" borderId="0" xfId="0" applyProtection="1"/>
    <xf numFmtId="0" fontId="0" fillId="0" borderId="0" xfId="0" applyAlignment="1" applyProtection="1">
      <alignment vertical="center"/>
    </xf>
    <xf numFmtId="0" fontId="0" fillId="0" borderId="0" xfId="0" applyFill="1" applyBorder="1" applyAlignment="1" applyProtection="1">
      <alignment horizontal="center" vertical="center"/>
    </xf>
    <xf numFmtId="0" fontId="0" fillId="0" borderId="0" xfId="0" applyFill="1" applyBorder="1" applyProtection="1"/>
    <xf numFmtId="0" fontId="8" fillId="0" borderId="0" xfId="0" applyFont="1" applyFill="1" applyBorder="1" applyAlignment="1" applyProtection="1">
      <alignment horizontal="justify" vertical="center"/>
    </xf>
    <xf numFmtId="0" fontId="9" fillId="0" borderId="3" xfId="0" applyFont="1" applyFill="1" applyBorder="1" applyAlignment="1" applyProtection="1">
      <alignment horizontal="center" vertical="center" wrapText="1"/>
    </xf>
    <xf numFmtId="0" fontId="9" fillId="0" borderId="3" xfId="0" applyFont="1" applyBorder="1" applyAlignment="1" applyProtection="1">
      <alignment horizontal="center" vertical="center" wrapText="1"/>
    </xf>
    <xf numFmtId="0" fontId="6" fillId="0" borderId="8" xfId="0" applyFont="1" applyFill="1" applyBorder="1" applyAlignment="1" applyProtection="1">
      <alignment horizontal="center" vertical="center"/>
    </xf>
    <xf numFmtId="2" fontId="9" fillId="4" borderId="3" xfId="0" applyNumberFormat="1" applyFont="1" applyFill="1" applyBorder="1" applyAlignment="1" applyProtection="1">
      <alignment horizontal="center" vertical="center" wrapText="1"/>
    </xf>
    <xf numFmtId="0" fontId="9" fillId="3" borderId="3" xfId="0" applyFont="1" applyFill="1" applyBorder="1" applyAlignment="1" applyProtection="1">
      <alignment horizontal="center" vertical="center" wrapText="1"/>
    </xf>
    <xf numFmtId="0" fontId="0" fillId="4" borderId="3" xfId="0" applyFont="1" applyFill="1" applyBorder="1" applyAlignment="1" applyProtection="1">
      <alignment horizontal="center"/>
    </xf>
    <xf numFmtId="0" fontId="9" fillId="6" borderId="2" xfId="0" applyFont="1" applyFill="1" applyBorder="1" applyAlignment="1" applyProtection="1">
      <alignment horizontal="center" vertical="center" wrapText="1"/>
    </xf>
    <xf numFmtId="0" fontId="9" fillId="6" borderId="3" xfId="0" applyFont="1" applyFill="1" applyBorder="1" applyAlignment="1" applyProtection="1">
      <alignment horizontal="center" vertical="center" wrapText="1"/>
    </xf>
    <xf numFmtId="0" fontId="10" fillId="6" borderId="3" xfId="0" applyFont="1" applyFill="1" applyBorder="1" applyAlignment="1" applyProtection="1">
      <alignment horizontal="center"/>
    </xf>
    <xf numFmtId="0" fontId="10" fillId="6" borderId="3" xfId="0" applyFont="1" applyFill="1" applyBorder="1" applyAlignment="1" applyProtection="1">
      <alignment horizontal="center" vertical="center"/>
    </xf>
    <xf numFmtId="2" fontId="11" fillId="3" borderId="3" xfId="0" applyNumberFormat="1" applyFont="1" applyFill="1" applyBorder="1" applyAlignment="1" applyProtection="1">
      <alignment horizontal="center" vertical="center"/>
    </xf>
    <xf numFmtId="0" fontId="9" fillId="6" borderId="3" xfId="0" applyFont="1" applyFill="1" applyBorder="1" applyAlignment="1" applyProtection="1">
      <alignment horizontal="center" vertical="center"/>
    </xf>
    <xf numFmtId="0" fontId="8" fillId="0" borderId="0" xfId="0" applyFont="1" applyFill="1" applyBorder="1" applyAlignment="1" applyProtection="1">
      <alignment horizontal="center" vertical="top" wrapText="1"/>
    </xf>
    <xf numFmtId="0" fontId="8" fillId="0" borderId="0" xfId="0" applyFont="1" applyFill="1" applyBorder="1" applyAlignment="1" applyProtection="1">
      <alignment horizontal="justify" vertical="top" wrapText="1"/>
    </xf>
    <xf numFmtId="0" fontId="5" fillId="0" borderId="3" xfId="0" applyFont="1" applyBorder="1" applyAlignment="1" applyProtection="1">
      <alignment horizontal="center" vertical="center" wrapText="1"/>
    </xf>
    <xf numFmtId="0" fontId="5" fillId="0" borderId="7" xfId="0" applyFont="1" applyBorder="1" applyAlignment="1" applyProtection="1">
      <alignment horizontal="center" vertical="center" wrapText="1"/>
    </xf>
    <xf numFmtId="2" fontId="12" fillId="0" borderId="3" xfId="0" applyNumberFormat="1" applyFont="1" applyBorder="1" applyAlignment="1" applyProtection="1">
      <alignment horizontal="center" vertical="center" wrapText="1"/>
    </xf>
    <xf numFmtId="2" fontId="11" fillId="5" borderId="3" xfId="0" applyNumberFormat="1" applyFont="1" applyFill="1" applyBorder="1" applyAlignment="1" applyProtection="1">
      <alignment horizontal="center" vertical="center" wrapText="1"/>
      <protection locked="0"/>
    </xf>
    <xf numFmtId="0" fontId="19" fillId="5" borderId="3" xfId="0" applyFont="1" applyFill="1" applyBorder="1" applyAlignment="1" applyProtection="1">
      <alignment horizontal="center" vertical="center"/>
      <protection locked="0"/>
    </xf>
    <xf numFmtId="0" fontId="22" fillId="0" borderId="3" xfId="0" applyFont="1" applyFill="1" applyBorder="1" applyAlignment="1" applyProtection="1">
      <alignment horizontal="left" vertical="center" indent="2"/>
    </xf>
    <xf numFmtId="0" fontId="22" fillId="0" borderId="3" xfId="0" applyFont="1" applyBorder="1" applyAlignment="1" applyProtection="1">
      <alignment horizontal="left" vertical="center" indent="2"/>
    </xf>
    <xf numFmtId="0" fontId="0" fillId="0" borderId="0" xfId="0" applyFill="1" applyBorder="1" applyAlignment="1" applyProtection="1">
      <alignment horizontal="center"/>
    </xf>
    <xf numFmtId="0" fontId="0" fillId="6" borderId="3" xfId="0" applyFont="1" applyFill="1" applyBorder="1" applyAlignment="1" applyProtection="1">
      <alignment horizontal="center"/>
    </xf>
    <xf numFmtId="0" fontId="9" fillId="0" borderId="8" xfId="0" applyFont="1" applyFill="1" applyBorder="1" applyAlignment="1" applyProtection="1">
      <alignment horizontal="center" vertical="center"/>
    </xf>
    <xf numFmtId="0" fontId="9" fillId="0" borderId="7" xfId="0" applyFont="1" applyFill="1" applyBorder="1" applyAlignment="1" applyProtection="1">
      <alignment horizontal="center" vertical="center" wrapText="1"/>
    </xf>
    <xf numFmtId="0" fontId="9" fillId="0" borderId="2" xfId="0" applyFont="1" applyFill="1" applyBorder="1" applyAlignment="1" applyProtection="1">
      <alignment horizontal="left" vertical="center" wrapText="1"/>
    </xf>
    <xf numFmtId="0" fontId="9" fillId="0" borderId="2" xfId="0" applyFont="1" applyFill="1" applyBorder="1" applyAlignment="1" applyProtection="1">
      <alignment vertical="center" wrapText="1"/>
    </xf>
    <xf numFmtId="0" fontId="9" fillId="0" borderId="3" xfId="0" applyFont="1" applyFill="1" applyBorder="1" applyAlignment="1" applyProtection="1">
      <alignment vertical="center" wrapText="1"/>
    </xf>
    <xf numFmtId="0" fontId="9" fillId="3" borderId="3" xfId="0" applyFont="1" applyFill="1" applyBorder="1" applyAlignment="1" applyProtection="1">
      <alignment vertical="center" wrapText="1"/>
    </xf>
    <xf numFmtId="0" fontId="9" fillId="3" borderId="3" xfId="0" applyFont="1" applyFill="1" applyBorder="1" applyAlignment="1" applyProtection="1">
      <alignment horizontal="justify" vertical="center" wrapText="1"/>
    </xf>
    <xf numFmtId="0" fontId="28" fillId="3" borderId="3" xfId="0" applyFont="1" applyFill="1" applyBorder="1" applyAlignment="1" applyProtection="1">
      <alignment horizontal="justify" vertical="center" wrapText="1"/>
    </xf>
    <xf numFmtId="0" fontId="28" fillId="3" borderId="3" xfId="0" applyFont="1" applyFill="1" applyBorder="1" applyAlignment="1" applyProtection="1">
      <alignment vertical="center" wrapText="1"/>
    </xf>
    <xf numFmtId="0" fontId="9" fillId="3" borderId="1" xfId="0" applyFont="1" applyFill="1" applyBorder="1" applyAlignment="1" applyProtection="1">
      <alignment vertical="center" wrapText="1"/>
    </xf>
    <xf numFmtId="0" fontId="9" fillId="0" borderId="1" xfId="0" applyFont="1" applyFill="1" applyBorder="1" applyAlignment="1" applyProtection="1">
      <alignment vertical="center" wrapText="1"/>
    </xf>
    <xf numFmtId="0" fontId="9" fillId="0" borderId="1" xfId="0" applyFont="1" applyFill="1" applyBorder="1" applyAlignment="1" applyProtection="1">
      <alignment horizontal="justify" vertical="center" wrapText="1"/>
    </xf>
    <xf numFmtId="0" fontId="9" fillId="0" borderId="3" xfId="0" applyFont="1" applyFill="1" applyBorder="1" applyAlignment="1" applyProtection="1">
      <alignment horizontal="left" vertical="center" wrapText="1"/>
    </xf>
    <xf numFmtId="0" fontId="28" fillId="0" borderId="3" xfId="0" applyFont="1" applyFill="1" applyBorder="1" applyAlignment="1" applyProtection="1">
      <alignment horizontal="justify" vertical="center" wrapText="1"/>
    </xf>
    <xf numFmtId="0" fontId="9" fillId="0" borderId="6" xfId="0" applyFont="1" applyFill="1" applyBorder="1" applyAlignment="1" applyProtection="1">
      <alignment horizontal="left" vertical="center" wrapText="1"/>
    </xf>
    <xf numFmtId="0" fontId="29" fillId="3" borderId="7" xfId="0" applyFont="1" applyFill="1" applyBorder="1" applyAlignment="1" applyProtection="1">
      <alignment horizontal="left" vertical="center" wrapText="1"/>
    </xf>
    <xf numFmtId="0" fontId="9" fillId="3" borderId="3" xfId="0" applyFont="1" applyFill="1" applyBorder="1" applyAlignment="1" applyProtection="1">
      <alignment horizontal="left" vertical="center" wrapText="1"/>
    </xf>
    <xf numFmtId="0" fontId="9" fillId="3" borderId="2" xfId="0" applyFont="1" applyFill="1" applyBorder="1" applyAlignment="1" applyProtection="1">
      <alignment horizontal="left" vertical="center" wrapText="1"/>
    </xf>
    <xf numFmtId="0" fontId="9" fillId="0" borderId="9" xfId="0" applyFont="1" applyFill="1" applyBorder="1" applyAlignment="1" applyProtection="1">
      <alignment horizontal="justify" vertical="center" wrapText="1"/>
    </xf>
    <xf numFmtId="0" fontId="9" fillId="3" borderId="2" xfId="0" applyFont="1" applyFill="1" applyBorder="1" applyAlignment="1" applyProtection="1">
      <alignment vertical="center" wrapText="1"/>
    </xf>
    <xf numFmtId="0" fontId="9" fillId="3" borderId="1" xfId="0" applyFont="1" applyFill="1" applyBorder="1" applyAlignment="1" applyProtection="1">
      <alignment horizontal="justify" vertical="center" wrapText="1"/>
    </xf>
    <xf numFmtId="0" fontId="9" fillId="3" borderId="0" xfId="0" applyFont="1" applyFill="1" applyAlignment="1" applyProtection="1">
      <alignment vertical="center" wrapText="1"/>
    </xf>
    <xf numFmtId="0" fontId="28" fillId="3" borderId="2" xfId="0" applyFont="1" applyFill="1" applyBorder="1" applyAlignment="1" applyProtection="1">
      <alignment horizontal="justify" vertical="center" wrapText="1"/>
    </xf>
    <xf numFmtId="0" fontId="0" fillId="0" borderId="0" xfId="0" applyFont="1" applyProtection="1"/>
    <xf numFmtId="0" fontId="3" fillId="2" borderId="0" xfId="0" applyFont="1" applyFill="1" applyBorder="1" applyProtection="1"/>
    <xf numFmtId="0" fontId="0" fillId="0" borderId="0" xfId="0" applyBorder="1" applyProtection="1"/>
    <xf numFmtId="0" fontId="13" fillId="0" borderId="0" xfId="0" applyFont="1" applyAlignment="1" applyProtection="1">
      <alignment horizontal="center" vertical="center" wrapText="1"/>
    </xf>
    <xf numFmtId="0" fontId="0" fillId="0" borderId="0" xfId="0" applyFill="1" applyProtection="1"/>
    <xf numFmtId="0" fontId="5" fillId="0" borderId="0" xfId="0" applyFont="1" applyFill="1" applyBorder="1" applyAlignment="1" applyProtection="1">
      <alignment horizontal="center" vertical="center" wrapText="1"/>
    </xf>
    <xf numFmtId="0" fontId="9" fillId="0" borderId="0" xfId="0" applyFont="1" applyFill="1" applyBorder="1" applyAlignment="1" applyProtection="1">
      <alignment horizontal="center" vertical="center" wrapText="1"/>
    </xf>
    <xf numFmtId="0" fontId="17" fillId="0" borderId="0" xfId="0" applyFont="1" applyFill="1" applyBorder="1" applyAlignment="1" applyProtection="1">
      <alignment horizontal="center" vertical="center" wrapText="1"/>
    </xf>
    <xf numFmtId="0" fontId="1" fillId="0" borderId="12" xfId="0" applyFont="1" applyBorder="1" applyProtection="1"/>
    <xf numFmtId="0" fontId="1" fillId="0" borderId="0" xfId="0" applyFont="1" applyFill="1" applyBorder="1" applyAlignment="1" applyProtection="1">
      <alignment horizontal="center" vertical="center"/>
    </xf>
    <xf numFmtId="0" fontId="1" fillId="0" borderId="0" xfId="0" applyFont="1" applyFill="1" applyBorder="1" applyProtection="1"/>
    <xf numFmtId="0" fontId="1" fillId="0" borderId="0" xfId="0" applyFont="1" applyFill="1" applyProtection="1"/>
    <xf numFmtId="0" fontId="1" fillId="0" borderId="0" xfId="0" applyFont="1" applyProtection="1"/>
    <xf numFmtId="0" fontId="10" fillId="0" borderId="3" xfId="0" applyFont="1" applyFill="1" applyBorder="1" applyAlignment="1" applyProtection="1">
      <alignment horizontal="center" vertical="center"/>
    </xf>
    <xf numFmtId="0" fontId="0" fillId="2" borderId="0" xfId="0" applyFill="1" applyBorder="1" applyProtection="1"/>
    <xf numFmtId="0" fontId="1" fillId="0" borderId="0" xfId="0" applyFont="1" applyBorder="1" applyProtection="1"/>
    <xf numFmtId="0" fontId="15" fillId="0" borderId="0" xfId="0" applyFont="1" applyBorder="1" applyProtection="1"/>
    <xf numFmtId="2" fontId="14" fillId="0" borderId="0" xfId="0" applyNumberFormat="1" applyFont="1" applyFill="1" applyBorder="1" applyAlignment="1" applyProtection="1">
      <alignment horizontal="center" vertical="center"/>
    </xf>
    <xf numFmtId="0" fontId="8" fillId="0" borderId="0" xfId="0" applyFont="1" applyFill="1" applyBorder="1" applyAlignment="1" applyProtection="1">
      <alignment horizontal="justify" vertical="center" wrapText="1"/>
    </xf>
    <xf numFmtId="0" fontId="8" fillId="0" borderId="0" xfId="0" applyFont="1" applyAlignment="1" applyProtection="1">
      <alignment horizontal="justify" vertical="center" wrapText="1"/>
    </xf>
    <xf numFmtId="0" fontId="8" fillId="0" borderId="0" xfId="0" applyFont="1" applyAlignment="1" applyProtection="1">
      <alignment horizontal="justify" vertical="top" wrapText="1"/>
    </xf>
    <xf numFmtId="2" fontId="19" fillId="0" borderId="3" xfId="0" applyNumberFormat="1" applyFont="1" applyFill="1" applyBorder="1" applyAlignment="1" applyProtection="1">
      <alignment horizontal="center" vertical="center"/>
    </xf>
    <xf numFmtId="0" fontId="26" fillId="0" borderId="0" xfId="0" applyFont="1" applyFill="1" applyBorder="1" applyAlignment="1" applyProtection="1">
      <alignment horizontal="center" vertical="center" wrapText="1"/>
    </xf>
    <xf numFmtId="2" fontId="19" fillId="0" borderId="0" xfId="0" applyNumberFormat="1" applyFont="1" applyFill="1" applyBorder="1" applyAlignment="1" applyProtection="1">
      <alignment horizontal="center" vertical="center"/>
    </xf>
    <xf numFmtId="0" fontId="8" fillId="0" borderId="3" xfId="0" applyFont="1" applyFill="1" applyBorder="1" applyAlignment="1" applyProtection="1">
      <alignment horizontal="justify" vertical="top" wrapText="1"/>
    </xf>
    <xf numFmtId="0" fontId="31" fillId="0" borderId="0" xfId="0" applyFont="1" applyFill="1" applyBorder="1" applyAlignment="1" applyProtection="1">
      <alignment horizontal="center" vertical="center" wrapText="1"/>
    </xf>
    <xf numFmtId="0" fontId="32" fillId="9" borderId="16" xfId="1" applyFont="1" applyFill="1" applyBorder="1" applyAlignment="1">
      <alignment horizontal="center"/>
    </xf>
    <xf numFmtId="0" fontId="32" fillId="0" borderId="17" xfId="1" applyFont="1" applyFill="1" applyBorder="1" applyAlignment="1">
      <alignment wrapText="1"/>
    </xf>
    <xf numFmtId="0" fontId="33" fillId="0" borderId="0" xfId="0" applyFont="1" applyAlignment="1">
      <alignment vertical="center"/>
    </xf>
    <xf numFmtId="0" fontId="21" fillId="0" borderId="0" xfId="0" applyFont="1" applyFill="1" applyBorder="1" applyAlignment="1" applyProtection="1">
      <alignment vertical="center" wrapText="1"/>
      <protection locked="0"/>
    </xf>
    <xf numFmtId="0" fontId="2" fillId="8" borderId="3" xfId="0" applyFont="1" applyFill="1" applyBorder="1" applyAlignment="1" applyProtection="1">
      <alignment vertical="center" wrapText="1"/>
    </xf>
    <xf numFmtId="0" fontId="26" fillId="0" borderId="8" xfId="0" applyFont="1" applyBorder="1" applyAlignment="1" applyProtection="1">
      <alignment horizontal="center" vertical="center"/>
    </xf>
    <xf numFmtId="0" fontId="27" fillId="0" borderId="8" xfId="0" applyFont="1" applyBorder="1" applyAlignment="1" applyProtection="1">
      <alignment horizontal="center" vertical="center" wrapText="1"/>
    </xf>
    <xf numFmtId="0" fontId="26" fillId="0" borderId="8" xfId="0" applyFont="1" applyFill="1" applyBorder="1" applyAlignment="1" applyProtection="1">
      <alignment horizontal="center" vertical="center" wrapText="1"/>
    </xf>
    <xf numFmtId="2" fontId="35" fillId="8" borderId="3" xfId="0" applyNumberFormat="1" applyFont="1" applyFill="1" applyBorder="1" applyAlignment="1" applyProtection="1">
      <alignment horizontal="center" vertical="center"/>
    </xf>
    <xf numFmtId="0" fontId="37" fillId="10" borderId="3" xfId="0" applyFont="1" applyFill="1" applyBorder="1" applyAlignment="1" applyProtection="1">
      <alignment horizontal="center" vertical="center" wrapText="1"/>
    </xf>
    <xf numFmtId="0" fontId="7" fillId="0" borderId="6" xfId="0" applyFont="1" applyBorder="1" applyAlignment="1" applyProtection="1">
      <alignment horizontal="center" vertical="center" textRotation="90"/>
    </xf>
    <xf numFmtId="0" fontId="7" fillId="0" borderId="5" xfId="0" applyFont="1" applyBorder="1" applyAlignment="1" applyProtection="1">
      <alignment horizontal="center" vertical="center" textRotation="90"/>
    </xf>
    <xf numFmtId="0" fontId="7" fillId="0" borderId="7" xfId="0" applyFont="1" applyBorder="1" applyAlignment="1" applyProtection="1">
      <alignment horizontal="center" vertical="center" textRotation="90"/>
    </xf>
    <xf numFmtId="0" fontId="5" fillId="0" borderId="6" xfId="0" applyFont="1" applyBorder="1" applyAlignment="1" applyProtection="1">
      <alignment horizontal="center" vertical="center" wrapText="1"/>
    </xf>
    <xf numFmtId="0" fontId="5" fillId="0" borderId="5" xfId="0" applyFont="1" applyBorder="1" applyAlignment="1" applyProtection="1">
      <alignment horizontal="center" vertical="center" wrapText="1"/>
    </xf>
    <xf numFmtId="0" fontId="5" fillId="0" borderId="3" xfId="0" applyFont="1" applyBorder="1" applyAlignment="1" applyProtection="1">
      <alignment horizontal="center" vertical="center" wrapText="1"/>
    </xf>
    <xf numFmtId="0" fontId="5" fillId="0" borderId="7" xfId="0" applyFont="1" applyBorder="1" applyAlignment="1" applyProtection="1">
      <alignment horizontal="center" vertical="center" wrapText="1"/>
    </xf>
    <xf numFmtId="2" fontId="11" fillId="5" borderId="6" xfId="0" applyNumberFormat="1" applyFont="1" applyFill="1" applyBorder="1" applyAlignment="1" applyProtection="1">
      <alignment horizontal="center" vertical="center" wrapText="1"/>
      <protection locked="0"/>
    </xf>
    <xf numFmtId="2" fontId="11" fillId="5" borderId="5" xfId="0" applyNumberFormat="1" applyFont="1" applyFill="1" applyBorder="1" applyAlignment="1" applyProtection="1">
      <alignment horizontal="center" vertical="center" wrapText="1"/>
      <protection locked="0"/>
    </xf>
    <xf numFmtId="2" fontId="11" fillId="5" borderId="7" xfId="0" applyNumberFormat="1" applyFont="1" applyFill="1" applyBorder="1" applyAlignment="1" applyProtection="1">
      <alignment horizontal="center" vertical="center" wrapText="1"/>
      <protection locked="0"/>
    </xf>
    <xf numFmtId="0" fontId="9" fillId="0" borderId="6" xfId="0" applyFont="1" applyFill="1" applyBorder="1" applyAlignment="1" applyProtection="1">
      <alignment horizontal="center" vertical="center" wrapText="1"/>
    </xf>
    <xf numFmtId="0" fontId="9" fillId="0" borderId="5" xfId="0" applyFont="1" applyFill="1" applyBorder="1" applyAlignment="1" applyProtection="1">
      <alignment horizontal="center" vertical="center" wrapText="1"/>
    </xf>
    <xf numFmtId="0" fontId="9" fillId="0" borderId="7" xfId="0" applyFont="1" applyFill="1" applyBorder="1" applyAlignment="1" applyProtection="1">
      <alignment horizontal="center" vertical="center" wrapText="1"/>
    </xf>
    <xf numFmtId="0" fontId="5" fillId="0" borderId="6" xfId="0" applyFont="1" applyBorder="1" applyAlignment="1" applyProtection="1">
      <alignment horizontal="left" vertical="center" wrapText="1"/>
    </xf>
    <xf numFmtId="0" fontId="5" fillId="0" borderId="5" xfId="0" applyFont="1" applyBorder="1" applyAlignment="1" applyProtection="1">
      <alignment horizontal="left" vertical="center" wrapText="1"/>
    </xf>
    <xf numFmtId="2" fontId="11" fillId="0" borderId="6" xfId="0" applyNumberFormat="1" applyFont="1" applyFill="1" applyBorder="1" applyAlignment="1" applyProtection="1">
      <alignment horizontal="center" vertical="center" wrapText="1"/>
    </xf>
    <xf numFmtId="2" fontId="11" fillId="0" borderId="5" xfId="0" applyNumberFormat="1" applyFont="1" applyFill="1" applyBorder="1" applyAlignment="1" applyProtection="1">
      <alignment horizontal="center" vertical="center" wrapText="1"/>
    </xf>
    <xf numFmtId="2" fontId="11" fillId="0" borderId="7" xfId="0" applyNumberFormat="1" applyFont="1" applyFill="1" applyBorder="1" applyAlignment="1" applyProtection="1">
      <alignment horizontal="center" vertical="center" wrapText="1"/>
    </xf>
    <xf numFmtId="0" fontId="11" fillId="3" borderId="6" xfId="0" applyFont="1" applyFill="1" applyBorder="1" applyAlignment="1" applyProtection="1">
      <alignment horizontal="center" vertical="center" wrapText="1"/>
    </xf>
    <xf numFmtId="0" fontId="11" fillId="3" borderId="5" xfId="0" applyFont="1" applyFill="1" applyBorder="1" applyAlignment="1" applyProtection="1">
      <alignment horizontal="center" vertical="center" wrapText="1"/>
    </xf>
    <xf numFmtId="0" fontId="11" fillId="3" borderId="7" xfId="0" applyFont="1" applyFill="1" applyBorder="1" applyAlignment="1" applyProtection="1">
      <alignment horizontal="center" vertical="center" wrapText="1"/>
    </xf>
    <xf numFmtId="2" fontId="9" fillId="4" borderId="6" xfId="0" applyNumberFormat="1" applyFont="1" applyFill="1" applyBorder="1" applyAlignment="1" applyProtection="1">
      <alignment horizontal="center" vertical="center" wrapText="1"/>
    </xf>
    <xf numFmtId="2" fontId="9" fillId="4" borderId="5" xfId="0" applyNumberFormat="1" applyFont="1" applyFill="1" applyBorder="1" applyAlignment="1" applyProtection="1">
      <alignment horizontal="center" vertical="center" wrapText="1"/>
    </xf>
    <xf numFmtId="2" fontId="9" fillId="4" borderId="7" xfId="0" applyNumberFormat="1" applyFont="1" applyFill="1" applyBorder="1" applyAlignment="1" applyProtection="1">
      <alignment horizontal="center" vertical="center" wrapText="1"/>
    </xf>
    <xf numFmtId="0" fontId="11" fillId="4" borderId="6" xfId="0" applyFont="1" applyFill="1" applyBorder="1" applyAlignment="1" applyProtection="1">
      <alignment horizontal="center" vertical="center" wrapText="1"/>
    </xf>
    <xf numFmtId="0" fontId="11" fillId="4" borderId="5" xfId="0" applyFont="1" applyFill="1" applyBorder="1" applyAlignment="1" applyProtection="1">
      <alignment horizontal="center" vertical="center" wrapText="1"/>
    </xf>
    <xf numFmtId="0" fontId="11" fillId="4" borderId="7" xfId="0" applyFont="1" applyFill="1" applyBorder="1" applyAlignment="1" applyProtection="1">
      <alignment horizontal="center" vertical="center" wrapText="1"/>
    </xf>
    <xf numFmtId="0" fontId="11" fillId="6" borderId="6" xfId="0" applyFont="1" applyFill="1" applyBorder="1" applyAlignment="1" applyProtection="1">
      <alignment horizontal="center" vertical="center" wrapText="1"/>
    </xf>
    <xf numFmtId="0" fontId="11" fillId="6" borderId="5" xfId="0" applyFont="1" applyFill="1" applyBorder="1" applyAlignment="1" applyProtection="1">
      <alignment horizontal="center" vertical="center" wrapText="1"/>
    </xf>
    <xf numFmtId="0" fontId="11" fillId="6" borderId="7" xfId="0" applyFont="1" applyFill="1" applyBorder="1" applyAlignment="1" applyProtection="1">
      <alignment horizontal="center" vertical="center" wrapText="1"/>
    </xf>
    <xf numFmtId="0" fontId="20" fillId="0" borderId="0" xfId="0" applyFont="1" applyFill="1" applyBorder="1" applyAlignment="1" applyProtection="1">
      <alignment horizontal="right" vertical="center" wrapText="1" indent="1"/>
    </xf>
    <xf numFmtId="0" fontId="24" fillId="0" borderId="4" xfId="0" applyFont="1" applyBorder="1" applyAlignment="1" applyProtection="1">
      <alignment horizontal="center" vertical="center" wrapText="1"/>
    </xf>
    <xf numFmtId="0" fontId="34" fillId="8" borderId="3" xfId="0" applyFont="1" applyFill="1" applyBorder="1" applyAlignment="1" applyProtection="1">
      <alignment horizontal="center" vertical="center"/>
    </xf>
    <xf numFmtId="0" fontId="42" fillId="10" borderId="3" xfId="0" applyFont="1" applyFill="1" applyBorder="1" applyAlignment="1" applyProtection="1">
      <alignment horizontal="center" vertical="center" wrapText="1"/>
    </xf>
    <xf numFmtId="165" fontId="40" fillId="5" borderId="3" xfId="0" applyNumberFormat="1" applyFont="1" applyFill="1" applyBorder="1" applyAlignment="1" applyProtection="1">
      <alignment horizontal="center" vertical="center" wrapText="1"/>
      <protection locked="0"/>
    </xf>
    <xf numFmtId="0" fontId="39" fillId="5" borderId="3" xfId="0" applyFont="1" applyFill="1" applyBorder="1" applyAlignment="1" applyProtection="1">
      <alignment horizontal="center" vertical="center" wrapText="1"/>
      <protection locked="0"/>
    </xf>
    <xf numFmtId="0" fontId="41" fillId="10" borderId="3" xfId="0" applyFont="1" applyFill="1" applyBorder="1" applyAlignment="1" applyProtection="1">
      <alignment horizontal="center" vertical="center"/>
    </xf>
    <xf numFmtId="0" fontId="42" fillId="10" borderId="3" xfId="0" applyFont="1" applyFill="1" applyBorder="1" applyAlignment="1" applyProtection="1">
      <alignment horizontal="right" vertical="center" wrapText="1" indent="2"/>
    </xf>
    <xf numFmtId="0" fontId="25" fillId="0" borderId="3" xfId="0" applyFont="1" applyBorder="1" applyAlignment="1" applyProtection="1">
      <alignment horizontal="center" vertical="center" wrapText="1"/>
    </xf>
    <xf numFmtId="0" fontId="19" fillId="5" borderId="3" xfId="0" applyFont="1" applyFill="1" applyBorder="1" applyAlignment="1" applyProtection="1">
      <alignment horizontal="center" vertical="center"/>
      <protection locked="0"/>
    </xf>
    <xf numFmtId="2" fontId="12" fillId="0" borderId="3" xfId="0" applyNumberFormat="1" applyFont="1" applyBorder="1" applyAlignment="1" applyProtection="1">
      <alignment horizontal="center" vertical="center" wrapText="1"/>
    </xf>
    <xf numFmtId="2" fontId="19" fillId="0" borderId="3" xfId="0" applyNumberFormat="1" applyFont="1" applyFill="1" applyBorder="1" applyAlignment="1" applyProtection="1">
      <alignment horizontal="center" vertical="center"/>
    </xf>
    <xf numFmtId="0" fontId="25" fillId="0" borderId="3" xfId="0" applyFont="1" applyBorder="1" applyAlignment="1" applyProtection="1">
      <alignment horizontal="center" vertical="center"/>
    </xf>
    <xf numFmtId="0" fontId="19" fillId="0" borderId="3" xfId="0" applyFont="1" applyFill="1" applyBorder="1" applyAlignment="1" applyProtection="1">
      <alignment horizontal="center" vertical="center"/>
    </xf>
    <xf numFmtId="164" fontId="12" fillId="0" borderId="3" xfId="0" applyNumberFormat="1" applyFont="1" applyBorder="1" applyAlignment="1" applyProtection="1">
      <alignment horizontal="center" vertical="center" wrapText="1"/>
    </xf>
    <xf numFmtId="164" fontId="19" fillId="7" borderId="3" xfId="0" applyNumberFormat="1" applyFont="1" applyFill="1" applyBorder="1" applyAlignment="1" applyProtection="1">
      <alignment horizontal="center" vertical="center"/>
    </xf>
    <xf numFmtId="0" fontId="18" fillId="0" borderId="12" xfId="0" applyFont="1" applyFill="1" applyBorder="1" applyAlignment="1" applyProtection="1">
      <alignment horizontal="center" vertical="center"/>
    </xf>
    <xf numFmtId="0" fontId="18" fillId="0" borderId="0" xfId="0" applyFont="1" applyFill="1" applyBorder="1" applyAlignment="1" applyProtection="1">
      <alignment horizontal="center" vertical="center"/>
    </xf>
    <xf numFmtId="0" fontId="18" fillId="0" borderId="13" xfId="0" applyFont="1" applyFill="1" applyBorder="1" applyAlignment="1" applyProtection="1">
      <alignment horizontal="center" vertical="center"/>
    </xf>
    <xf numFmtId="0" fontId="18" fillId="0" borderId="14" xfId="0" applyFont="1" applyFill="1" applyBorder="1" applyAlignment="1" applyProtection="1">
      <alignment horizontal="center" vertical="center"/>
    </xf>
    <xf numFmtId="0" fontId="18" fillId="0" borderId="4" xfId="0" applyFont="1" applyFill="1" applyBorder="1" applyAlignment="1" applyProtection="1">
      <alignment horizontal="center" vertical="center"/>
    </xf>
    <xf numFmtId="0" fontId="18" fillId="0" borderId="15" xfId="0" applyFont="1" applyFill="1" applyBorder="1" applyAlignment="1" applyProtection="1">
      <alignment horizontal="center" vertical="center"/>
    </xf>
    <xf numFmtId="0" fontId="25" fillId="0" borderId="8" xfId="0" applyFont="1" applyBorder="1" applyAlignment="1" applyProtection="1">
      <alignment horizontal="center" vertical="center"/>
    </xf>
    <xf numFmtId="0" fontId="18" fillId="0" borderId="9" xfId="0" applyFont="1" applyFill="1" applyBorder="1" applyAlignment="1" applyProtection="1">
      <alignment horizontal="center" vertical="center"/>
    </xf>
    <xf numFmtId="0" fontId="18" fillId="0" borderId="10" xfId="0" applyFont="1" applyFill="1" applyBorder="1" applyAlignment="1" applyProtection="1">
      <alignment horizontal="center" vertical="center"/>
    </xf>
    <xf numFmtId="0" fontId="18" fillId="0" borderId="11" xfId="0" applyFont="1" applyFill="1" applyBorder="1" applyAlignment="1" applyProtection="1">
      <alignment horizontal="center" vertical="center"/>
    </xf>
    <xf numFmtId="0" fontId="38" fillId="10" borderId="6" xfId="0" applyFont="1" applyFill="1" applyBorder="1" applyAlignment="1" applyProtection="1">
      <alignment horizontal="center" vertical="center"/>
    </xf>
    <xf numFmtId="0" fontId="38" fillId="10" borderId="7" xfId="0" applyFont="1" applyFill="1" applyBorder="1" applyAlignment="1" applyProtection="1">
      <alignment horizontal="center" vertical="center"/>
    </xf>
    <xf numFmtId="0" fontId="38" fillId="10" borderId="3" xfId="0" applyFont="1" applyFill="1" applyBorder="1" applyAlignment="1" applyProtection="1">
      <alignment horizontal="center" vertical="center" wrapText="1"/>
    </xf>
    <xf numFmtId="0" fontId="36" fillId="0" borderId="1" xfId="0" applyFont="1" applyFill="1" applyBorder="1" applyAlignment="1" applyProtection="1">
      <alignment horizontal="center" vertical="center" wrapText="1"/>
    </xf>
    <xf numFmtId="0" fontId="38" fillId="10" borderId="6" xfId="0" applyFont="1" applyFill="1" applyBorder="1" applyAlignment="1" applyProtection="1">
      <alignment horizontal="center" vertical="center" wrapText="1"/>
    </xf>
    <xf numFmtId="0" fontId="38" fillId="10" borderId="7" xfId="0" applyFont="1" applyFill="1" applyBorder="1" applyAlignment="1" applyProtection="1">
      <alignment horizontal="center" vertical="center" wrapText="1"/>
    </xf>
    <xf numFmtId="0" fontId="38" fillId="10" borderId="2" xfId="0" applyFont="1" applyFill="1" applyBorder="1" applyAlignment="1" applyProtection="1">
      <alignment horizontal="center" vertical="center"/>
    </xf>
    <xf numFmtId="0" fontId="38" fillId="10" borderId="1" xfId="0" applyFont="1" applyFill="1" applyBorder="1" applyAlignment="1" applyProtection="1">
      <alignment horizontal="center" vertical="center"/>
    </xf>
    <xf numFmtId="0" fontId="38" fillId="10" borderId="8" xfId="0" applyFont="1" applyFill="1" applyBorder="1" applyAlignment="1" applyProtection="1">
      <alignment horizontal="center" vertical="center"/>
    </xf>
    <xf numFmtId="0" fontId="18" fillId="5" borderId="3" xfId="0" applyFont="1" applyFill="1" applyBorder="1" applyAlignment="1" applyProtection="1">
      <alignment horizontal="left" vertical="center" indent="1"/>
      <protection locked="0"/>
    </xf>
  </cellXfs>
  <cellStyles count="2">
    <cellStyle name="Normal" xfId="0" builtinId="0"/>
    <cellStyle name="Normal_Folha1" xfId="1"/>
  </cellStyles>
  <dxfs count="0"/>
  <tableStyles count="0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"/>
  <dimension ref="A1:AB355"/>
  <sheetViews>
    <sheetView tabSelected="1" view="pageBreakPreview" zoomScaleNormal="100" zoomScaleSheetLayoutView="100" workbookViewId="0">
      <selection activeCell="D13" sqref="D13"/>
    </sheetView>
  </sheetViews>
  <sheetFormatPr defaultColWidth="8.85546875" defaultRowHeight="15" x14ac:dyDescent="0.25"/>
  <cols>
    <col min="1" max="1" width="10.7109375" style="2" customWidth="1"/>
    <col min="2" max="2" width="9.7109375" style="3" customWidth="1"/>
    <col min="3" max="3" width="15.7109375" style="3" customWidth="1"/>
    <col min="4" max="4" width="86.7109375" style="4" customWidth="1"/>
    <col min="5" max="5" width="13.5703125" style="3" customWidth="1"/>
    <col min="6" max="6" width="14.42578125" style="3" customWidth="1"/>
    <col min="7" max="7" width="4.28515625" style="3" hidden="1" customWidth="1"/>
    <col min="8" max="8" width="6.7109375" style="3" customWidth="1"/>
    <col min="9" max="9" width="0.28515625" style="3" hidden="1" customWidth="1"/>
    <col min="10" max="10" width="8.28515625" style="3" customWidth="1"/>
    <col min="11" max="11" width="6.28515625" style="54" customWidth="1"/>
    <col min="12" max="12" width="0.28515625" style="3" hidden="1" customWidth="1"/>
    <col min="13" max="13" width="8.5703125" style="3" customWidth="1"/>
    <col min="14" max="14" width="6" style="54" customWidth="1"/>
    <col min="15" max="15" width="8.5703125" style="3" customWidth="1"/>
    <col min="16" max="16" width="1.140625" style="56" customWidth="1"/>
    <col min="17" max="17" width="16.140625" style="3" customWidth="1"/>
    <col min="18" max="20" width="12.85546875" style="3" customWidth="1"/>
    <col min="21" max="21" width="9.7109375" style="3" customWidth="1"/>
    <col min="22" max="16384" width="8.85546875" style="3"/>
  </cols>
  <sheetData>
    <row r="1" spans="1:28" ht="45.75" customHeight="1" x14ac:dyDescent="0.25">
      <c r="A1" s="121" t="s">
        <v>94</v>
      </c>
      <c r="B1" s="121"/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1"/>
      <c r="O1" s="121"/>
      <c r="P1" s="55"/>
    </row>
    <row r="2" spans="1:28" ht="24" customHeight="1" x14ac:dyDescent="0.25">
      <c r="A2" s="127" t="s">
        <v>371</v>
      </c>
      <c r="B2" s="127"/>
      <c r="C2" s="155"/>
      <c r="D2" s="155"/>
      <c r="E2" s="123" t="s">
        <v>373</v>
      </c>
      <c r="F2" s="123"/>
      <c r="G2" s="84"/>
      <c r="H2" s="126" t="s">
        <v>372</v>
      </c>
      <c r="I2" s="126"/>
      <c r="J2" s="126"/>
      <c r="K2" s="126" t="s">
        <v>374</v>
      </c>
      <c r="L2" s="126"/>
      <c r="M2" s="126"/>
      <c r="N2" s="126" t="s">
        <v>375</v>
      </c>
      <c r="O2" s="126"/>
    </row>
    <row r="3" spans="1:28" ht="24" customHeight="1" x14ac:dyDescent="0.25">
      <c r="A3" s="127" t="s">
        <v>739</v>
      </c>
      <c r="B3" s="127"/>
      <c r="C3" s="155"/>
      <c r="D3" s="155"/>
      <c r="E3" s="123"/>
      <c r="F3" s="123"/>
      <c r="G3" s="84"/>
      <c r="H3" s="125">
        <v>36</v>
      </c>
      <c r="I3" s="125"/>
      <c r="J3" s="125"/>
      <c r="K3" s="124">
        <v>41518</v>
      </c>
      <c r="L3" s="124"/>
      <c r="M3" s="124"/>
      <c r="N3" s="124">
        <v>42613</v>
      </c>
      <c r="O3" s="124"/>
    </row>
    <row r="4" spans="1:28" s="6" customFormat="1" ht="15" customHeight="1" x14ac:dyDescent="0.25">
      <c r="E4" s="120"/>
      <c r="F4" s="120"/>
      <c r="G4" s="120"/>
      <c r="H4" s="120"/>
      <c r="I4" s="120"/>
      <c r="J4" s="120"/>
      <c r="K4" s="120"/>
      <c r="L4" s="120"/>
      <c r="M4" s="120"/>
      <c r="O4" s="83"/>
    </row>
    <row r="5" spans="1:28" s="6" customFormat="1" ht="15" customHeight="1" x14ac:dyDescent="0.25">
      <c r="A5" s="143" t="s">
        <v>740</v>
      </c>
      <c r="B5" s="144"/>
      <c r="C5" s="144"/>
      <c r="D5" s="145"/>
      <c r="E5" s="142" t="s">
        <v>67</v>
      </c>
      <c r="F5" s="128" t="s">
        <v>17</v>
      </c>
      <c r="G5" s="78"/>
      <c r="H5" s="128" t="s">
        <v>18</v>
      </c>
      <c r="I5" s="128"/>
      <c r="J5" s="128"/>
      <c r="K5" s="128" t="s">
        <v>19</v>
      </c>
      <c r="L5" s="128"/>
      <c r="M5" s="128"/>
      <c r="N5" s="132" t="s">
        <v>30</v>
      </c>
      <c r="O5" s="132"/>
    </row>
    <row r="6" spans="1:28" s="6" customFormat="1" x14ac:dyDescent="0.25">
      <c r="A6" s="136"/>
      <c r="B6" s="137"/>
      <c r="C6" s="137"/>
      <c r="D6" s="138"/>
      <c r="E6" s="142"/>
      <c r="F6" s="128"/>
      <c r="G6" s="78"/>
      <c r="H6" s="128"/>
      <c r="I6" s="128"/>
      <c r="J6" s="128"/>
      <c r="K6" s="128"/>
      <c r="L6" s="128"/>
      <c r="M6" s="128"/>
      <c r="N6" s="132"/>
      <c r="O6" s="132"/>
    </row>
    <row r="7" spans="1:28" s="6" customFormat="1" x14ac:dyDescent="0.25">
      <c r="A7" s="136" t="str">
        <f>CONCATENATE("Classificação final qualitativa de ",A10)</f>
        <v>Classificação final qualitativa de INADEQUADO</v>
      </c>
      <c r="B7" s="137"/>
      <c r="C7" s="137"/>
      <c r="D7" s="138"/>
      <c r="E7" s="85" t="s">
        <v>78</v>
      </c>
      <c r="F7" s="26">
        <v>30</v>
      </c>
      <c r="G7" s="78"/>
      <c r="H7" s="129">
        <v>50</v>
      </c>
      <c r="I7" s="129"/>
      <c r="J7" s="129"/>
      <c r="K7" s="129">
        <v>20</v>
      </c>
      <c r="L7" s="129"/>
      <c r="M7" s="129"/>
      <c r="N7" s="133">
        <f>K7+F7+H7</f>
        <v>100</v>
      </c>
      <c r="O7" s="133"/>
    </row>
    <row r="8" spans="1:28" s="6" customFormat="1" x14ac:dyDescent="0.25">
      <c r="A8" s="136"/>
      <c r="B8" s="137"/>
      <c r="C8" s="137"/>
      <c r="D8" s="138"/>
      <c r="E8" s="86" t="s">
        <v>165</v>
      </c>
      <c r="F8" s="24">
        <f>O98</f>
        <v>0</v>
      </c>
      <c r="G8" s="78"/>
      <c r="H8" s="130">
        <f>O120</f>
        <v>0</v>
      </c>
      <c r="I8" s="130"/>
      <c r="J8" s="130"/>
      <c r="K8" s="130">
        <f>O152</f>
        <v>0</v>
      </c>
      <c r="L8" s="130"/>
      <c r="M8" s="130"/>
      <c r="N8" s="134">
        <f>ROUND(F8+H8+K8,1)</f>
        <v>0</v>
      </c>
      <c r="O8" s="134"/>
    </row>
    <row r="9" spans="1:28" s="6" customFormat="1" x14ac:dyDescent="0.25">
      <c r="A9" s="139"/>
      <c r="B9" s="140"/>
      <c r="C9" s="140"/>
      <c r="D9" s="141"/>
      <c r="E9" s="87" t="s">
        <v>193</v>
      </c>
      <c r="F9" s="75">
        <f>IF(F8&lt;=F7,F8,F7)</f>
        <v>0</v>
      </c>
      <c r="G9" s="78"/>
      <c r="H9" s="131">
        <f>IF(H8&lt;=H7,H8,H7)</f>
        <v>0</v>
      </c>
      <c r="I9" s="131"/>
      <c r="J9" s="131"/>
      <c r="K9" s="131">
        <f>IF(K8&lt;=K7,K8,K7)</f>
        <v>0</v>
      </c>
      <c r="L9" s="131"/>
      <c r="M9" s="131"/>
      <c r="N9" s="135">
        <f>ROUND(F9+H9+K9,1)</f>
        <v>0</v>
      </c>
      <c r="O9" s="135"/>
    </row>
    <row r="10" spans="1:28" ht="24" customHeight="1" x14ac:dyDescent="0.25">
      <c r="A10" s="149" t="str">
        <f>IF(N9&gt;=90,"EXCELENTE",IF(N9&gt;=75,"MUITO BOM", IF(N9&gt;=50,"BOM","INADEQUADO")))</f>
        <v>INADEQUADO</v>
      </c>
      <c r="B10" s="149"/>
      <c r="C10" s="149"/>
      <c r="D10" s="149"/>
      <c r="E10" s="149"/>
      <c r="F10" s="149"/>
      <c r="G10" s="149"/>
      <c r="H10" s="149"/>
      <c r="I10" s="149"/>
      <c r="J10" s="149"/>
      <c r="K10" s="149"/>
      <c r="L10" s="149"/>
      <c r="M10" s="149"/>
      <c r="N10" s="149"/>
      <c r="O10" s="149"/>
    </row>
    <row r="11" spans="1:28" ht="18" customHeight="1" x14ac:dyDescent="0.25">
      <c r="A11" s="148" t="s">
        <v>200</v>
      </c>
      <c r="B11" s="146" t="s">
        <v>23</v>
      </c>
      <c r="C11" s="146" t="s">
        <v>16</v>
      </c>
      <c r="D11" s="146" t="s">
        <v>29</v>
      </c>
      <c r="E11" s="152" t="s">
        <v>71</v>
      </c>
      <c r="F11" s="153"/>
      <c r="G11" s="153"/>
      <c r="H11" s="153"/>
      <c r="I11" s="153"/>
      <c r="J11" s="153"/>
      <c r="K11" s="153"/>
      <c r="L11" s="153"/>
      <c r="M11" s="153"/>
      <c r="N11" s="154"/>
      <c r="O11" s="150" t="s">
        <v>72</v>
      </c>
      <c r="V11" s="29"/>
    </row>
    <row r="12" spans="1:28" ht="45.75" customHeight="1" x14ac:dyDescent="0.25">
      <c r="A12" s="148"/>
      <c r="B12" s="147"/>
      <c r="C12" s="147"/>
      <c r="D12" s="147"/>
      <c r="E12" s="89" t="s">
        <v>41</v>
      </c>
      <c r="F12" s="89" t="s">
        <v>75</v>
      </c>
      <c r="G12" s="89" t="s">
        <v>76</v>
      </c>
      <c r="H12" s="89" t="s">
        <v>196</v>
      </c>
      <c r="I12" s="89" t="s">
        <v>194</v>
      </c>
      <c r="J12" s="89" t="s">
        <v>197</v>
      </c>
      <c r="K12" s="89" t="s">
        <v>73</v>
      </c>
      <c r="L12" s="89" t="s">
        <v>195</v>
      </c>
      <c r="M12" s="89" t="s">
        <v>198</v>
      </c>
      <c r="N12" s="89" t="s">
        <v>74</v>
      </c>
      <c r="O12" s="151"/>
      <c r="V12" s="57"/>
    </row>
    <row r="13" spans="1:28" ht="15" customHeight="1" x14ac:dyDescent="0.25">
      <c r="A13" s="27" t="s">
        <v>199</v>
      </c>
      <c r="B13" s="90" t="s">
        <v>741</v>
      </c>
      <c r="C13" s="93" t="s">
        <v>55</v>
      </c>
      <c r="D13" s="33" t="s">
        <v>93</v>
      </c>
      <c r="E13" s="100" t="s">
        <v>42</v>
      </c>
      <c r="F13" s="97"/>
      <c r="G13" s="10">
        <v>2</v>
      </c>
      <c r="H13" s="31">
        <f>G13</f>
        <v>2</v>
      </c>
      <c r="I13" s="100" t="s">
        <v>70</v>
      </c>
      <c r="J13" s="100" t="s">
        <v>70</v>
      </c>
      <c r="K13" s="111">
        <f>IF(F13&lt;=10, F13, "ERRO")</f>
        <v>0</v>
      </c>
      <c r="L13" s="117"/>
      <c r="M13" s="108"/>
      <c r="N13" s="114"/>
      <c r="O13" s="105">
        <f>K13</f>
        <v>0</v>
      </c>
      <c r="V13" s="6"/>
      <c r="W13" s="6"/>
      <c r="X13" s="58"/>
      <c r="Y13" s="58"/>
      <c r="Z13" s="58"/>
      <c r="AA13" s="58"/>
      <c r="AB13" s="58"/>
    </row>
    <row r="14" spans="1:28" x14ac:dyDescent="0.25">
      <c r="A14" s="27" t="s">
        <v>202</v>
      </c>
      <c r="B14" s="91"/>
      <c r="C14" s="94"/>
      <c r="D14" s="34" t="s">
        <v>91</v>
      </c>
      <c r="E14" s="101"/>
      <c r="F14" s="98"/>
      <c r="G14" s="10">
        <v>4</v>
      </c>
      <c r="H14" s="31">
        <f t="shared" ref="H14:H16" si="0">G14</f>
        <v>4</v>
      </c>
      <c r="I14" s="101"/>
      <c r="J14" s="101"/>
      <c r="K14" s="112"/>
      <c r="L14" s="118"/>
      <c r="M14" s="109"/>
      <c r="N14" s="115"/>
      <c r="O14" s="106"/>
      <c r="V14" s="6"/>
      <c r="W14" s="6"/>
      <c r="X14" s="58"/>
      <c r="Y14" s="58"/>
      <c r="Z14" s="58"/>
      <c r="AA14" s="58"/>
      <c r="AB14" s="58"/>
    </row>
    <row r="15" spans="1:28" x14ac:dyDescent="0.25">
      <c r="A15" s="27" t="s">
        <v>203</v>
      </c>
      <c r="B15" s="91"/>
      <c r="C15" s="94"/>
      <c r="D15" s="34" t="s">
        <v>92</v>
      </c>
      <c r="E15" s="101"/>
      <c r="F15" s="98"/>
      <c r="G15" s="10">
        <v>8</v>
      </c>
      <c r="H15" s="31">
        <f t="shared" si="0"/>
        <v>8</v>
      </c>
      <c r="I15" s="101"/>
      <c r="J15" s="101"/>
      <c r="K15" s="112"/>
      <c r="L15" s="118"/>
      <c r="M15" s="109"/>
      <c r="N15" s="115"/>
      <c r="O15" s="106"/>
      <c r="V15" s="6"/>
      <c r="W15" s="6"/>
      <c r="X15" s="58"/>
      <c r="Y15" s="58"/>
      <c r="Z15" s="58"/>
      <c r="AA15" s="58"/>
      <c r="AB15" s="58"/>
    </row>
    <row r="16" spans="1:28" x14ac:dyDescent="0.25">
      <c r="A16" s="27" t="s">
        <v>204</v>
      </c>
      <c r="B16" s="91"/>
      <c r="C16" s="94"/>
      <c r="D16" s="34" t="s">
        <v>40</v>
      </c>
      <c r="E16" s="102"/>
      <c r="F16" s="99"/>
      <c r="G16" s="10">
        <v>10</v>
      </c>
      <c r="H16" s="31">
        <f t="shared" si="0"/>
        <v>10</v>
      </c>
      <c r="I16" s="102"/>
      <c r="J16" s="102"/>
      <c r="K16" s="113"/>
      <c r="L16" s="119"/>
      <c r="M16" s="110"/>
      <c r="N16" s="116"/>
      <c r="O16" s="107"/>
      <c r="V16" s="6"/>
      <c r="W16" s="6"/>
      <c r="X16" s="58"/>
      <c r="Y16" s="58"/>
      <c r="Z16" s="58"/>
      <c r="AA16" s="58"/>
      <c r="AB16" s="58"/>
    </row>
    <row r="17" spans="1:28" x14ac:dyDescent="0.25">
      <c r="A17" s="27" t="s">
        <v>201</v>
      </c>
      <c r="B17" s="91"/>
      <c r="C17" s="1" t="s">
        <v>36</v>
      </c>
      <c r="D17" s="35" t="s">
        <v>95</v>
      </c>
      <c r="E17" s="32" t="s">
        <v>35</v>
      </c>
      <c r="F17" s="25"/>
      <c r="G17" s="8">
        <v>3</v>
      </c>
      <c r="H17" s="8">
        <f>G17</f>
        <v>3</v>
      </c>
      <c r="I17" s="8">
        <v>2</v>
      </c>
      <c r="J17" s="8">
        <f>I17</f>
        <v>2</v>
      </c>
      <c r="K17" s="11">
        <f>IF(F17&lt;=H17, F17, "ERRO")</f>
        <v>0</v>
      </c>
      <c r="L17" s="30"/>
      <c r="M17" s="12"/>
      <c r="N17" s="13"/>
      <c r="O17" s="18">
        <f>K17</f>
        <v>0</v>
      </c>
      <c r="V17" s="59"/>
      <c r="W17" s="6"/>
      <c r="X17" s="58"/>
      <c r="Y17" s="58"/>
      <c r="Z17" s="58"/>
      <c r="AA17" s="58"/>
      <c r="AB17" s="58"/>
    </row>
    <row r="18" spans="1:28" x14ac:dyDescent="0.25">
      <c r="A18" s="28" t="s">
        <v>205</v>
      </c>
      <c r="B18" s="91"/>
      <c r="C18" s="93" t="s">
        <v>82</v>
      </c>
      <c r="D18" s="36" t="s">
        <v>166</v>
      </c>
      <c r="E18" s="12" t="s">
        <v>43</v>
      </c>
      <c r="F18" s="25"/>
      <c r="G18" s="15">
        <v>3</v>
      </c>
      <c r="H18" s="31">
        <f t="shared" ref="H18:H49" si="1">$H$3*G18/36</f>
        <v>3</v>
      </c>
      <c r="I18" s="14">
        <v>0.5</v>
      </c>
      <c r="J18" s="12">
        <f t="shared" ref="J18:J49" si="2">36*I18/$H$3</f>
        <v>0.5</v>
      </c>
      <c r="K18" s="11">
        <f>IF(F18&lt;=H18, F18, H18)</f>
        <v>0</v>
      </c>
      <c r="L18" s="14">
        <v>0.25</v>
      </c>
      <c r="M18" s="12">
        <f t="shared" ref="M18:M49" si="3">36*L18/$H$3</f>
        <v>0.25</v>
      </c>
      <c r="N18" s="11">
        <f>IF(F18&gt;H18,F18-H18,0)</f>
        <v>0</v>
      </c>
      <c r="O18" s="18">
        <f>J18*K18+M18*N18</f>
        <v>0</v>
      </c>
      <c r="V18" s="59"/>
      <c r="W18" s="6"/>
      <c r="X18" s="58"/>
      <c r="Y18" s="58"/>
      <c r="Z18" s="58"/>
      <c r="AA18" s="58"/>
      <c r="AB18" s="58"/>
    </row>
    <row r="19" spans="1:28" x14ac:dyDescent="0.25">
      <c r="A19" s="28" t="s">
        <v>206</v>
      </c>
      <c r="B19" s="91"/>
      <c r="C19" s="94"/>
      <c r="D19" s="37" t="s">
        <v>336</v>
      </c>
      <c r="E19" s="12" t="s">
        <v>44</v>
      </c>
      <c r="F19" s="25"/>
      <c r="G19" s="15">
        <v>3</v>
      </c>
      <c r="H19" s="31">
        <f t="shared" si="1"/>
        <v>3</v>
      </c>
      <c r="I19" s="14">
        <v>0.8</v>
      </c>
      <c r="J19" s="12">
        <f t="shared" si="2"/>
        <v>0.8</v>
      </c>
      <c r="K19" s="11">
        <f t="shared" ref="K19:K80" si="4">IF(F19&lt;=H19, F19, H19)</f>
        <v>0</v>
      </c>
      <c r="L19" s="14">
        <v>0.4</v>
      </c>
      <c r="M19" s="12">
        <f t="shared" si="3"/>
        <v>0.4</v>
      </c>
      <c r="N19" s="11">
        <f t="shared" ref="N19:N80" si="5">IF(F19&gt;H19,F19-H19,0)</f>
        <v>0</v>
      </c>
      <c r="O19" s="18">
        <f t="shared" ref="O19:O72" si="6">J19*K19+M19*N19</f>
        <v>0</v>
      </c>
      <c r="V19" s="59"/>
      <c r="W19" s="6"/>
      <c r="X19" s="58"/>
      <c r="Y19" s="58"/>
      <c r="Z19" s="58"/>
      <c r="AA19" s="58"/>
      <c r="AB19" s="58"/>
    </row>
    <row r="20" spans="1:28" x14ac:dyDescent="0.25">
      <c r="A20" s="28" t="s">
        <v>207</v>
      </c>
      <c r="B20" s="91"/>
      <c r="C20" s="94"/>
      <c r="D20" s="36" t="s">
        <v>337</v>
      </c>
      <c r="E20" s="12" t="s">
        <v>44</v>
      </c>
      <c r="F20" s="25"/>
      <c r="G20" s="15">
        <v>3</v>
      </c>
      <c r="H20" s="31">
        <f t="shared" si="1"/>
        <v>3</v>
      </c>
      <c r="I20" s="14">
        <v>1.5</v>
      </c>
      <c r="J20" s="12">
        <f t="shared" si="2"/>
        <v>1.5</v>
      </c>
      <c r="K20" s="11">
        <f t="shared" si="4"/>
        <v>0</v>
      </c>
      <c r="L20" s="14">
        <v>0.75</v>
      </c>
      <c r="M20" s="12">
        <f t="shared" si="3"/>
        <v>0.75</v>
      </c>
      <c r="N20" s="11">
        <f t="shared" si="5"/>
        <v>0</v>
      </c>
      <c r="O20" s="18">
        <f t="shared" si="6"/>
        <v>0</v>
      </c>
      <c r="V20" s="59"/>
      <c r="W20" s="6"/>
      <c r="X20" s="58"/>
      <c r="Y20" s="58"/>
      <c r="Z20" s="58"/>
      <c r="AA20" s="58"/>
      <c r="AB20" s="58"/>
    </row>
    <row r="21" spans="1:28" x14ac:dyDescent="0.25">
      <c r="A21" s="28" t="s">
        <v>208</v>
      </c>
      <c r="B21" s="91"/>
      <c r="C21" s="94"/>
      <c r="D21" s="36" t="s">
        <v>338</v>
      </c>
      <c r="E21" s="12" t="s">
        <v>44</v>
      </c>
      <c r="F21" s="25"/>
      <c r="G21" s="15">
        <v>3</v>
      </c>
      <c r="H21" s="31">
        <f t="shared" si="1"/>
        <v>3</v>
      </c>
      <c r="I21" s="14">
        <v>2</v>
      </c>
      <c r="J21" s="12">
        <f t="shared" si="2"/>
        <v>2</v>
      </c>
      <c r="K21" s="11">
        <f t="shared" si="4"/>
        <v>0</v>
      </c>
      <c r="L21" s="14">
        <v>1</v>
      </c>
      <c r="M21" s="12">
        <f t="shared" si="3"/>
        <v>1</v>
      </c>
      <c r="N21" s="11">
        <f t="shared" si="5"/>
        <v>0</v>
      </c>
      <c r="O21" s="18">
        <f t="shared" si="6"/>
        <v>0</v>
      </c>
      <c r="S21" s="59"/>
      <c r="T21" s="59"/>
      <c r="U21" s="59"/>
      <c r="V21" s="59"/>
      <c r="W21" s="6"/>
      <c r="X21" s="58"/>
      <c r="Y21" s="58"/>
      <c r="Z21" s="58"/>
      <c r="AA21" s="58"/>
      <c r="AB21" s="58"/>
    </row>
    <row r="22" spans="1:28" x14ac:dyDescent="0.25">
      <c r="A22" s="28" t="s">
        <v>209</v>
      </c>
      <c r="B22" s="91"/>
      <c r="C22" s="94"/>
      <c r="D22" s="36" t="s">
        <v>96</v>
      </c>
      <c r="E22" s="12" t="s">
        <v>32</v>
      </c>
      <c r="F22" s="25"/>
      <c r="G22" s="15">
        <v>3</v>
      </c>
      <c r="H22" s="31">
        <f t="shared" si="1"/>
        <v>3</v>
      </c>
      <c r="I22" s="14">
        <v>1.5</v>
      </c>
      <c r="J22" s="12">
        <f t="shared" si="2"/>
        <v>1.5</v>
      </c>
      <c r="K22" s="11">
        <f t="shared" si="4"/>
        <v>0</v>
      </c>
      <c r="L22" s="14">
        <v>0.75</v>
      </c>
      <c r="M22" s="12">
        <f t="shared" si="3"/>
        <v>0.75</v>
      </c>
      <c r="N22" s="11">
        <f t="shared" si="5"/>
        <v>0</v>
      </c>
      <c r="O22" s="18">
        <f t="shared" si="6"/>
        <v>0</v>
      </c>
      <c r="V22" s="59"/>
      <c r="W22" s="6"/>
      <c r="X22" s="58"/>
      <c r="Y22" s="58"/>
      <c r="Z22" s="58"/>
      <c r="AA22" s="58"/>
      <c r="AB22" s="58"/>
    </row>
    <row r="23" spans="1:28" x14ac:dyDescent="0.25">
      <c r="A23" s="28" t="s">
        <v>210</v>
      </c>
      <c r="B23" s="91"/>
      <c r="C23" s="94"/>
      <c r="D23" s="36" t="s">
        <v>97</v>
      </c>
      <c r="E23" s="12" t="s">
        <v>32</v>
      </c>
      <c r="F23" s="25"/>
      <c r="G23" s="15">
        <v>3</v>
      </c>
      <c r="H23" s="31">
        <f t="shared" si="1"/>
        <v>3</v>
      </c>
      <c r="I23" s="14">
        <v>2</v>
      </c>
      <c r="J23" s="12">
        <f t="shared" si="2"/>
        <v>2</v>
      </c>
      <c r="K23" s="11">
        <f t="shared" si="4"/>
        <v>0</v>
      </c>
      <c r="L23" s="14">
        <v>1</v>
      </c>
      <c r="M23" s="12">
        <f t="shared" si="3"/>
        <v>1</v>
      </c>
      <c r="N23" s="11">
        <f t="shared" si="5"/>
        <v>0</v>
      </c>
      <c r="O23" s="18">
        <f t="shared" si="6"/>
        <v>0</v>
      </c>
      <c r="Q23" s="59"/>
      <c r="R23" s="59"/>
      <c r="S23" s="59"/>
      <c r="T23" s="59"/>
      <c r="V23" s="59"/>
      <c r="W23" s="6"/>
      <c r="X23" s="58"/>
      <c r="Y23" s="58"/>
      <c r="Z23" s="58"/>
      <c r="AA23" s="58"/>
      <c r="AB23" s="58"/>
    </row>
    <row r="24" spans="1:28" x14ac:dyDescent="0.25">
      <c r="A24" s="28" t="s">
        <v>211</v>
      </c>
      <c r="B24" s="91"/>
      <c r="C24" s="94"/>
      <c r="D24" s="37" t="s">
        <v>98</v>
      </c>
      <c r="E24" s="12" t="s">
        <v>45</v>
      </c>
      <c r="F24" s="25"/>
      <c r="G24" s="15">
        <v>12</v>
      </c>
      <c r="H24" s="31">
        <f t="shared" si="1"/>
        <v>12</v>
      </c>
      <c r="I24" s="14">
        <v>0.5</v>
      </c>
      <c r="J24" s="12">
        <f t="shared" si="2"/>
        <v>0.5</v>
      </c>
      <c r="K24" s="11">
        <f t="shared" si="4"/>
        <v>0</v>
      </c>
      <c r="L24" s="14">
        <v>0.25</v>
      </c>
      <c r="M24" s="12">
        <f t="shared" si="3"/>
        <v>0.25</v>
      </c>
      <c r="N24" s="11">
        <f t="shared" si="5"/>
        <v>0</v>
      </c>
      <c r="O24" s="18">
        <f t="shared" si="6"/>
        <v>0</v>
      </c>
      <c r="Q24" s="59"/>
      <c r="R24" s="59"/>
      <c r="S24" s="59"/>
      <c r="T24" s="59"/>
      <c r="V24" s="59"/>
      <c r="W24" s="6"/>
      <c r="X24" s="58"/>
      <c r="Y24" s="58"/>
      <c r="Z24" s="58"/>
      <c r="AA24" s="58"/>
      <c r="AB24" s="58"/>
    </row>
    <row r="25" spans="1:28" x14ac:dyDescent="0.25">
      <c r="A25" s="28" t="s">
        <v>212</v>
      </c>
      <c r="B25" s="91"/>
      <c r="C25" s="94"/>
      <c r="D25" s="37" t="s">
        <v>99</v>
      </c>
      <c r="E25" s="12" t="s">
        <v>45</v>
      </c>
      <c r="F25" s="25"/>
      <c r="G25" s="15">
        <v>12</v>
      </c>
      <c r="H25" s="31">
        <f t="shared" si="1"/>
        <v>12</v>
      </c>
      <c r="I25" s="14">
        <v>0.8</v>
      </c>
      <c r="J25" s="12">
        <f t="shared" si="2"/>
        <v>0.8</v>
      </c>
      <c r="K25" s="11">
        <f t="shared" si="4"/>
        <v>0</v>
      </c>
      <c r="L25" s="14">
        <v>0.4</v>
      </c>
      <c r="M25" s="12">
        <f t="shared" si="3"/>
        <v>0.4</v>
      </c>
      <c r="N25" s="11">
        <f t="shared" si="5"/>
        <v>0</v>
      </c>
      <c r="O25" s="18">
        <f t="shared" si="6"/>
        <v>0</v>
      </c>
      <c r="Q25" s="59"/>
      <c r="R25" s="59"/>
      <c r="S25" s="59"/>
      <c r="T25" s="59"/>
      <c r="V25" s="59"/>
      <c r="W25" s="6"/>
      <c r="X25" s="58"/>
      <c r="Y25" s="58"/>
      <c r="Z25" s="58"/>
      <c r="AA25" s="58"/>
      <c r="AB25" s="58"/>
    </row>
    <row r="26" spans="1:28" x14ac:dyDescent="0.25">
      <c r="A26" s="28" t="s">
        <v>213</v>
      </c>
      <c r="B26" s="91"/>
      <c r="C26" s="94"/>
      <c r="D26" s="37" t="s">
        <v>339</v>
      </c>
      <c r="E26" s="12" t="s">
        <v>45</v>
      </c>
      <c r="F26" s="25"/>
      <c r="G26" s="15">
        <v>6</v>
      </c>
      <c r="H26" s="31">
        <f t="shared" si="1"/>
        <v>6</v>
      </c>
      <c r="I26" s="14">
        <v>1</v>
      </c>
      <c r="J26" s="12">
        <f t="shared" si="2"/>
        <v>1</v>
      </c>
      <c r="K26" s="11">
        <f t="shared" si="4"/>
        <v>0</v>
      </c>
      <c r="L26" s="14">
        <v>0.5</v>
      </c>
      <c r="M26" s="12">
        <f t="shared" si="3"/>
        <v>0.5</v>
      </c>
      <c r="N26" s="11">
        <f t="shared" si="5"/>
        <v>0</v>
      </c>
      <c r="O26" s="18">
        <f t="shared" si="6"/>
        <v>0</v>
      </c>
      <c r="Q26" s="59"/>
      <c r="R26" s="59"/>
      <c r="S26" s="59"/>
      <c r="T26" s="59"/>
      <c r="V26" s="59"/>
      <c r="W26" s="6"/>
      <c r="X26" s="58"/>
      <c r="Y26" s="58"/>
      <c r="Z26" s="58"/>
      <c r="AA26" s="58"/>
      <c r="AB26" s="58"/>
    </row>
    <row r="27" spans="1:28" x14ac:dyDescent="0.25">
      <c r="A27" s="28" t="s">
        <v>214</v>
      </c>
      <c r="B27" s="91"/>
      <c r="C27" s="94"/>
      <c r="D27" s="37" t="s">
        <v>340</v>
      </c>
      <c r="E27" s="12" t="s">
        <v>45</v>
      </c>
      <c r="F27" s="25"/>
      <c r="G27" s="15">
        <v>6</v>
      </c>
      <c r="H27" s="31">
        <f t="shared" si="1"/>
        <v>6</v>
      </c>
      <c r="I27" s="14">
        <v>1.5</v>
      </c>
      <c r="J27" s="12">
        <f t="shared" si="2"/>
        <v>1.5</v>
      </c>
      <c r="K27" s="11">
        <f t="shared" si="4"/>
        <v>0</v>
      </c>
      <c r="L27" s="14">
        <v>0.75</v>
      </c>
      <c r="M27" s="12">
        <f t="shared" si="3"/>
        <v>0.75</v>
      </c>
      <c r="N27" s="11">
        <f t="shared" si="5"/>
        <v>0</v>
      </c>
      <c r="O27" s="18">
        <f t="shared" si="6"/>
        <v>0</v>
      </c>
      <c r="Q27" s="59"/>
      <c r="R27" s="59"/>
      <c r="S27" s="59"/>
      <c r="T27" s="59"/>
      <c r="V27" s="59"/>
      <c r="W27" s="6"/>
      <c r="X27" s="58"/>
      <c r="Y27" s="58"/>
      <c r="Z27" s="58"/>
      <c r="AA27" s="58"/>
      <c r="AB27" s="58"/>
    </row>
    <row r="28" spans="1:28" x14ac:dyDescent="0.25">
      <c r="A28" s="28" t="s">
        <v>215</v>
      </c>
      <c r="B28" s="91"/>
      <c r="C28" s="94"/>
      <c r="D28" s="37" t="s">
        <v>125</v>
      </c>
      <c r="E28" s="12" t="s">
        <v>46</v>
      </c>
      <c r="F28" s="25"/>
      <c r="G28" s="15">
        <v>3</v>
      </c>
      <c r="H28" s="31">
        <f t="shared" si="1"/>
        <v>3</v>
      </c>
      <c r="I28" s="14">
        <v>1.5</v>
      </c>
      <c r="J28" s="12">
        <f t="shared" si="2"/>
        <v>1.5</v>
      </c>
      <c r="K28" s="11">
        <f t="shared" si="4"/>
        <v>0</v>
      </c>
      <c r="L28" s="14">
        <v>0.75</v>
      </c>
      <c r="M28" s="12">
        <f t="shared" si="3"/>
        <v>0.75</v>
      </c>
      <c r="N28" s="11">
        <f t="shared" si="5"/>
        <v>0</v>
      </c>
      <c r="O28" s="18">
        <f t="shared" si="6"/>
        <v>0</v>
      </c>
      <c r="Q28" s="59"/>
      <c r="R28" s="59"/>
      <c r="S28" s="59"/>
      <c r="T28" s="59"/>
      <c r="V28" s="59"/>
      <c r="W28" s="6"/>
      <c r="X28" s="58"/>
      <c r="Y28" s="58"/>
      <c r="Z28" s="58"/>
      <c r="AA28" s="58"/>
      <c r="AB28" s="58"/>
    </row>
    <row r="29" spans="1:28" x14ac:dyDescent="0.25">
      <c r="A29" s="28" t="s">
        <v>216</v>
      </c>
      <c r="B29" s="91"/>
      <c r="C29" s="94"/>
      <c r="D29" s="37" t="s">
        <v>126</v>
      </c>
      <c r="E29" s="12" t="s">
        <v>46</v>
      </c>
      <c r="F29" s="25"/>
      <c r="G29" s="15">
        <v>3</v>
      </c>
      <c r="H29" s="31">
        <f t="shared" si="1"/>
        <v>3</v>
      </c>
      <c r="I29" s="14">
        <v>2</v>
      </c>
      <c r="J29" s="12">
        <f t="shared" si="2"/>
        <v>2</v>
      </c>
      <c r="K29" s="11">
        <f t="shared" si="4"/>
        <v>0</v>
      </c>
      <c r="L29" s="14">
        <v>1</v>
      </c>
      <c r="M29" s="12">
        <f t="shared" si="3"/>
        <v>1</v>
      </c>
      <c r="N29" s="11">
        <f t="shared" si="5"/>
        <v>0</v>
      </c>
      <c r="O29" s="18">
        <f t="shared" si="6"/>
        <v>0</v>
      </c>
      <c r="Q29" s="59"/>
      <c r="R29" s="59"/>
      <c r="S29" s="59"/>
      <c r="T29" s="59"/>
      <c r="V29" s="59"/>
      <c r="W29" s="6"/>
      <c r="X29" s="58"/>
      <c r="Y29" s="58"/>
      <c r="Z29" s="58"/>
      <c r="AA29" s="58"/>
      <c r="AB29" s="58"/>
    </row>
    <row r="30" spans="1:28" x14ac:dyDescent="0.25">
      <c r="A30" s="28" t="s">
        <v>217</v>
      </c>
      <c r="B30" s="91"/>
      <c r="C30" s="94"/>
      <c r="D30" s="37" t="s">
        <v>341</v>
      </c>
      <c r="E30" s="12" t="s">
        <v>47</v>
      </c>
      <c r="F30" s="25"/>
      <c r="G30" s="15">
        <v>6</v>
      </c>
      <c r="H30" s="31">
        <f t="shared" si="1"/>
        <v>6</v>
      </c>
      <c r="I30" s="14">
        <v>0.5</v>
      </c>
      <c r="J30" s="12">
        <f t="shared" si="2"/>
        <v>0.5</v>
      </c>
      <c r="K30" s="11">
        <f t="shared" si="4"/>
        <v>0</v>
      </c>
      <c r="L30" s="14">
        <v>0.25</v>
      </c>
      <c r="M30" s="12">
        <f t="shared" si="3"/>
        <v>0.25</v>
      </c>
      <c r="N30" s="11">
        <f t="shared" si="5"/>
        <v>0</v>
      </c>
      <c r="O30" s="18">
        <f t="shared" si="6"/>
        <v>0</v>
      </c>
      <c r="Q30" s="59"/>
      <c r="R30" s="59"/>
      <c r="S30" s="59"/>
      <c r="T30" s="59"/>
      <c r="V30" s="59"/>
      <c r="W30" s="6"/>
      <c r="X30" s="58"/>
      <c r="Y30" s="58"/>
      <c r="Z30" s="58"/>
      <c r="AA30" s="58"/>
      <c r="AB30" s="58"/>
    </row>
    <row r="31" spans="1:28" x14ac:dyDescent="0.25">
      <c r="A31" s="28" t="s">
        <v>218</v>
      </c>
      <c r="B31" s="91"/>
      <c r="C31" s="94"/>
      <c r="D31" s="37" t="s">
        <v>342</v>
      </c>
      <c r="E31" s="12" t="s">
        <v>47</v>
      </c>
      <c r="F31" s="25"/>
      <c r="G31" s="15">
        <v>3</v>
      </c>
      <c r="H31" s="31">
        <f t="shared" si="1"/>
        <v>3</v>
      </c>
      <c r="I31" s="14">
        <v>1.2</v>
      </c>
      <c r="J31" s="12">
        <f t="shared" si="2"/>
        <v>1.2</v>
      </c>
      <c r="K31" s="11">
        <f t="shared" si="4"/>
        <v>0</v>
      </c>
      <c r="L31" s="14">
        <v>0.6</v>
      </c>
      <c r="M31" s="12">
        <f t="shared" si="3"/>
        <v>0.6</v>
      </c>
      <c r="N31" s="11">
        <f t="shared" si="5"/>
        <v>0</v>
      </c>
      <c r="O31" s="18">
        <f t="shared" si="6"/>
        <v>0</v>
      </c>
      <c r="Q31" s="59"/>
      <c r="R31" s="59"/>
      <c r="S31" s="59"/>
      <c r="T31" s="59"/>
      <c r="V31" s="59"/>
      <c r="W31" s="6"/>
      <c r="X31" s="58"/>
      <c r="Y31" s="58"/>
      <c r="Z31" s="58"/>
      <c r="AA31" s="58"/>
      <c r="AB31" s="58"/>
    </row>
    <row r="32" spans="1:28" x14ac:dyDescent="0.25">
      <c r="A32" s="28" t="s">
        <v>219</v>
      </c>
      <c r="B32" s="91"/>
      <c r="C32" s="94"/>
      <c r="D32" s="37" t="s">
        <v>343</v>
      </c>
      <c r="E32" s="12" t="s">
        <v>47</v>
      </c>
      <c r="F32" s="25"/>
      <c r="G32" s="15">
        <v>3</v>
      </c>
      <c r="H32" s="31">
        <f t="shared" si="1"/>
        <v>3</v>
      </c>
      <c r="I32" s="14">
        <v>2</v>
      </c>
      <c r="J32" s="12">
        <f t="shared" si="2"/>
        <v>2</v>
      </c>
      <c r="K32" s="11">
        <f t="shared" si="4"/>
        <v>0</v>
      </c>
      <c r="L32" s="14">
        <v>1</v>
      </c>
      <c r="M32" s="12">
        <f t="shared" si="3"/>
        <v>1</v>
      </c>
      <c r="N32" s="11">
        <f t="shared" si="5"/>
        <v>0</v>
      </c>
      <c r="O32" s="18">
        <f t="shared" si="6"/>
        <v>0</v>
      </c>
      <c r="Q32" s="59"/>
      <c r="R32" s="59"/>
      <c r="S32" s="59"/>
      <c r="T32" s="59"/>
      <c r="V32" s="59"/>
      <c r="W32" s="6"/>
      <c r="X32" s="58"/>
      <c r="Y32" s="58"/>
      <c r="Z32" s="58"/>
      <c r="AA32" s="58"/>
      <c r="AB32" s="58"/>
    </row>
    <row r="33" spans="1:28" x14ac:dyDescent="0.25">
      <c r="A33" s="28" t="s">
        <v>220</v>
      </c>
      <c r="B33" s="91"/>
      <c r="C33" s="94"/>
      <c r="D33" s="37" t="s">
        <v>344</v>
      </c>
      <c r="E33" s="12" t="s">
        <v>47</v>
      </c>
      <c r="F33" s="25"/>
      <c r="G33" s="15">
        <v>3</v>
      </c>
      <c r="H33" s="31">
        <f t="shared" si="1"/>
        <v>3</v>
      </c>
      <c r="I33" s="14">
        <v>4</v>
      </c>
      <c r="J33" s="12">
        <f t="shared" si="2"/>
        <v>4</v>
      </c>
      <c r="K33" s="11">
        <f t="shared" si="4"/>
        <v>0</v>
      </c>
      <c r="L33" s="14">
        <v>2</v>
      </c>
      <c r="M33" s="12">
        <f t="shared" si="3"/>
        <v>2</v>
      </c>
      <c r="N33" s="11">
        <f t="shared" si="5"/>
        <v>0</v>
      </c>
      <c r="O33" s="18">
        <f t="shared" si="6"/>
        <v>0</v>
      </c>
      <c r="Q33" s="59"/>
      <c r="R33" s="59"/>
      <c r="S33" s="59"/>
      <c r="T33" s="59"/>
      <c r="V33" s="59"/>
      <c r="W33" s="6"/>
      <c r="X33" s="58"/>
      <c r="Y33" s="58"/>
      <c r="Z33" s="58"/>
      <c r="AA33" s="58"/>
      <c r="AB33" s="58"/>
    </row>
    <row r="34" spans="1:28" x14ac:dyDescent="0.25">
      <c r="A34" s="28" t="s">
        <v>221</v>
      </c>
      <c r="B34" s="91"/>
      <c r="C34" s="94"/>
      <c r="D34" s="37" t="s">
        <v>345</v>
      </c>
      <c r="E34" s="12" t="s">
        <v>48</v>
      </c>
      <c r="F34" s="25"/>
      <c r="G34" s="15">
        <v>3</v>
      </c>
      <c r="H34" s="31">
        <f t="shared" si="1"/>
        <v>3</v>
      </c>
      <c r="I34" s="14">
        <v>4</v>
      </c>
      <c r="J34" s="12">
        <f t="shared" si="2"/>
        <v>4</v>
      </c>
      <c r="K34" s="11">
        <f t="shared" si="4"/>
        <v>0</v>
      </c>
      <c r="L34" s="14">
        <v>2</v>
      </c>
      <c r="M34" s="12">
        <f t="shared" si="3"/>
        <v>2</v>
      </c>
      <c r="N34" s="11">
        <f t="shared" si="5"/>
        <v>0</v>
      </c>
      <c r="O34" s="18">
        <f t="shared" si="6"/>
        <v>0</v>
      </c>
      <c r="Q34" s="59"/>
      <c r="R34" s="59"/>
      <c r="S34" s="59"/>
      <c r="T34" s="59"/>
      <c r="U34" s="59"/>
      <c r="V34" s="59"/>
      <c r="W34" s="6"/>
      <c r="X34" s="58"/>
      <c r="Y34" s="58"/>
      <c r="Z34" s="58"/>
      <c r="AA34" s="58"/>
      <c r="AB34" s="58"/>
    </row>
    <row r="35" spans="1:28" x14ac:dyDescent="0.25">
      <c r="A35" s="28" t="s">
        <v>222</v>
      </c>
      <c r="B35" s="91"/>
      <c r="C35" s="94"/>
      <c r="D35" s="37" t="s">
        <v>346</v>
      </c>
      <c r="E35" s="12" t="s">
        <v>48</v>
      </c>
      <c r="F35" s="25"/>
      <c r="G35" s="15">
        <v>3</v>
      </c>
      <c r="H35" s="31">
        <f t="shared" si="1"/>
        <v>3</v>
      </c>
      <c r="I35" s="14">
        <v>5</v>
      </c>
      <c r="J35" s="12">
        <f t="shared" si="2"/>
        <v>5</v>
      </c>
      <c r="K35" s="11">
        <f t="shared" si="4"/>
        <v>0</v>
      </c>
      <c r="L35" s="14">
        <v>2.5</v>
      </c>
      <c r="M35" s="12">
        <f t="shared" si="3"/>
        <v>2.5</v>
      </c>
      <c r="N35" s="11">
        <f t="shared" si="5"/>
        <v>0</v>
      </c>
      <c r="O35" s="18">
        <f t="shared" si="6"/>
        <v>0</v>
      </c>
      <c r="Q35" s="59"/>
      <c r="R35" s="59"/>
      <c r="S35" s="59"/>
      <c r="T35" s="59"/>
      <c r="U35" s="59"/>
      <c r="V35" s="59"/>
      <c r="W35" s="6"/>
      <c r="X35" s="58"/>
      <c r="Y35" s="58"/>
      <c r="Z35" s="58"/>
      <c r="AA35" s="58"/>
      <c r="AB35" s="58"/>
    </row>
    <row r="36" spans="1:28" x14ac:dyDescent="0.25">
      <c r="A36" s="28" t="s">
        <v>223</v>
      </c>
      <c r="B36" s="91"/>
      <c r="C36" s="94"/>
      <c r="D36" s="36" t="s">
        <v>347</v>
      </c>
      <c r="E36" s="12" t="s">
        <v>32</v>
      </c>
      <c r="F36" s="25"/>
      <c r="G36" s="15">
        <v>2</v>
      </c>
      <c r="H36" s="31">
        <f t="shared" si="1"/>
        <v>2</v>
      </c>
      <c r="I36" s="14">
        <v>1.5</v>
      </c>
      <c r="J36" s="12">
        <f t="shared" si="2"/>
        <v>1.5</v>
      </c>
      <c r="K36" s="11">
        <f t="shared" si="4"/>
        <v>0</v>
      </c>
      <c r="L36" s="14">
        <v>0.75</v>
      </c>
      <c r="M36" s="12">
        <f t="shared" si="3"/>
        <v>0.75</v>
      </c>
      <c r="N36" s="11">
        <f t="shared" si="5"/>
        <v>0</v>
      </c>
      <c r="O36" s="18">
        <f t="shared" si="6"/>
        <v>0</v>
      </c>
      <c r="Q36" s="59"/>
      <c r="R36" s="59"/>
      <c r="S36" s="59"/>
      <c r="T36" s="59"/>
      <c r="U36" s="59"/>
      <c r="V36" s="59"/>
      <c r="W36" s="6"/>
      <c r="X36" s="58"/>
      <c r="Y36" s="58"/>
      <c r="Z36" s="58"/>
      <c r="AA36" s="58"/>
      <c r="AB36" s="58"/>
    </row>
    <row r="37" spans="1:28" x14ac:dyDescent="0.25">
      <c r="A37" s="28" t="s">
        <v>224</v>
      </c>
      <c r="B37" s="91"/>
      <c r="C37" s="94"/>
      <c r="D37" s="36" t="s">
        <v>348</v>
      </c>
      <c r="E37" s="12" t="s">
        <v>32</v>
      </c>
      <c r="F37" s="25"/>
      <c r="G37" s="15">
        <v>2</v>
      </c>
      <c r="H37" s="31">
        <f t="shared" si="1"/>
        <v>2</v>
      </c>
      <c r="I37" s="14">
        <v>2</v>
      </c>
      <c r="J37" s="12">
        <f t="shared" si="2"/>
        <v>2</v>
      </c>
      <c r="K37" s="11">
        <f t="shared" si="4"/>
        <v>0</v>
      </c>
      <c r="L37" s="14">
        <v>1</v>
      </c>
      <c r="M37" s="12">
        <f t="shared" si="3"/>
        <v>1</v>
      </c>
      <c r="N37" s="11">
        <f t="shared" si="5"/>
        <v>0</v>
      </c>
      <c r="O37" s="18">
        <f t="shared" si="6"/>
        <v>0</v>
      </c>
      <c r="Q37" s="59"/>
      <c r="R37" s="59"/>
      <c r="S37" s="59"/>
      <c r="T37" s="59"/>
      <c r="U37" s="59"/>
      <c r="V37" s="59"/>
      <c r="W37" s="6"/>
      <c r="X37" s="58"/>
      <c r="Y37" s="58"/>
      <c r="Z37" s="58"/>
      <c r="AA37" s="58"/>
      <c r="AB37" s="58"/>
    </row>
    <row r="38" spans="1:28" x14ac:dyDescent="0.25">
      <c r="A38" s="28" t="s">
        <v>225</v>
      </c>
      <c r="B38" s="91"/>
      <c r="C38" s="94"/>
      <c r="D38" s="37" t="s">
        <v>117</v>
      </c>
      <c r="E38" s="12" t="s">
        <v>49</v>
      </c>
      <c r="F38" s="25"/>
      <c r="G38" s="15">
        <v>2</v>
      </c>
      <c r="H38" s="31">
        <f t="shared" si="1"/>
        <v>2</v>
      </c>
      <c r="I38" s="14">
        <v>3</v>
      </c>
      <c r="J38" s="12">
        <f t="shared" si="2"/>
        <v>3</v>
      </c>
      <c r="K38" s="11">
        <f t="shared" si="4"/>
        <v>0</v>
      </c>
      <c r="L38" s="14">
        <v>1.5</v>
      </c>
      <c r="M38" s="12">
        <f t="shared" si="3"/>
        <v>1.5</v>
      </c>
      <c r="N38" s="11">
        <f t="shared" si="5"/>
        <v>0</v>
      </c>
      <c r="O38" s="18">
        <f t="shared" si="6"/>
        <v>0</v>
      </c>
      <c r="Q38" s="59"/>
      <c r="R38" s="59"/>
      <c r="S38" s="59"/>
      <c r="T38" s="59"/>
      <c r="U38" s="59"/>
      <c r="V38" s="59"/>
      <c r="W38" s="6"/>
      <c r="X38" s="58"/>
      <c r="Y38" s="58"/>
      <c r="Z38" s="58"/>
      <c r="AA38" s="58"/>
      <c r="AB38" s="58"/>
    </row>
    <row r="39" spans="1:28" x14ac:dyDescent="0.25">
      <c r="A39" s="28" t="s">
        <v>226</v>
      </c>
      <c r="B39" s="91"/>
      <c r="C39" s="94"/>
      <c r="D39" s="37" t="s">
        <v>118</v>
      </c>
      <c r="E39" s="12" t="s">
        <v>49</v>
      </c>
      <c r="F39" s="25"/>
      <c r="G39" s="15">
        <v>2</v>
      </c>
      <c r="H39" s="31">
        <f t="shared" si="1"/>
        <v>2</v>
      </c>
      <c r="I39" s="14">
        <v>5</v>
      </c>
      <c r="J39" s="12">
        <f t="shared" si="2"/>
        <v>5</v>
      </c>
      <c r="K39" s="11">
        <f t="shared" si="4"/>
        <v>0</v>
      </c>
      <c r="L39" s="14">
        <v>2.5</v>
      </c>
      <c r="M39" s="12">
        <f t="shared" si="3"/>
        <v>2.5</v>
      </c>
      <c r="N39" s="11">
        <f t="shared" si="5"/>
        <v>0</v>
      </c>
      <c r="O39" s="18">
        <f t="shared" si="6"/>
        <v>0</v>
      </c>
      <c r="Q39" s="59"/>
      <c r="R39" s="59"/>
      <c r="S39" s="59"/>
      <c r="T39" s="59"/>
      <c r="U39" s="59"/>
      <c r="V39" s="59"/>
      <c r="W39" s="6"/>
      <c r="X39" s="58"/>
      <c r="Y39" s="58"/>
      <c r="Z39" s="58"/>
      <c r="AA39" s="58"/>
      <c r="AB39" s="58"/>
    </row>
    <row r="40" spans="1:28" x14ac:dyDescent="0.25">
      <c r="A40" s="28" t="s">
        <v>227</v>
      </c>
      <c r="B40" s="91"/>
      <c r="C40" s="94"/>
      <c r="D40" s="37" t="s">
        <v>119</v>
      </c>
      <c r="E40" s="12" t="s">
        <v>50</v>
      </c>
      <c r="F40" s="25"/>
      <c r="G40" s="15">
        <v>2</v>
      </c>
      <c r="H40" s="31">
        <f t="shared" si="1"/>
        <v>2</v>
      </c>
      <c r="I40" s="14">
        <v>2</v>
      </c>
      <c r="J40" s="12">
        <f t="shared" si="2"/>
        <v>2</v>
      </c>
      <c r="K40" s="11">
        <f t="shared" si="4"/>
        <v>0</v>
      </c>
      <c r="L40" s="14">
        <v>1</v>
      </c>
      <c r="M40" s="12">
        <f t="shared" si="3"/>
        <v>1</v>
      </c>
      <c r="N40" s="11">
        <f t="shared" si="5"/>
        <v>0</v>
      </c>
      <c r="O40" s="18">
        <f t="shared" si="6"/>
        <v>0</v>
      </c>
      <c r="Q40" s="59"/>
      <c r="R40" s="59"/>
      <c r="S40" s="59"/>
      <c r="T40" s="59"/>
      <c r="U40" s="59"/>
      <c r="V40" s="59"/>
      <c r="W40" s="6"/>
      <c r="X40" s="58"/>
      <c r="Y40" s="58"/>
      <c r="Z40" s="58"/>
      <c r="AA40" s="58"/>
      <c r="AB40" s="58"/>
    </row>
    <row r="41" spans="1:28" x14ac:dyDescent="0.25">
      <c r="A41" s="28" t="s">
        <v>228</v>
      </c>
      <c r="B41" s="91"/>
      <c r="C41" s="94"/>
      <c r="D41" s="37" t="s">
        <v>120</v>
      </c>
      <c r="E41" s="12" t="s">
        <v>50</v>
      </c>
      <c r="F41" s="25"/>
      <c r="G41" s="15">
        <v>2</v>
      </c>
      <c r="H41" s="31">
        <f t="shared" si="1"/>
        <v>2</v>
      </c>
      <c r="I41" s="14">
        <v>4</v>
      </c>
      <c r="J41" s="12">
        <f t="shared" si="2"/>
        <v>4</v>
      </c>
      <c r="K41" s="11">
        <f t="shared" si="4"/>
        <v>0</v>
      </c>
      <c r="L41" s="14">
        <v>2</v>
      </c>
      <c r="M41" s="12">
        <f t="shared" si="3"/>
        <v>2</v>
      </c>
      <c r="N41" s="11">
        <f t="shared" si="5"/>
        <v>0</v>
      </c>
      <c r="O41" s="18">
        <f t="shared" si="6"/>
        <v>0</v>
      </c>
      <c r="Q41" s="59"/>
      <c r="R41" s="59"/>
      <c r="S41" s="59"/>
      <c r="T41" s="59"/>
      <c r="U41" s="59"/>
      <c r="V41" s="59"/>
      <c r="W41" s="6"/>
      <c r="X41" s="58"/>
      <c r="Y41" s="58"/>
      <c r="Z41" s="58"/>
      <c r="AA41" s="58"/>
      <c r="AB41" s="58"/>
    </row>
    <row r="42" spans="1:28" x14ac:dyDescent="0.25">
      <c r="A42" s="28" t="s">
        <v>229</v>
      </c>
      <c r="B42" s="91"/>
      <c r="C42" s="94"/>
      <c r="D42" s="37" t="s">
        <v>127</v>
      </c>
      <c r="E42" s="12" t="s">
        <v>49</v>
      </c>
      <c r="F42" s="25"/>
      <c r="G42" s="15">
        <v>2</v>
      </c>
      <c r="H42" s="31">
        <f t="shared" si="1"/>
        <v>2</v>
      </c>
      <c r="I42" s="14">
        <v>2</v>
      </c>
      <c r="J42" s="12">
        <f t="shared" si="2"/>
        <v>2</v>
      </c>
      <c r="K42" s="11">
        <f t="shared" si="4"/>
        <v>0</v>
      </c>
      <c r="L42" s="14">
        <v>1</v>
      </c>
      <c r="M42" s="12">
        <f t="shared" si="3"/>
        <v>1</v>
      </c>
      <c r="N42" s="11">
        <f t="shared" si="5"/>
        <v>0</v>
      </c>
      <c r="O42" s="18">
        <f t="shared" si="6"/>
        <v>0</v>
      </c>
      <c r="Q42" s="59"/>
      <c r="R42" s="59"/>
      <c r="S42" s="59"/>
      <c r="T42" s="59"/>
      <c r="U42" s="59"/>
      <c r="V42" s="59"/>
      <c r="W42" s="6"/>
      <c r="X42" s="58"/>
      <c r="Y42" s="58"/>
      <c r="Z42" s="58"/>
      <c r="AA42" s="58"/>
      <c r="AB42" s="58"/>
    </row>
    <row r="43" spans="1:28" x14ac:dyDescent="0.25">
      <c r="A43" s="28" t="s">
        <v>230</v>
      </c>
      <c r="B43" s="91"/>
      <c r="C43" s="94"/>
      <c r="D43" s="37" t="s">
        <v>128</v>
      </c>
      <c r="E43" s="12" t="s">
        <v>49</v>
      </c>
      <c r="F43" s="25"/>
      <c r="G43" s="15">
        <v>2</v>
      </c>
      <c r="H43" s="31">
        <f t="shared" si="1"/>
        <v>2</v>
      </c>
      <c r="I43" s="14">
        <v>4</v>
      </c>
      <c r="J43" s="12">
        <f t="shared" si="2"/>
        <v>4</v>
      </c>
      <c r="K43" s="11">
        <f t="shared" si="4"/>
        <v>0</v>
      </c>
      <c r="L43" s="14">
        <v>2</v>
      </c>
      <c r="M43" s="12">
        <f t="shared" si="3"/>
        <v>2</v>
      </c>
      <c r="N43" s="11">
        <f t="shared" si="5"/>
        <v>0</v>
      </c>
      <c r="O43" s="18">
        <f t="shared" si="6"/>
        <v>0</v>
      </c>
      <c r="Q43" s="59"/>
      <c r="R43" s="59"/>
      <c r="S43" s="59"/>
      <c r="T43" s="59"/>
      <c r="U43" s="59"/>
      <c r="V43" s="59"/>
      <c r="W43" s="6"/>
      <c r="X43" s="58"/>
      <c r="Y43" s="58"/>
      <c r="Z43" s="58"/>
      <c r="AA43" s="58"/>
      <c r="AB43" s="58"/>
    </row>
    <row r="44" spans="1:28" x14ac:dyDescent="0.25">
      <c r="A44" s="28" t="s">
        <v>231</v>
      </c>
      <c r="B44" s="91"/>
      <c r="C44" s="94"/>
      <c r="D44" s="37" t="s">
        <v>14</v>
      </c>
      <c r="E44" s="12" t="s">
        <v>49</v>
      </c>
      <c r="F44" s="25"/>
      <c r="G44" s="15">
        <v>3</v>
      </c>
      <c r="H44" s="31">
        <f t="shared" si="1"/>
        <v>3</v>
      </c>
      <c r="I44" s="14">
        <v>2</v>
      </c>
      <c r="J44" s="12">
        <f t="shared" si="2"/>
        <v>2</v>
      </c>
      <c r="K44" s="11">
        <f t="shared" si="4"/>
        <v>0</v>
      </c>
      <c r="L44" s="14">
        <v>1</v>
      </c>
      <c r="M44" s="12">
        <f t="shared" si="3"/>
        <v>1</v>
      </c>
      <c r="N44" s="11">
        <f t="shared" si="5"/>
        <v>0</v>
      </c>
      <c r="O44" s="18">
        <f t="shared" si="6"/>
        <v>0</v>
      </c>
      <c r="Q44" s="59"/>
      <c r="R44" s="59"/>
      <c r="S44" s="59"/>
      <c r="T44" s="59"/>
      <c r="U44" s="59"/>
      <c r="V44" s="59"/>
      <c r="W44" s="6"/>
      <c r="X44" s="58"/>
      <c r="Y44" s="58"/>
      <c r="Z44" s="58"/>
      <c r="AA44" s="58"/>
      <c r="AB44" s="58"/>
    </row>
    <row r="45" spans="1:28" x14ac:dyDescent="0.25">
      <c r="A45" s="28" t="s">
        <v>232</v>
      </c>
      <c r="B45" s="91"/>
      <c r="C45" s="94"/>
      <c r="D45" s="37" t="s">
        <v>349</v>
      </c>
      <c r="E45" s="12" t="s">
        <v>52</v>
      </c>
      <c r="F45" s="25"/>
      <c r="G45" s="15">
        <v>2</v>
      </c>
      <c r="H45" s="31">
        <f t="shared" si="1"/>
        <v>2</v>
      </c>
      <c r="I45" s="14">
        <v>3</v>
      </c>
      <c r="J45" s="12">
        <f t="shared" si="2"/>
        <v>3</v>
      </c>
      <c r="K45" s="11">
        <f t="shared" si="4"/>
        <v>0</v>
      </c>
      <c r="L45" s="14">
        <v>1.5</v>
      </c>
      <c r="M45" s="12">
        <f t="shared" si="3"/>
        <v>1.5</v>
      </c>
      <c r="N45" s="11">
        <f t="shared" si="5"/>
        <v>0</v>
      </c>
      <c r="O45" s="18">
        <f t="shared" si="6"/>
        <v>0</v>
      </c>
      <c r="Q45" s="59"/>
      <c r="R45" s="59"/>
      <c r="S45" s="59"/>
      <c r="T45" s="59"/>
      <c r="U45" s="59"/>
      <c r="V45" s="59"/>
      <c r="W45" s="6"/>
      <c r="X45" s="58"/>
      <c r="Y45" s="58"/>
      <c r="Z45" s="58"/>
      <c r="AA45" s="58"/>
      <c r="AB45" s="58"/>
    </row>
    <row r="46" spans="1:28" x14ac:dyDescent="0.25">
      <c r="A46" s="28" t="s">
        <v>233</v>
      </c>
      <c r="B46" s="91"/>
      <c r="C46" s="94"/>
      <c r="D46" s="37" t="s">
        <v>350</v>
      </c>
      <c r="E46" s="12" t="s">
        <v>52</v>
      </c>
      <c r="F46" s="25"/>
      <c r="G46" s="15">
        <v>2</v>
      </c>
      <c r="H46" s="31">
        <f t="shared" si="1"/>
        <v>2</v>
      </c>
      <c r="I46" s="14">
        <v>4</v>
      </c>
      <c r="J46" s="12">
        <f t="shared" si="2"/>
        <v>4</v>
      </c>
      <c r="K46" s="11">
        <f t="shared" si="4"/>
        <v>0</v>
      </c>
      <c r="L46" s="14">
        <v>2</v>
      </c>
      <c r="M46" s="12">
        <f t="shared" si="3"/>
        <v>2</v>
      </c>
      <c r="N46" s="11">
        <f t="shared" si="5"/>
        <v>0</v>
      </c>
      <c r="O46" s="18">
        <f t="shared" si="6"/>
        <v>0</v>
      </c>
      <c r="Q46" s="59"/>
      <c r="R46" s="59"/>
      <c r="S46" s="59"/>
      <c r="T46" s="59"/>
      <c r="U46" s="59"/>
      <c r="V46" s="59"/>
      <c r="W46" s="6"/>
      <c r="X46" s="58"/>
      <c r="Y46" s="58"/>
      <c r="Z46" s="58"/>
      <c r="AA46" s="58"/>
      <c r="AB46" s="58"/>
    </row>
    <row r="47" spans="1:28" x14ac:dyDescent="0.25">
      <c r="A47" s="28" t="s">
        <v>234</v>
      </c>
      <c r="B47" s="91"/>
      <c r="C47" s="94"/>
      <c r="D47" s="37" t="s">
        <v>351</v>
      </c>
      <c r="E47" s="12" t="s">
        <v>51</v>
      </c>
      <c r="F47" s="25"/>
      <c r="G47" s="15">
        <v>3</v>
      </c>
      <c r="H47" s="31">
        <f t="shared" si="1"/>
        <v>3</v>
      </c>
      <c r="I47" s="14">
        <v>1.5</v>
      </c>
      <c r="J47" s="12">
        <f t="shared" si="2"/>
        <v>1.5</v>
      </c>
      <c r="K47" s="11">
        <f t="shared" si="4"/>
        <v>0</v>
      </c>
      <c r="L47" s="14">
        <v>0.75</v>
      </c>
      <c r="M47" s="12">
        <f t="shared" si="3"/>
        <v>0.75</v>
      </c>
      <c r="N47" s="11">
        <f t="shared" si="5"/>
        <v>0</v>
      </c>
      <c r="O47" s="18">
        <f t="shared" si="6"/>
        <v>0</v>
      </c>
      <c r="Q47" s="59"/>
      <c r="R47" s="59"/>
      <c r="S47" s="59"/>
      <c r="T47" s="59"/>
      <c r="U47" s="59"/>
      <c r="V47" s="59"/>
      <c r="W47" s="6"/>
      <c r="X47" s="58"/>
      <c r="Y47" s="58"/>
      <c r="Z47" s="58"/>
      <c r="AA47" s="58"/>
      <c r="AB47" s="58"/>
    </row>
    <row r="48" spans="1:28" x14ac:dyDescent="0.25">
      <c r="A48" s="28" t="s">
        <v>235</v>
      </c>
      <c r="B48" s="91"/>
      <c r="C48" s="96"/>
      <c r="D48" s="37" t="s">
        <v>352</v>
      </c>
      <c r="E48" s="12" t="s">
        <v>51</v>
      </c>
      <c r="F48" s="25"/>
      <c r="G48" s="15">
        <v>3</v>
      </c>
      <c r="H48" s="31">
        <f t="shared" si="1"/>
        <v>3</v>
      </c>
      <c r="I48" s="14">
        <v>2</v>
      </c>
      <c r="J48" s="12">
        <f t="shared" si="2"/>
        <v>2</v>
      </c>
      <c r="K48" s="11">
        <f t="shared" si="4"/>
        <v>0</v>
      </c>
      <c r="L48" s="14">
        <v>1</v>
      </c>
      <c r="M48" s="12">
        <f t="shared" si="3"/>
        <v>1</v>
      </c>
      <c r="N48" s="11">
        <f t="shared" si="5"/>
        <v>0</v>
      </c>
      <c r="O48" s="18">
        <f t="shared" si="6"/>
        <v>0</v>
      </c>
      <c r="Q48" s="59"/>
      <c r="R48" s="59"/>
      <c r="S48" s="59"/>
      <c r="T48" s="59"/>
      <c r="U48" s="59"/>
      <c r="V48" s="59"/>
      <c r="W48" s="6"/>
      <c r="X48" s="58"/>
      <c r="Y48" s="58"/>
      <c r="Z48" s="58"/>
      <c r="AA48" s="58"/>
      <c r="AB48" s="58"/>
    </row>
    <row r="49" spans="1:28" ht="15" customHeight="1" x14ac:dyDescent="0.25">
      <c r="A49" s="28" t="s">
        <v>236</v>
      </c>
      <c r="B49" s="91"/>
      <c r="C49" s="94" t="s">
        <v>83</v>
      </c>
      <c r="D49" s="37" t="s">
        <v>353</v>
      </c>
      <c r="E49" s="12" t="s">
        <v>53</v>
      </c>
      <c r="F49" s="25"/>
      <c r="G49" s="15">
        <v>3</v>
      </c>
      <c r="H49" s="31">
        <f t="shared" si="1"/>
        <v>3</v>
      </c>
      <c r="I49" s="14">
        <v>3</v>
      </c>
      <c r="J49" s="12">
        <f t="shared" si="2"/>
        <v>3</v>
      </c>
      <c r="K49" s="11">
        <f t="shared" si="4"/>
        <v>0</v>
      </c>
      <c r="L49" s="14">
        <v>1.5</v>
      </c>
      <c r="M49" s="12">
        <f t="shared" si="3"/>
        <v>1.5</v>
      </c>
      <c r="N49" s="11">
        <f t="shared" si="5"/>
        <v>0</v>
      </c>
      <c r="O49" s="18">
        <f t="shared" si="6"/>
        <v>0</v>
      </c>
      <c r="Q49" s="59"/>
      <c r="R49" s="59"/>
      <c r="S49" s="59"/>
      <c r="T49" s="59"/>
      <c r="U49" s="59"/>
      <c r="V49" s="59"/>
      <c r="W49" s="6"/>
      <c r="X49" s="58"/>
      <c r="Y49" s="58"/>
      <c r="Z49" s="58"/>
      <c r="AA49" s="58"/>
      <c r="AB49" s="58"/>
    </row>
    <row r="50" spans="1:28" x14ac:dyDescent="0.25">
      <c r="A50" s="28" t="s">
        <v>237</v>
      </c>
      <c r="B50" s="91"/>
      <c r="C50" s="94"/>
      <c r="D50" s="37" t="s">
        <v>354</v>
      </c>
      <c r="E50" s="12" t="s">
        <v>53</v>
      </c>
      <c r="F50" s="25"/>
      <c r="G50" s="15">
        <v>3</v>
      </c>
      <c r="H50" s="31">
        <f t="shared" ref="H50:H81" si="7">$H$3*G50/36</f>
        <v>3</v>
      </c>
      <c r="I50" s="14">
        <v>5</v>
      </c>
      <c r="J50" s="12">
        <f t="shared" ref="J50:J81" si="8">36*I50/$H$3</f>
        <v>5</v>
      </c>
      <c r="K50" s="11">
        <f t="shared" si="4"/>
        <v>0</v>
      </c>
      <c r="L50" s="14">
        <v>2.5</v>
      </c>
      <c r="M50" s="12">
        <f t="shared" ref="M50:M81" si="9">36*L50/$H$3</f>
        <v>2.5</v>
      </c>
      <c r="N50" s="11">
        <f t="shared" si="5"/>
        <v>0</v>
      </c>
      <c r="O50" s="18">
        <f t="shared" si="6"/>
        <v>0</v>
      </c>
      <c r="Q50" s="59"/>
      <c r="R50" s="59"/>
      <c r="S50" s="59"/>
      <c r="T50" s="59"/>
      <c r="U50" s="59"/>
      <c r="V50" s="59"/>
      <c r="W50" s="6"/>
      <c r="X50" s="58"/>
      <c r="Y50" s="58"/>
      <c r="Z50" s="58"/>
      <c r="AA50" s="58"/>
      <c r="AB50" s="58"/>
    </row>
    <row r="51" spans="1:28" ht="15" customHeight="1" x14ac:dyDescent="0.25">
      <c r="A51" s="28" t="s">
        <v>238</v>
      </c>
      <c r="B51" s="91"/>
      <c r="C51" s="93" t="s">
        <v>84</v>
      </c>
      <c r="D51" s="35" t="s">
        <v>20</v>
      </c>
      <c r="E51" s="8" t="s">
        <v>25</v>
      </c>
      <c r="F51" s="25"/>
      <c r="G51" s="15">
        <v>1</v>
      </c>
      <c r="H51" s="31">
        <f t="shared" si="7"/>
        <v>1</v>
      </c>
      <c r="I51" s="14">
        <v>1</v>
      </c>
      <c r="J51" s="12">
        <f t="shared" si="8"/>
        <v>1</v>
      </c>
      <c r="K51" s="11">
        <f t="shared" si="4"/>
        <v>0</v>
      </c>
      <c r="L51" s="14">
        <v>0</v>
      </c>
      <c r="M51" s="12">
        <f t="shared" si="9"/>
        <v>0</v>
      </c>
      <c r="N51" s="11">
        <f t="shared" si="5"/>
        <v>0</v>
      </c>
      <c r="O51" s="18">
        <f t="shared" si="6"/>
        <v>0</v>
      </c>
      <c r="Q51" s="59"/>
      <c r="R51" s="59"/>
      <c r="S51" s="59"/>
      <c r="T51" s="59"/>
      <c r="U51" s="59"/>
      <c r="V51" s="59"/>
      <c r="W51" s="6"/>
      <c r="X51" s="58"/>
      <c r="Y51" s="58"/>
      <c r="Z51" s="58"/>
      <c r="AA51" s="58"/>
      <c r="AB51" s="58"/>
    </row>
    <row r="52" spans="1:28" ht="16.5" x14ac:dyDescent="0.25">
      <c r="A52" s="28" t="s">
        <v>239</v>
      </c>
      <c r="B52" s="91"/>
      <c r="C52" s="94"/>
      <c r="D52" s="38" t="s">
        <v>129</v>
      </c>
      <c r="E52" s="8" t="s">
        <v>54</v>
      </c>
      <c r="F52" s="25"/>
      <c r="G52" s="15">
        <v>6</v>
      </c>
      <c r="H52" s="31">
        <f t="shared" si="7"/>
        <v>6</v>
      </c>
      <c r="I52" s="14">
        <v>0.5</v>
      </c>
      <c r="J52" s="12">
        <f t="shared" si="8"/>
        <v>0.5</v>
      </c>
      <c r="K52" s="11">
        <f t="shared" si="4"/>
        <v>0</v>
      </c>
      <c r="L52" s="14">
        <v>0.25</v>
      </c>
      <c r="M52" s="12">
        <f t="shared" si="9"/>
        <v>0.25</v>
      </c>
      <c r="N52" s="11">
        <f t="shared" si="5"/>
        <v>0</v>
      </c>
      <c r="O52" s="18">
        <f t="shared" si="6"/>
        <v>0</v>
      </c>
      <c r="Q52" s="59"/>
      <c r="R52" s="59"/>
      <c r="S52" s="59"/>
      <c r="T52" s="59"/>
      <c r="U52" s="59"/>
      <c r="V52" s="59"/>
      <c r="W52" s="6"/>
      <c r="X52" s="58"/>
      <c r="Y52" s="58"/>
      <c r="Z52" s="58"/>
      <c r="AA52" s="58"/>
      <c r="AB52" s="58"/>
    </row>
    <row r="53" spans="1:28" x14ac:dyDescent="0.25">
      <c r="A53" s="28" t="s">
        <v>240</v>
      </c>
      <c r="B53" s="91"/>
      <c r="C53" s="94"/>
      <c r="D53" s="38" t="s">
        <v>167</v>
      </c>
      <c r="E53" s="8" t="s">
        <v>54</v>
      </c>
      <c r="F53" s="25"/>
      <c r="G53" s="15">
        <v>6</v>
      </c>
      <c r="H53" s="31">
        <f t="shared" si="7"/>
        <v>6</v>
      </c>
      <c r="I53" s="14">
        <v>1.5</v>
      </c>
      <c r="J53" s="12">
        <f t="shared" si="8"/>
        <v>1.5</v>
      </c>
      <c r="K53" s="11">
        <f t="shared" si="4"/>
        <v>0</v>
      </c>
      <c r="L53" s="14">
        <v>0.75</v>
      </c>
      <c r="M53" s="12">
        <f t="shared" si="9"/>
        <v>0.75</v>
      </c>
      <c r="N53" s="11">
        <f t="shared" si="5"/>
        <v>0</v>
      </c>
      <c r="O53" s="18">
        <f t="shared" si="6"/>
        <v>0</v>
      </c>
      <c r="Q53" s="59"/>
      <c r="R53" s="59"/>
      <c r="S53" s="59"/>
      <c r="T53" s="59"/>
      <c r="U53" s="59"/>
      <c r="V53" s="59"/>
      <c r="W53" s="6"/>
      <c r="X53" s="58"/>
      <c r="Y53" s="58"/>
      <c r="Z53" s="58"/>
      <c r="AA53" s="58"/>
      <c r="AB53" s="58"/>
    </row>
    <row r="54" spans="1:28" x14ac:dyDescent="0.25">
      <c r="A54" s="28" t="s">
        <v>241</v>
      </c>
      <c r="B54" s="91"/>
      <c r="C54" s="96"/>
      <c r="D54" s="38" t="s">
        <v>135</v>
      </c>
      <c r="E54" s="8" t="s">
        <v>54</v>
      </c>
      <c r="F54" s="25"/>
      <c r="G54" s="15">
        <v>3</v>
      </c>
      <c r="H54" s="31">
        <f t="shared" si="7"/>
        <v>3</v>
      </c>
      <c r="I54" s="14">
        <v>3</v>
      </c>
      <c r="J54" s="12">
        <f t="shared" si="8"/>
        <v>3</v>
      </c>
      <c r="K54" s="11">
        <f t="shared" si="4"/>
        <v>0</v>
      </c>
      <c r="L54" s="14">
        <v>1.5</v>
      </c>
      <c r="M54" s="12">
        <f t="shared" si="9"/>
        <v>1.5</v>
      </c>
      <c r="N54" s="11">
        <f t="shared" si="5"/>
        <v>0</v>
      </c>
      <c r="O54" s="18">
        <f t="shared" si="6"/>
        <v>0</v>
      </c>
      <c r="Q54" s="59"/>
      <c r="R54" s="59"/>
      <c r="S54" s="59"/>
      <c r="T54" s="59"/>
      <c r="U54" s="59"/>
      <c r="V54" s="59"/>
      <c r="W54" s="6"/>
      <c r="X54" s="58"/>
      <c r="Y54" s="58"/>
      <c r="Z54" s="58"/>
      <c r="AA54" s="58"/>
      <c r="AB54" s="58"/>
    </row>
    <row r="55" spans="1:28" ht="16.5" x14ac:dyDescent="0.25">
      <c r="A55" s="28" t="s">
        <v>242</v>
      </c>
      <c r="B55" s="91"/>
      <c r="C55" s="94" t="s">
        <v>85</v>
      </c>
      <c r="D55" s="38" t="s">
        <v>168</v>
      </c>
      <c r="E55" s="8" t="s">
        <v>32</v>
      </c>
      <c r="F55" s="25"/>
      <c r="G55" s="15">
        <v>6</v>
      </c>
      <c r="H55" s="31">
        <f t="shared" si="7"/>
        <v>6</v>
      </c>
      <c r="I55" s="14">
        <v>0.2</v>
      </c>
      <c r="J55" s="12">
        <f t="shared" si="8"/>
        <v>0.2</v>
      </c>
      <c r="K55" s="11">
        <f t="shared" si="4"/>
        <v>0</v>
      </c>
      <c r="L55" s="14">
        <v>0.1</v>
      </c>
      <c r="M55" s="12">
        <f t="shared" si="9"/>
        <v>0.1</v>
      </c>
      <c r="N55" s="11">
        <f t="shared" si="5"/>
        <v>0</v>
      </c>
      <c r="O55" s="18">
        <f t="shared" si="6"/>
        <v>0</v>
      </c>
      <c r="Q55" s="59"/>
      <c r="R55" s="59"/>
      <c r="S55" s="59"/>
      <c r="T55" s="59"/>
      <c r="U55" s="59"/>
      <c r="V55" s="59"/>
      <c r="W55" s="6"/>
      <c r="X55" s="58"/>
      <c r="Y55" s="58"/>
      <c r="Z55" s="58"/>
      <c r="AA55" s="58"/>
      <c r="AB55" s="58"/>
    </row>
    <row r="56" spans="1:28" ht="16.5" x14ac:dyDescent="0.25">
      <c r="A56" s="28" t="s">
        <v>243</v>
      </c>
      <c r="B56" s="91"/>
      <c r="C56" s="94"/>
      <c r="D56" s="38" t="s">
        <v>136</v>
      </c>
      <c r="E56" s="8" t="s">
        <v>32</v>
      </c>
      <c r="F56" s="25"/>
      <c r="G56" s="15">
        <v>6</v>
      </c>
      <c r="H56" s="31">
        <f t="shared" si="7"/>
        <v>6</v>
      </c>
      <c r="I56" s="14">
        <v>1</v>
      </c>
      <c r="J56" s="12">
        <f t="shared" si="8"/>
        <v>1</v>
      </c>
      <c r="K56" s="11">
        <f t="shared" si="4"/>
        <v>0</v>
      </c>
      <c r="L56" s="14">
        <v>0.5</v>
      </c>
      <c r="M56" s="12">
        <f t="shared" si="9"/>
        <v>0.5</v>
      </c>
      <c r="N56" s="11">
        <f t="shared" si="5"/>
        <v>0</v>
      </c>
      <c r="O56" s="18">
        <f t="shared" si="6"/>
        <v>0</v>
      </c>
      <c r="Q56" s="59"/>
      <c r="R56" s="59"/>
      <c r="S56" s="59"/>
      <c r="T56" s="59"/>
      <c r="U56" s="59"/>
      <c r="V56" s="59"/>
      <c r="W56" s="6"/>
      <c r="X56" s="58"/>
      <c r="Y56" s="58"/>
      <c r="Z56" s="58"/>
      <c r="AA56" s="58"/>
      <c r="AB56" s="58"/>
    </row>
    <row r="57" spans="1:28" x14ac:dyDescent="0.25">
      <c r="A57" s="28" t="s">
        <v>244</v>
      </c>
      <c r="B57" s="91"/>
      <c r="C57" s="94"/>
      <c r="D57" s="38" t="s">
        <v>137</v>
      </c>
      <c r="E57" s="8" t="s">
        <v>32</v>
      </c>
      <c r="F57" s="25"/>
      <c r="G57" s="15">
        <v>6</v>
      </c>
      <c r="H57" s="31">
        <f t="shared" si="7"/>
        <v>6</v>
      </c>
      <c r="I57" s="14">
        <v>2</v>
      </c>
      <c r="J57" s="12">
        <f t="shared" si="8"/>
        <v>2</v>
      </c>
      <c r="K57" s="11">
        <f t="shared" si="4"/>
        <v>0</v>
      </c>
      <c r="L57" s="14">
        <v>1</v>
      </c>
      <c r="M57" s="12">
        <f t="shared" si="9"/>
        <v>1</v>
      </c>
      <c r="N57" s="11">
        <f t="shared" si="5"/>
        <v>0</v>
      </c>
      <c r="O57" s="18">
        <f t="shared" si="6"/>
        <v>0</v>
      </c>
      <c r="Q57" s="59"/>
      <c r="R57" s="59"/>
      <c r="S57" s="59"/>
      <c r="T57" s="59"/>
      <c r="U57" s="59"/>
      <c r="V57" s="59"/>
      <c r="W57" s="6"/>
      <c r="X57" s="58"/>
      <c r="Y57" s="58"/>
      <c r="Z57" s="58"/>
      <c r="AA57" s="58"/>
      <c r="AB57" s="58"/>
    </row>
    <row r="58" spans="1:28" x14ac:dyDescent="0.25">
      <c r="A58" s="28" t="s">
        <v>245</v>
      </c>
      <c r="B58" s="91"/>
      <c r="C58" s="94"/>
      <c r="D58" s="39" t="s">
        <v>355</v>
      </c>
      <c r="E58" s="8" t="s">
        <v>32</v>
      </c>
      <c r="F58" s="25"/>
      <c r="G58" s="15">
        <v>3</v>
      </c>
      <c r="H58" s="31">
        <f t="shared" si="7"/>
        <v>3</v>
      </c>
      <c r="I58" s="14">
        <v>1</v>
      </c>
      <c r="J58" s="12">
        <f t="shared" si="8"/>
        <v>1</v>
      </c>
      <c r="K58" s="11">
        <f t="shared" si="4"/>
        <v>0</v>
      </c>
      <c r="L58" s="15">
        <v>0.5</v>
      </c>
      <c r="M58" s="12">
        <f t="shared" si="9"/>
        <v>0.5</v>
      </c>
      <c r="N58" s="11">
        <f t="shared" si="5"/>
        <v>0</v>
      </c>
      <c r="O58" s="18">
        <f t="shared" si="6"/>
        <v>0</v>
      </c>
      <c r="Q58" s="59"/>
      <c r="R58" s="59"/>
      <c r="S58" s="59"/>
      <c r="T58" s="59"/>
      <c r="U58" s="59"/>
      <c r="V58" s="59"/>
      <c r="W58" s="6"/>
      <c r="X58" s="58"/>
      <c r="Y58" s="58"/>
      <c r="Z58" s="58"/>
      <c r="AA58" s="58"/>
      <c r="AB58" s="58"/>
    </row>
    <row r="59" spans="1:28" x14ac:dyDescent="0.25">
      <c r="A59" s="28" t="s">
        <v>246</v>
      </c>
      <c r="B59" s="91"/>
      <c r="C59" s="94"/>
      <c r="D59" s="39" t="s">
        <v>356</v>
      </c>
      <c r="E59" s="8" t="s">
        <v>32</v>
      </c>
      <c r="F59" s="25"/>
      <c r="G59" s="15">
        <v>3</v>
      </c>
      <c r="H59" s="31">
        <f t="shared" si="7"/>
        <v>3</v>
      </c>
      <c r="I59" s="14">
        <v>2</v>
      </c>
      <c r="J59" s="12">
        <f t="shared" si="8"/>
        <v>2</v>
      </c>
      <c r="K59" s="11">
        <f t="shared" si="4"/>
        <v>0</v>
      </c>
      <c r="L59" s="14">
        <v>1</v>
      </c>
      <c r="M59" s="12">
        <f t="shared" si="9"/>
        <v>1</v>
      </c>
      <c r="N59" s="11">
        <f t="shared" si="5"/>
        <v>0</v>
      </c>
      <c r="O59" s="18">
        <f t="shared" si="6"/>
        <v>0</v>
      </c>
      <c r="Q59" s="60"/>
      <c r="R59" s="60"/>
      <c r="S59" s="60"/>
      <c r="T59" s="60"/>
      <c r="U59" s="60"/>
      <c r="V59" s="60"/>
      <c r="W59" s="6"/>
      <c r="X59" s="58"/>
      <c r="Y59" s="58"/>
      <c r="Z59" s="58"/>
      <c r="AA59" s="58"/>
      <c r="AB59" s="58"/>
    </row>
    <row r="60" spans="1:28" x14ac:dyDescent="0.25">
      <c r="A60" s="28" t="s">
        <v>247</v>
      </c>
      <c r="B60" s="91"/>
      <c r="C60" s="94"/>
      <c r="D60" s="37" t="s">
        <v>130</v>
      </c>
      <c r="E60" s="8" t="s">
        <v>138</v>
      </c>
      <c r="F60" s="25"/>
      <c r="G60" s="15">
        <v>6</v>
      </c>
      <c r="H60" s="31">
        <f t="shared" si="7"/>
        <v>6</v>
      </c>
      <c r="I60" s="14">
        <v>1</v>
      </c>
      <c r="J60" s="12">
        <f t="shared" si="8"/>
        <v>1</v>
      </c>
      <c r="K60" s="11">
        <f t="shared" si="4"/>
        <v>0</v>
      </c>
      <c r="L60" s="14">
        <v>0.5</v>
      </c>
      <c r="M60" s="12">
        <f t="shared" si="9"/>
        <v>0.5</v>
      </c>
      <c r="N60" s="11">
        <f t="shared" si="5"/>
        <v>0</v>
      </c>
      <c r="O60" s="18">
        <f t="shared" si="6"/>
        <v>0</v>
      </c>
      <c r="Q60" s="60"/>
      <c r="R60" s="60"/>
      <c r="S60" s="60"/>
      <c r="T60" s="60"/>
      <c r="U60" s="60"/>
      <c r="V60" s="60"/>
      <c r="W60" s="6"/>
      <c r="X60" s="58"/>
      <c r="Y60" s="58"/>
      <c r="Z60" s="58"/>
      <c r="AA60" s="58"/>
      <c r="AB60" s="58"/>
    </row>
    <row r="61" spans="1:28" x14ac:dyDescent="0.25">
      <c r="A61" s="28" t="s">
        <v>248</v>
      </c>
      <c r="B61" s="91"/>
      <c r="C61" s="93" t="s">
        <v>169</v>
      </c>
      <c r="D61" s="35" t="s">
        <v>139</v>
      </c>
      <c r="E61" s="8" t="s">
        <v>140</v>
      </c>
      <c r="F61" s="25"/>
      <c r="G61" s="15">
        <v>3</v>
      </c>
      <c r="H61" s="8">
        <f t="shared" si="7"/>
        <v>3</v>
      </c>
      <c r="I61" s="14">
        <v>1</v>
      </c>
      <c r="J61" s="12">
        <f t="shared" si="8"/>
        <v>1</v>
      </c>
      <c r="K61" s="11">
        <f t="shared" si="4"/>
        <v>0</v>
      </c>
      <c r="L61" s="14">
        <v>0.5</v>
      </c>
      <c r="M61" s="12">
        <f t="shared" si="9"/>
        <v>0.5</v>
      </c>
      <c r="N61" s="11">
        <f t="shared" si="5"/>
        <v>0</v>
      </c>
      <c r="O61" s="18">
        <f t="shared" si="6"/>
        <v>0</v>
      </c>
      <c r="Q61" s="61"/>
      <c r="R61" s="60"/>
      <c r="S61" s="60"/>
      <c r="T61" s="60"/>
      <c r="U61" s="60"/>
      <c r="V61" s="60"/>
      <c r="W61" s="6"/>
      <c r="X61" s="58"/>
      <c r="Y61" s="58"/>
      <c r="Z61" s="58"/>
      <c r="AA61" s="58"/>
      <c r="AB61" s="58"/>
    </row>
    <row r="62" spans="1:28" x14ac:dyDescent="0.25">
      <c r="A62" s="28" t="s">
        <v>249</v>
      </c>
      <c r="B62" s="91"/>
      <c r="C62" s="94"/>
      <c r="D62" s="35" t="s">
        <v>89</v>
      </c>
      <c r="E62" s="8" t="s">
        <v>140</v>
      </c>
      <c r="F62" s="25"/>
      <c r="G62" s="15">
        <v>3</v>
      </c>
      <c r="H62" s="8">
        <f t="shared" si="7"/>
        <v>3</v>
      </c>
      <c r="I62" s="14">
        <v>0.5</v>
      </c>
      <c r="J62" s="12">
        <f t="shared" si="8"/>
        <v>0.5</v>
      </c>
      <c r="K62" s="11">
        <f t="shared" si="4"/>
        <v>0</v>
      </c>
      <c r="L62" s="16">
        <v>0.25</v>
      </c>
      <c r="M62" s="12">
        <f t="shared" si="9"/>
        <v>0.25</v>
      </c>
      <c r="N62" s="11">
        <f t="shared" si="5"/>
        <v>0</v>
      </c>
      <c r="O62" s="18">
        <f t="shared" si="6"/>
        <v>0</v>
      </c>
      <c r="Q62" s="61"/>
      <c r="R62" s="60"/>
      <c r="S62" s="60"/>
      <c r="T62" s="60"/>
      <c r="U62" s="60"/>
      <c r="V62" s="60"/>
      <c r="W62" s="6"/>
      <c r="X62" s="58"/>
      <c r="Y62" s="58"/>
      <c r="Z62" s="58"/>
      <c r="AA62" s="58"/>
      <c r="AB62" s="58"/>
    </row>
    <row r="63" spans="1:28" x14ac:dyDescent="0.25">
      <c r="A63" s="28" t="s">
        <v>250</v>
      </c>
      <c r="B63" s="91"/>
      <c r="C63" s="94"/>
      <c r="D63" s="35" t="s">
        <v>141</v>
      </c>
      <c r="E63" s="8" t="s">
        <v>140</v>
      </c>
      <c r="F63" s="25"/>
      <c r="G63" s="15">
        <v>3</v>
      </c>
      <c r="H63" s="8">
        <f t="shared" si="7"/>
        <v>3</v>
      </c>
      <c r="I63" s="14">
        <v>1.5</v>
      </c>
      <c r="J63" s="12">
        <f t="shared" si="8"/>
        <v>1.5</v>
      </c>
      <c r="K63" s="11">
        <f t="shared" si="4"/>
        <v>0</v>
      </c>
      <c r="L63" s="16">
        <v>0.75</v>
      </c>
      <c r="M63" s="12">
        <f t="shared" si="9"/>
        <v>0.75</v>
      </c>
      <c r="N63" s="11">
        <f t="shared" si="5"/>
        <v>0</v>
      </c>
      <c r="O63" s="18">
        <f t="shared" si="6"/>
        <v>0</v>
      </c>
      <c r="Q63" s="61"/>
      <c r="R63" s="60"/>
      <c r="S63" s="60"/>
      <c r="T63" s="60"/>
      <c r="U63" s="60"/>
      <c r="V63" s="60"/>
      <c r="W63" s="6"/>
      <c r="X63" s="58"/>
      <c r="Y63" s="58"/>
      <c r="Z63" s="58"/>
      <c r="AA63" s="58"/>
      <c r="AB63" s="58"/>
    </row>
    <row r="64" spans="1:28" x14ac:dyDescent="0.25">
      <c r="A64" s="28" t="s">
        <v>251</v>
      </c>
      <c r="B64" s="91"/>
      <c r="C64" s="94"/>
      <c r="D64" s="35" t="s">
        <v>142</v>
      </c>
      <c r="E64" s="8" t="s">
        <v>140</v>
      </c>
      <c r="F64" s="25"/>
      <c r="G64" s="15">
        <v>3</v>
      </c>
      <c r="H64" s="8">
        <f t="shared" si="7"/>
        <v>3</v>
      </c>
      <c r="I64" s="14">
        <v>1</v>
      </c>
      <c r="J64" s="12">
        <f t="shared" si="8"/>
        <v>1</v>
      </c>
      <c r="K64" s="11">
        <f t="shared" si="4"/>
        <v>0</v>
      </c>
      <c r="L64" s="16">
        <v>0.5</v>
      </c>
      <c r="M64" s="12">
        <f t="shared" si="9"/>
        <v>0.5</v>
      </c>
      <c r="N64" s="11">
        <f t="shared" si="5"/>
        <v>0</v>
      </c>
      <c r="O64" s="18">
        <f t="shared" si="6"/>
        <v>0</v>
      </c>
      <c r="Q64" s="61"/>
      <c r="R64" s="60"/>
      <c r="S64" s="60"/>
      <c r="T64" s="60"/>
      <c r="U64" s="60"/>
      <c r="V64" s="60"/>
      <c r="W64" s="6"/>
      <c r="X64" s="58"/>
      <c r="Y64" s="58"/>
      <c r="Z64" s="58"/>
      <c r="AA64" s="58"/>
      <c r="AB64" s="58"/>
    </row>
    <row r="65" spans="1:28" x14ac:dyDescent="0.25">
      <c r="A65" s="28" t="s">
        <v>252</v>
      </c>
      <c r="B65" s="91"/>
      <c r="C65" s="94"/>
      <c r="D65" s="35" t="s">
        <v>143</v>
      </c>
      <c r="E65" s="8" t="s">
        <v>140</v>
      </c>
      <c r="F65" s="25"/>
      <c r="G65" s="15">
        <v>3</v>
      </c>
      <c r="H65" s="8">
        <f t="shared" si="7"/>
        <v>3</v>
      </c>
      <c r="I65" s="14">
        <v>2</v>
      </c>
      <c r="J65" s="12">
        <f t="shared" si="8"/>
        <v>2</v>
      </c>
      <c r="K65" s="11">
        <f t="shared" si="4"/>
        <v>0</v>
      </c>
      <c r="L65" s="16">
        <v>1</v>
      </c>
      <c r="M65" s="12">
        <f t="shared" si="9"/>
        <v>1</v>
      </c>
      <c r="N65" s="11">
        <f t="shared" si="5"/>
        <v>0</v>
      </c>
      <c r="O65" s="18">
        <f t="shared" si="6"/>
        <v>0</v>
      </c>
      <c r="Q65" s="61"/>
      <c r="R65" s="60"/>
      <c r="S65" s="60"/>
      <c r="T65" s="60"/>
      <c r="U65" s="60"/>
      <c r="V65" s="60"/>
      <c r="W65" s="6"/>
      <c r="X65" s="58"/>
      <c r="Y65" s="58"/>
      <c r="Z65" s="58"/>
      <c r="AA65" s="58"/>
      <c r="AB65" s="58"/>
    </row>
    <row r="66" spans="1:28" x14ac:dyDescent="0.25">
      <c r="A66" s="28" t="s">
        <v>253</v>
      </c>
      <c r="B66" s="91"/>
      <c r="C66" s="94"/>
      <c r="D66" s="35" t="s">
        <v>144</v>
      </c>
      <c r="E66" s="8" t="s">
        <v>140</v>
      </c>
      <c r="F66" s="25"/>
      <c r="G66" s="15">
        <v>3</v>
      </c>
      <c r="H66" s="8">
        <f t="shared" si="7"/>
        <v>3</v>
      </c>
      <c r="I66" s="14">
        <v>1.5</v>
      </c>
      <c r="J66" s="12">
        <f t="shared" si="8"/>
        <v>1.5</v>
      </c>
      <c r="K66" s="11">
        <f t="shared" si="4"/>
        <v>0</v>
      </c>
      <c r="L66" s="16">
        <v>0.75</v>
      </c>
      <c r="M66" s="12">
        <f t="shared" si="9"/>
        <v>0.75</v>
      </c>
      <c r="N66" s="11">
        <f t="shared" si="5"/>
        <v>0</v>
      </c>
      <c r="O66" s="18">
        <f t="shared" si="6"/>
        <v>0</v>
      </c>
      <c r="Q66" s="61"/>
      <c r="R66" s="60"/>
      <c r="S66" s="60"/>
      <c r="T66" s="60"/>
      <c r="U66" s="60"/>
      <c r="V66" s="60"/>
      <c r="W66" s="6"/>
      <c r="X66" s="58"/>
      <c r="Y66" s="58"/>
      <c r="Z66" s="58"/>
      <c r="AA66" s="58"/>
      <c r="AB66" s="58"/>
    </row>
    <row r="67" spans="1:28" x14ac:dyDescent="0.25">
      <c r="A67" s="28" t="s">
        <v>254</v>
      </c>
      <c r="B67" s="91"/>
      <c r="C67" s="94"/>
      <c r="D67" s="35" t="s">
        <v>145</v>
      </c>
      <c r="E67" s="8" t="s">
        <v>140</v>
      </c>
      <c r="F67" s="25"/>
      <c r="G67" s="15">
        <v>3</v>
      </c>
      <c r="H67" s="8">
        <f t="shared" si="7"/>
        <v>3</v>
      </c>
      <c r="I67" s="14">
        <v>3</v>
      </c>
      <c r="J67" s="12">
        <f t="shared" si="8"/>
        <v>3</v>
      </c>
      <c r="K67" s="11">
        <f t="shared" si="4"/>
        <v>0</v>
      </c>
      <c r="L67" s="16">
        <v>1.5</v>
      </c>
      <c r="M67" s="12">
        <f t="shared" si="9"/>
        <v>1.5</v>
      </c>
      <c r="N67" s="11">
        <f t="shared" si="5"/>
        <v>0</v>
      </c>
      <c r="O67" s="18">
        <f t="shared" si="6"/>
        <v>0</v>
      </c>
      <c r="Q67" s="61"/>
      <c r="R67" s="60"/>
      <c r="S67" s="60"/>
      <c r="T67" s="60"/>
      <c r="U67" s="60"/>
      <c r="V67" s="60"/>
      <c r="W67" s="6"/>
      <c r="X67" s="58"/>
      <c r="Y67" s="58"/>
      <c r="Z67" s="58"/>
      <c r="AA67" s="58"/>
      <c r="AB67" s="58"/>
    </row>
    <row r="68" spans="1:28" x14ac:dyDescent="0.25">
      <c r="A68" s="28" t="s">
        <v>255</v>
      </c>
      <c r="B68" s="91"/>
      <c r="C68" s="94"/>
      <c r="D68" s="35" t="s">
        <v>146</v>
      </c>
      <c r="E68" s="8" t="s">
        <v>140</v>
      </c>
      <c r="F68" s="25"/>
      <c r="G68" s="15">
        <v>3</v>
      </c>
      <c r="H68" s="8">
        <f t="shared" si="7"/>
        <v>3</v>
      </c>
      <c r="I68" s="14">
        <v>2</v>
      </c>
      <c r="J68" s="12">
        <f t="shared" si="8"/>
        <v>2</v>
      </c>
      <c r="K68" s="11">
        <f t="shared" si="4"/>
        <v>0</v>
      </c>
      <c r="L68" s="16">
        <v>1</v>
      </c>
      <c r="M68" s="12">
        <f t="shared" si="9"/>
        <v>1</v>
      </c>
      <c r="N68" s="11">
        <f t="shared" si="5"/>
        <v>0</v>
      </c>
      <c r="O68" s="18">
        <f t="shared" si="6"/>
        <v>0</v>
      </c>
      <c r="Q68" s="61"/>
      <c r="R68" s="60"/>
      <c r="S68" s="60"/>
      <c r="T68" s="60"/>
      <c r="U68" s="60"/>
      <c r="V68" s="60"/>
      <c r="W68" s="6"/>
      <c r="X68" s="58"/>
      <c r="Y68" s="58"/>
      <c r="Z68" s="58"/>
      <c r="AA68" s="58"/>
      <c r="AB68" s="58"/>
    </row>
    <row r="69" spans="1:28" x14ac:dyDescent="0.25">
      <c r="A69" s="28" t="s">
        <v>256</v>
      </c>
      <c r="B69" s="91"/>
      <c r="C69" s="94"/>
      <c r="D69" s="35" t="s">
        <v>147</v>
      </c>
      <c r="E69" s="8" t="s">
        <v>140</v>
      </c>
      <c r="F69" s="25"/>
      <c r="G69" s="15">
        <v>3</v>
      </c>
      <c r="H69" s="8">
        <f t="shared" si="7"/>
        <v>3</v>
      </c>
      <c r="I69" s="14">
        <v>4</v>
      </c>
      <c r="J69" s="12">
        <f t="shared" si="8"/>
        <v>4</v>
      </c>
      <c r="K69" s="11">
        <f t="shared" si="4"/>
        <v>0</v>
      </c>
      <c r="L69" s="16">
        <v>2</v>
      </c>
      <c r="M69" s="12">
        <f t="shared" si="9"/>
        <v>2</v>
      </c>
      <c r="N69" s="11">
        <f t="shared" si="5"/>
        <v>0</v>
      </c>
      <c r="O69" s="18">
        <f t="shared" si="6"/>
        <v>0</v>
      </c>
      <c r="Q69" s="61"/>
      <c r="R69" s="60"/>
      <c r="S69" s="60"/>
      <c r="T69" s="60"/>
      <c r="U69" s="60"/>
      <c r="V69" s="60"/>
      <c r="W69" s="6"/>
      <c r="X69" s="58"/>
      <c r="Y69" s="58"/>
      <c r="Z69" s="58"/>
      <c r="AA69" s="58"/>
      <c r="AB69" s="58"/>
    </row>
    <row r="70" spans="1:28" x14ac:dyDescent="0.25">
      <c r="A70" s="28" t="s">
        <v>257</v>
      </c>
      <c r="B70" s="91"/>
      <c r="C70" s="96"/>
      <c r="D70" s="35" t="s">
        <v>148</v>
      </c>
      <c r="E70" s="8" t="s">
        <v>140</v>
      </c>
      <c r="F70" s="25"/>
      <c r="G70" s="15">
        <v>3</v>
      </c>
      <c r="H70" s="8">
        <f t="shared" si="7"/>
        <v>3</v>
      </c>
      <c r="I70" s="14">
        <v>3</v>
      </c>
      <c r="J70" s="12">
        <f t="shared" si="8"/>
        <v>3</v>
      </c>
      <c r="K70" s="11">
        <f t="shared" si="4"/>
        <v>0</v>
      </c>
      <c r="L70" s="16">
        <v>1.5</v>
      </c>
      <c r="M70" s="12">
        <f t="shared" si="9"/>
        <v>1.5</v>
      </c>
      <c r="N70" s="11">
        <f t="shared" si="5"/>
        <v>0</v>
      </c>
      <c r="O70" s="18">
        <f t="shared" si="6"/>
        <v>0</v>
      </c>
      <c r="Q70" s="61"/>
      <c r="R70" s="60"/>
      <c r="S70" s="60"/>
      <c r="T70" s="60"/>
      <c r="U70" s="60"/>
      <c r="V70" s="60"/>
      <c r="W70" s="6"/>
      <c r="X70" s="58"/>
      <c r="Y70" s="58"/>
      <c r="Z70" s="58"/>
      <c r="AA70" s="58"/>
      <c r="AB70" s="58"/>
    </row>
    <row r="71" spans="1:28" x14ac:dyDescent="0.25">
      <c r="A71" s="28" t="s">
        <v>258</v>
      </c>
      <c r="B71" s="91"/>
      <c r="C71" s="94" t="s">
        <v>86</v>
      </c>
      <c r="D71" s="36" t="s">
        <v>357</v>
      </c>
      <c r="E71" s="8" t="s">
        <v>32</v>
      </c>
      <c r="F71" s="25"/>
      <c r="G71" s="15">
        <v>3</v>
      </c>
      <c r="H71" s="31">
        <f t="shared" si="7"/>
        <v>3</v>
      </c>
      <c r="I71" s="14">
        <v>3</v>
      </c>
      <c r="J71" s="12">
        <f t="shared" si="8"/>
        <v>3</v>
      </c>
      <c r="K71" s="11">
        <f t="shared" si="4"/>
        <v>0</v>
      </c>
      <c r="L71" s="16">
        <v>1.5</v>
      </c>
      <c r="M71" s="12">
        <f t="shared" si="9"/>
        <v>1.5</v>
      </c>
      <c r="N71" s="11">
        <f t="shared" si="5"/>
        <v>0</v>
      </c>
      <c r="O71" s="18">
        <f t="shared" si="6"/>
        <v>0</v>
      </c>
      <c r="Q71" s="60"/>
      <c r="R71" s="60"/>
      <c r="S71" s="60"/>
      <c r="T71" s="60"/>
      <c r="U71" s="60"/>
      <c r="V71" s="60"/>
      <c r="W71" s="6"/>
      <c r="X71" s="58"/>
      <c r="Y71" s="58"/>
      <c r="Z71" s="58"/>
      <c r="AA71" s="58"/>
      <c r="AB71" s="58"/>
    </row>
    <row r="72" spans="1:28" x14ac:dyDescent="0.25">
      <c r="A72" s="28" t="s">
        <v>259</v>
      </c>
      <c r="B72" s="91"/>
      <c r="C72" s="94"/>
      <c r="D72" s="36" t="s">
        <v>358</v>
      </c>
      <c r="E72" s="8" t="s">
        <v>32</v>
      </c>
      <c r="F72" s="25"/>
      <c r="G72" s="15">
        <v>3</v>
      </c>
      <c r="H72" s="31">
        <f t="shared" si="7"/>
        <v>3</v>
      </c>
      <c r="I72" s="14">
        <v>4</v>
      </c>
      <c r="J72" s="12">
        <f t="shared" si="8"/>
        <v>4</v>
      </c>
      <c r="K72" s="11">
        <f t="shared" si="4"/>
        <v>0</v>
      </c>
      <c r="L72" s="16">
        <v>2</v>
      </c>
      <c r="M72" s="12">
        <f t="shared" si="9"/>
        <v>2</v>
      </c>
      <c r="N72" s="11">
        <f t="shared" si="5"/>
        <v>0</v>
      </c>
      <c r="O72" s="18">
        <f t="shared" si="6"/>
        <v>0</v>
      </c>
      <c r="Q72" s="60"/>
      <c r="R72" s="60"/>
      <c r="S72" s="60"/>
      <c r="T72" s="60"/>
      <c r="U72" s="60"/>
      <c r="V72" s="60"/>
      <c r="W72" s="6"/>
      <c r="X72" s="58"/>
      <c r="Y72" s="58"/>
      <c r="Z72" s="58"/>
      <c r="AA72" s="58"/>
      <c r="AB72" s="58"/>
    </row>
    <row r="73" spans="1:28" x14ac:dyDescent="0.25">
      <c r="A73" s="28" t="s">
        <v>260</v>
      </c>
      <c r="B73" s="91"/>
      <c r="C73" s="94"/>
      <c r="D73" s="36" t="s">
        <v>109</v>
      </c>
      <c r="E73" s="8" t="s">
        <v>32</v>
      </c>
      <c r="F73" s="25"/>
      <c r="G73" s="15">
        <v>3</v>
      </c>
      <c r="H73" s="31">
        <f t="shared" si="7"/>
        <v>3</v>
      </c>
      <c r="I73" s="14">
        <v>2</v>
      </c>
      <c r="J73" s="12">
        <f t="shared" si="8"/>
        <v>2</v>
      </c>
      <c r="K73" s="11">
        <f t="shared" si="4"/>
        <v>0</v>
      </c>
      <c r="L73" s="16">
        <v>1</v>
      </c>
      <c r="M73" s="12">
        <f t="shared" si="9"/>
        <v>1</v>
      </c>
      <c r="N73" s="11">
        <f t="shared" si="5"/>
        <v>0</v>
      </c>
      <c r="O73" s="18">
        <f t="shared" ref="O73:O96" si="10">J73*K73+M73*N73</f>
        <v>0</v>
      </c>
      <c r="Q73" s="60"/>
      <c r="R73" s="60"/>
      <c r="S73" s="60"/>
      <c r="T73" s="60"/>
      <c r="U73" s="60"/>
      <c r="V73" s="60"/>
      <c r="W73" s="6"/>
      <c r="X73" s="58"/>
      <c r="Y73" s="58"/>
      <c r="Z73" s="58"/>
      <c r="AA73" s="58"/>
      <c r="AB73" s="58"/>
    </row>
    <row r="74" spans="1:28" x14ac:dyDescent="0.25">
      <c r="A74" s="28" t="s">
        <v>261</v>
      </c>
      <c r="B74" s="91"/>
      <c r="C74" s="94"/>
      <c r="D74" s="36" t="s">
        <v>110</v>
      </c>
      <c r="E74" s="8" t="s">
        <v>32</v>
      </c>
      <c r="F74" s="25"/>
      <c r="G74" s="15">
        <v>3</v>
      </c>
      <c r="H74" s="31">
        <f t="shared" si="7"/>
        <v>3</v>
      </c>
      <c r="I74" s="14">
        <v>3</v>
      </c>
      <c r="J74" s="12">
        <f t="shared" si="8"/>
        <v>3</v>
      </c>
      <c r="K74" s="11">
        <f t="shared" si="4"/>
        <v>0</v>
      </c>
      <c r="L74" s="16">
        <v>1.5</v>
      </c>
      <c r="M74" s="12">
        <f t="shared" si="9"/>
        <v>1.5</v>
      </c>
      <c r="N74" s="11">
        <f t="shared" si="5"/>
        <v>0</v>
      </c>
      <c r="O74" s="18">
        <f t="shared" si="10"/>
        <v>0</v>
      </c>
      <c r="Q74" s="60"/>
      <c r="R74" s="60"/>
      <c r="S74" s="60"/>
      <c r="T74" s="60"/>
      <c r="U74" s="60"/>
      <c r="V74" s="60"/>
      <c r="W74" s="6"/>
      <c r="X74" s="58"/>
      <c r="Y74" s="58"/>
      <c r="Z74" s="58"/>
      <c r="AA74" s="58"/>
      <c r="AB74" s="58"/>
    </row>
    <row r="75" spans="1:28" x14ac:dyDescent="0.25">
      <c r="A75" s="28" t="s">
        <v>262</v>
      </c>
      <c r="B75" s="91"/>
      <c r="C75" s="93" t="s">
        <v>155</v>
      </c>
      <c r="D75" s="40" t="s">
        <v>149</v>
      </c>
      <c r="E75" s="8" t="s">
        <v>57</v>
      </c>
      <c r="F75" s="25"/>
      <c r="G75" s="15">
        <v>3</v>
      </c>
      <c r="H75" s="31">
        <f t="shared" si="7"/>
        <v>3</v>
      </c>
      <c r="I75" s="14">
        <v>3</v>
      </c>
      <c r="J75" s="12">
        <f t="shared" si="8"/>
        <v>3</v>
      </c>
      <c r="K75" s="11">
        <f t="shared" si="4"/>
        <v>0</v>
      </c>
      <c r="L75" s="16">
        <v>1.5</v>
      </c>
      <c r="M75" s="12">
        <f t="shared" si="9"/>
        <v>1.5</v>
      </c>
      <c r="N75" s="11">
        <f t="shared" si="5"/>
        <v>0</v>
      </c>
      <c r="O75" s="18">
        <f t="shared" si="10"/>
        <v>0</v>
      </c>
      <c r="Q75" s="60"/>
      <c r="R75" s="60"/>
      <c r="S75" s="60"/>
      <c r="T75" s="60"/>
      <c r="U75" s="60"/>
      <c r="V75" s="60"/>
      <c r="W75" s="6"/>
      <c r="X75" s="58"/>
      <c r="Y75" s="58"/>
      <c r="Z75" s="58"/>
      <c r="AA75" s="58"/>
      <c r="AB75" s="58"/>
    </row>
    <row r="76" spans="1:28" x14ac:dyDescent="0.25">
      <c r="A76" s="28" t="s">
        <v>263</v>
      </c>
      <c r="B76" s="91"/>
      <c r="C76" s="94"/>
      <c r="D76" s="40" t="s">
        <v>150</v>
      </c>
      <c r="E76" s="8" t="s">
        <v>57</v>
      </c>
      <c r="F76" s="25"/>
      <c r="G76" s="15">
        <v>3</v>
      </c>
      <c r="H76" s="31">
        <f t="shared" si="7"/>
        <v>3</v>
      </c>
      <c r="I76" s="14">
        <v>4</v>
      </c>
      <c r="J76" s="12">
        <f t="shared" si="8"/>
        <v>4</v>
      </c>
      <c r="K76" s="11">
        <f t="shared" si="4"/>
        <v>0</v>
      </c>
      <c r="L76" s="16">
        <v>2</v>
      </c>
      <c r="M76" s="12">
        <f t="shared" si="9"/>
        <v>2</v>
      </c>
      <c r="N76" s="11">
        <f t="shared" si="5"/>
        <v>0</v>
      </c>
      <c r="O76" s="18">
        <f t="shared" si="10"/>
        <v>0</v>
      </c>
      <c r="Q76" s="60"/>
      <c r="R76" s="60"/>
      <c r="S76" s="60"/>
      <c r="T76" s="60"/>
      <c r="U76" s="60"/>
      <c r="V76" s="60"/>
      <c r="W76" s="6"/>
      <c r="X76" s="58"/>
      <c r="Y76" s="58"/>
      <c r="Z76" s="58"/>
      <c r="AA76" s="58"/>
      <c r="AB76" s="58"/>
    </row>
    <row r="77" spans="1:28" x14ac:dyDescent="0.25">
      <c r="A77" s="28" t="s">
        <v>264</v>
      </c>
      <c r="B77" s="91"/>
      <c r="C77" s="94"/>
      <c r="D77" s="41" t="s">
        <v>151</v>
      </c>
      <c r="E77" s="8" t="s">
        <v>32</v>
      </c>
      <c r="F77" s="25"/>
      <c r="G77" s="15">
        <v>3</v>
      </c>
      <c r="H77" s="31">
        <f t="shared" si="7"/>
        <v>3</v>
      </c>
      <c r="I77" s="14">
        <v>1</v>
      </c>
      <c r="J77" s="12">
        <f t="shared" si="8"/>
        <v>1</v>
      </c>
      <c r="K77" s="11">
        <f t="shared" si="4"/>
        <v>0</v>
      </c>
      <c r="L77" s="16">
        <v>0.5</v>
      </c>
      <c r="M77" s="12">
        <f t="shared" si="9"/>
        <v>0.5</v>
      </c>
      <c r="N77" s="11">
        <f t="shared" si="5"/>
        <v>0</v>
      </c>
      <c r="O77" s="18">
        <f t="shared" si="10"/>
        <v>0</v>
      </c>
      <c r="Q77" s="60"/>
      <c r="R77" s="60"/>
      <c r="S77" s="60"/>
      <c r="T77" s="60"/>
      <c r="U77" s="60"/>
      <c r="V77" s="60"/>
      <c r="W77" s="6"/>
      <c r="X77" s="58"/>
      <c r="Y77" s="58"/>
      <c r="Z77" s="58"/>
      <c r="AA77" s="58"/>
      <c r="AB77" s="58"/>
    </row>
    <row r="78" spans="1:28" x14ac:dyDescent="0.25">
      <c r="A78" s="28" t="s">
        <v>265</v>
      </c>
      <c r="B78" s="91"/>
      <c r="C78" s="94"/>
      <c r="D78" s="41" t="s">
        <v>152</v>
      </c>
      <c r="E78" s="8" t="s">
        <v>32</v>
      </c>
      <c r="F78" s="25"/>
      <c r="G78" s="15">
        <v>3</v>
      </c>
      <c r="H78" s="31">
        <f t="shared" si="7"/>
        <v>3</v>
      </c>
      <c r="I78" s="14">
        <v>1.5</v>
      </c>
      <c r="J78" s="12">
        <f t="shared" si="8"/>
        <v>1.5</v>
      </c>
      <c r="K78" s="11">
        <f t="shared" si="4"/>
        <v>0</v>
      </c>
      <c r="L78" s="16">
        <v>0.75</v>
      </c>
      <c r="M78" s="12">
        <f t="shared" si="9"/>
        <v>0.75</v>
      </c>
      <c r="N78" s="11">
        <f t="shared" si="5"/>
        <v>0</v>
      </c>
      <c r="O78" s="18">
        <f t="shared" si="10"/>
        <v>0</v>
      </c>
      <c r="Q78" s="60"/>
      <c r="R78" s="60"/>
      <c r="S78" s="60"/>
      <c r="T78" s="60"/>
      <c r="U78" s="60"/>
      <c r="V78" s="60"/>
      <c r="W78" s="6"/>
      <c r="X78" s="58"/>
      <c r="Y78" s="58"/>
      <c r="Z78" s="58"/>
      <c r="AA78" s="58"/>
      <c r="AB78" s="58"/>
    </row>
    <row r="79" spans="1:28" x14ac:dyDescent="0.25">
      <c r="A79" s="28" t="s">
        <v>266</v>
      </c>
      <c r="B79" s="91"/>
      <c r="C79" s="94"/>
      <c r="D79" s="41" t="s">
        <v>113</v>
      </c>
      <c r="E79" s="8" t="s">
        <v>57</v>
      </c>
      <c r="F79" s="25"/>
      <c r="G79" s="15">
        <v>3</v>
      </c>
      <c r="H79" s="31">
        <f t="shared" si="7"/>
        <v>3</v>
      </c>
      <c r="I79" s="14">
        <v>2</v>
      </c>
      <c r="J79" s="12">
        <f t="shared" si="8"/>
        <v>2</v>
      </c>
      <c r="K79" s="11">
        <f t="shared" si="4"/>
        <v>0</v>
      </c>
      <c r="L79" s="16">
        <v>1</v>
      </c>
      <c r="M79" s="12">
        <f t="shared" si="9"/>
        <v>1</v>
      </c>
      <c r="N79" s="11">
        <f t="shared" si="5"/>
        <v>0</v>
      </c>
      <c r="O79" s="18">
        <f t="shared" si="10"/>
        <v>0</v>
      </c>
      <c r="Q79" s="60"/>
      <c r="R79" s="60"/>
      <c r="S79" s="60"/>
      <c r="T79" s="60"/>
      <c r="U79" s="60"/>
      <c r="V79" s="60"/>
      <c r="W79" s="6"/>
      <c r="X79" s="58"/>
      <c r="Y79" s="58"/>
      <c r="Z79" s="58"/>
      <c r="AA79" s="58"/>
      <c r="AB79" s="58"/>
    </row>
    <row r="80" spans="1:28" x14ac:dyDescent="0.25">
      <c r="A80" s="28" t="s">
        <v>267</v>
      </c>
      <c r="B80" s="91"/>
      <c r="C80" s="94"/>
      <c r="D80" s="41" t="s">
        <v>114</v>
      </c>
      <c r="E80" s="8" t="s">
        <v>57</v>
      </c>
      <c r="F80" s="25"/>
      <c r="G80" s="15">
        <v>3</v>
      </c>
      <c r="H80" s="31">
        <f t="shared" si="7"/>
        <v>3</v>
      </c>
      <c r="I80" s="14">
        <v>3</v>
      </c>
      <c r="J80" s="12">
        <f t="shared" si="8"/>
        <v>3</v>
      </c>
      <c r="K80" s="11">
        <f t="shared" si="4"/>
        <v>0</v>
      </c>
      <c r="L80" s="16">
        <v>1.5</v>
      </c>
      <c r="M80" s="12">
        <f t="shared" si="9"/>
        <v>1.5</v>
      </c>
      <c r="N80" s="11">
        <f t="shared" si="5"/>
        <v>0</v>
      </c>
      <c r="O80" s="18">
        <f t="shared" si="10"/>
        <v>0</v>
      </c>
      <c r="Q80" s="60"/>
      <c r="R80" s="60"/>
      <c r="S80" s="60"/>
      <c r="T80" s="60"/>
      <c r="U80" s="60"/>
      <c r="V80" s="60"/>
      <c r="W80" s="6"/>
      <c r="X80" s="58"/>
      <c r="Y80" s="58"/>
      <c r="Z80" s="58"/>
      <c r="AA80" s="58"/>
      <c r="AB80" s="58"/>
    </row>
    <row r="81" spans="1:28" x14ac:dyDescent="0.25">
      <c r="A81" s="28" t="s">
        <v>268</v>
      </c>
      <c r="B81" s="91"/>
      <c r="C81" s="94"/>
      <c r="D81" s="41" t="s">
        <v>115</v>
      </c>
      <c r="E81" s="8" t="s">
        <v>57</v>
      </c>
      <c r="F81" s="25"/>
      <c r="G81" s="15">
        <v>3</v>
      </c>
      <c r="H81" s="31">
        <f t="shared" si="7"/>
        <v>3</v>
      </c>
      <c r="I81" s="14">
        <v>3</v>
      </c>
      <c r="J81" s="12">
        <f t="shared" si="8"/>
        <v>3</v>
      </c>
      <c r="K81" s="11">
        <f t="shared" ref="K81:K144" si="11">IF(F81&lt;=H81, F81, H81)</f>
        <v>0</v>
      </c>
      <c r="L81" s="16">
        <v>1.5</v>
      </c>
      <c r="M81" s="12">
        <f t="shared" si="9"/>
        <v>1.5</v>
      </c>
      <c r="N81" s="11">
        <f t="shared" ref="N81:N144" si="12">IF(F81&gt;H81,F81-H81,0)</f>
        <v>0</v>
      </c>
      <c r="O81" s="18">
        <f t="shared" si="10"/>
        <v>0</v>
      </c>
      <c r="Q81" s="60"/>
      <c r="R81" s="60"/>
      <c r="S81" s="60"/>
      <c r="T81" s="60"/>
      <c r="U81" s="60"/>
      <c r="V81" s="60"/>
      <c r="W81" s="6"/>
      <c r="X81" s="58"/>
      <c r="Y81" s="58"/>
      <c r="Z81" s="58"/>
      <c r="AA81" s="58"/>
      <c r="AB81" s="58"/>
    </row>
    <row r="82" spans="1:28" x14ac:dyDescent="0.25">
      <c r="A82" s="28" t="s">
        <v>269</v>
      </c>
      <c r="B82" s="91"/>
      <c r="C82" s="94"/>
      <c r="D82" s="41" t="s">
        <v>116</v>
      </c>
      <c r="E82" s="8" t="s">
        <v>57</v>
      </c>
      <c r="F82" s="25"/>
      <c r="G82" s="15">
        <v>3</v>
      </c>
      <c r="H82" s="31">
        <f t="shared" ref="H82:H97" si="13">$H$3*G82/36</f>
        <v>3</v>
      </c>
      <c r="I82" s="14">
        <v>4</v>
      </c>
      <c r="J82" s="12">
        <f t="shared" ref="J82:J97" si="14">36*I82/$H$3</f>
        <v>4</v>
      </c>
      <c r="K82" s="11">
        <f t="shared" si="11"/>
        <v>0</v>
      </c>
      <c r="L82" s="16">
        <v>2</v>
      </c>
      <c r="M82" s="12">
        <f t="shared" ref="M82:M96" si="15">36*L82/$H$3</f>
        <v>2</v>
      </c>
      <c r="N82" s="11">
        <f t="shared" si="12"/>
        <v>0</v>
      </c>
      <c r="O82" s="18">
        <f t="shared" si="10"/>
        <v>0</v>
      </c>
      <c r="Q82" s="60"/>
      <c r="R82" s="60"/>
      <c r="S82" s="60"/>
      <c r="T82" s="60"/>
      <c r="U82" s="60"/>
      <c r="V82" s="60"/>
      <c r="W82" s="6"/>
      <c r="X82" s="58"/>
      <c r="Y82" s="58"/>
      <c r="Z82" s="58"/>
      <c r="AA82" s="58"/>
      <c r="AB82" s="58"/>
    </row>
    <row r="83" spans="1:28" x14ac:dyDescent="0.25">
      <c r="A83" s="28" t="s">
        <v>270</v>
      </c>
      <c r="B83" s="91"/>
      <c r="C83" s="94"/>
      <c r="D83" s="41" t="s">
        <v>121</v>
      </c>
      <c r="E83" s="8" t="s">
        <v>32</v>
      </c>
      <c r="F83" s="25"/>
      <c r="G83" s="15">
        <v>3</v>
      </c>
      <c r="H83" s="31">
        <f t="shared" si="13"/>
        <v>3</v>
      </c>
      <c r="I83" s="14">
        <v>2</v>
      </c>
      <c r="J83" s="12">
        <f t="shared" si="14"/>
        <v>2</v>
      </c>
      <c r="K83" s="11">
        <f t="shared" si="11"/>
        <v>0</v>
      </c>
      <c r="L83" s="16">
        <v>1</v>
      </c>
      <c r="M83" s="12">
        <f t="shared" si="15"/>
        <v>1</v>
      </c>
      <c r="N83" s="11">
        <f t="shared" si="12"/>
        <v>0</v>
      </c>
      <c r="O83" s="18">
        <f t="shared" si="10"/>
        <v>0</v>
      </c>
      <c r="Q83" s="60"/>
      <c r="R83" s="60"/>
      <c r="S83" s="60"/>
      <c r="T83" s="60"/>
      <c r="U83" s="60"/>
      <c r="V83" s="60"/>
      <c r="W83" s="6"/>
      <c r="X83" s="58"/>
      <c r="Y83" s="58"/>
      <c r="Z83" s="58"/>
      <c r="AA83" s="58"/>
      <c r="AB83" s="58"/>
    </row>
    <row r="84" spans="1:28" x14ac:dyDescent="0.25">
      <c r="A84" s="28" t="s">
        <v>271</v>
      </c>
      <c r="B84" s="91"/>
      <c r="C84" s="94"/>
      <c r="D84" s="41" t="s">
        <v>122</v>
      </c>
      <c r="E84" s="8" t="s">
        <v>32</v>
      </c>
      <c r="F84" s="25"/>
      <c r="G84" s="15">
        <v>3</v>
      </c>
      <c r="H84" s="31">
        <f t="shared" si="13"/>
        <v>3</v>
      </c>
      <c r="I84" s="14">
        <v>3</v>
      </c>
      <c r="J84" s="12">
        <f t="shared" si="14"/>
        <v>3</v>
      </c>
      <c r="K84" s="11">
        <f t="shared" si="11"/>
        <v>0</v>
      </c>
      <c r="L84" s="16">
        <v>1.5</v>
      </c>
      <c r="M84" s="12">
        <f t="shared" si="15"/>
        <v>1.5</v>
      </c>
      <c r="N84" s="11">
        <f t="shared" si="12"/>
        <v>0</v>
      </c>
      <c r="O84" s="18">
        <f t="shared" si="10"/>
        <v>0</v>
      </c>
      <c r="Q84" s="60"/>
      <c r="R84" s="60"/>
      <c r="S84" s="60"/>
      <c r="T84" s="60"/>
      <c r="U84" s="60"/>
      <c r="V84" s="60"/>
      <c r="W84" s="6"/>
      <c r="X84" s="58"/>
      <c r="Y84" s="58"/>
      <c r="Z84" s="58"/>
      <c r="AA84" s="58"/>
      <c r="AB84" s="58"/>
    </row>
    <row r="85" spans="1:28" x14ac:dyDescent="0.25">
      <c r="A85" s="28" t="s">
        <v>272</v>
      </c>
      <c r="B85" s="91"/>
      <c r="C85" s="94"/>
      <c r="D85" s="41" t="s">
        <v>153</v>
      </c>
      <c r="E85" s="8" t="s">
        <v>57</v>
      </c>
      <c r="F85" s="25"/>
      <c r="G85" s="15">
        <v>3</v>
      </c>
      <c r="H85" s="31">
        <f t="shared" si="13"/>
        <v>3</v>
      </c>
      <c r="I85" s="14">
        <v>3</v>
      </c>
      <c r="J85" s="12">
        <f t="shared" si="14"/>
        <v>3</v>
      </c>
      <c r="K85" s="11">
        <f t="shared" si="11"/>
        <v>0</v>
      </c>
      <c r="L85" s="16">
        <v>1.5</v>
      </c>
      <c r="M85" s="12">
        <f t="shared" si="15"/>
        <v>1.5</v>
      </c>
      <c r="N85" s="11">
        <f t="shared" si="12"/>
        <v>0</v>
      </c>
      <c r="O85" s="18">
        <f t="shared" si="10"/>
        <v>0</v>
      </c>
      <c r="Q85" s="60"/>
      <c r="R85" s="60"/>
      <c r="S85" s="60"/>
      <c r="T85" s="60"/>
      <c r="U85" s="60"/>
      <c r="V85" s="60"/>
      <c r="W85" s="6"/>
      <c r="X85" s="58"/>
      <c r="Y85" s="58"/>
      <c r="Z85" s="58"/>
      <c r="AA85" s="58"/>
      <c r="AB85" s="58"/>
    </row>
    <row r="86" spans="1:28" x14ac:dyDescent="0.25">
      <c r="A86" s="28" t="s">
        <v>273</v>
      </c>
      <c r="B86" s="91"/>
      <c r="C86" s="94"/>
      <c r="D86" s="41" t="s">
        <v>154</v>
      </c>
      <c r="E86" s="8" t="s">
        <v>57</v>
      </c>
      <c r="F86" s="25"/>
      <c r="G86" s="15">
        <v>3</v>
      </c>
      <c r="H86" s="31">
        <f t="shared" si="13"/>
        <v>3</v>
      </c>
      <c r="I86" s="14">
        <v>4</v>
      </c>
      <c r="J86" s="12">
        <f t="shared" si="14"/>
        <v>4</v>
      </c>
      <c r="K86" s="11">
        <f t="shared" si="11"/>
        <v>0</v>
      </c>
      <c r="L86" s="16">
        <v>2</v>
      </c>
      <c r="M86" s="12">
        <f t="shared" si="15"/>
        <v>2</v>
      </c>
      <c r="N86" s="11">
        <f t="shared" si="12"/>
        <v>0</v>
      </c>
      <c r="O86" s="18">
        <f t="shared" si="10"/>
        <v>0</v>
      </c>
      <c r="Q86" s="60"/>
      <c r="R86" s="60"/>
      <c r="S86" s="60"/>
      <c r="T86" s="60"/>
      <c r="U86" s="60"/>
      <c r="V86" s="60"/>
      <c r="W86" s="6"/>
      <c r="X86" s="58"/>
      <c r="Y86" s="58"/>
      <c r="Z86" s="58"/>
      <c r="AA86" s="58"/>
      <c r="AB86" s="58"/>
    </row>
    <row r="87" spans="1:28" x14ac:dyDescent="0.25">
      <c r="A87" s="28" t="s">
        <v>274</v>
      </c>
      <c r="B87" s="91"/>
      <c r="C87" s="94"/>
      <c r="D87" s="41" t="s">
        <v>131</v>
      </c>
      <c r="E87" s="8" t="s">
        <v>57</v>
      </c>
      <c r="F87" s="25"/>
      <c r="G87" s="15">
        <v>3</v>
      </c>
      <c r="H87" s="31">
        <f t="shared" si="13"/>
        <v>3</v>
      </c>
      <c r="I87" s="14">
        <v>2</v>
      </c>
      <c r="J87" s="12">
        <f t="shared" si="14"/>
        <v>2</v>
      </c>
      <c r="K87" s="11">
        <f t="shared" si="11"/>
        <v>0</v>
      </c>
      <c r="L87" s="16">
        <v>1</v>
      </c>
      <c r="M87" s="12">
        <f t="shared" si="15"/>
        <v>1</v>
      </c>
      <c r="N87" s="11">
        <f t="shared" si="12"/>
        <v>0</v>
      </c>
      <c r="O87" s="18">
        <f t="shared" si="10"/>
        <v>0</v>
      </c>
      <c r="Q87" s="60"/>
      <c r="R87" s="60"/>
      <c r="S87" s="60"/>
      <c r="T87" s="60"/>
      <c r="U87" s="60"/>
      <c r="V87" s="60"/>
      <c r="W87" s="6"/>
      <c r="X87" s="58"/>
      <c r="Y87" s="58"/>
      <c r="Z87" s="58"/>
      <c r="AA87" s="58"/>
      <c r="AB87" s="58"/>
    </row>
    <row r="88" spans="1:28" x14ac:dyDescent="0.25">
      <c r="A88" s="28" t="s">
        <v>275</v>
      </c>
      <c r="B88" s="91"/>
      <c r="C88" s="96"/>
      <c r="D88" s="41" t="s">
        <v>132</v>
      </c>
      <c r="E88" s="8" t="s">
        <v>57</v>
      </c>
      <c r="F88" s="25"/>
      <c r="G88" s="15">
        <v>3</v>
      </c>
      <c r="H88" s="31">
        <f t="shared" si="13"/>
        <v>3</v>
      </c>
      <c r="I88" s="14">
        <v>3</v>
      </c>
      <c r="J88" s="12">
        <f t="shared" si="14"/>
        <v>3</v>
      </c>
      <c r="K88" s="11">
        <f t="shared" si="11"/>
        <v>0</v>
      </c>
      <c r="L88" s="16">
        <v>1.5</v>
      </c>
      <c r="M88" s="12">
        <f t="shared" si="15"/>
        <v>1.5</v>
      </c>
      <c r="N88" s="11">
        <f t="shared" si="12"/>
        <v>0</v>
      </c>
      <c r="O88" s="18">
        <f t="shared" si="10"/>
        <v>0</v>
      </c>
      <c r="Q88" s="60"/>
      <c r="R88" s="60"/>
      <c r="S88" s="60"/>
      <c r="T88" s="60"/>
      <c r="U88" s="60"/>
      <c r="V88" s="60"/>
      <c r="W88" s="6"/>
      <c r="X88" s="58"/>
      <c r="Y88" s="58"/>
      <c r="Z88" s="58"/>
      <c r="AA88" s="58"/>
      <c r="AB88" s="58"/>
    </row>
    <row r="89" spans="1:28" x14ac:dyDescent="0.25">
      <c r="A89" s="28" t="s">
        <v>276</v>
      </c>
      <c r="B89" s="91"/>
      <c r="C89" s="94" t="s">
        <v>87</v>
      </c>
      <c r="D89" s="41" t="s">
        <v>170</v>
      </c>
      <c r="E89" s="8" t="s">
        <v>57</v>
      </c>
      <c r="F89" s="25"/>
      <c r="G89" s="15">
        <v>3</v>
      </c>
      <c r="H89" s="31">
        <f t="shared" si="13"/>
        <v>3</v>
      </c>
      <c r="I89" s="14">
        <v>3</v>
      </c>
      <c r="J89" s="12">
        <f t="shared" si="14"/>
        <v>3</v>
      </c>
      <c r="K89" s="11">
        <f t="shared" si="11"/>
        <v>0</v>
      </c>
      <c r="L89" s="16">
        <v>1.5</v>
      </c>
      <c r="M89" s="12">
        <f t="shared" si="15"/>
        <v>1.5</v>
      </c>
      <c r="N89" s="11">
        <f t="shared" si="12"/>
        <v>0</v>
      </c>
      <c r="O89" s="18">
        <f t="shared" si="10"/>
        <v>0</v>
      </c>
      <c r="Q89" s="60"/>
      <c r="R89" s="60"/>
      <c r="S89" s="60"/>
      <c r="T89" s="60"/>
      <c r="U89" s="60"/>
      <c r="V89" s="60"/>
      <c r="W89" s="6"/>
      <c r="X89" s="58"/>
      <c r="Y89" s="58"/>
      <c r="Z89" s="58"/>
      <c r="AA89" s="58"/>
      <c r="AB89" s="58"/>
    </row>
    <row r="90" spans="1:28" x14ac:dyDescent="0.25">
      <c r="A90" s="28" t="s">
        <v>277</v>
      </c>
      <c r="B90" s="91"/>
      <c r="C90" s="94"/>
      <c r="D90" s="41" t="s">
        <v>171</v>
      </c>
      <c r="E90" s="8" t="s">
        <v>57</v>
      </c>
      <c r="F90" s="25"/>
      <c r="G90" s="15">
        <v>3</v>
      </c>
      <c r="H90" s="31">
        <f t="shared" si="13"/>
        <v>3</v>
      </c>
      <c r="I90" s="14">
        <v>4</v>
      </c>
      <c r="J90" s="12">
        <f t="shared" si="14"/>
        <v>4</v>
      </c>
      <c r="K90" s="11">
        <f t="shared" si="11"/>
        <v>0</v>
      </c>
      <c r="L90" s="16">
        <v>2</v>
      </c>
      <c r="M90" s="12">
        <f t="shared" si="15"/>
        <v>2</v>
      </c>
      <c r="N90" s="11">
        <f t="shared" si="12"/>
        <v>0</v>
      </c>
      <c r="O90" s="18">
        <f t="shared" si="10"/>
        <v>0</v>
      </c>
      <c r="Q90" s="60"/>
      <c r="R90" s="60"/>
      <c r="S90" s="60"/>
      <c r="T90" s="60"/>
      <c r="U90" s="60"/>
      <c r="V90" s="60"/>
      <c r="W90" s="6"/>
      <c r="X90" s="58"/>
      <c r="Y90" s="58"/>
      <c r="Z90" s="58"/>
      <c r="AA90" s="58"/>
      <c r="AB90" s="58"/>
    </row>
    <row r="91" spans="1:28" ht="16.5" x14ac:dyDescent="0.25">
      <c r="A91" s="28" t="s">
        <v>278</v>
      </c>
      <c r="B91" s="91"/>
      <c r="C91" s="94"/>
      <c r="D91" s="42" t="s">
        <v>172</v>
      </c>
      <c r="E91" s="8" t="s">
        <v>57</v>
      </c>
      <c r="F91" s="25"/>
      <c r="G91" s="15">
        <v>3</v>
      </c>
      <c r="H91" s="31">
        <f t="shared" si="13"/>
        <v>3</v>
      </c>
      <c r="I91" s="14">
        <v>4</v>
      </c>
      <c r="J91" s="12">
        <f t="shared" si="14"/>
        <v>4</v>
      </c>
      <c r="K91" s="11">
        <f t="shared" si="11"/>
        <v>0</v>
      </c>
      <c r="L91" s="16">
        <v>2</v>
      </c>
      <c r="M91" s="12">
        <f t="shared" si="15"/>
        <v>2</v>
      </c>
      <c r="N91" s="11">
        <f t="shared" si="12"/>
        <v>0</v>
      </c>
      <c r="O91" s="18">
        <f t="shared" si="10"/>
        <v>0</v>
      </c>
      <c r="Q91" s="60"/>
      <c r="R91" s="60"/>
      <c r="S91" s="60"/>
      <c r="T91" s="60"/>
      <c r="U91" s="60"/>
      <c r="V91" s="60"/>
      <c r="W91" s="6"/>
      <c r="X91" s="58"/>
      <c r="Y91" s="58"/>
      <c r="Z91" s="58"/>
      <c r="AA91" s="58"/>
      <c r="AB91" s="58"/>
    </row>
    <row r="92" spans="1:28" x14ac:dyDescent="0.25">
      <c r="A92" s="28" t="s">
        <v>279</v>
      </c>
      <c r="B92" s="91"/>
      <c r="C92" s="93" t="s">
        <v>173</v>
      </c>
      <c r="D92" s="42" t="s">
        <v>111</v>
      </c>
      <c r="E92" s="8" t="s">
        <v>58</v>
      </c>
      <c r="F92" s="25"/>
      <c r="G92" s="15">
        <v>3</v>
      </c>
      <c r="H92" s="31">
        <f t="shared" si="13"/>
        <v>3</v>
      </c>
      <c r="I92" s="14">
        <v>2</v>
      </c>
      <c r="J92" s="12">
        <f t="shared" si="14"/>
        <v>2</v>
      </c>
      <c r="K92" s="11">
        <f t="shared" si="11"/>
        <v>0</v>
      </c>
      <c r="L92" s="16">
        <v>1</v>
      </c>
      <c r="M92" s="12">
        <f t="shared" si="15"/>
        <v>1</v>
      </c>
      <c r="N92" s="11">
        <f t="shared" si="12"/>
        <v>0</v>
      </c>
      <c r="O92" s="18">
        <f t="shared" si="10"/>
        <v>0</v>
      </c>
      <c r="Q92" s="60"/>
      <c r="R92" s="60"/>
      <c r="S92" s="60"/>
      <c r="T92" s="60"/>
      <c r="U92" s="60"/>
      <c r="V92" s="60"/>
      <c r="W92" s="6"/>
      <c r="X92" s="58"/>
      <c r="Y92" s="58"/>
      <c r="Z92" s="58"/>
      <c r="AA92" s="58"/>
      <c r="AB92" s="58"/>
    </row>
    <row r="93" spans="1:28" x14ac:dyDescent="0.25">
      <c r="A93" s="28" t="s">
        <v>280</v>
      </c>
      <c r="B93" s="91"/>
      <c r="C93" s="94"/>
      <c r="D93" s="42" t="s">
        <v>112</v>
      </c>
      <c r="E93" s="8" t="s">
        <v>58</v>
      </c>
      <c r="F93" s="25"/>
      <c r="G93" s="15">
        <v>3</v>
      </c>
      <c r="H93" s="31">
        <f t="shared" si="13"/>
        <v>3</v>
      </c>
      <c r="I93" s="14">
        <v>3</v>
      </c>
      <c r="J93" s="12">
        <f t="shared" si="14"/>
        <v>3</v>
      </c>
      <c r="K93" s="11">
        <f t="shared" si="11"/>
        <v>0</v>
      </c>
      <c r="L93" s="16">
        <v>1.5</v>
      </c>
      <c r="M93" s="12">
        <f t="shared" si="15"/>
        <v>1.5</v>
      </c>
      <c r="N93" s="11">
        <f t="shared" si="12"/>
        <v>0</v>
      </c>
      <c r="O93" s="18">
        <f t="shared" si="10"/>
        <v>0</v>
      </c>
      <c r="Q93" s="60"/>
      <c r="R93" s="60"/>
      <c r="S93" s="60"/>
      <c r="T93" s="60"/>
      <c r="U93" s="60"/>
      <c r="V93" s="60"/>
      <c r="W93" s="6"/>
      <c r="X93" s="58"/>
      <c r="Y93" s="58"/>
      <c r="Z93" s="58"/>
      <c r="AA93" s="58"/>
      <c r="AB93" s="58"/>
    </row>
    <row r="94" spans="1:28" x14ac:dyDescent="0.25">
      <c r="A94" s="28" t="s">
        <v>281</v>
      </c>
      <c r="B94" s="91"/>
      <c r="C94" s="94"/>
      <c r="D94" s="37" t="s">
        <v>174</v>
      </c>
      <c r="E94" s="8" t="s">
        <v>161</v>
      </c>
      <c r="F94" s="25"/>
      <c r="G94" s="15">
        <v>3</v>
      </c>
      <c r="H94" s="31">
        <f t="shared" si="13"/>
        <v>3</v>
      </c>
      <c r="I94" s="14">
        <v>0.5</v>
      </c>
      <c r="J94" s="12">
        <f t="shared" si="14"/>
        <v>0.5</v>
      </c>
      <c r="K94" s="11">
        <f t="shared" si="11"/>
        <v>0</v>
      </c>
      <c r="L94" s="16">
        <v>0.25</v>
      </c>
      <c r="M94" s="12">
        <f t="shared" si="15"/>
        <v>0.25</v>
      </c>
      <c r="N94" s="11">
        <f t="shared" si="12"/>
        <v>0</v>
      </c>
      <c r="O94" s="18">
        <f t="shared" si="10"/>
        <v>0</v>
      </c>
      <c r="Q94" s="60"/>
      <c r="R94" s="60"/>
      <c r="S94" s="60"/>
      <c r="T94" s="60"/>
      <c r="U94" s="60"/>
      <c r="V94" s="60"/>
      <c r="W94" s="6"/>
      <c r="X94" s="58"/>
      <c r="Y94" s="58"/>
      <c r="Z94" s="58"/>
      <c r="AA94" s="58"/>
      <c r="AB94" s="58"/>
    </row>
    <row r="95" spans="1:28" x14ac:dyDescent="0.25">
      <c r="A95" s="28" t="s">
        <v>282</v>
      </c>
      <c r="B95" s="91"/>
      <c r="C95" s="94"/>
      <c r="D95" s="37" t="s">
        <v>103</v>
      </c>
      <c r="E95" s="8" t="s">
        <v>161</v>
      </c>
      <c r="F95" s="25"/>
      <c r="G95" s="15">
        <v>3</v>
      </c>
      <c r="H95" s="31">
        <f t="shared" si="13"/>
        <v>3</v>
      </c>
      <c r="I95" s="14">
        <v>1</v>
      </c>
      <c r="J95" s="12">
        <f t="shared" si="14"/>
        <v>1</v>
      </c>
      <c r="K95" s="11">
        <f t="shared" si="11"/>
        <v>0</v>
      </c>
      <c r="L95" s="16">
        <v>0.5</v>
      </c>
      <c r="M95" s="12">
        <f t="shared" si="15"/>
        <v>0.5</v>
      </c>
      <c r="N95" s="11">
        <f t="shared" si="12"/>
        <v>0</v>
      </c>
      <c r="O95" s="18">
        <f t="shared" si="10"/>
        <v>0</v>
      </c>
      <c r="Q95" s="60"/>
      <c r="R95" s="60"/>
      <c r="S95" s="60"/>
      <c r="T95" s="60"/>
      <c r="U95" s="60"/>
      <c r="V95" s="60"/>
      <c r="W95" s="6"/>
      <c r="X95" s="58"/>
      <c r="Y95" s="58"/>
      <c r="Z95" s="58"/>
      <c r="AA95" s="58"/>
      <c r="AB95" s="58"/>
    </row>
    <row r="96" spans="1:28" x14ac:dyDescent="0.25">
      <c r="A96" s="28" t="s">
        <v>283</v>
      </c>
      <c r="B96" s="91"/>
      <c r="C96" s="96"/>
      <c r="D96" s="37" t="s">
        <v>104</v>
      </c>
      <c r="E96" s="8" t="s">
        <v>161</v>
      </c>
      <c r="F96" s="25"/>
      <c r="G96" s="15">
        <v>3</v>
      </c>
      <c r="H96" s="31">
        <f t="shared" si="13"/>
        <v>3</v>
      </c>
      <c r="I96" s="14">
        <v>1.5</v>
      </c>
      <c r="J96" s="12">
        <f t="shared" si="14"/>
        <v>1.5</v>
      </c>
      <c r="K96" s="11">
        <f t="shared" si="11"/>
        <v>0</v>
      </c>
      <c r="L96" s="16">
        <v>0.75</v>
      </c>
      <c r="M96" s="12">
        <f t="shared" si="15"/>
        <v>0.75</v>
      </c>
      <c r="N96" s="11">
        <f t="shared" si="12"/>
        <v>0</v>
      </c>
      <c r="O96" s="18">
        <f t="shared" si="10"/>
        <v>0</v>
      </c>
      <c r="Q96" s="60"/>
      <c r="R96" s="60"/>
      <c r="S96" s="60"/>
      <c r="T96" s="60"/>
      <c r="U96" s="60"/>
      <c r="V96" s="60"/>
      <c r="W96" s="6"/>
      <c r="X96" s="58"/>
      <c r="Y96" s="58"/>
      <c r="Z96" s="58"/>
      <c r="AA96" s="58"/>
      <c r="AB96" s="58"/>
    </row>
    <row r="97" spans="1:28" ht="16.5" x14ac:dyDescent="0.25">
      <c r="A97" s="28" t="s">
        <v>284</v>
      </c>
      <c r="B97" s="92"/>
      <c r="C97" s="23" t="s">
        <v>100</v>
      </c>
      <c r="D97" s="37" t="s">
        <v>175</v>
      </c>
      <c r="E97" s="8" t="s">
        <v>161</v>
      </c>
      <c r="F97" s="25"/>
      <c r="G97" s="15">
        <v>3</v>
      </c>
      <c r="H97" s="31">
        <f t="shared" si="13"/>
        <v>3</v>
      </c>
      <c r="I97" s="14">
        <v>1</v>
      </c>
      <c r="J97" s="12">
        <f t="shared" si="14"/>
        <v>1</v>
      </c>
      <c r="K97" s="11">
        <f t="shared" si="11"/>
        <v>0</v>
      </c>
      <c r="L97" s="16"/>
      <c r="M97" s="12"/>
      <c r="N97" s="11">
        <f t="shared" si="12"/>
        <v>0</v>
      </c>
      <c r="O97" s="18">
        <f>J97*K97+M97*N97</f>
        <v>0</v>
      </c>
      <c r="Q97" s="60"/>
      <c r="R97" s="60"/>
      <c r="S97" s="60"/>
      <c r="T97" s="60"/>
      <c r="U97" s="60"/>
      <c r="V97" s="60"/>
      <c r="W97" s="6"/>
      <c r="X97" s="58"/>
      <c r="Y97" s="58"/>
      <c r="Z97" s="58"/>
      <c r="AA97" s="58"/>
      <c r="AB97" s="58"/>
    </row>
    <row r="98" spans="1:28" s="66" customFormat="1" x14ac:dyDescent="0.25">
      <c r="A98" s="122" t="s">
        <v>79</v>
      </c>
      <c r="B98" s="122"/>
      <c r="C98" s="122"/>
      <c r="D98" s="122"/>
      <c r="E98" s="122"/>
      <c r="F98" s="122"/>
      <c r="G98" s="122"/>
      <c r="H98" s="122"/>
      <c r="I98" s="122"/>
      <c r="J98" s="122"/>
      <c r="K98" s="122"/>
      <c r="L98" s="122"/>
      <c r="M98" s="122"/>
      <c r="N98" s="122"/>
      <c r="O98" s="88">
        <f>SUM(O17:O97)+O13</f>
        <v>0</v>
      </c>
      <c r="P98" s="62"/>
      <c r="Q98" s="63"/>
      <c r="R98" s="63"/>
      <c r="S98" s="63"/>
      <c r="T98" s="63"/>
      <c r="U98" s="63"/>
      <c r="V98" s="63"/>
      <c r="W98" s="64"/>
      <c r="X98" s="65"/>
      <c r="Y98" s="65"/>
      <c r="Z98" s="65"/>
      <c r="AA98" s="65"/>
      <c r="AB98" s="65"/>
    </row>
    <row r="99" spans="1:28" x14ac:dyDescent="0.25">
      <c r="A99" s="27" t="s">
        <v>285</v>
      </c>
      <c r="B99" s="90" t="s">
        <v>18</v>
      </c>
      <c r="C99" s="93" t="s">
        <v>37</v>
      </c>
      <c r="D99" s="35" t="s">
        <v>24</v>
      </c>
      <c r="E99" s="8" t="s">
        <v>25</v>
      </c>
      <c r="F99" s="25"/>
      <c r="G99" s="8">
        <v>10</v>
      </c>
      <c r="H99" s="8">
        <f>G99</f>
        <v>10</v>
      </c>
      <c r="I99" s="8">
        <v>1</v>
      </c>
      <c r="J99" s="8">
        <f>I99</f>
        <v>1</v>
      </c>
      <c r="K99" s="11">
        <f t="shared" si="11"/>
        <v>0</v>
      </c>
      <c r="L99" s="17">
        <v>0.5</v>
      </c>
      <c r="M99" s="8">
        <f>L99</f>
        <v>0.5</v>
      </c>
      <c r="N99" s="11">
        <f t="shared" si="12"/>
        <v>0</v>
      </c>
      <c r="O99" s="18">
        <f t="shared" ref="O99:O119" si="16">J99*K99+M99*N99</f>
        <v>0</v>
      </c>
      <c r="Q99" s="60"/>
      <c r="R99" s="60"/>
      <c r="S99" s="60"/>
      <c r="T99" s="60"/>
      <c r="U99" s="60"/>
      <c r="V99" s="60"/>
      <c r="W99" s="6"/>
      <c r="X99" s="58"/>
      <c r="Y99" s="58"/>
      <c r="Z99" s="58"/>
      <c r="AA99" s="58"/>
      <c r="AB99" s="58"/>
    </row>
    <row r="100" spans="1:28" x14ac:dyDescent="0.25">
      <c r="A100" s="27" t="s">
        <v>286</v>
      </c>
      <c r="B100" s="91"/>
      <c r="C100" s="94"/>
      <c r="D100" s="35" t="s">
        <v>176</v>
      </c>
      <c r="E100" s="8" t="s">
        <v>59</v>
      </c>
      <c r="F100" s="25"/>
      <c r="G100" s="67"/>
      <c r="H100" s="31"/>
      <c r="I100" s="8">
        <v>2</v>
      </c>
      <c r="J100" s="8">
        <f>I100</f>
        <v>2</v>
      </c>
      <c r="K100" s="11">
        <f>F100</f>
        <v>0</v>
      </c>
      <c r="L100" s="17"/>
      <c r="M100" s="12"/>
      <c r="N100" s="11"/>
      <c r="O100" s="18">
        <f t="shared" si="16"/>
        <v>0</v>
      </c>
      <c r="Q100" s="60"/>
      <c r="R100" s="60"/>
      <c r="S100" s="60"/>
      <c r="T100" s="60"/>
      <c r="U100" s="60"/>
      <c r="V100" s="60"/>
      <c r="W100" s="6"/>
      <c r="X100" s="58"/>
      <c r="Y100" s="58"/>
      <c r="Z100" s="58"/>
      <c r="AA100" s="58"/>
      <c r="AB100" s="58"/>
    </row>
    <row r="101" spans="1:28" x14ac:dyDescent="0.25">
      <c r="A101" s="28" t="s">
        <v>287</v>
      </c>
      <c r="B101" s="91"/>
      <c r="C101" s="96"/>
      <c r="D101" s="43" t="s">
        <v>177</v>
      </c>
      <c r="E101" s="8" t="s">
        <v>26</v>
      </c>
      <c r="F101" s="25"/>
      <c r="G101" s="17">
        <v>10</v>
      </c>
      <c r="H101" s="31">
        <f t="shared" ref="H101:H116" si="17">$H$3*G101/36</f>
        <v>10</v>
      </c>
      <c r="I101" s="15">
        <v>2</v>
      </c>
      <c r="J101" s="12">
        <f t="shared" ref="J101:J119" si="18">36*I101/$H$3</f>
        <v>2</v>
      </c>
      <c r="K101" s="11">
        <f t="shared" si="11"/>
        <v>0</v>
      </c>
      <c r="L101" s="17">
        <v>1</v>
      </c>
      <c r="M101" s="12">
        <f t="shared" ref="M101:M119" si="19">36*L101/$H$3</f>
        <v>1</v>
      </c>
      <c r="N101" s="11">
        <f t="shared" si="12"/>
        <v>0</v>
      </c>
      <c r="O101" s="18">
        <f t="shared" si="16"/>
        <v>0</v>
      </c>
      <c r="Q101" s="60"/>
      <c r="R101" s="60"/>
      <c r="S101" s="60"/>
      <c r="T101" s="60"/>
      <c r="U101" s="60"/>
      <c r="V101" s="60"/>
      <c r="W101" s="6"/>
      <c r="X101" s="58"/>
      <c r="Y101" s="58"/>
      <c r="Z101" s="58"/>
      <c r="AA101" s="58"/>
      <c r="AB101" s="58"/>
    </row>
    <row r="102" spans="1:28" x14ac:dyDescent="0.25">
      <c r="A102" s="28" t="s">
        <v>288</v>
      </c>
      <c r="B102" s="91"/>
      <c r="C102" s="93" t="s">
        <v>124</v>
      </c>
      <c r="D102" s="37" t="s">
        <v>11</v>
      </c>
      <c r="E102" s="8" t="s">
        <v>33</v>
      </c>
      <c r="F102" s="25"/>
      <c r="G102" s="17">
        <v>3</v>
      </c>
      <c r="H102" s="31">
        <f t="shared" si="17"/>
        <v>3</v>
      </c>
      <c r="I102" s="15">
        <v>3</v>
      </c>
      <c r="J102" s="12">
        <f t="shared" si="18"/>
        <v>3</v>
      </c>
      <c r="K102" s="11">
        <f t="shared" si="11"/>
        <v>0</v>
      </c>
      <c r="L102" s="17">
        <v>1.5</v>
      </c>
      <c r="M102" s="12">
        <f t="shared" si="19"/>
        <v>1.5</v>
      </c>
      <c r="N102" s="11">
        <f t="shared" si="12"/>
        <v>0</v>
      </c>
      <c r="O102" s="18">
        <f t="shared" si="16"/>
        <v>0</v>
      </c>
      <c r="Q102" s="60"/>
      <c r="R102" s="60"/>
      <c r="S102" s="60"/>
      <c r="T102" s="60"/>
      <c r="U102" s="60"/>
      <c r="V102" s="60"/>
      <c r="W102" s="6"/>
      <c r="X102" s="58"/>
      <c r="Y102" s="58"/>
      <c r="Z102" s="58"/>
      <c r="AA102" s="58"/>
      <c r="AB102" s="58"/>
    </row>
    <row r="103" spans="1:28" ht="16.5" x14ac:dyDescent="0.25">
      <c r="A103" s="28" t="s">
        <v>289</v>
      </c>
      <c r="B103" s="91"/>
      <c r="C103" s="96"/>
      <c r="D103" s="37" t="s">
        <v>156</v>
      </c>
      <c r="E103" s="8" t="s">
        <v>60</v>
      </c>
      <c r="F103" s="25"/>
      <c r="G103" s="17">
        <v>6</v>
      </c>
      <c r="H103" s="31">
        <f t="shared" si="17"/>
        <v>6</v>
      </c>
      <c r="I103" s="15">
        <v>2</v>
      </c>
      <c r="J103" s="12">
        <f t="shared" si="18"/>
        <v>2</v>
      </c>
      <c r="K103" s="11">
        <f t="shared" si="11"/>
        <v>0</v>
      </c>
      <c r="L103" s="17">
        <v>1</v>
      </c>
      <c r="M103" s="12">
        <f t="shared" si="19"/>
        <v>1</v>
      </c>
      <c r="N103" s="11">
        <f t="shared" si="12"/>
        <v>0</v>
      </c>
      <c r="O103" s="18">
        <f t="shared" si="16"/>
        <v>0</v>
      </c>
      <c r="Q103" s="60"/>
      <c r="R103" s="60"/>
      <c r="S103" s="60"/>
      <c r="T103" s="60"/>
      <c r="U103" s="60"/>
      <c r="V103" s="60"/>
      <c r="W103" s="6"/>
      <c r="X103" s="58"/>
      <c r="Y103" s="58"/>
      <c r="Z103" s="58"/>
      <c r="AA103" s="58"/>
      <c r="AB103" s="58"/>
    </row>
    <row r="104" spans="1:28" x14ac:dyDescent="0.25">
      <c r="A104" s="28" t="s">
        <v>290</v>
      </c>
      <c r="B104" s="91"/>
      <c r="C104" s="94" t="s">
        <v>123</v>
      </c>
      <c r="D104" s="38" t="s">
        <v>178</v>
      </c>
      <c r="E104" s="8" t="s">
        <v>56</v>
      </c>
      <c r="F104" s="25"/>
      <c r="G104" s="17">
        <v>3</v>
      </c>
      <c r="H104" s="31">
        <f t="shared" si="17"/>
        <v>3</v>
      </c>
      <c r="I104" s="15">
        <v>2</v>
      </c>
      <c r="J104" s="12">
        <f t="shared" si="18"/>
        <v>2</v>
      </c>
      <c r="K104" s="11">
        <f t="shared" si="11"/>
        <v>0</v>
      </c>
      <c r="L104" s="17">
        <v>1</v>
      </c>
      <c r="M104" s="12">
        <f t="shared" si="19"/>
        <v>1</v>
      </c>
      <c r="N104" s="11">
        <f t="shared" si="12"/>
        <v>0</v>
      </c>
      <c r="O104" s="18">
        <f t="shared" si="16"/>
        <v>0</v>
      </c>
      <c r="Q104" s="60"/>
      <c r="R104" s="60"/>
      <c r="S104" s="60"/>
      <c r="T104" s="60"/>
      <c r="U104" s="60"/>
      <c r="V104" s="60"/>
      <c r="W104" s="6"/>
      <c r="X104" s="58"/>
      <c r="Y104" s="58"/>
      <c r="Z104" s="58"/>
      <c r="AA104" s="58"/>
      <c r="AB104" s="58"/>
    </row>
    <row r="105" spans="1:28" x14ac:dyDescent="0.25">
      <c r="A105" s="28" t="s">
        <v>291</v>
      </c>
      <c r="B105" s="91"/>
      <c r="C105" s="94"/>
      <c r="D105" s="38" t="s">
        <v>179</v>
      </c>
      <c r="E105" s="8" t="s">
        <v>56</v>
      </c>
      <c r="F105" s="25"/>
      <c r="G105" s="17">
        <v>3</v>
      </c>
      <c r="H105" s="31">
        <f t="shared" si="17"/>
        <v>3</v>
      </c>
      <c r="I105" s="15">
        <v>3</v>
      </c>
      <c r="J105" s="12">
        <f t="shared" si="18"/>
        <v>3</v>
      </c>
      <c r="K105" s="11">
        <f t="shared" si="11"/>
        <v>0</v>
      </c>
      <c r="L105" s="17">
        <v>1.5</v>
      </c>
      <c r="M105" s="12">
        <f t="shared" si="19"/>
        <v>1.5</v>
      </c>
      <c r="N105" s="11">
        <f t="shared" si="12"/>
        <v>0</v>
      </c>
      <c r="O105" s="18">
        <f t="shared" si="16"/>
        <v>0</v>
      </c>
      <c r="Q105" s="60"/>
      <c r="R105" s="60"/>
      <c r="S105" s="60"/>
      <c r="T105" s="60"/>
      <c r="U105" s="60"/>
      <c r="V105" s="60"/>
      <c r="W105" s="6"/>
      <c r="X105" s="58"/>
      <c r="Y105" s="58"/>
      <c r="Z105" s="58"/>
      <c r="AA105" s="58"/>
      <c r="AB105" s="58"/>
    </row>
    <row r="106" spans="1:28" x14ac:dyDescent="0.25">
      <c r="A106" s="28" t="s">
        <v>292</v>
      </c>
      <c r="B106" s="91"/>
      <c r="C106" s="94"/>
      <c r="D106" s="38" t="s">
        <v>180</v>
      </c>
      <c r="E106" s="8" t="s">
        <v>56</v>
      </c>
      <c r="F106" s="25"/>
      <c r="G106" s="17">
        <v>3</v>
      </c>
      <c r="H106" s="31">
        <f t="shared" si="17"/>
        <v>3</v>
      </c>
      <c r="I106" s="15">
        <v>4</v>
      </c>
      <c r="J106" s="12">
        <f t="shared" si="18"/>
        <v>4</v>
      </c>
      <c r="K106" s="11">
        <f t="shared" si="11"/>
        <v>0</v>
      </c>
      <c r="L106" s="17">
        <v>2</v>
      </c>
      <c r="M106" s="12">
        <f t="shared" si="19"/>
        <v>2</v>
      </c>
      <c r="N106" s="11">
        <f t="shared" si="12"/>
        <v>0</v>
      </c>
      <c r="O106" s="18">
        <f t="shared" si="16"/>
        <v>0</v>
      </c>
      <c r="Q106" s="60"/>
      <c r="R106" s="60"/>
      <c r="S106" s="60"/>
      <c r="T106" s="60"/>
      <c r="U106" s="60"/>
      <c r="V106" s="60"/>
      <c r="W106" s="6"/>
      <c r="X106" s="58"/>
      <c r="Y106" s="58"/>
      <c r="Z106" s="58"/>
      <c r="AA106" s="58"/>
      <c r="AB106" s="58"/>
    </row>
    <row r="107" spans="1:28" x14ac:dyDescent="0.25">
      <c r="A107" s="28" t="s">
        <v>293</v>
      </c>
      <c r="B107" s="91"/>
      <c r="C107" s="94"/>
      <c r="D107" s="37" t="s">
        <v>181</v>
      </c>
      <c r="E107" s="8" t="s">
        <v>56</v>
      </c>
      <c r="F107" s="25"/>
      <c r="G107" s="17">
        <v>6</v>
      </c>
      <c r="H107" s="31">
        <f t="shared" si="17"/>
        <v>6</v>
      </c>
      <c r="I107" s="15">
        <v>0.5</v>
      </c>
      <c r="J107" s="12">
        <f t="shared" si="18"/>
        <v>0.5</v>
      </c>
      <c r="K107" s="11">
        <f t="shared" si="11"/>
        <v>0</v>
      </c>
      <c r="L107" s="17">
        <v>0.25</v>
      </c>
      <c r="M107" s="12">
        <f t="shared" si="19"/>
        <v>0.25</v>
      </c>
      <c r="N107" s="11">
        <f t="shared" si="12"/>
        <v>0</v>
      </c>
      <c r="O107" s="18">
        <f t="shared" si="16"/>
        <v>0</v>
      </c>
      <c r="Q107" s="60"/>
      <c r="R107" s="60"/>
      <c r="S107" s="60"/>
      <c r="T107" s="60"/>
      <c r="U107" s="60"/>
      <c r="V107" s="60"/>
      <c r="W107" s="6"/>
      <c r="X107" s="58"/>
      <c r="Y107" s="58"/>
      <c r="Z107" s="58"/>
      <c r="AA107" s="58"/>
      <c r="AB107" s="58"/>
    </row>
    <row r="108" spans="1:28" x14ac:dyDescent="0.25">
      <c r="A108" s="28" t="s">
        <v>294</v>
      </c>
      <c r="B108" s="91"/>
      <c r="C108" s="94"/>
      <c r="D108" s="37" t="s">
        <v>105</v>
      </c>
      <c r="E108" s="8" t="s">
        <v>56</v>
      </c>
      <c r="F108" s="25"/>
      <c r="G108" s="17">
        <v>6</v>
      </c>
      <c r="H108" s="31">
        <f t="shared" si="17"/>
        <v>6</v>
      </c>
      <c r="I108" s="15">
        <v>1</v>
      </c>
      <c r="J108" s="12">
        <f t="shared" si="18"/>
        <v>1</v>
      </c>
      <c r="K108" s="11">
        <f t="shared" si="11"/>
        <v>0</v>
      </c>
      <c r="L108" s="17">
        <v>0.5</v>
      </c>
      <c r="M108" s="12">
        <f t="shared" si="19"/>
        <v>0.5</v>
      </c>
      <c r="N108" s="11">
        <f t="shared" si="12"/>
        <v>0</v>
      </c>
      <c r="O108" s="18">
        <f t="shared" si="16"/>
        <v>0</v>
      </c>
      <c r="Q108" s="60"/>
      <c r="R108" s="60"/>
      <c r="S108" s="60"/>
      <c r="T108" s="60"/>
      <c r="U108" s="60"/>
      <c r="V108" s="60"/>
      <c r="W108" s="6"/>
      <c r="X108" s="58"/>
      <c r="Y108" s="58"/>
      <c r="Z108" s="58"/>
      <c r="AA108" s="58"/>
      <c r="AB108" s="58"/>
    </row>
    <row r="109" spans="1:28" x14ac:dyDescent="0.25">
      <c r="A109" s="28" t="s">
        <v>295</v>
      </c>
      <c r="B109" s="91"/>
      <c r="C109" s="96"/>
      <c r="D109" s="37" t="s">
        <v>106</v>
      </c>
      <c r="E109" s="8" t="s">
        <v>56</v>
      </c>
      <c r="F109" s="25"/>
      <c r="G109" s="17">
        <v>6</v>
      </c>
      <c r="H109" s="31">
        <f t="shared" si="17"/>
        <v>6</v>
      </c>
      <c r="I109" s="15">
        <v>1.5</v>
      </c>
      <c r="J109" s="12">
        <f t="shared" si="18"/>
        <v>1.5</v>
      </c>
      <c r="K109" s="11">
        <f t="shared" si="11"/>
        <v>0</v>
      </c>
      <c r="L109" s="17">
        <v>0.75</v>
      </c>
      <c r="M109" s="12">
        <f t="shared" si="19"/>
        <v>0.75</v>
      </c>
      <c r="N109" s="11">
        <f t="shared" si="12"/>
        <v>0</v>
      </c>
      <c r="O109" s="18">
        <f t="shared" si="16"/>
        <v>0</v>
      </c>
      <c r="Q109" s="60"/>
      <c r="R109" s="60"/>
      <c r="S109" s="60"/>
      <c r="T109" s="60"/>
      <c r="U109" s="60"/>
      <c r="V109" s="60"/>
      <c r="W109" s="6"/>
      <c r="X109" s="58"/>
      <c r="Y109" s="58"/>
      <c r="Z109" s="58"/>
      <c r="AA109" s="58"/>
      <c r="AB109" s="58"/>
    </row>
    <row r="110" spans="1:28" x14ac:dyDescent="0.25">
      <c r="A110" s="28" t="s">
        <v>296</v>
      </c>
      <c r="B110" s="91"/>
      <c r="C110" s="95" t="s">
        <v>68</v>
      </c>
      <c r="D110" s="44" t="s">
        <v>1</v>
      </c>
      <c r="E110" s="8" t="s">
        <v>26</v>
      </c>
      <c r="F110" s="25"/>
      <c r="G110" s="17">
        <v>6</v>
      </c>
      <c r="H110" s="31">
        <f t="shared" si="17"/>
        <v>6</v>
      </c>
      <c r="I110" s="15">
        <v>0.5</v>
      </c>
      <c r="J110" s="12">
        <f t="shared" si="18"/>
        <v>0.5</v>
      </c>
      <c r="K110" s="11">
        <f t="shared" si="11"/>
        <v>0</v>
      </c>
      <c r="L110" s="17">
        <v>0.25</v>
      </c>
      <c r="M110" s="12">
        <f t="shared" si="19"/>
        <v>0.25</v>
      </c>
      <c r="N110" s="11">
        <f t="shared" si="12"/>
        <v>0</v>
      </c>
      <c r="O110" s="18">
        <f t="shared" si="16"/>
        <v>0</v>
      </c>
      <c r="Q110" s="60"/>
      <c r="R110" s="60"/>
      <c r="S110" s="60"/>
      <c r="T110" s="60"/>
      <c r="U110" s="60"/>
      <c r="V110" s="60"/>
      <c r="W110" s="6"/>
      <c r="X110" s="58"/>
      <c r="Y110" s="58"/>
      <c r="Z110" s="58"/>
      <c r="AA110" s="58"/>
      <c r="AB110" s="58"/>
    </row>
    <row r="111" spans="1:28" x14ac:dyDescent="0.25">
      <c r="A111" s="28" t="s">
        <v>297</v>
      </c>
      <c r="B111" s="91"/>
      <c r="C111" s="95"/>
      <c r="D111" s="44" t="s">
        <v>12</v>
      </c>
      <c r="E111" s="8" t="s">
        <v>26</v>
      </c>
      <c r="F111" s="25"/>
      <c r="G111" s="17">
        <v>6</v>
      </c>
      <c r="H111" s="31">
        <f t="shared" si="17"/>
        <v>6</v>
      </c>
      <c r="I111" s="15">
        <v>0.2</v>
      </c>
      <c r="J111" s="12">
        <f t="shared" si="18"/>
        <v>0.2</v>
      </c>
      <c r="K111" s="11">
        <f t="shared" si="11"/>
        <v>0</v>
      </c>
      <c r="L111" s="17">
        <v>0.1</v>
      </c>
      <c r="M111" s="12">
        <f t="shared" si="19"/>
        <v>0.1</v>
      </c>
      <c r="N111" s="11">
        <f t="shared" si="12"/>
        <v>0</v>
      </c>
      <c r="O111" s="18">
        <f t="shared" si="16"/>
        <v>0</v>
      </c>
      <c r="Q111" s="60"/>
      <c r="R111" s="60"/>
      <c r="S111" s="60"/>
      <c r="T111" s="60"/>
      <c r="U111" s="60"/>
      <c r="V111" s="60"/>
      <c r="W111" s="6"/>
      <c r="X111" s="58"/>
      <c r="Y111" s="58"/>
      <c r="Z111" s="58"/>
      <c r="AA111" s="58"/>
      <c r="AB111" s="58"/>
    </row>
    <row r="112" spans="1:28" x14ac:dyDescent="0.25">
      <c r="A112" s="28" t="s">
        <v>298</v>
      </c>
      <c r="B112" s="91"/>
      <c r="C112" s="95"/>
      <c r="D112" s="37" t="s">
        <v>13</v>
      </c>
      <c r="E112" s="8" t="s">
        <v>61</v>
      </c>
      <c r="F112" s="25"/>
      <c r="G112" s="17">
        <v>12</v>
      </c>
      <c r="H112" s="31">
        <f t="shared" si="17"/>
        <v>12</v>
      </c>
      <c r="I112" s="15">
        <v>1</v>
      </c>
      <c r="J112" s="12">
        <f t="shared" si="18"/>
        <v>1</v>
      </c>
      <c r="K112" s="11">
        <f t="shared" si="11"/>
        <v>0</v>
      </c>
      <c r="L112" s="17">
        <v>0.5</v>
      </c>
      <c r="M112" s="12">
        <f t="shared" si="19"/>
        <v>0.5</v>
      </c>
      <c r="N112" s="11">
        <f t="shared" si="12"/>
        <v>0</v>
      </c>
      <c r="O112" s="18">
        <f t="shared" si="16"/>
        <v>0</v>
      </c>
      <c r="Q112" s="60"/>
      <c r="R112" s="60"/>
      <c r="S112" s="60"/>
      <c r="T112" s="60"/>
      <c r="U112" s="60"/>
      <c r="V112" s="60"/>
      <c r="W112" s="6"/>
      <c r="X112" s="58"/>
      <c r="Y112" s="58"/>
      <c r="Z112" s="58"/>
      <c r="AA112" s="58"/>
      <c r="AB112" s="58"/>
    </row>
    <row r="113" spans="1:28" x14ac:dyDescent="0.25">
      <c r="A113" s="28" t="s">
        <v>299</v>
      </c>
      <c r="B113" s="91"/>
      <c r="C113" s="95"/>
      <c r="D113" s="37" t="s">
        <v>15</v>
      </c>
      <c r="E113" s="8" t="s">
        <v>61</v>
      </c>
      <c r="F113" s="25"/>
      <c r="G113" s="17">
        <v>12</v>
      </c>
      <c r="H113" s="31">
        <f t="shared" si="17"/>
        <v>12</v>
      </c>
      <c r="I113" s="15">
        <v>0.5</v>
      </c>
      <c r="J113" s="12">
        <f t="shared" si="18"/>
        <v>0.5</v>
      </c>
      <c r="K113" s="11">
        <f t="shared" si="11"/>
        <v>0</v>
      </c>
      <c r="L113" s="17">
        <v>0.25</v>
      </c>
      <c r="M113" s="12">
        <f t="shared" si="19"/>
        <v>0.25</v>
      </c>
      <c r="N113" s="11">
        <f t="shared" si="12"/>
        <v>0</v>
      </c>
      <c r="O113" s="18">
        <f t="shared" si="16"/>
        <v>0</v>
      </c>
      <c r="Q113" s="60"/>
      <c r="R113" s="60"/>
      <c r="S113" s="60"/>
      <c r="T113" s="60"/>
      <c r="U113" s="60"/>
      <c r="V113" s="60"/>
      <c r="W113" s="6"/>
      <c r="X113" s="58"/>
      <c r="Y113" s="58"/>
      <c r="Z113" s="58"/>
      <c r="AA113" s="58"/>
      <c r="AB113" s="58"/>
    </row>
    <row r="114" spans="1:28" x14ac:dyDescent="0.25">
      <c r="A114" s="28" t="s">
        <v>300</v>
      </c>
      <c r="B114" s="91"/>
      <c r="C114" s="95"/>
      <c r="D114" s="37" t="s">
        <v>187</v>
      </c>
      <c r="E114" s="8" t="s">
        <v>61</v>
      </c>
      <c r="F114" s="25"/>
      <c r="G114" s="17">
        <v>12</v>
      </c>
      <c r="H114" s="31">
        <f t="shared" si="17"/>
        <v>12</v>
      </c>
      <c r="I114" s="15">
        <v>0.5</v>
      </c>
      <c r="J114" s="12">
        <f t="shared" si="18"/>
        <v>0.5</v>
      </c>
      <c r="K114" s="11">
        <f t="shared" si="11"/>
        <v>0</v>
      </c>
      <c r="L114" s="17">
        <v>0.25</v>
      </c>
      <c r="M114" s="12">
        <f t="shared" si="19"/>
        <v>0.25</v>
      </c>
      <c r="N114" s="11">
        <f t="shared" si="12"/>
        <v>0</v>
      </c>
      <c r="O114" s="18">
        <f t="shared" si="16"/>
        <v>0</v>
      </c>
      <c r="Q114" s="60"/>
      <c r="R114" s="60"/>
      <c r="S114" s="60"/>
      <c r="T114" s="60"/>
      <c r="U114" s="60"/>
      <c r="V114" s="60"/>
      <c r="W114" s="6"/>
      <c r="X114" s="58"/>
      <c r="Y114" s="58"/>
      <c r="Z114" s="58"/>
      <c r="AA114" s="58"/>
      <c r="AB114" s="58"/>
    </row>
    <row r="115" spans="1:28" x14ac:dyDescent="0.25">
      <c r="A115" s="28" t="s">
        <v>301</v>
      </c>
      <c r="B115" s="91"/>
      <c r="C115" s="93" t="s">
        <v>69</v>
      </c>
      <c r="D115" s="37" t="s">
        <v>90</v>
      </c>
      <c r="E115" s="9" t="s">
        <v>32</v>
      </c>
      <c r="F115" s="25"/>
      <c r="G115" s="17">
        <v>3</v>
      </c>
      <c r="H115" s="31">
        <f t="shared" si="17"/>
        <v>3</v>
      </c>
      <c r="I115" s="15">
        <v>1</v>
      </c>
      <c r="J115" s="12">
        <f t="shared" si="18"/>
        <v>1</v>
      </c>
      <c r="K115" s="11">
        <f t="shared" si="11"/>
        <v>0</v>
      </c>
      <c r="L115" s="17">
        <v>0.5</v>
      </c>
      <c r="M115" s="12">
        <f t="shared" si="19"/>
        <v>0.5</v>
      </c>
      <c r="N115" s="11">
        <f t="shared" si="12"/>
        <v>0</v>
      </c>
      <c r="O115" s="18">
        <f t="shared" si="16"/>
        <v>0</v>
      </c>
      <c r="Q115" s="60"/>
      <c r="R115" s="60"/>
      <c r="S115" s="60"/>
      <c r="T115" s="60"/>
      <c r="U115" s="60"/>
      <c r="V115" s="60"/>
      <c r="W115" s="6"/>
      <c r="X115" s="58"/>
      <c r="Y115" s="58"/>
      <c r="Z115" s="58"/>
      <c r="AA115" s="58"/>
      <c r="AB115" s="58"/>
    </row>
    <row r="116" spans="1:28" x14ac:dyDescent="0.25">
      <c r="A116" s="28" t="s">
        <v>302</v>
      </c>
      <c r="B116" s="91"/>
      <c r="C116" s="96"/>
      <c r="D116" s="36" t="s">
        <v>4</v>
      </c>
      <c r="E116" s="9" t="s">
        <v>27</v>
      </c>
      <c r="F116" s="25"/>
      <c r="G116" s="17">
        <v>3</v>
      </c>
      <c r="H116" s="31">
        <f t="shared" si="17"/>
        <v>3</v>
      </c>
      <c r="I116" s="19">
        <v>0.5</v>
      </c>
      <c r="J116" s="12">
        <f t="shared" si="18"/>
        <v>0.5</v>
      </c>
      <c r="K116" s="11">
        <f t="shared" si="11"/>
        <v>0</v>
      </c>
      <c r="L116" s="17">
        <v>0.25</v>
      </c>
      <c r="M116" s="12">
        <f t="shared" si="19"/>
        <v>0.25</v>
      </c>
      <c r="N116" s="11">
        <f t="shared" si="12"/>
        <v>0</v>
      </c>
      <c r="O116" s="18">
        <f t="shared" si="16"/>
        <v>0</v>
      </c>
      <c r="Q116" s="60"/>
      <c r="R116" s="60"/>
      <c r="S116" s="60"/>
      <c r="T116" s="60"/>
      <c r="U116" s="60"/>
      <c r="V116" s="60"/>
      <c r="W116" s="6"/>
      <c r="X116" s="58"/>
      <c r="Y116" s="58"/>
      <c r="Z116" s="58"/>
      <c r="AA116" s="58"/>
      <c r="AB116" s="58"/>
    </row>
    <row r="117" spans="1:28" ht="18" customHeight="1" x14ac:dyDescent="0.25">
      <c r="A117" s="27" t="s">
        <v>303</v>
      </c>
      <c r="B117" s="91"/>
      <c r="C117" s="93" t="s">
        <v>77</v>
      </c>
      <c r="D117" s="45" t="s">
        <v>5</v>
      </c>
      <c r="E117" s="8" t="s">
        <v>65</v>
      </c>
      <c r="F117" s="25"/>
      <c r="G117" s="17"/>
      <c r="H117" s="31"/>
      <c r="I117" s="19">
        <v>1</v>
      </c>
      <c r="J117" s="12">
        <f t="shared" si="18"/>
        <v>1</v>
      </c>
      <c r="K117" s="11">
        <f t="shared" si="11"/>
        <v>0</v>
      </c>
      <c r="L117" s="17">
        <v>0</v>
      </c>
      <c r="M117" s="12">
        <f t="shared" si="19"/>
        <v>0</v>
      </c>
      <c r="N117" s="11">
        <f t="shared" si="12"/>
        <v>0</v>
      </c>
      <c r="O117" s="18">
        <f>F117</f>
        <v>0</v>
      </c>
      <c r="P117" s="68"/>
      <c r="Q117" s="60"/>
      <c r="R117" s="60"/>
      <c r="S117" s="60"/>
      <c r="T117" s="60"/>
      <c r="U117" s="60"/>
      <c r="V117" s="60"/>
      <c r="W117" s="6"/>
      <c r="X117" s="58"/>
      <c r="Y117" s="58"/>
      <c r="Z117" s="58"/>
      <c r="AA117" s="58"/>
      <c r="AB117" s="58"/>
    </row>
    <row r="118" spans="1:28" hidden="1" x14ac:dyDescent="0.25">
      <c r="A118" s="28"/>
      <c r="B118" s="91"/>
      <c r="C118" s="96"/>
      <c r="D118" s="46"/>
      <c r="E118" s="9" t="s">
        <v>28</v>
      </c>
      <c r="F118" s="25"/>
      <c r="G118" s="17"/>
      <c r="H118" s="31">
        <f>$H$3*G118/36</f>
        <v>0</v>
      </c>
      <c r="I118" s="19">
        <v>0</v>
      </c>
      <c r="J118" s="12">
        <f t="shared" si="18"/>
        <v>0</v>
      </c>
      <c r="K118" s="11">
        <f t="shared" si="11"/>
        <v>0</v>
      </c>
      <c r="L118" s="17"/>
      <c r="M118" s="12">
        <f t="shared" si="19"/>
        <v>0</v>
      </c>
      <c r="N118" s="11">
        <f t="shared" si="12"/>
        <v>0</v>
      </c>
      <c r="O118" s="18">
        <f t="shared" si="16"/>
        <v>0</v>
      </c>
      <c r="P118" s="68"/>
      <c r="Q118" s="60"/>
      <c r="R118" s="60"/>
      <c r="S118" s="60"/>
      <c r="T118" s="60"/>
      <c r="U118" s="60"/>
      <c r="V118" s="60"/>
      <c r="W118" s="6"/>
      <c r="X118" s="58"/>
      <c r="Y118" s="58"/>
      <c r="Z118" s="58"/>
      <c r="AA118" s="58"/>
      <c r="AB118" s="58"/>
    </row>
    <row r="119" spans="1:28" ht="16.5" x14ac:dyDescent="0.25">
      <c r="A119" s="28" t="s">
        <v>304</v>
      </c>
      <c r="B119" s="92"/>
      <c r="C119" s="22" t="s">
        <v>100</v>
      </c>
      <c r="D119" s="47" t="s">
        <v>182</v>
      </c>
      <c r="E119" s="9" t="s">
        <v>101</v>
      </c>
      <c r="F119" s="25"/>
      <c r="G119" s="17">
        <v>3</v>
      </c>
      <c r="H119" s="31">
        <f>$H$3*G119/36</f>
        <v>3</v>
      </c>
      <c r="I119" s="19">
        <v>1</v>
      </c>
      <c r="J119" s="12">
        <f t="shared" si="18"/>
        <v>1</v>
      </c>
      <c r="K119" s="11">
        <f t="shared" si="11"/>
        <v>0</v>
      </c>
      <c r="L119" s="17">
        <v>0.5</v>
      </c>
      <c r="M119" s="12">
        <f t="shared" si="19"/>
        <v>0.5</v>
      </c>
      <c r="N119" s="11">
        <f t="shared" si="12"/>
        <v>0</v>
      </c>
      <c r="O119" s="18">
        <f t="shared" si="16"/>
        <v>0</v>
      </c>
      <c r="P119" s="68"/>
      <c r="Q119" s="60"/>
      <c r="R119" s="60"/>
      <c r="S119" s="60"/>
      <c r="T119" s="60"/>
      <c r="U119" s="60"/>
      <c r="V119" s="60"/>
      <c r="W119" s="6"/>
      <c r="X119" s="58"/>
      <c r="Y119" s="58"/>
      <c r="Z119" s="58"/>
      <c r="AA119" s="58"/>
      <c r="AB119" s="58"/>
    </row>
    <row r="120" spans="1:28" s="66" customFormat="1" x14ac:dyDescent="0.25">
      <c r="A120" s="122" t="s">
        <v>80</v>
      </c>
      <c r="B120" s="122"/>
      <c r="C120" s="122"/>
      <c r="D120" s="122"/>
      <c r="E120" s="122"/>
      <c r="F120" s="122"/>
      <c r="G120" s="122"/>
      <c r="H120" s="122"/>
      <c r="I120" s="122"/>
      <c r="J120" s="122"/>
      <c r="K120" s="122"/>
      <c r="L120" s="122"/>
      <c r="M120" s="122"/>
      <c r="N120" s="122"/>
      <c r="O120" s="88">
        <f>SUM(O99:O119)</f>
        <v>0</v>
      </c>
      <c r="P120" s="62"/>
      <c r="Q120" s="63"/>
      <c r="R120" s="63"/>
      <c r="S120" s="63"/>
      <c r="T120" s="63"/>
      <c r="U120" s="63"/>
      <c r="V120" s="63"/>
      <c r="W120" s="64"/>
      <c r="X120" s="65"/>
      <c r="Y120" s="65"/>
      <c r="Z120" s="65"/>
      <c r="AA120" s="65"/>
      <c r="AB120" s="65"/>
    </row>
    <row r="121" spans="1:28" ht="16.5" x14ac:dyDescent="0.25">
      <c r="A121" s="28" t="s">
        <v>305</v>
      </c>
      <c r="B121" s="90" t="s">
        <v>19</v>
      </c>
      <c r="C121" s="103" t="s">
        <v>133</v>
      </c>
      <c r="D121" s="48" t="s">
        <v>157</v>
      </c>
      <c r="E121" s="9" t="s">
        <v>162</v>
      </c>
      <c r="F121" s="25"/>
      <c r="G121" s="17">
        <v>3</v>
      </c>
      <c r="H121" s="31">
        <f t="shared" ref="H121:H132" si="20">$H$3*G121/36</f>
        <v>3</v>
      </c>
      <c r="I121" s="19">
        <v>1</v>
      </c>
      <c r="J121" s="12">
        <f t="shared" ref="J121:J132" si="21">36*I121/$H$3</f>
        <v>1</v>
      </c>
      <c r="K121" s="11">
        <f t="shared" si="11"/>
        <v>0</v>
      </c>
      <c r="L121" s="17">
        <v>0.5</v>
      </c>
      <c r="M121" s="12">
        <f t="shared" ref="M121:M132" si="22">36*L121/$H$3</f>
        <v>0.5</v>
      </c>
      <c r="N121" s="11">
        <f t="shared" si="12"/>
        <v>0</v>
      </c>
      <c r="O121" s="18">
        <f>J121*K121+M121*N121</f>
        <v>0</v>
      </c>
      <c r="Q121" s="60"/>
      <c r="R121" s="60"/>
      <c r="S121" s="60"/>
      <c r="T121" s="60"/>
      <c r="U121" s="60"/>
      <c r="V121" s="60"/>
      <c r="W121" s="6"/>
      <c r="X121" s="58"/>
      <c r="Y121" s="58"/>
      <c r="Z121" s="58"/>
      <c r="AA121" s="58"/>
      <c r="AB121" s="58"/>
    </row>
    <row r="122" spans="1:28" ht="16.5" x14ac:dyDescent="0.25">
      <c r="A122" s="28" t="s">
        <v>306</v>
      </c>
      <c r="B122" s="91"/>
      <c r="C122" s="104"/>
      <c r="D122" s="48" t="s">
        <v>134</v>
      </c>
      <c r="E122" s="9" t="s">
        <v>162</v>
      </c>
      <c r="F122" s="25"/>
      <c r="G122" s="17">
        <v>3</v>
      </c>
      <c r="H122" s="31">
        <f t="shared" si="20"/>
        <v>3</v>
      </c>
      <c r="I122" s="19">
        <v>0.5</v>
      </c>
      <c r="J122" s="12">
        <f t="shared" si="21"/>
        <v>0.5</v>
      </c>
      <c r="K122" s="11">
        <f t="shared" si="11"/>
        <v>0</v>
      </c>
      <c r="L122" s="17">
        <v>0.25</v>
      </c>
      <c r="M122" s="12">
        <f t="shared" si="22"/>
        <v>0.25</v>
      </c>
      <c r="N122" s="11">
        <f t="shared" si="12"/>
        <v>0</v>
      </c>
      <c r="O122" s="18">
        <f t="shared" ref="O122:O151" si="23">J122*K122+M122*N122</f>
        <v>0</v>
      </c>
      <c r="Q122" s="60"/>
      <c r="R122" s="60"/>
      <c r="S122" s="60"/>
      <c r="T122" s="60"/>
      <c r="U122" s="60"/>
      <c r="V122" s="60"/>
      <c r="W122" s="6"/>
      <c r="X122" s="58"/>
      <c r="Y122" s="58"/>
      <c r="Z122" s="58"/>
      <c r="AA122" s="58"/>
      <c r="AB122" s="58"/>
    </row>
    <row r="123" spans="1:28" ht="18.75" customHeight="1" x14ac:dyDescent="0.25">
      <c r="A123" s="28" t="s">
        <v>307</v>
      </c>
      <c r="B123" s="91"/>
      <c r="C123" s="93" t="s">
        <v>31</v>
      </c>
      <c r="D123" s="35" t="s">
        <v>190</v>
      </c>
      <c r="E123" s="8" t="s">
        <v>38</v>
      </c>
      <c r="F123" s="25"/>
      <c r="G123" s="17">
        <v>6</v>
      </c>
      <c r="H123" s="31">
        <f t="shared" si="20"/>
        <v>6</v>
      </c>
      <c r="I123" s="15">
        <v>1</v>
      </c>
      <c r="J123" s="12">
        <f t="shared" si="21"/>
        <v>1</v>
      </c>
      <c r="K123" s="11">
        <f t="shared" si="11"/>
        <v>0</v>
      </c>
      <c r="L123" s="17">
        <v>0.5</v>
      </c>
      <c r="M123" s="12">
        <f t="shared" si="22"/>
        <v>0.5</v>
      </c>
      <c r="N123" s="11">
        <f t="shared" si="12"/>
        <v>0</v>
      </c>
      <c r="O123" s="18">
        <f t="shared" si="23"/>
        <v>0</v>
      </c>
      <c r="Q123" s="60"/>
      <c r="R123" s="60"/>
      <c r="S123" s="60"/>
      <c r="T123" s="60"/>
      <c r="U123" s="60"/>
      <c r="V123" s="60"/>
      <c r="W123" s="6"/>
      <c r="X123" s="58"/>
      <c r="Y123" s="58"/>
      <c r="Z123" s="58"/>
      <c r="AA123" s="58"/>
      <c r="AB123" s="58"/>
    </row>
    <row r="124" spans="1:28" ht="18.75" customHeight="1" x14ac:dyDescent="0.25">
      <c r="A124" s="28" t="s">
        <v>308</v>
      </c>
      <c r="B124" s="91"/>
      <c r="C124" s="94"/>
      <c r="D124" s="35" t="s">
        <v>191</v>
      </c>
      <c r="E124" s="8" t="s">
        <v>38</v>
      </c>
      <c r="F124" s="25"/>
      <c r="G124" s="17">
        <v>3</v>
      </c>
      <c r="H124" s="31">
        <f t="shared" si="20"/>
        <v>3</v>
      </c>
      <c r="I124" s="15">
        <v>3</v>
      </c>
      <c r="J124" s="12">
        <f t="shared" si="21"/>
        <v>3</v>
      </c>
      <c r="K124" s="11">
        <f t="shared" si="11"/>
        <v>0</v>
      </c>
      <c r="L124" s="17">
        <v>1.5</v>
      </c>
      <c r="M124" s="12">
        <f t="shared" si="22"/>
        <v>1.5</v>
      </c>
      <c r="N124" s="11">
        <f t="shared" si="12"/>
        <v>0</v>
      </c>
      <c r="O124" s="18">
        <f t="shared" si="23"/>
        <v>0</v>
      </c>
      <c r="Q124" s="60"/>
      <c r="R124" s="60"/>
      <c r="S124" s="60"/>
      <c r="T124" s="60"/>
      <c r="U124" s="60"/>
      <c r="V124" s="60"/>
      <c r="W124" s="6"/>
      <c r="X124" s="58"/>
      <c r="Y124" s="58"/>
      <c r="Z124" s="58"/>
      <c r="AA124" s="58"/>
      <c r="AB124" s="58"/>
    </row>
    <row r="125" spans="1:28" ht="18.75" customHeight="1" x14ac:dyDescent="0.25">
      <c r="A125" s="28" t="s">
        <v>309</v>
      </c>
      <c r="B125" s="91"/>
      <c r="C125" s="94"/>
      <c r="D125" s="35" t="s">
        <v>192</v>
      </c>
      <c r="E125" s="8" t="s">
        <v>38</v>
      </c>
      <c r="F125" s="25"/>
      <c r="G125" s="17">
        <v>3</v>
      </c>
      <c r="H125" s="31">
        <f t="shared" si="20"/>
        <v>3</v>
      </c>
      <c r="I125" s="15">
        <v>1</v>
      </c>
      <c r="J125" s="12">
        <f t="shared" si="21"/>
        <v>1</v>
      </c>
      <c r="K125" s="11">
        <f t="shared" si="11"/>
        <v>0</v>
      </c>
      <c r="L125" s="17">
        <v>0.5</v>
      </c>
      <c r="M125" s="12">
        <f t="shared" si="22"/>
        <v>0.5</v>
      </c>
      <c r="N125" s="11">
        <f t="shared" si="12"/>
        <v>0</v>
      </c>
      <c r="O125" s="18">
        <f t="shared" si="23"/>
        <v>0</v>
      </c>
      <c r="Q125" s="60"/>
      <c r="R125" s="60"/>
      <c r="S125" s="60"/>
      <c r="T125" s="60"/>
      <c r="U125" s="60"/>
      <c r="V125" s="60"/>
      <c r="W125" s="6"/>
      <c r="X125" s="58"/>
      <c r="Y125" s="58"/>
      <c r="Z125" s="58"/>
      <c r="AA125" s="58"/>
      <c r="AB125" s="58"/>
    </row>
    <row r="126" spans="1:28" x14ac:dyDescent="0.25">
      <c r="A126" s="28" t="s">
        <v>310</v>
      </c>
      <c r="B126" s="91"/>
      <c r="C126" s="94"/>
      <c r="D126" s="35" t="s">
        <v>6</v>
      </c>
      <c r="E126" s="8" t="s">
        <v>35</v>
      </c>
      <c r="F126" s="25"/>
      <c r="G126" s="17">
        <v>3</v>
      </c>
      <c r="H126" s="31">
        <f t="shared" si="20"/>
        <v>3</v>
      </c>
      <c r="I126" s="15">
        <v>3</v>
      </c>
      <c r="J126" s="12">
        <f t="shared" si="21"/>
        <v>3</v>
      </c>
      <c r="K126" s="11">
        <f t="shared" si="11"/>
        <v>0</v>
      </c>
      <c r="L126" s="17">
        <v>1.5</v>
      </c>
      <c r="M126" s="12">
        <f t="shared" si="22"/>
        <v>1.5</v>
      </c>
      <c r="N126" s="11">
        <f t="shared" si="12"/>
        <v>0</v>
      </c>
      <c r="O126" s="18">
        <f t="shared" si="23"/>
        <v>0</v>
      </c>
      <c r="Q126" s="60"/>
      <c r="R126" s="60"/>
      <c r="S126" s="60"/>
      <c r="T126" s="60"/>
      <c r="U126" s="60"/>
      <c r="V126" s="60"/>
      <c r="W126" s="6"/>
      <c r="X126" s="58"/>
      <c r="Y126" s="58"/>
      <c r="Z126" s="58"/>
      <c r="AA126" s="58"/>
      <c r="AB126" s="58"/>
    </row>
    <row r="127" spans="1:28" x14ac:dyDescent="0.25">
      <c r="A127" s="28" t="s">
        <v>311</v>
      </c>
      <c r="B127" s="91"/>
      <c r="C127" s="94"/>
      <c r="D127" s="35" t="s">
        <v>9</v>
      </c>
      <c r="E127" s="8" t="s">
        <v>35</v>
      </c>
      <c r="F127" s="25"/>
      <c r="G127" s="17">
        <v>3</v>
      </c>
      <c r="H127" s="31">
        <f t="shared" si="20"/>
        <v>3</v>
      </c>
      <c r="I127" s="15">
        <v>3</v>
      </c>
      <c r="J127" s="12">
        <f t="shared" si="21"/>
        <v>3</v>
      </c>
      <c r="K127" s="11">
        <f t="shared" si="11"/>
        <v>0</v>
      </c>
      <c r="L127" s="17">
        <v>1.5</v>
      </c>
      <c r="M127" s="12">
        <f t="shared" si="22"/>
        <v>1.5</v>
      </c>
      <c r="N127" s="11">
        <f t="shared" si="12"/>
        <v>0</v>
      </c>
      <c r="O127" s="18">
        <f t="shared" si="23"/>
        <v>0</v>
      </c>
      <c r="Q127" s="60"/>
      <c r="R127" s="60"/>
      <c r="S127" s="60"/>
      <c r="T127" s="60"/>
      <c r="U127" s="60"/>
      <c r="V127" s="60"/>
      <c r="W127" s="6"/>
      <c r="X127" s="58"/>
      <c r="Y127" s="58"/>
      <c r="Z127" s="58"/>
      <c r="AA127" s="58"/>
      <c r="AB127" s="58"/>
    </row>
    <row r="128" spans="1:28" x14ac:dyDescent="0.25">
      <c r="A128" s="28" t="s">
        <v>312</v>
      </c>
      <c r="B128" s="91"/>
      <c r="C128" s="94"/>
      <c r="D128" s="35" t="s">
        <v>8</v>
      </c>
      <c r="E128" s="8" t="s">
        <v>35</v>
      </c>
      <c r="F128" s="25"/>
      <c r="G128" s="17">
        <v>3</v>
      </c>
      <c r="H128" s="31">
        <f t="shared" si="20"/>
        <v>3</v>
      </c>
      <c r="I128" s="15">
        <v>3</v>
      </c>
      <c r="J128" s="12">
        <f t="shared" si="21"/>
        <v>3</v>
      </c>
      <c r="K128" s="11">
        <f t="shared" si="11"/>
        <v>0</v>
      </c>
      <c r="L128" s="17">
        <v>1.5</v>
      </c>
      <c r="M128" s="12">
        <f t="shared" si="22"/>
        <v>1.5</v>
      </c>
      <c r="N128" s="11">
        <f t="shared" si="12"/>
        <v>0</v>
      </c>
      <c r="O128" s="18">
        <f t="shared" si="23"/>
        <v>0</v>
      </c>
      <c r="Q128" s="60"/>
      <c r="R128" s="60"/>
      <c r="S128" s="60"/>
      <c r="T128" s="60"/>
      <c r="U128" s="60"/>
      <c r="V128" s="60"/>
      <c r="W128" s="6"/>
      <c r="X128" s="58"/>
      <c r="Y128" s="58"/>
      <c r="Z128" s="58"/>
      <c r="AA128" s="58"/>
      <c r="AB128" s="58"/>
    </row>
    <row r="129" spans="1:28" x14ac:dyDescent="0.25">
      <c r="A129" s="28" t="s">
        <v>313</v>
      </c>
      <c r="B129" s="91"/>
      <c r="C129" s="94"/>
      <c r="D129" s="35" t="s">
        <v>66</v>
      </c>
      <c r="E129" s="8" t="s">
        <v>35</v>
      </c>
      <c r="F129" s="25"/>
      <c r="G129" s="17">
        <v>3</v>
      </c>
      <c r="H129" s="31">
        <f t="shared" si="20"/>
        <v>3</v>
      </c>
      <c r="I129" s="15">
        <v>3</v>
      </c>
      <c r="J129" s="12">
        <f t="shared" si="21"/>
        <v>3</v>
      </c>
      <c r="K129" s="11">
        <f t="shared" si="11"/>
        <v>0</v>
      </c>
      <c r="L129" s="17">
        <v>1.5</v>
      </c>
      <c r="M129" s="12">
        <f t="shared" si="22"/>
        <v>1.5</v>
      </c>
      <c r="N129" s="11">
        <f t="shared" si="12"/>
        <v>0</v>
      </c>
      <c r="O129" s="18">
        <f>J129*K129+M129*N129</f>
        <v>0</v>
      </c>
      <c r="Q129" s="60"/>
      <c r="R129" s="60"/>
      <c r="S129" s="60"/>
      <c r="T129" s="60"/>
      <c r="U129" s="60"/>
      <c r="V129" s="60"/>
      <c r="W129" s="6"/>
      <c r="X129" s="58"/>
      <c r="Y129" s="58"/>
      <c r="Z129" s="58"/>
      <c r="AA129" s="58"/>
      <c r="AB129" s="58"/>
    </row>
    <row r="130" spans="1:28" ht="16.5" x14ac:dyDescent="0.25">
      <c r="A130" s="28" t="s">
        <v>314</v>
      </c>
      <c r="B130" s="91"/>
      <c r="C130" s="94"/>
      <c r="D130" s="35" t="s">
        <v>188</v>
      </c>
      <c r="E130" s="8" t="s">
        <v>38</v>
      </c>
      <c r="F130" s="25"/>
      <c r="G130" s="17">
        <v>3</v>
      </c>
      <c r="H130" s="31">
        <f t="shared" si="20"/>
        <v>3</v>
      </c>
      <c r="I130" s="15">
        <v>1</v>
      </c>
      <c r="J130" s="12">
        <f t="shared" si="21"/>
        <v>1</v>
      </c>
      <c r="K130" s="11">
        <f t="shared" si="11"/>
        <v>0</v>
      </c>
      <c r="L130" s="17">
        <v>0.5</v>
      </c>
      <c r="M130" s="12">
        <f t="shared" si="22"/>
        <v>0.5</v>
      </c>
      <c r="N130" s="11">
        <f t="shared" si="12"/>
        <v>0</v>
      </c>
      <c r="O130" s="18">
        <f t="shared" si="23"/>
        <v>0</v>
      </c>
      <c r="Q130" s="60"/>
      <c r="R130" s="60"/>
      <c r="S130" s="60"/>
      <c r="T130" s="60"/>
      <c r="U130" s="60"/>
      <c r="V130" s="60"/>
      <c r="W130" s="6"/>
      <c r="X130" s="58"/>
      <c r="Y130" s="58"/>
      <c r="Z130" s="58"/>
      <c r="AA130" s="58"/>
      <c r="AB130" s="58"/>
    </row>
    <row r="131" spans="1:28" ht="16.5" x14ac:dyDescent="0.25">
      <c r="A131" s="28" t="s">
        <v>315</v>
      </c>
      <c r="B131" s="91"/>
      <c r="C131" s="94"/>
      <c r="D131" s="35" t="s">
        <v>189</v>
      </c>
      <c r="E131" s="8" t="s">
        <v>38</v>
      </c>
      <c r="F131" s="25"/>
      <c r="G131" s="17">
        <v>3</v>
      </c>
      <c r="H131" s="31">
        <f t="shared" si="20"/>
        <v>3</v>
      </c>
      <c r="I131" s="15">
        <v>1</v>
      </c>
      <c r="J131" s="12">
        <f t="shared" si="21"/>
        <v>1</v>
      </c>
      <c r="K131" s="11">
        <f t="shared" si="11"/>
        <v>0</v>
      </c>
      <c r="L131" s="17">
        <v>0.5</v>
      </c>
      <c r="M131" s="12">
        <f t="shared" si="22"/>
        <v>0.5</v>
      </c>
      <c r="N131" s="11">
        <f t="shared" si="12"/>
        <v>0</v>
      </c>
      <c r="O131" s="18">
        <f>J131*K131+M131*N131</f>
        <v>0</v>
      </c>
      <c r="Q131" s="60"/>
      <c r="R131" s="60"/>
      <c r="S131" s="60"/>
      <c r="T131" s="60"/>
      <c r="U131" s="60"/>
      <c r="V131" s="60"/>
      <c r="W131" s="6"/>
      <c r="X131" s="58"/>
      <c r="Y131" s="58"/>
      <c r="Z131" s="58"/>
      <c r="AA131" s="58"/>
      <c r="AB131" s="58"/>
    </row>
    <row r="132" spans="1:28" ht="16.5" x14ac:dyDescent="0.25">
      <c r="A132" s="28" t="s">
        <v>316</v>
      </c>
      <c r="B132" s="91"/>
      <c r="C132" s="94"/>
      <c r="D132" s="37" t="s">
        <v>7</v>
      </c>
      <c r="E132" s="8" t="s">
        <v>34</v>
      </c>
      <c r="F132" s="25"/>
      <c r="G132" s="17">
        <v>3</v>
      </c>
      <c r="H132" s="31">
        <f t="shared" si="20"/>
        <v>3</v>
      </c>
      <c r="I132" s="15">
        <v>1</v>
      </c>
      <c r="J132" s="12">
        <f t="shared" si="21"/>
        <v>1</v>
      </c>
      <c r="K132" s="11">
        <f t="shared" si="11"/>
        <v>0</v>
      </c>
      <c r="L132" s="17">
        <v>0.5</v>
      </c>
      <c r="M132" s="12">
        <f t="shared" si="22"/>
        <v>0.5</v>
      </c>
      <c r="N132" s="11">
        <f t="shared" si="12"/>
        <v>0</v>
      </c>
      <c r="O132" s="18">
        <f t="shared" si="23"/>
        <v>0</v>
      </c>
      <c r="Q132" s="60"/>
      <c r="R132" s="60"/>
      <c r="S132" s="60"/>
      <c r="T132" s="60"/>
      <c r="U132" s="60"/>
      <c r="V132" s="60"/>
      <c r="W132" s="6"/>
      <c r="X132" s="58"/>
      <c r="Y132" s="58"/>
      <c r="Z132" s="58"/>
      <c r="AA132" s="58"/>
      <c r="AB132" s="58"/>
    </row>
    <row r="133" spans="1:28" ht="22.5" customHeight="1" x14ac:dyDescent="0.25">
      <c r="A133" s="27" t="s">
        <v>317</v>
      </c>
      <c r="B133" s="91"/>
      <c r="C133" s="94"/>
      <c r="D133" s="49" t="s">
        <v>359</v>
      </c>
      <c r="E133" s="8" t="s">
        <v>65</v>
      </c>
      <c r="F133" s="25"/>
      <c r="G133" s="17"/>
      <c r="H133" s="31"/>
      <c r="I133" s="19">
        <v>1</v>
      </c>
      <c r="J133" s="12">
        <f>I133</f>
        <v>1</v>
      </c>
      <c r="K133" s="11">
        <f t="shared" si="11"/>
        <v>0</v>
      </c>
      <c r="L133" s="17">
        <v>0</v>
      </c>
      <c r="M133" s="12">
        <f>L133</f>
        <v>0</v>
      </c>
      <c r="N133" s="11">
        <f t="shared" si="12"/>
        <v>0</v>
      </c>
      <c r="O133" s="18">
        <f>F133</f>
        <v>0</v>
      </c>
      <c r="Q133" s="60"/>
      <c r="R133" s="60"/>
      <c r="S133" s="60"/>
      <c r="T133" s="60"/>
      <c r="U133" s="60"/>
      <c r="V133" s="60"/>
      <c r="W133" s="6"/>
      <c r="X133" s="58"/>
      <c r="Y133" s="58"/>
      <c r="Z133" s="58"/>
      <c r="AA133" s="58"/>
      <c r="AB133" s="58"/>
    </row>
    <row r="134" spans="1:28" x14ac:dyDescent="0.25">
      <c r="A134" s="28" t="s">
        <v>318</v>
      </c>
      <c r="B134" s="91"/>
      <c r="C134" s="96"/>
      <c r="D134" s="35" t="s">
        <v>158</v>
      </c>
      <c r="E134" s="8" t="s">
        <v>35</v>
      </c>
      <c r="F134" s="25"/>
      <c r="G134" s="17">
        <v>3</v>
      </c>
      <c r="H134" s="31">
        <f t="shared" ref="H134:H151" si="24">$H$3*G134/36</f>
        <v>3</v>
      </c>
      <c r="I134" s="15">
        <v>1</v>
      </c>
      <c r="J134" s="12">
        <f t="shared" ref="J134:J151" si="25">36*I134/$H$3</f>
        <v>1</v>
      </c>
      <c r="K134" s="11">
        <f t="shared" si="11"/>
        <v>0</v>
      </c>
      <c r="L134" s="17">
        <v>0.5</v>
      </c>
      <c r="M134" s="12">
        <f t="shared" ref="M134:M151" si="26">36*L134/$H$3</f>
        <v>0.5</v>
      </c>
      <c r="N134" s="11">
        <f t="shared" si="12"/>
        <v>0</v>
      </c>
      <c r="O134" s="18">
        <f t="shared" si="23"/>
        <v>0</v>
      </c>
      <c r="Q134" s="60"/>
      <c r="R134" s="60"/>
      <c r="S134" s="60"/>
      <c r="T134" s="60"/>
      <c r="U134" s="60"/>
      <c r="V134" s="60"/>
      <c r="W134" s="6"/>
      <c r="X134" s="58"/>
      <c r="Y134" s="58"/>
      <c r="Z134" s="58"/>
      <c r="AA134" s="58"/>
      <c r="AB134" s="58"/>
    </row>
    <row r="135" spans="1:28" x14ac:dyDescent="0.25">
      <c r="A135" s="28" t="s">
        <v>319</v>
      </c>
      <c r="B135" s="91"/>
      <c r="C135" s="93" t="s">
        <v>88</v>
      </c>
      <c r="D135" s="50" t="s">
        <v>21</v>
      </c>
      <c r="E135" s="8" t="s">
        <v>32</v>
      </c>
      <c r="F135" s="25"/>
      <c r="G135" s="17">
        <v>3</v>
      </c>
      <c r="H135" s="31">
        <f t="shared" si="24"/>
        <v>3</v>
      </c>
      <c r="I135" s="15">
        <v>1</v>
      </c>
      <c r="J135" s="12">
        <f t="shared" si="25"/>
        <v>1</v>
      </c>
      <c r="K135" s="11">
        <f t="shared" si="11"/>
        <v>0</v>
      </c>
      <c r="L135" s="17">
        <v>0.5</v>
      </c>
      <c r="M135" s="12">
        <f t="shared" si="26"/>
        <v>0.5</v>
      </c>
      <c r="N135" s="11">
        <f t="shared" si="12"/>
        <v>0</v>
      </c>
      <c r="O135" s="18">
        <f t="shared" si="23"/>
        <v>0</v>
      </c>
      <c r="Q135" s="60"/>
      <c r="R135" s="60"/>
      <c r="S135" s="60"/>
      <c r="T135" s="60"/>
      <c r="U135" s="60"/>
      <c r="V135" s="60"/>
      <c r="W135" s="6"/>
      <c r="X135" s="58"/>
      <c r="Y135" s="58"/>
      <c r="Z135" s="58"/>
      <c r="AA135" s="58"/>
      <c r="AB135" s="58"/>
    </row>
    <row r="136" spans="1:28" x14ac:dyDescent="0.25">
      <c r="A136" s="28" t="s">
        <v>320</v>
      </c>
      <c r="B136" s="91"/>
      <c r="C136" s="94"/>
      <c r="D136" s="50" t="s">
        <v>22</v>
      </c>
      <c r="E136" s="8" t="s">
        <v>32</v>
      </c>
      <c r="F136" s="25"/>
      <c r="G136" s="17">
        <v>3</v>
      </c>
      <c r="H136" s="31">
        <f t="shared" si="24"/>
        <v>3</v>
      </c>
      <c r="I136" s="15">
        <v>1</v>
      </c>
      <c r="J136" s="12">
        <f t="shared" si="25"/>
        <v>1</v>
      </c>
      <c r="K136" s="11">
        <f t="shared" si="11"/>
        <v>0</v>
      </c>
      <c r="L136" s="17">
        <v>0.5</v>
      </c>
      <c r="M136" s="12">
        <f t="shared" si="26"/>
        <v>0.5</v>
      </c>
      <c r="N136" s="11">
        <f t="shared" si="12"/>
        <v>0</v>
      </c>
      <c r="O136" s="18">
        <f t="shared" ref="O136:O142" si="27">J136*K136+M136*N136</f>
        <v>0</v>
      </c>
      <c r="Q136" s="60"/>
      <c r="R136" s="60"/>
      <c r="S136" s="60"/>
      <c r="T136" s="60"/>
      <c r="U136" s="60"/>
      <c r="V136" s="60"/>
      <c r="W136" s="6"/>
      <c r="X136" s="58"/>
      <c r="Y136" s="58"/>
      <c r="Z136" s="58"/>
      <c r="AA136" s="58"/>
      <c r="AB136" s="58"/>
    </row>
    <row r="137" spans="1:28" x14ac:dyDescent="0.25">
      <c r="A137" s="28" t="s">
        <v>321</v>
      </c>
      <c r="B137" s="91"/>
      <c r="C137" s="94"/>
      <c r="D137" s="50" t="s">
        <v>159</v>
      </c>
      <c r="E137" s="8" t="s">
        <v>32</v>
      </c>
      <c r="F137" s="25"/>
      <c r="G137" s="17">
        <v>3</v>
      </c>
      <c r="H137" s="31">
        <f t="shared" si="24"/>
        <v>3</v>
      </c>
      <c r="I137" s="15">
        <v>0.5</v>
      </c>
      <c r="J137" s="12">
        <f t="shared" si="25"/>
        <v>0.5</v>
      </c>
      <c r="K137" s="11">
        <f t="shared" si="11"/>
        <v>0</v>
      </c>
      <c r="L137" s="17">
        <v>0.25</v>
      </c>
      <c r="M137" s="12">
        <f t="shared" si="26"/>
        <v>0.25</v>
      </c>
      <c r="N137" s="11">
        <f t="shared" si="12"/>
        <v>0</v>
      </c>
      <c r="O137" s="18">
        <f t="shared" si="27"/>
        <v>0</v>
      </c>
      <c r="Q137" s="60"/>
      <c r="R137" s="60"/>
      <c r="S137" s="60"/>
      <c r="T137" s="60"/>
      <c r="U137" s="60"/>
      <c r="V137" s="60"/>
      <c r="W137" s="6"/>
      <c r="X137" s="58"/>
      <c r="Y137" s="58"/>
      <c r="Z137" s="58"/>
      <c r="AA137" s="58"/>
      <c r="AB137" s="58"/>
    </row>
    <row r="138" spans="1:28" x14ac:dyDescent="0.25">
      <c r="A138" s="28" t="s">
        <v>322</v>
      </c>
      <c r="B138" s="91"/>
      <c r="C138" s="94"/>
      <c r="D138" s="50" t="s">
        <v>160</v>
      </c>
      <c r="E138" s="8" t="s">
        <v>32</v>
      </c>
      <c r="F138" s="25"/>
      <c r="G138" s="17">
        <v>3</v>
      </c>
      <c r="H138" s="31">
        <f t="shared" si="24"/>
        <v>3</v>
      </c>
      <c r="I138" s="15">
        <v>0.5</v>
      </c>
      <c r="J138" s="12">
        <f t="shared" si="25"/>
        <v>0.5</v>
      </c>
      <c r="K138" s="11">
        <f t="shared" si="11"/>
        <v>0</v>
      </c>
      <c r="L138" s="17">
        <v>0.25</v>
      </c>
      <c r="M138" s="12">
        <f t="shared" si="26"/>
        <v>0.25</v>
      </c>
      <c r="N138" s="11">
        <f t="shared" si="12"/>
        <v>0</v>
      </c>
      <c r="O138" s="18">
        <f t="shared" si="27"/>
        <v>0</v>
      </c>
      <c r="Q138" s="60"/>
      <c r="R138" s="60"/>
      <c r="S138" s="60"/>
      <c r="T138" s="60"/>
      <c r="U138" s="60"/>
      <c r="V138" s="60"/>
      <c r="W138" s="6"/>
      <c r="X138" s="58"/>
      <c r="Y138" s="58"/>
      <c r="Z138" s="58"/>
      <c r="AA138" s="58"/>
      <c r="AB138" s="58"/>
    </row>
    <row r="139" spans="1:28" x14ac:dyDescent="0.25">
      <c r="A139" s="28" t="s">
        <v>323</v>
      </c>
      <c r="B139" s="91"/>
      <c r="C139" s="96"/>
      <c r="D139" s="50" t="s">
        <v>10</v>
      </c>
      <c r="E139" s="8" t="s">
        <v>32</v>
      </c>
      <c r="F139" s="25"/>
      <c r="G139" s="17">
        <v>3</v>
      </c>
      <c r="H139" s="31">
        <f t="shared" si="24"/>
        <v>3</v>
      </c>
      <c r="I139" s="15">
        <v>1</v>
      </c>
      <c r="J139" s="12">
        <f t="shared" si="25"/>
        <v>1</v>
      </c>
      <c r="K139" s="11">
        <f t="shared" si="11"/>
        <v>0</v>
      </c>
      <c r="L139" s="17">
        <v>0.5</v>
      </c>
      <c r="M139" s="12">
        <f t="shared" si="26"/>
        <v>0.5</v>
      </c>
      <c r="N139" s="11">
        <f t="shared" si="12"/>
        <v>0</v>
      </c>
      <c r="O139" s="18">
        <f t="shared" si="27"/>
        <v>0</v>
      </c>
      <c r="Q139" s="60"/>
      <c r="R139" s="60"/>
      <c r="S139" s="60"/>
      <c r="T139" s="60"/>
      <c r="U139" s="60"/>
      <c r="V139" s="60"/>
      <c r="W139" s="6"/>
      <c r="X139" s="58"/>
      <c r="Y139" s="58"/>
      <c r="Z139" s="58"/>
      <c r="AA139" s="58"/>
      <c r="AB139" s="58"/>
    </row>
    <row r="140" spans="1:28" x14ac:dyDescent="0.25">
      <c r="A140" s="28" t="s">
        <v>324</v>
      </c>
      <c r="B140" s="91"/>
      <c r="C140" s="95" t="s">
        <v>100</v>
      </c>
      <c r="D140" s="51" t="s">
        <v>102</v>
      </c>
      <c r="E140" s="8" t="s">
        <v>32</v>
      </c>
      <c r="F140" s="25"/>
      <c r="G140" s="17">
        <v>3</v>
      </c>
      <c r="H140" s="31">
        <f t="shared" si="24"/>
        <v>3</v>
      </c>
      <c r="I140" s="15">
        <v>1</v>
      </c>
      <c r="J140" s="12">
        <f t="shared" si="25"/>
        <v>1</v>
      </c>
      <c r="K140" s="11">
        <f t="shared" si="11"/>
        <v>0</v>
      </c>
      <c r="L140" s="17">
        <v>0.5</v>
      </c>
      <c r="M140" s="12">
        <f t="shared" si="26"/>
        <v>0.5</v>
      </c>
      <c r="N140" s="11">
        <f t="shared" si="12"/>
        <v>0</v>
      </c>
      <c r="O140" s="18">
        <f t="shared" si="27"/>
        <v>0</v>
      </c>
      <c r="Q140" s="60"/>
      <c r="R140" s="60"/>
      <c r="S140" s="60"/>
      <c r="T140" s="60"/>
      <c r="U140" s="60"/>
      <c r="V140" s="60"/>
      <c r="W140" s="6"/>
      <c r="X140" s="58"/>
      <c r="Y140" s="58"/>
      <c r="Z140" s="58"/>
      <c r="AA140" s="58"/>
      <c r="AB140" s="58"/>
    </row>
    <row r="141" spans="1:28" x14ac:dyDescent="0.25">
      <c r="A141" s="28" t="s">
        <v>325</v>
      </c>
      <c r="B141" s="91"/>
      <c r="C141" s="95"/>
      <c r="D141" s="51" t="s">
        <v>163</v>
      </c>
      <c r="E141" s="8" t="s">
        <v>32</v>
      </c>
      <c r="F141" s="25"/>
      <c r="G141" s="17">
        <v>3</v>
      </c>
      <c r="H141" s="31">
        <f t="shared" si="24"/>
        <v>3</v>
      </c>
      <c r="I141" s="15">
        <v>1</v>
      </c>
      <c r="J141" s="12">
        <f t="shared" si="25"/>
        <v>1</v>
      </c>
      <c r="K141" s="11">
        <f t="shared" si="11"/>
        <v>0</v>
      </c>
      <c r="L141" s="17">
        <v>0.5</v>
      </c>
      <c r="M141" s="12">
        <f t="shared" si="26"/>
        <v>0.5</v>
      </c>
      <c r="N141" s="11">
        <f t="shared" si="12"/>
        <v>0</v>
      </c>
      <c r="O141" s="18">
        <f t="shared" si="27"/>
        <v>0</v>
      </c>
      <c r="Q141" s="60"/>
      <c r="R141" s="60"/>
      <c r="S141" s="60"/>
      <c r="T141" s="60"/>
      <c r="U141" s="60"/>
      <c r="V141" s="60"/>
      <c r="W141" s="6"/>
      <c r="X141" s="58"/>
      <c r="Y141" s="58"/>
      <c r="Z141" s="58"/>
      <c r="AA141" s="58"/>
      <c r="AB141" s="58"/>
    </row>
    <row r="142" spans="1:28" x14ac:dyDescent="0.25">
      <c r="A142" s="28" t="s">
        <v>326</v>
      </c>
      <c r="B142" s="91"/>
      <c r="C142" s="95"/>
      <c r="D142" s="40" t="s">
        <v>183</v>
      </c>
      <c r="E142" s="8" t="s">
        <v>39</v>
      </c>
      <c r="F142" s="25"/>
      <c r="G142" s="17">
        <v>3</v>
      </c>
      <c r="H142" s="31">
        <f t="shared" si="24"/>
        <v>3</v>
      </c>
      <c r="I142" s="15">
        <v>1</v>
      </c>
      <c r="J142" s="12">
        <f t="shared" si="25"/>
        <v>1</v>
      </c>
      <c r="K142" s="11">
        <f t="shared" si="11"/>
        <v>0</v>
      </c>
      <c r="L142" s="17">
        <v>0.5</v>
      </c>
      <c r="M142" s="12">
        <f t="shared" si="26"/>
        <v>0.5</v>
      </c>
      <c r="N142" s="11">
        <f t="shared" si="12"/>
        <v>0</v>
      </c>
      <c r="O142" s="18">
        <f t="shared" si="27"/>
        <v>0</v>
      </c>
      <c r="Q142" s="60"/>
      <c r="R142" s="60"/>
      <c r="S142" s="60"/>
      <c r="T142" s="60"/>
      <c r="U142" s="60"/>
      <c r="V142" s="60"/>
      <c r="W142" s="6"/>
      <c r="X142" s="58"/>
      <c r="Y142" s="58"/>
      <c r="Z142" s="58"/>
      <c r="AA142" s="58"/>
      <c r="AB142" s="58"/>
    </row>
    <row r="143" spans="1:28" x14ac:dyDescent="0.25">
      <c r="A143" s="28" t="s">
        <v>327</v>
      </c>
      <c r="B143" s="91"/>
      <c r="C143" s="95"/>
      <c r="D143" s="40" t="s">
        <v>164</v>
      </c>
      <c r="E143" s="8" t="s">
        <v>101</v>
      </c>
      <c r="F143" s="25"/>
      <c r="G143" s="17">
        <v>3</v>
      </c>
      <c r="H143" s="31">
        <f t="shared" si="24"/>
        <v>3</v>
      </c>
      <c r="I143" s="15">
        <v>1</v>
      </c>
      <c r="J143" s="12">
        <f t="shared" si="25"/>
        <v>1</v>
      </c>
      <c r="K143" s="11">
        <f t="shared" si="11"/>
        <v>0</v>
      </c>
      <c r="L143" s="17">
        <v>0.5</v>
      </c>
      <c r="M143" s="12">
        <f t="shared" si="26"/>
        <v>0.5</v>
      </c>
      <c r="N143" s="11">
        <f t="shared" si="12"/>
        <v>0</v>
      </c>
      <c r="O143" s="18">
        <f t="shared" si="23"/>
        <v>0</v>
      </c>
      <c r="Q143" s="60"/>
      <c r="R143" s="60"/>
      <c r="S143" s="60"/>
      <c r="T143" s="60"/>
      <c r="U143" s="60"/>
      <c r="V143" s="60"/>
      <c r="W143" s="6"/>
      <c r="X143" s="58"/>
      <c r="Y143" s="58"/>
      <c r="Z143" s="58"/>
      <c r="AA143" s="58"/>
      <c r="AB143" s="58"/>
    </row>
    <row r="144" spans="1:28" x14ac:dyDescent="0.25">
      <c r="A144" s="28" t="s">
        <v>328</v>
      </c>
      <c r="B144" s="91"/>
      <c r="C144" s="95"/>
      <c r="D144" s="52" t="s">
        <v>184</v>
      </c>
      <c r="E144" s="8" t="s">
        <v>39</v>
      </c>
      <c r="F144" s="25"/>
      <c r="G144" s="17">
        <v>3</v>
      </c>
      <c r="H144" s="31">
        <f t="shared" si="24"/>
        <v>3</v>
      </c>
      <c r="I144" s="15">
        <v>2</v>
      </c>
      <c r="J144" s="12">
        <f t="shared" si="25"/>
        <v>2</v>
      </c>
      <c r="K144" s="11">
        <f t="shared" si="11"/>
        <v>0</v>
      </c>
      <c r="L144" s="17">
        <v>1</v>
      </c>
      <c r="M144" s="12">
        <f t="shared" si="26"/>
        <v>1</v>
      </c>
      <c r="N144" s="11">
        <f t="shared" si="12"/>
        <v>0</v>
      </c>
      <c r="O144" s="18">
        <f t="shared" si="23"/>
        <v>0</v>
      </c>
      <c r="Q144" s="60"/>
      <c r="R144" s="60"/>
      <c r="S144" s="60"/>
      <c r="T144" s="60"/>
      <c r="U144" s="60"/>
      <c r="V144" s="60"/>
      <c r="W144" s="6"/>
      <c r="X144" s="58"/>
      <c r="Y144" s="58"/>
      <c r="Z144" s="58"/>
      <c r="AA144" s="58"/>
      <c r="AB144" s="58"/>
    </row>
    <row r="145" spans="1:28" x14ac:dyDescent="0.25">
      <c r="A145" s="28" t="s">
        <v>329</v>
      </c>
      <c r="B145" s="91"/>
      <c r="C145" s="95"/>
      <c r="D145" s="53" t="s">
        <v>185</v>
      </c>
      <c r="E145" s="9" t="s">
        <v>56</v>
      </c>
      <c r="F145" s="25"/>
      <c r="G145" s="17">
        <v>3</v>
      </c>
      <c r="H145" s="31">
        <f t="shared" si="24"/>
        <v>3</v>
      </c>
      <c r="I145" s="15">
        <v>1</v>
      </c>
      <c r="J145" s="12">
        <f t="shared" si="25"/>
        <v>1</v>
      </c>
      <c r="K145" s="11">
        <f t="shared" ref="K145:K151" si="28">IF(F145&lt;=H145, F145, H145)</f>
        <v>0</v>
      </c>
      <c r="L145" s="17">
        <v>0.5</v>
      </c>
      <c r="M145" s="12">
        <f t="shared" si="26"/>
        <v>0.5</v>
      </c>
      <c r="N145" s="11">
        <f t="shared" ref="N145:N151" si="29">IF(F145&gt;H145,F145-H145,0)</f>
        <v>0</v>
      </c>
      <c r="O145" s="18">
        <f t="shared" ref="O145:O150" si="30">J145*K145+M145*N145</f>
        <v>0</v>
      </c>
      <c r="Q145" s="60"/>
      <c r="R145" s="60"/>
      <c r="S145" s="60"/>
      <c r="T145" s="60"/>
      <c r="U145" s="60"/>
      <c r="V145" s="60"/>
      <c r="W145" s="6"/>
      <c r="X145" s="58"/>
      <c r="Y145" s="58"/>
      <c r="Z145" s="58"/>
      <c r="AA145" s="58"/>
      <c r="AB145" s="58"/>
    </row>
    <row r="146" spans="1:28" x14ac:dyDescent="0.25">
      <c r="A146" s="28" t="s">
        <v>330</v>
      </c>
      <c r="B146" s="91"/>
      <c r="C146" s="95"/>
      <c r="D146" s="53" t="s">
        <v>107</v>
      </c>
      <c r="E146" s="9" t="s">
        <v>56</v>
      </c>
      <c r="F146" s="25"/>
      <c r="G146" s="17">
        <v>3</v>
      </c>
      <c r="H146" s="31">
        <f t="shared" si="24"/>
        <v>3</v>
      </c>
      <c r="I146" s="15">
        <v>1.5</v>
      </c>
      <c r="J146" s="12">
        <f t="shared" si="25"/>
        <v>1.5</v>
      </c>
      <c r="K146" s="11">
        <f t="shared" si="28"/>
        <v>0</v>
      </c>
      <c r="L146" s="17">
        <v>0.75</v>
      </c>
      <c r="M146" s="12">
        <f t="shared" si="26"/>
        <v>0.75</v>
      </c>
      <c r="N146" s="11">
        <f t="shared" si="29"/>
        <v>0</v>
      </c>
      <c r="O146" s="18">
        <f t="shared" si="30"/>
        <v>0</v>
      </c>
      <c r="Q146" s="60"/>
      <c r="R146" s="60"/>
      <c r="S146" s="60"/>
      <c r="T146" s="60"/>
      <c r="U146" s="60"/>
      <c r="V146" s="60"/>
      <c r="W146" s="6"/>
      <c r="X146" s="58"/>
      <c r="Y146" s="58"/>
      <c r="Z146" s="58"/>
      <c r="AA146" s="58"/>
      <c r="AB146" s="58"/>
    </row>
    <row r="147" spans="1:28" x14ac:dyDescent="0.25">
      <c r="A147" s="28" t="s">
        <v>331</v>
      </c>
      <c r="B147" s="91"/>
      <c r="C147" s="95"/>
      <c r="D147" s="53" t="s">
        <v>108</v>
      </c>
      <c r="E147" s="9" t="s">
        <v>56</v>
      </c>
      <c r="F147" s="25"/>
      <c r="G147" s="17">
        <v>3</v>
      </c>
      <c r="H147" s="31">
        <f t="shared" si="24"/>
        <v>3</v>
      </c>
      <c r="I147" s="15">
        <v>2</v>
      </c>
      <c r="J147" s="12">
        <f t="shared" si="25"/>
        <v>2</v>
      </c>
      <c r="K147" s="11">
        <f t="shared" si="28"/>
        <v>0</v>
      </c>
      <c r="L147" s="17">
        <v>1</v>
      </c>
      <c r="M147" s="12">
        <f t="shared" si="26"/>
        <v>1</v>
      </c>
      <c r="N147" s="11">
        <f t="shared" si="29"/>
        <v>0</v>
      </c>
      <c r="O147" s="18">
        <f t="shared" si="30"/>
        <v>0</v>
      </c>
      <c r="Q147" s="60"/>
      <c r="R147" s="60"/>
      <c r="S147" s="60"/>
      <c r="T147" s="60"/>
      <c r="U147" s="60"/>
      <c r="V147" s="60"/>
      <c r="W147" s="6"/>
      <c r="X147" s="6"/>
      <c r="Y147" s="6"/>
      <c r="Z147" s="6"/>
      <c r="AA147" s="58"/>
      <c r="AB147" s="58"/>
    </row>
    <row r="148" spans="1:28" x14ac:dyDescent="0.25">
      <c r="A148" s="28" t="s">
        <v>332</v>
      </c>
      <c r="B148" s="91"/>
      <c r="C148" s="95"/>
      <c r="D148" s="53" t="s">
        <v>0</v>
      </c>
      <c r="E148" s="9" t="s">
        <v>62</v>
      </c>
      <c r="F148" s="25"/>
      <c r="G148" s="17">
        <v>3</v>
      </c>
      <c r="H148" s="31">
        <f t="shared" si="24"/>
        <v>3</v>
      </c>
      <c r="I148" s="15">
        <v>1</v>
      </c>
      <c r="J148" s="12">
        <f t="shared" si="25"/>
        <v>1</v>
      </c>
      <c r="K148" s="11">
        <f t="shared" si="28"/>
        <v>0</v>
      </c>
      <c r="L148" s="17">
        <v>0.5</v>
      </c>
      <c r="M148" s="12">
        <f t="shared" si="26"/>
        <v>0.5</v>
      </c>
      <c r="N148" s="11">
        <f t="shared" si="29"/>
        <v>0</v>
      </c>
      <c r="O148" s="18">
        <f t="shared" si="30"/>
        <v>0</v>
      </c>
      <c r="Q148" s="60"/>
      <c r="R148" s="60"/>
      <c r="S148" s="60"/>
      <c r="T148" s="60"/>
      <c r="U148" s="60"/>
      <c r="V148" s="60"/>
      <c r="W148" s="6"/>
      <c r="X148" s="6"/>
      <c r="Y148" s="6"/>
      <c r="Z148" s="6"/>
      <c r="AA148" s="58"/>
      <c r="AB148" s="58"/>
    </row>
    <row r="149" spans="1:28" x14ac:dyDescent="0.25">
      <c r="A149" s="28" t="s">
        <v>333</v>
      </c>
      <c r="B149" s="91"/>
      <c r="C149" s="95"/>
      <c r="D149" s="53" t="s">
        <v>2</v>
      </c>
      <c r="E149" s="9" t="s">
        <v>63</v>
      </c>
      <c r="F149" s="25"/>
      <c r="G149" s="17">
        <v>10</v>
      </c>
      <c r="H149" s="31">
        <f t="shared" si="24"/>
        <v>10</v>
      </c>
      <c r="I149" s="15">
        <v>0.5</v>
      </c>
      <c r="J149" s="12">
        <f t="shared" si="25"/>
        <v>0.5</v>
      </c>
      <c r="K149" s="11">
        <f t="shared" si="28"/>
        <v>0</v>
      </c>
      <c r="L149" s="17">
        <v>0.25</v>
      </c>
      <c r="M149" s="12">
        <f t="shared" si="26"/>
        <v>0.25</v>
      </c>
      <c r="N149" s="11">
        <f t="shared" si="29"/>
        <v>0</v>
      </c>
      <c r="O149" s="18">
        <f t="shared" si="30"/>
        <v>0</v>
      </c>
      <c r="Q149" s="60"/>
      <c r="R149" s="60"/>
      <c r="S149" s="60"/>
      <c r="T149" s="60"/>
      <c r="U149" s="60"/>
      <c r="V149" s="60"/>
      <c r="W149" s="6"/>
      <c r="X149" s="6"/>
      <c r="Y149" s="6"/>
      <c r="Z149" s="6"/>
      <c r="AA149" s="58"/>
      <c r="AB149" s="58"/>
    </row>
    <row r="150" spans="1:28" x14ac:dyDescent="0.25">
      <c r="A150" s="28" t="s">
        <v>334</v>
      </c>
      <c r="B150" s="91"/>
      <c r="C150" s="95"/>
      <c r="D150" s="48" t="s">
        <v>3</v>
      </c>
      <c r="E150" s="9" t="s">
        <v>64</v>
      </c>
      <c r="F150" s="25"/>
      <c r="G150" s="17">
        <v>6</v>
      </c>
      <c r="H150" s="31">
        <f t="shared" si="24"/>
        <v>6</v>
      </c>
      <c r="I150" s="15">
        <v>0.5</v>
      </c>
      <c r="J150" s="12">
        <f t="shared" si="25"/>
        <v>0.5</v>
      </c>
      <c r="K150" s="11">
        <f t="shared" si="28"/>
        <v>0</v>
      </c>
      <c r="L150" s="17">
        <v>0.25</v>
      </c>
      <c r="M150" s="12">
        <f t="shared" si="26"/>
        <v>0.25</v>
      </c>
      <c r="N150" s="11">
        <f t="shared" si="29"/>
        <v>0</v>
      </c>
      <c r="O150" s="18">
        <f t="shared" si="30"/>
        <v>0</v>
      </c>
      <c r="Q150" s="60"/>
      <c r="R150" s="60"/>
      <c r="S150" s="60"/>
      <c r="T150" s="60"/>
      <c r="U150" s="60"/>
      <c r="V150" s="60"/>
      <c r="W150" s="6"/>
      <c r="X150" s="6"/>
      <c r="Y150" s="6"/>
      <c r="Z150" s="6"/>
      <c r="AA150" s="58"/>
      <c r="AB150" s="58"/>
    </row>
    <row r="151" spans="1:28" ht="16.5" x14ac:dyDescent="0.25">
      <c r="A151" s="28" t="s">
        <v>335</v>
      </c>
      <c r="B151" s="92"/>
      <c r="C151" s="95"/>
      <c r="D151" s="48" t="s">
        <v>186</v>
      </c>
      <c r="E151" s="9" t="s">
        <v>101</v>
      </c>
      <c r="F151" s="25"/>
      <c r="G151" s="17">
        <v>3</v>
      </c>
      <c r="H151" s="31">
        <f t="shared" si="24"/>
        <v>3</v>
      </c>
      <c r="I151" s="19">
        <v>1</v>
      </c>
      <c r="J151" s="12">
        <f t="shared" si="25"/>
        <v>1</v>
      </c>
      <c r="K151" s="11">
        <f t="shared" si="28"/>
        <v>0</v>
      </c>
      <c r="L151" s="17">
        <v>0.5</v>
      </c>
      <c r="M151" s="12">
        <f t="shared" si="26"/>
        <v>0.5</v>
      </c>
      <c r="N151" s="11">
        <f t="shared" si="29"/>
        <v>0</v>
      </c>
      <c r="O151" s="18">
        <f t="shared" si="23"/>
        <v>0</v>
      </c>
      <c r="Q151" s="60"/>
      <c r="R151" s="60"/>
      <c r="S151" s="60"/>
      <c r="T151" s="60"/>
      <c r="U151" s="60"/>
      <c r="V151" s="60"/>
      <c r="W151" s="6"/>
      <c r="X151" s="6"/>
      <c r="Y151" s="6"/>
      <c r="Z151" s="6"/>
      <c r="AA151" s="58"/>
      <c r="AB151" s="58"/>
    </row>
    <row r="152" spans="1:28" x14ac:dyDescent="0.25">
      <c r="A152" s="122" t="s">
        <v>81</v>
      </c>
      <c r="B152" s="122"/>
      <c r="C152" s="122"/>
      <c r="D152" s="122"/>
      <c r="E152" s="122"/>
      <c r="F152" s="122"/>
      <c r="G152" s="122"/>
      <c r="H152" s="122"/>
      <c r="I152" s="122"/>
      <c r="J152" s="122"/>
      <c r="K152" s="122"/>
      <c r="L152" s="122"/>
      <c r="M152" s="122"/>
      <c r="N152" s="122"/>
      <c r="O152" s="88">
        <f>SUM(O121:O151)</f>
        <v>0</v>
      </c>
      <c r="P152" s="69"/>
      <c r="Q152" s="63"/>
      <c r="R152" s="63"/>
      <c r="S152" s="63"/>
      <c r="T152" s="63"/>
      <c r="U152" s="63"/>
      <c r="V152" s="63"/>
      <c r="W152" s="6"/>
      <c r="X152" s="6"/>
      <c r="Y152" s="6"/>
      <c r="Z152" s="6"/>
      <c r="AA152" s="58"/>
      <c r="AB152" s="58"/>
    </row>
    <row r="153" spans="1:28" ht="18.75" x14ac:dyDescent="0.3">
      <c r="O153" s="21"/>
      <c r="P153" s="70"/>
      <c r="Q153" s="71"/>
      <c r="R153" s="71"/>
      <c r="S153" s="71"/>
      <c r="T153" s="71"/>
      <c r="U153" s="71"/>
      <c r="V153" s="71"/>
      <c r="W153" s="6"/>
      <c r="X153" s="6"/>
      <c r="Y153" s="6"/>
      <c r="Z153" s="6"/>
      <c r="AA153" s="58"/>
      <c r="AB153" s="58"/>
    </row>
    <row r="154" spans="1:28" s="6" customFormat="1" x14ac:dyDescent="0.25">
      <c r="A154" s="5"/>
      <c r="D154" s="7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0"/>
    </row>
    <row r="155" spans="1:28" s="6" customFormat="1" x14ac:dyDescent="0.25">
      <c r="A155" s="5"/>
      <c r="D155" s="72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</row>
    <row r="156" spans="1:28" s="6" customFormat="1" x14ac:dyDescent="0.25">
      <c r="A156" s="5"/>
      <c r="D156" s="72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</row>
    <row r="157" spans="1:28" s="6" customFormat="1" x14ac:dyDescent="0.25">
      <c r="A157" s="5"/>
      <c r="D157" s="72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</row>
    <row r="158" spans="1:28" s="6" customFormat="1" x14ac:dyDescent="0.25">
      <c r="F158" s="21"/>
      <c r="G158" s="21"/>
      <c r="H158" s="21"/>
      <c r="I158" s="21"/>
      <c r="J158" s="21"/>
      <c r="K158" s="21"/>
      <c r="L158" s="21"/>
      <c r="M158" s="21"/>
      <c r="N158" s="21"/>
      <c r="O158" s="21"/>
    </row>
    <row r="159" spans="1:28" s="6" customFormat="1" x14ac:dyDescent="0.25">
      <c r="F159" s="21"/>
      <c r="G159" s="21"/>
      <c r="H159" s="21"/>
      <c r="I159" s="21"/>
      <c r="J159" s="21"/>
      <c r="K159" s="21"/>
      <c r="L159" s="21"/>
      <c r="M159" s="21"/>
      <c r="N159" s="21"/>
      <c r="O159" s="21"/>
    </row>
    <row r="160" spans="1:28" s="6" customFormat="1" x14ac:dyDescent="0.25">
      <c r="F160" s="21"/>
      <c r="G160" s="21"/>
      <c r="H160" s="21"/>
      <c r="I160" s="21"/>
      <c r="J160" s="21"/>
      <c r="K160" s="21"/>
      <c r="L160" s="21"/>
      <c r="M160" s="21"/>
      <c r="N160" s="21"/>
      <c r="O160" s="21"/>
    </row>
    <row r="161" spans="1:28" s="6" customFormat="1" x14ac:dyDescent="0.25">
      <c r="F161" s="21"/>
      <c r="G161" s="21"/>
      <c r="H161" s="21"/>
      <c r="I161" s="21"/>
      <c r="J161" s="21"/>
      <c r="K161" s="21"/>
      <c r="L161" s="21"/>
      <c r="M161" s="21"/>
      <c r="N161" s="21"/>
      <c r="O161" s="21"/>
    </row>
    <row r="162" spans="1:28" s="6" customFormat="1" x14ac:dyDescent="0.25">
      <c r="F162" s="21"/>
      <c r="G162" s="21"/>
      <c r="H162" s="21"/>
      <c r="I162" s="21"/>
      <c r="J162" s="21"/>
      <c r="K162" s="21"/>
      <c r="L162" s="21"/>
      <c r="M162" s="21"/>
      <c r="N162" s="21"/>
      <c r="O162" s="21"/>
    </row>
    <row r="163" spans="1:28" s="6" customFormat="1" x14ac:dyDescent="0.25">
      <c r="A163" s="76"/>
      <c r="B163" s="77"/>
      <c r="C163" s="77"/>
      <c r="D163" s="77"/>
      <c r="F163" s="21"/>
      <c r="G163" s="21"/>
      <c r="H163" s="21"/>
      <c r="I163" s="21"/>
      <c r="J163" s="21"/>
      <c r="K163" s="21"/>
      <c r="L163" s="21"/>
      <c r="M163" s="21"/>
      <c r="N163" s="21"/>
      <c r="O163" s="21"/>
    </row>
    <row r="164" spans="1:28" s="6" customFormat="1" x14ac:dyDescent="0.25">
      <c r="A164" s="76"/>
      <c r="B164" s="77"/>
      <c r="C164" s="77"/>
      <c r="D164" s="77"/>
      <c r="F164" s="21"/>
      <c r="G164" s="21"/>
      <c r="H164" s="21"/>
      <c r="I164" s="21"/>
      <c r="J164" s="21"/>
      <c r="K164" s="21"/>
      <c r="L164" s="21"/>
      <c r="M164" s="21"/>
      <c r="N164" s="21"/>
      <c r="O164" s="21"/>
    </row>
    <row r="165" spans="1:28" s="6" customFormat="1" x14ac:dyDescent="0.25">
      <c r="F165" s="21"/>
      <c r="G165" s="21"/>
      <c r="H165" s="21"/>
      <c r="I165" s="21"/>
      <c r="J165" s="21"/>
      <c r="K165" s="21"/>
      <c r="L165" s="21"/>
      <c r="M165" s="21"/>
      <c r="N165" s="21"/>
      <c r="O165" s="21"/>
    </row>
    <row r="166" spans="1:28" s="6" customFormat="1" x14ac:dyDescent="0.25">
      <c r="A166" s="5"/>
      <c r="D166" s="72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</row>
    <row r="167" spans="1:28" s="6" customFormat="1" x14ac:dyDescent="0.25">
      <c r="A167" s="5"/>
      <c r="D167" s="72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</row>
    <row r="168" spans="1:28" s="6" customFormat="1" x14ac:dyDescent="0.25">
      <c r="A168" s="5"/>
      <c r="D168" s="72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</row>
    <row r="169" spans="1:28" x14ac:dyDescent="0.25">
      <c r="D169" s="73"/>
      <c r="E169" s="74"/>
      <c r="F169" s="74"/>
      <c r="G169" s="74"/>
      <c r="H169" s="74"/>
      <c r="I169" s="74"/>
      <c r="J169" s="74"/>
      <c r="K169" s="74"/>
      <c r="L169" s="74"/>
      <c r="M169" s="74"/>
      <c r="N169" s="74"/>
      <c r="O169" s="74"/>
      <c r="Q169" s="6"/>
      <c r="R169" s="6"/>
      <c r="S169" s="6"/>
      <c r="T169" s="6"/>
      <c r="U169" s="6"/>
      <c r="V169" s="6"/>
      <c r="W169" s="6"/>
      <c r="X169" s="58"/>
      <c r="Y169" s="58"/>
      <c r="Z169" s="58"/>
      <c r="AA169" s="58"/>
      <c r="AB169" s="58"/>
    </row>
    <row r="170" spans="1:28" x14ac:dyDescent="0.25">
      <c r="D170" s="73"/>
      <c r="E170" s="74"/>
      <c r="F170" s="74"/>
      <c r="G170" s="74"/>
      <c r="H170" s="74"/>
      <c r="I170" s="74"/>
      <c r="J170" s="74"/>
      <c r="K170" s="74"/>
      <c r="L170" s="74"/>
      <c r="M170" s="74"/>
      <c r="N170" s="74"/>
      <c r="O170" s="74"/>
      <c r="Q170" s="6"/>
      <c r="R170" s="6"/>
      <c r="S170" s="6"/>
      <c r="T170" s="6"/>
      <c r="U170" s="6"/>
      <c r="V170" s="6"/>
      <c r="W170" s="6"/>
      <c r="X170" s="58"/>
      <c r="Y170" s="58"/>
      <c r="Z170" s="58"/>
      <c r="AA170" s="58"/>
      <c r="AB170" s="58"/>
    </row>
    <row r="171" spans="1:28" x14ac:dyDescent="0.25">
      <c r="D171" s="73"/>
      <c r="E171" s="74"/>
      <c r="F171" s="74"/>
      <c r="G171" s="74"/>
      <c r="H171" s="74"/>
      <c r="I171" s="74"/>
      <c r="J171" s="74"/>
      <c r="K171" s="74"/>
      <c r="L171" s="74"/>
      <c r="M171" s="74"/>
      <c r="N171" s="74"/>
      <c r="O171" s="74"/>
      <c r="Q171" s="6"/>
      <c r="R171" s="6"/>
      <c r="S171" s="6"/>
      <c r="T171" s="6"/>
      <c r="U171" s="6"/>
      <c r="V171" s="6"/>
      <c r="W171" s="6"/>
      <c r="X171" s="58"/>
      <c r="Y171" s="58"/>
      <c r="Z171" s="58"/>
      <c r="AA171" s="58"/>
      <c r="AB171" s="58"/>
    </row>
    <row r="172" spans="1:28" x14ac:dyDescent="0.25">
      <c r="D172" s="73"/>
      <c r="E172" s="74"/>
      <c r="F172" s="74"/>
      <c r="G172" s="74"/>
      <c r="H172" s="74"/>
      <c r="I172" s="74"/>
      <c r="J172" s="74"/>
      <c r="K172" s="74"/>
      <c r="L172" s="74"/>
      <c r="M172" s="74"/>
      <c r="N172" s="74"/>
      <c r="O172" s="74"/>
      <c r="Q172" s="6"/>
      <c r="R172" s="6"/>
      <c r="S172" s="6"/>
      <c r="T172" s="6"/>
      <c r="U172" s="6"/>
      <c r="V172" s="6"/>
      <c r="W172" s="6"/>
      <c r="X172" s="58"/>
      <c r="Y172" s="58"/>
      <c r="Z172" s="58"/>
      <c r="AA172" s="58"/>
      <c r="AB172" s="58"/>
    </row>
    <row r="173" spans="1:28" x14ac:dyDescent="0.25">
      <c r="D173" s="73"/>
      <c r="E173" s="74"/>
      <c r="F173" s="74"/>
      <c r="G173" s="74"/>
      <c r="H173" s="74"/>
      <c r="I173" s="74"/>
      <c r="J173" s="74"/>
      <c r="K173" s="74"/>
      <c r="L173" s="74"/>
      <c r="M173" s="74"/>
      <c r="N173" s="74"/>
      <c r="O173" s="74"/>
      <c r="Q173" s="6"/>
      <c r="R173" s="6"/>
      <c r="S173" s="6"/>
      <c r="T173" s="6"/>
      <c r="U173" s="6"/>
      <c r="V173" s="6"/>
      <c r="W173" s="6"/>
      <c r="X173" s="58"/>
      <c r="Y173" s="58"/>
      <c r="Z173" s="58"/>
      <c r="AA173" s="58"/>
      <c r="AB173" s="58"/>
    </row>
    <row r="174" spans="1:28" x14ac:dyDescent="0.25">
      <c r="D174" s="73"/>
      <c r="E174" s="74"/>
      <c r="F174" s="74"/>
      <c r="G174" s="74"/>
      <c r="H174" s="74"/>
      <c r="I174" s="74"/>
      <c r="J174" s="74"/>
      <c r="K174" s="74"/>
      <c r="L174" s="74"/>
      <c r="M174" s="74"/>
      <c r="N174" s="74"/>
      <c r="O174" s="74"/>
      <c r="Q174" s="6"/>
      <c r="R174" s="6"/>
      <c r="S174" s="6"/>
      <c r="T174" s="6"/>
      <c r="U174" s="6"/>
      <c r="V174" s="6"/>
      <c r="W174" s="6"/>
      <c r="X174" s="58"/>
      <c r="Y174" s="58"/>
      <c r="Z174" s="58"/>
      <c r="AA174" s="58"/>
      <c r="AB174" s="58"/>
    </row>
    <row r="175" spans="1:28" x14ac:dyDescent="0.25">
      <c r="D175" s="73"/>
      <c r="E175" s="74"/>
      <c r="F175" s="74"/>
      <c r="G175" s="74"/>
      <c r="H175" s="74"/>
      <c r="I175" s="74"/>
      <c r="J175" s="74"/>
      <c r="K175" s="74"/>
      <c r="L175" s="74"/>
      <c r="M175" s="74"/>
      <c r="N175" s="74"/>
      <c r="O175" s="74"/>
      <c r="Q175" s="6"/>
      <c r="R175" s="6"/>
      <c r="S175" s="6"/>
      <c r="T175" s="6"/>
      <c r="U175" s="6"/>
      <c r="V175" s="6"/>
      <c r="W175" s="6"/>
      <c r="X175" s="58"/>
      <c r="Y175" s="58"/>
      <c r="Z175" s="58"/>
      <c r="AA175" s="58"/>
      <c r="AB175" s="58"/>
    </row>
    <row r="176" spans="1:28" x14ac:dyDescent="0.25">
      <c r="D176" s="73"/>
      <c r="E176" s="74"/>
      <c r="F176" s="74"/>
      <c r="G176" s="74"/>
      <c r="H176" s="74"/>
      <c r="I176" s="74"/>
      <c r="J176" s="74"/>
      <c r="K176" s="74"/>
      <c r="L176" s="74"/>
      <c r="M176" s="74"/>
      <c r="N176" s="74"/>
      <c r="O176" s="74"/>
      <c r="Q176" s="6"/>
      <c r="R176" s="6"/>
      <c r="S176" s="6"/>
      <c r="T176" s="6"/>
      <c r="U176" s="6"/>
      <c r="V176" s="6"/>
      <c r="W176" s="6"/>
      <c r="X176" s="58"/>
      <c r="Y176" s="58"/>
      <c r="Z176" s="58"/>
      <c r="AA176" s="58"/>
      <c r="AB176" s="58"/>
    </row>
    <row r="177" spans="4:28" x14ac:dyDescent="0.25">
      <c r="D177" s="73"/>
      <c r="E177" s="74"/>
      <c r="F177" s="74"/>
      <c r="G177" s="74"/>
      <c r="H177" s="74"/>
      <c r="I177" s="74"/>
      <c r="J177" s="74"/>
      <c r="K177" s="74"/>
      <c r="L177" s="74"/>
      <c r="M177" s="74"/>
      <c r="N177" s="74"/>
      <c r="O177" s="74"/>
      <c r="Q177" s="6"/>
      <c r="R177" s="6"/>
      <c r="S177" s="6"/>
      <c r="T177" s="6"/>
      <c r="U177" s="6"/>
      <c r="V177" s="6"/>
      <c r="W177" s="6"/>
      <c r="X177" s="58"/>
      <c r="Y177" s="58"/>
      <c r="Z177" s="58"/>
      <c r="AA177" s="58"/>
      <c r="AB177" s="58"/>
    </row>
    <row r="178" spans="4:28" x14ac:dyDescent="0.25">
      <c r="D178" s="73"/>
      <c r="E178" s="74"/>
      <c r="F178" s="74"/>
      <c r="G178" s="74"/>
      <c r="H178" s="74"/>
      <c r="I178" s="74"/>
      <c r="J178" s="74"/>
      <c r="K178" s="74"/>
      <c r="L178" s="74"/>
      <c r="M178" s="74"/>
      <c r="N178" s="74"/>
      <c r="O178" s="74"/>
      <c r="Q178" s="6"/>
      <c r="R178" s="6"/>
      <c r="S178" s="6"/>
      <c r="T178" s="6"/>
      <c r="U178" s="6"/>
      <c r="V178" s="6"/>
      <c r="W178" s="6"/>
      <c r="X178" s="58"/>
      <c r="Y178" s="58"/>
      <c r="Z178" s="58"/>
      <c r="AA178" s="58"/>
      <c r="AB178" s="58"/>
    </row>
    <row r="179" spans="4:28" x14ac:dyDescent="0.25">
      <c r="D179" s="73"/>
      <c r="E179" s="74"/>
      <c r="F179" s="74"/>
      <c r="G179" s="74"/>
      <c r="H179" s="74"/>
      <c r="I179" s="74"/>
      <c r="J179" s="74"/>
      <c r="K179" s="74"/>
      <c r="L179" s="74"/>
      <c r="M179" s="74"/>
      <c r="N179" s="74"/>
      <c r="O179" s="74"/>
      <c r="Q179" s="6"/>
      <c r="R179" s="6"/>
      <c r="S179" s="6"/>
      <c r="T179" s="6"/>
      <c r="U179" s="6"/>
      <c r="V179" s="6"/>
      <c r="W179" s="6"/>
      <c r="X179" s="58"/>
      <c r="Y179" s="58"/>
      <c r="Z179" s="58"/>
      <c r="AA179" s="58"/>
      <c r="AB179" s="58"/>
    </row>
    <row r="180" spans="4:28" x14ac:dyDescent="0.25">
      <c r="D180" s="73"/>
      <c r="E180" s="74"/>
      <c r="F180" s="74"/>
      <c r="G180" s="74"/>
      <c r="H180" s="74"/>
      <c r="I180" s="74"/>
      <c r="J180" s="74"/>
      <c r="K180" s="74"/>
      <c r="L180" s="74"/>
      <c r="M180" s="74"/>
      <c r="N180" s="74"/>
      <c r="O180" s="74"/>
      <c r="Q180" s="6"/>
      <c r="R180" s="6"/>
      <c r="S180" s="6"/>
      <c r="T180" s="6"/>
      <c r="U180" s="6"/>
      <c r="V180" s="6"/>
      <c r="W180" s="6"/>
      <c r="X180" s="58"/>
      <c r="Y180" s="58"/>
      <c r="Z180" s="58"/>
      <c r="AA180" s="58"/>
      <c r="AB180" s="58"/>
    </row>
    <row r="181" spans="4:28" x14ac:dyDescent="0.25">
      <c r="D181" s="73"/>
      <c r="E181" s="74"/>
      <c r="F181" s="74"/>
      <c r="G181" s="74"/>
      <c r="H181" s="74"/>
      <c r="I181" s="74"/>
      <c r="J181" s="74"/>
      <c r="K181" s="74"/>
      <c r="L181" s="74"/>
      <c r="M181" s="74"/>
      <c r="N181" s="74"/>
      <c r="O181" s="74"/>
      <c r="Q181" s="6"/>
      <c r="R181" s="6"/>
      <c r="S181" s="6"/>
      <c r="T181" s="6"/>
      <c r="U181" s="6"/>
      <c r="V181" s="6"/>
      <c r="W181" s="6"/>
      <c r="X181" s="58"/>
      <c r="Y181" s="58"/>
      <c r="Z181" s="58"/>
      <c r="AA181" s="58"/>
      <c r="AB181" s="58"/>
    </row>
    <row r="182" spans="4:28" x14ac:dyDescent="0.25">
      <c r="D182" s="73"/>
      <c r="E182" s="74"/>
      <c r="F182" s="74"/>
      <c r="G182" s="74"/>
      <c r="H182" s="74"/>
      <c r="I182" s="74"/>
      <c r="J182" s="74"/>
      <c r="K182" s="74"/>
      <c r="L182" s="74"/>
      <c r="M182" s="74"/>
      <c r="N182" s="74"/>
      <c r="O182" s="74"/>
      <c r="Q182" s="6"/>
      <c r="R182" s="6"/>
      <c r="S182" s="6"/>
      <c r="T182" s="6"/>
      <c r="U182" s="6"/>
      <c r="V182" s="6"/>
      <c r="W182" s="6"/>
      <c r="X182" s="58"/>
      <c r="Y182" s="58"/>
      <c r="Z182" s="58"/>
      <c r="AA182" s="58"/>
      <c r="AB182" s="58"/>
    </row>
    <row r="183" spans="4:28" x14ac:dyDescent="0.25">
      <c r="D183" s="73"/>
      <c r="E183" s="74"/>
      <c r="F183" s="74"/>
      <c r="G183" s="74"/>
      <c r="H183" s="74"/>
      <c r="I183" s="74"/>
      <c r="J183" s="74"/>
      <c r="K183" s="74"/>
      <c r="L183" s="74"/>
      <c r="M183" s="74"/>
      <c r="N183" s="74"/>
      <c r="O183" s="74"/>
      <c r="Q183" s="6"/>
      <c r="R183" s="6"/>
      <c r="S183" s="6"/>
      <c r="T183" s="6"/>
      <c r="U183" s="6"/>
      <c r="V183" s="6"/>
      <c r="W183" s="6"/>
      <c r="X183" s="58"/>
      <c r="Y183" s="58"/>
      <c r="Z183" s="58"/>
      <c r="AA183" s="58"/>
      <c r="AB183" s="58"/>
    </row>
    <row r="184" spans="4:28" x14ac:dyDescent="0.25">
      <c r="D184" s="73"/>
      <c r="E184" s="74"/>
      <c r="F184" s="74"/>
      <c r="G184" s="74"/>
      <c r="H184" s="74"/>
      <c r="I184" s="74"/>
      <c r="J184" s="74"/>
      <c r="K184" s="74"/>
      <c r="L184" s="74"/>
      <c r="M184" s="74"/>
      <c r="N184" s="74"/>
      <c r="O184" s="74"/>
      <c r="Q184" s="6"/>
      <c r="R184" s="6"/>
      <c r="S184" s="6"/>
      <c r="T184" s="6"/>
      <c r="U184" s="6"/>
      <c r="V184" s="6"/>
      <c r="W184" s="6"/>
      <c r="X184" s="58"/>
      <c r="Y184" s="58"/>
      <c r="Z184" s="58"/>
      <c r="AA184" s="58"/>
      <c r="AB184" s="58"/>
    </row>
    <row r="185" spans="4:28" x14ac:dyDescent="0.25">
      <c r="D185" s="73"/>
      <c r="E185" s="74"/>
      <c r="F185" s="74"/>
      <c r="G185" s="74"/>
      <c r="H185" s="74"/>
      <c r="I185" s="74"/>
      <c r="J185" s="74"/>
      <c r="K185" s="74"/>
      <c r="L185" s="74"/>
      <c r="M185" s="74"/>
      <c r="N185" s="74"/>
      <c r="O185" s="74"/>
      <c r="Q185" s="6"/>
      <c r="R185" s="6"/>
      <c r="S185" s="6"/>
      <c r="T185" s="6"/>
      <c r="U185" s="6"/>
      <c r="V185" s="6"/>
      <c r="W185" s="6"/>
      <c r="X185" s="58"/>
      <c r="Y185" s="58"/>
      <c r="Z185" s="58"/>
      <c r="AA185" s="58"/>
      <c r="AB185" s="58"/>
    </row>
    <row r="186" spans="4:28" x14ac:dyDescent="0.25">
      <c r="D186" s="73"/>
      <c r="E186" s="74"/>
      <c r="F186" s="74"/>
      <c r="G186" s="74"/>
      <c r="H186" s="74"/>
      <c r="I186" s="74"/>
      <c r="J186" s="74"/>
      <c r="K186" s="74"/>
      <c r="L186" s="74"/>
      <c r="M186" s="74"/>
      <c r="N186" s="74"/>
      <c r="O186" s="74"/>
      <c r="Q186" s="6"/>
      <c r="R186" s="6"/>
      <c r="S186" s="6"/>
      <c r="T186" s="6"/>
      <c r="U186" s="6"/>
      <c r="V186" s="6"/>
      <c r="W186" s="6"/>
      <c r="X186" s="58"/>
      <c r="Y186" s="58"/>
      <c r="Z186" s="58"/>
      <c r="AA186" s="58"/>
      <c r="AB186" s="58"/>
    </row>
    <row r="187" spans="4:28" x14ac:dyDescent="0.25">
      <c r="D187" s="73"/>
      <c r="E187" s="74"/>
      <c r="F187" s="74"/>
      <c r="G187" s="74"/>
      <c r="H187" s="74"/>
      <c r="I187" s="74"/>
      <c r="J187" s="74"/>
      <c r="K187" s="74"/>
      <c r="L187" s="74"/>
      <c r="M187" s="74"/>
      <c r="N187" s="74"/>
      <c r="O187" s="74"/>
      <c r="Q187" s="6"/>
      <c r="R187" s="6"/>
      <c r="S187" s="6"/>
      <c r="T187" s="6"/>
      <c r="U187" s="6"/>
      <c r="V187" s="6"/>
      <c r="W187" s="6"/>
      <c r="X187" s="58"/>
      <c r="Y187" s="58"/>
      <c r="Z187" s="58"/>
      <c r="AA187" s="58"/>
      <c r="AB187" s="58"/>
    </row>
    <row r="188" spans="4:28" x14ac:dyDescent="0.25">
      <c r="D188" s="73"/>
      <c r="E188" s="74"/>
      <c r="F188" s="74"/>
      <c r="G188" s="74"/>
      <c r="H188" s="74"/>
      <c r="I188" s="74"/>
      <c r="J188" s="74"/>
      <c r="K188" s="74"/>
      <c r="L188" s="74"/>
      <c r="M188" s="74"/>
      <c r="N188" s="74"/>
      <c r="O188" s="74"/>
      <c r="Q188" s="6"/>
      <c r="R188" s="6"/>
      <c r="S188" s="6"/>
      <c r="T188" s="6"/>
      <c r="U188" s="6"/>
      <c r="V188" s="6"/>
      <c r="W188" s="6"/>
      <c r="X188" s="58"/>
      <c r="Y188" s="58"/>
      <c r="Z188" s="58"/>
      <c r="AA188" s="58"/>
      <c r="AB188" s="58"/>
    </row>
    <row r="189" spans="4:28" x14ac:dyDescent="0.25">
      <c r="D189" s="73"/>
      <c r="E189" s="74"/>
      <c r="F189" s="74"/>
      <c r="G189" s="74"/>
      <c r="H189" s="74"/>
      <c r="I189" s="74"/>
      <c r="J189" s="74"/>
      <c r="K189" s="74"/>
      <c r="L189" s="74"/>
      <c r="M189" s="74"/>
      <c r="N189" s="74"/>
      <c r="O189" s="74"/>
      <c r="Q189" s="6"/>
      <c r="R189" s="6"/>
      <c r="S189" s="6"/>
      <c r="T189" s="6"/>
      <c r="U189" s="6"/>
      <c r="V189" s="6"/>
      <c r="W189" s="6"/>
      <c r="X189" s="58"/>
      <c r="Y189" s="58"/>
      <c r="Z189" s="58"/>
      <c r="AA189" s="58"/>
      <c r="AB189" s="58"/>
    </row>
    <row r="190" spans="4:28" x14ac:dyDescent="0.25">
      <c r="D190" s="73"/>
      <c r="E190" s="74"/>
      <c r="F190" s="74"/>
      <c r="G190" s="74"/>
      <c r="H190" s="74"/>
      <c r="I190" s="74"/>
      <c r="J190" s="74"/>
      <c r="K190" s="74"/>
      <c r="L190" s="74"/>
      <c r="M190" s="74"/>
      <c r="N190" s="74"/>
      <c r="O190" s="74"/>
      <c r="Q190" s="6"/>
      <c r="R190" s="6"/>
      <c r="S190" s="6"/>
      <c r="T190" s="6"/>
      <c r="U190" s="6"/>
      <c r="V190" s="6"/>
      <c r="W190" s="6"/>
      <c r="X190" s="58"/>
      <c r="Y190" s="58"/>
      <c r="Z190" s="58"/>
      <c r="AA190" s="58"/>
      <c r="AB190" s="58"/>
    </row>
    <row r="191" spans="4:28" x14ac:dyDescent="0.25">
      <c r="D191" s="73"/>
      <c r="E191" s="74"/>
      <c r="F191" s="74"/>
      <c r="G191" s="74"/>
      <c r="H191" s="74"/>
      <c r="I191" s="74"/>
      <c r="J191" s="74"/>
      <c r="K191" s="74"/>
      <c r="L191" s="74"/>
      <c r="M191" s="74"/>
      <c r="N191" s="74"/>
      <c r="O191" s="74"/>
      <c r="Q191" s="6"/>
      <c r="R191" s="6"/>
      <c r="S191" s="6"/>
      <c r="T191" s="6"/>
      <c r="U191" s="6"/>
      <c r="V191" s="6"/>
      <c r="W191" s="6"/>
      <c r="X191" s="58"/>
      <c r="Y191" s="58"/>
      <c r="Z191" s="58"/>
      <c r="AA191" s="58"/>
      <c r="AB191" s="58"/>
    </row>
    <row r="192" spans="4:28" x14ac:dyDescent="0.25">
      <c r="D192" s="73"/>
      <c r="E192" s="74"/>
      <c r="F192" s="74"/>
      <c r="G192" s="74"/>
      <c r="H192" s="74"/>
      <c r="I192" s="74"/>
      <c r="J192" s="74"/>
      <c r="K192" s="74"/>
      <c r="L192" s="74"/>
      <c r="M192" s="74"/>
      <c r="N192" s="74"/>
      <c r="O192" s="74"/>
      <c r="Q192" s="6"/>
      <c r="R192" s="6"/>
      <c r="S192" s="6"/>
      <c r="T192" s="6"/>
      <c r="U192" s="6"/>
      <c r="V192" s="6"/>
      <c r="W192" s="6"/>
      <c r="X192" s="58"/>
      <c r="Y192" s="58"/>
      <c r="Z192" s="58"/>
      <c r="AA192" s="58"/>
      <c r="AB192" s="58"/>
    </row>
    <row r="193" spans="4:28" x14ac:dyDescent="0.25">
      <c r="D193" s="73"/>
      <c r="E193" s="74"/>
      <c r="F193" s="74"/>
      <c r="G193" s="74"/>
      <c r="H193" s="74"/>
      <c r="I193" s="74"/>
      <c r="J193" s="74"/>
      <c r="K193" s="74"/>
      <c r="L193" s="74"/>
      <c r="M193" s="74"/>
      <c r="N193" s="74"/>
      <c r="O193" s="74"/>
      <c r="Q193" s="6"/>
      <c r="R193" s="6"/>
      <c r="S193" s="6"/>
      <c r="T193" s="6"/>
      <c r="U193" s="6"/>
      <c r="V193" s="6"/>
      <c r="W193" s="6"/>
      <c r="X193" s="58"/>
      <c r="Y193" s="58"/>
      <c r="Z193" s="58"/>
      <c r="AA193" s="58"/>
      <c r="AB193" s="58"/>
    </row>
    <row r="194" spans="4:28" x14ac:dyDescent="0.25">
      <c r="D194" s="73"/>
      <c r="E194" s="74"/>
      <c r="F194" s="74"/>
      <c r="G194" s="74"/>
      <c r="H194" s="74"/>
      <c r="I194" s="74"/>
      <c r="J194" s="74"/>
      <c r="K194" s="74"/>
      <c r="L194" s="74"/>
      <c r="M194" s="74"/>
      <c r="N194" s="74"/>
      <c r="O194" s="74"/>
      <c r="Q194" s="6"/>
      <c r="R194" s="6"/>
      <c r="S194" s="6"/>
      <c r="T194" s="6"/>
      <c r="U194" s="6"/>
      <c r="V194" s="6"/>
      <c r="W194" s="6"/>
      <c r="X194" s="58"/>
      <c r="Y194" s="58"/>
      <c r="Z194" s="58"/>
      <c r="AA194" s="58"/>
      <c r="AB194" s="58"/>
    </row>
    <row r="195" spans="4:28" x14ac:dyDescent="0.25">
      <c r="D195" s="73"/>
      <c r="E195" s="74"/>
      <c r="F195" s="74"/>
      <c r="G195" s="74"/>
      <c r="H195" s="74"/>
      <c r="I195" s="74"/>
      <c r="J195" s="74"/>
      <c r="K195" s="74"/>
      <c r="L195" s="74"/>
      <c r="M195" s="74"/>
      <c r="N195" s="74"/>
      <c r="O195" s="74"/>
      <c r="Q195" s="6"/>
      <c r="R195" s="6"/>
      <c r="S195" s="6"/>
      <c r="T195" s="6"/>
      <c r="U195" s="6"/>
      <c r="V195" s="6"/>
      <c r="W195" s="6"/>
      <c r="X195" s="58"/>
      <c r="Y195" s="58"/>
      <c r="Z195" s="58"/>
      <c r="AA195" s="58"/>
      <c r="AB195" s="58"/>
    </row>
    <row r="196" spans="4:28" x14ac:dyDescent="0.25">
      <c r="D196" s="73"/>
      <c r="E196" s="74"/>
      <c r="F196" s="74"/>
      <c r="G196" s="74"/>
      <c r="H196" s="74"/>
      <c r="I196" s="74"/>
      <c r="J196" s="74"/>
      <c r="K196" s="74"/>
      <c r="L196" s="74"/>
      <c r="M196" s="74"/>
      <c r="N196" s="74"/>
      <c r="O196" s="74"/>
      <c r="Q196" s="6"/>
      <c r="R196" s="6"/>
      <c r="S196" s="6"/>
      <c r="T196" s="6"/>
      <c r="U196" s="6"/>
      <c r="V196" s="6"/>
      <c r="W196" s="6"/>
      <c r="X196" s="58"/>
      <c r="Y196" s="58"/>
      <c r="Z196" s="58"/>
      <c r="AA196" s="58"/>
      <c r="AB196" s="58"/>
    </row>
    <row r="197" spans="4:28" x14ac:dyDescent="0.25">
      <c r="D197" s="73"/>
      <c r="E197" s="74"/>
      <c r="F197" s="74"/>
      <c r="G197" s="74"/>
      <c r="H197" s="74"/>
      <c r="I197" s="74"/>
      <c r="J197" s="74"/>
      <c r="K197" s="74"/>
      <c r="L197" s="74"/>
      <c r="M197" s="74"/>
      <c r="N197" s="74"/>
      <c r="O197" s="74"/>
      <c r="Q197" s="6"/>
      <c r="R197" s="6"/>
      <c r="S197" s="6"/>
      <c r="T197" s="6"/>
      <c r="U197" s="6"/>
      <c r="V197" s="6"/>
      <c r="W197" s="6"/>
      <c r="X197" s="58"/>
      <c r="Y197" s="58"/>
      <c r="Z197" s="58"/>
      <c r="AA197" s="58"/>
      <c r="AB197" s="58"/>
    </row>
    <row r="198" spans="4:28" x14ac:dyDescent="0.25">
      <c r="D198" s="73"/>
      <c r="E198" s="74"/>
      <c r="F198" s="74"/>
      <c r="G198" s="74"/>
      <c r="H198" s="74"/>
      <c r="I198" s="74"/>
      <c r="J198" s="74"/>
      <c r="K198" s="74"/>
      <c r="L198" s="74"/>
      <c r="M198" s="74"/>
      <c r="N198" s="74"/>
      <c r="O198" s="74"/>
      <c r="Q198" s="6"/>
      <c r="R198" s="6"/>
      <c r="S198" s="6"/>
      <c r="T198" s="6"/>
      <c r="U198" s="6"/>
      <c r="V198" s="6"/>
      <c r="W198" s="6"/>
      <c r="X198" s="58"/>
      <c r="Y198" s="58"/>
      <c r="Z198" s="58"/>
      <c r="AA198" s="58"/>
      <c r="AB198" s="58"/>
    </row>
    <row r="199" spans="4:28" x14ac:dyDescent="0.25">
      <c r="D199" s="73"/>
      <c r="E199" s="74"/>
      <c r="F199" s="74"/>
      <c r="G199" s="74"/>
      <c r="H199" s="74"/>
      <c r="I199" s="74"/>
      <c r="J199" s="74"/>
      <c r="K199" s="74"/>
      <c r="L199" s="74"/>
      <c r="M199" s="74"/>
      <c r="N199" s="74"/>
      <c r="O199" s="74"/>
      <c r="Q199" s="6"/>
      <c r="R199" s="6"/>
      <c r="S199" s="6"/>
      <c r="T199" s="6"/>
      <c r="U199" s="6"/>
      <c r="V199" s="6"/>
      <c r="W199" s="6"/>
      <c r="X199" s="58"/>
      <c r="Y199" s="58"/>
      <c r="Z199" s="58"/>
      <c r="AA199" s="58"/>
      <c r="AB199" s="58"/>
    </row>
    <row r="200" spans="4:28" x14ac:dyDescent="0.25">
      <c r="D200" s="73"/>
      <c r="E200" s="74"/>
      <c r="F200" s="74"/>
      <c r="G200" s="74"/>
      <c r="H200" s="74"/>
      <c r="I200" s="74"/>
      <c r="J200" s="74"/>
      <c r="K200" s="74"/>
      <c r="L200" s="74"/>
      <c r="M200" s="74"/>
      <c r="N200" s="74"/>
      <c r="O200" s="74"/>
      <c r="Q200" s="6"/>
      <c r="R200" s="6"/>
      <c r="S200" s="6"/>
      <c r="T200" s="6"/>
      <c r="U200" s="6"/>
      <c r="V200" s="6"/>
      <c r="W200" s="6"/>
      <c r="X200" s="58"/>
      <c r="Y200" s="58"/>
      <c r="Z200" s="58"/>
      <c r="AA200" s="58"/>
      <c r="AB200" s="58"/>
    </row>
    <row r="201" spans="4:28" x14ac:dyDescent="0.25">
      <c r="D201" s="73"/>
      <c r="E201" s="74"/>
      <c r="F201" s="74"/>
      <c r="G201" s="74"/>
      <c r="H201" s="74"/>
      <c r="I201" s="74"/>
      <c r="J201" s="74"/>
      <c r="K201" s="74"/>
      <c r="L201" s="74"/>
      <c r="M201" s="74"/>
      <c r="N201" s="74"/>
      <c r="O201" s="74"/>
      <c r="Q201" s="6"/>
      <c r="R201" s="6"/>
      <c r="S201" s="6"/>
      <c r="T201" s="6"/>
      <c r="U201" s="6"/>
      <c r="V201" s="6"/>
      <c r="W201" s="6"/>
      <c r="X201" s="58"/>
      <c r="Y201" s="58"/>
      <c r="Z201" s="58"/>
      <c r="AA201" s="58"/>
      <c r="AB201" s="58"/>
    </row>
    <row r="202" spans="4:28" x14ac:dyDescent="0.25">
      <c r="D202" s="73"/>
      <c r="E202" s="74"/>
      <c r="F202" s="74"/>
      <c r="G202" s="74"/>
      <c r="H202" s="74"/>
      <c r="I202" s="74"/>
      <c r="J202" s="74"/>
      <c r="K202" s="74"/>
      <c r="L202" s="74"/>
      <c r="M202" s="74"/>
      <c r="N202" s="74"/>
      <c r="O202" s="74"/>
      <c r="Q202" s="6"/>
      <c r="R202" s="6"/>
      <c r="S202" s="6"/>
      <c r="T202" s="6"/>
      <c r="U202" s="6"/>
      <c r="V202" s="6"/>
      <c r="W202" s="6"/>
      <c r="X202" s="58"/>
      <c r="Y202" s="58"/>
      <c r="Z202" s="58"/>
      <c r="AA202" s="58"/>
      <c r="AB202" s="58"/>
    </row>
    <row r="203" spans="4:28" x14ac:dyDescent="0.25">
      <c r="D203" s="73"/>
      <c r="E203" s="74"/>
      <c r="F203" s="74"/>
      <c r="G203" s="74"/>
      <c r="H203" s="74"/>
      <c r="I203" s="74"/>
      <c r="J203" s="74"/>
      <c r="K203" s="74"/>
      <c r="L203" s="74"/>
      <c r="M203" s="74"/>
      <c r="N203" s="74"/>
      <c r="O203" s="74"/>
      <c r="Q203" s="6"/>
      <c r="R203" s="6"/>
      <c r="S203" s="6"/>
      <c r="T203" s="6"/>
      <c r="U203" s="6"/>
      <c r="V203" s="6"/>
      <c r="W203" s="6"/>
      <c r="X203" s="58"/>
      <c r="Y203" s="58"/>
      <c r="Z203" s="58"/>
      <c r="AA203" s="58"/>
      <c r="AB203" s="58"/>
    </row>
    <row r="204" spans="4:28" x14ac:dyDescent="0.25">
      <c r="D204" s="73"/>
      <c r="E204" s="74"/>
      <c r="F204" s="74"/>
      <c r="G204" s="74"/>
      <c r="H204" s="74"/>
      <c r="I204" s="74"/>
      <c r="J204" s="74"/>
      <c r="K204" s="74"/>
      <c r="L204" s="74"/>
      <c r="M204" s="74"/>
      <c r="N204" s="74"/>
      <c r="O204" s="74"/>
      <c r="Q204" s="6"/>
      <c r="R204" s="6"/>
      <c r="S204" s="6"/>
      <c r="T204" s="6"/>
      <c r="U204" s="6"/>
      <c r="V204" s="6"/>
      <c r="W204" s="6"/>
      <c r="X204" s="58"/>
      <c r="Y204" s="58"/>
      <c r="Z204" s="58"/>
      <c r="AA204" s="58"/>
      <c r="AB204" s="58"/>
    </row>
    <row r="205" spans="4:28" x14ac:dyDescent="0.25">
      <c r="D205" s="73"/>
      <c r="E205" s="74"/>
      <c r="F205" s="74"/>
      <c r="G205" s="74"/>
      <c r="H205" s="74"/>
      <c r="I205" s="74"/>
      <c r="J205" s="74"/>
      <c r="K205" s="74"/>
      <c r="L205" s="74"/>
      <c r="M205" s="74"/>
      <c r="N205" s="74"/>
      <c r="O205" s="74"/>
      <c r="Q205" s="6"/>
      <c r="R205" s="6"/>
      <c r="S205" s="6"/>
      <c r="T205" s="6"/>
      <c r="U205" s="6"/>
      <c r="V205" s="6"/>
      <c r="W205" s="6"/>
      <c r="X205" s="58"/>
      <c r="Y205" s="58"/>
      <c r="Z205" s="58"/>
      <c r="AA205" s="58"/>
      <c r="AB205" s="58"/>
    </row>
    <row r="206" spans="4:28" x14ac:dyDescent="0.25">
      <c r="D206" s="73"/>
      <c r="E206" s="74"/>
      <c r="F206" s="74"/>
      <c r="G206" s="74"/>
      <c r="H206" s="74"/>
      <c r="I206" s="74"/>
      <c r="J206" s="74"/>
      <c r="K206" s="74"/>
      <c r="L206" s="74"/>
      <c r="M206" s="74"/>
      <c r="N206" s="74"/>
      <c r="O206" s="74"/>
      <c r="Q206" s="6"/>
      <c r="R206" s="6"/>
      <c r="S206" s="6"/>
      <c r="T206" s="6"/>
      <c r="U206" s="6"/>
      <c r="V206" s="6"/>
      <c r="W206" s="6"/>
      <c r="X206" s="58"/>
      <c r="Y206" s="58"/>
      <c r="Z206" s="58"/>
      <c r="AA206" s="58"/>
      <c r="AB206" s="58"/>
    </row>
    <row r="207" spans="4:28" x14ac:dyDescent="0.25">
      <c r="D207" s="73"/>
      <c r="E207" s="74"/>
      <c r="F207" s="74"/>
      <c r="G207" s="74"/>
      <c r="H207" s="74"/>
      <c r="I207" s="74"/>
      <c r="J207" s="74"/>
      <c r="K207" s="74"/>
      <c r="L207" s="74"/>
      <c r="M207" s="74"/>
      <c r="N207" s="74"/>
      <c r="O207" s="74"/>
      <c r="Q207" s="6"/>
      <c r="R207" s="6"/>
      <c r="S207" s="6"/>
      <c r="T207" s="6"/>
      <c r="U207" s="6"/>
      <c r="V207" s="6"/>
      <c r="W207" s="6"/>
      <c r="X207" s="58"/>
      <c r="Y207" s="58"/>
      <c r="Z207" s="58"/>
      <c r="AA207" s="58"/>
      <c r="AB207" s="58"/>
    </row>
    <row r="208" spans="4:28" x14ac:dyDescent="0.25">
      <c r="D208" s="73"/>
      <c r="E208" s="74"/>
      <c r="F208" s="74"/>
      <c r="G208" s="74"/>
      <c r="H208" s="74"/>
      <c r="I208" s="74"/>
      <c r="J208" s="74"/>
      <c r="K208" s="74"/>
      <c r="L208" s="74"/>
      <c r="M208" s="74"/>
      <c r="N208" s="74"/>
      <c r="O208" s="74"/>
      <c r="Q208" s="6"/>
      <c r="R208" s="6"/>
      <c r="S208" s="6"/>
      <c r="T208" s="6"/>
      <c r="U208" s="6"/>
      <c r="V208" s="6"/>
      <c r="W208" s="6"/>
      <c r="X208" s="58"/>
      <c r="Y208" s="58"/>
      <c r="Z208" s="58"/>
      <c r="AA208" s="58"/>
      <c r="AB208" s="58"/>
    </row>
    <row r="209" spans="4:28" x14ac:dyDescent="0.25">
      <c r="D209" s="73"/>
      <c r="E209" s="74"/>
      <c r="F209" s="74"/>
      <c r="G209" s="74"/>
      <c r="H209" s="74"/>
      <c r="I209" s="74"/>
      <c r="J209" s="74"/>
      <c r="K209" s="74"/>
      <c r="L209" s="74"/>
      <c r="M209" s="74"/>
      <c r="N209" s="74"/>
      <c r="O209" s="74"/>
      <c r="Q209" s="6"/>
      <c r="R209" s="6"/>
      <c r="S209" s="6"/>
      <c r="T209" s="6"/>
      <c r="U209" s="6"/>
      <c r="V209" s="6"/>
      <c r="W209" s="6"/>
      <c r="X209" s="58"/>
      <c r="Y209" s="58"/>
      <c r="Z209" s="58"/>
      <c r="AA209" s="58"/>
      <c r="AB209" s="58"/>
    </row>
    <row r="210" spans="4:28" x14ac:dyDescent="0.25">
      <c r="D210" s="73"/>
      <c r="E210" s="74"/>
      <c r="F210" s="74"/>
      <c r="G210" s="74"/>
      <c r="H210" s="74"/>
      <c r="I210" s="74"/>
      <c r="J210" s="74"/>
      <c r="K210" s="74"/>
      <c r="L210" s="74"/>
      <c r="M210" s="74"/>
      <c r="N210" s="74"/>
      <c r="O210" s="74"/>
      <c r="Q210" s="6"/>
      <c r="R210" s="6"/>
      <c r="S210" s="6"/>
      <c r="T210" s="6"/>
      <c r="U210" s="6"/>
      <c r="V210" s="6"/>
      <c r="W210" s="6"/>
      <c r="X210" s="58"/>
      <c r="Y210" s="58"/>
      <c r="Z210" s="58"/>
      <c r="AA210" s="58"/>
      <c r="AB210" s="58"/>
    </row>
    <row r="211" spans="4:28" x14ac:dyDescent="0.25">
      <c r="D211" s="73"/>
      <c r="E211" s="74"/>
      <c r="F211" s="74"/>
      <c r="G211" s="74"/>
      <c r="H211" s="74"/>
      <c r="I211" s="74"/>
      <c r="J211" s="74"/>
      <c r="K211" s="74"/>
      <c r="L211" s="74"/>
      <c r="M211" s="74"/>
      <c r="N211" s="74"/>
      <c r="O211" s="74"/>
      <c r="Q211" s="6"/>
      <c r="R211" s="6"/>
      <c r="S211" s="6"/>
      <c r="T211" s="6"/>
      <c r="U211" s="6"/>
      <c r="V211" s="6"/>
      <c r="W211" s="6"/>
      <c r="X211" s="58"/>
      <c r="Y211" s="58"/>
      <c r="Z211" s="58"/>
      <c r="AA211" s="58"/>
      <c r="AB211" s="58"/>
    </row>
    <row r="212" spans="4:28" x14ac:dyDescent="0.25">
      <c r="D212" s="73"/>
      <c r="E212" s="74"/>
      <c r="F212" s="74"/>
      <c r="G212" s="74"/>
      <c r="H212" s="74"/>
      <c r="I212" s="74"/>
      <c r="J212" s="74"/>
      <c r="K212" s="74"/>
      <c r="L212" s="74"/>
      <c r="M212" s="74"/>
      <c r="N212" s="74"/>
      <c r="O212" s="74"/>
      <c r="Q212" s="6"/>
      <c r="R212" s="6"/>
      <c r="S212" s="6"/>
      <c r="T212" s="6"/>
      <c r="U212" s="6"/>
      <c r="V212" s="6"/>
      <c r="W212" s="6"/>
      <c r="X212" s="58"/>
      <c r="Y212" s="58"/>
      <c r="Z212" s="58"/>
      <c r="AA212" s="58"/>
      <c r="AB212" s="58"/>
    </row>
    <row r="213" spans="4:28" x14ac:dyDescent="0.25">
      <c r="D213" s="73"/>
      <c r="E213" s="74"/>
      <c r="F213" s="74"/>
      <c r="G213" s="74"/>
      <c r="H213" s="74"/>
      <c r="I213" s="74"/>
      <c r="J213" s="74"/>
      <c r="K213" s="74"/>
      <c r="L213" s="74"/>
      <c r="M213" s="74"/>
      <c r="N213" s="74"/>
      <c r="O213" s="74"/>
      <c r="Q213" s="6"/>
      <c r="R213" s="6"/>
      <c r="S213" s="6"/>
      <c r="T213" s="6"/>
      <c r="U213" s="6"/>
      <c r="V213" s="6"/>
      <c r="W213" s="6"/>
      <c r="X213" s="58"/>
      <c r="Y213" s="58"/>
      <c r="Z213" s="58"/>
      <c r="AA213" s="58"/>
      <c r="AB213" s="58"/>
    </row>
    <row r="214" spans="4:28" x14ac:dyDescent="0.25">
      <c r="D214" s="73"/>
      <c r="E214" s="74"/>
      <c r="F214" s="74"/>
      <c r="G214" s="74"/>
      <c r="H214" s="74"/>
      <c r="I214" s="74"/>
      <c r="J214" s="74"/>
      <c r="K214" s="74"/>
      <c r="L214" s="74"/>
      <c r="M214" s="74"/>
      <c r="N214" s="74"/>
      <c r="O214" s="74"/>
      <c r="Q214" s="6"/>
      <c r="R214" s="6"/>
      <c r="S214" s="6"/>
      <c r="T214" s="6"/>
      <c r="U214" s="6"/>
      <c r="V214" s="6"/>
      <c r="W214" s="6"/>
      <c r="X214" s="58"/>
      <c r="Y214" s="58"/>
      <c r="Z214" s="58"/>
      <c r="AA214" s="58"/>
      <c r="AB214" s="58"/>
    </row>
    <row r="215" spans="4:28" x14ac:dyDescent="0.25">
      <c r="D215" s="73"/>
      <c r="E215" s="74"/>
      <c r="F215" s="74"/>
      <c r="G215" s="74"/>
      <c r="H215" s="74"/>
      <c r="I215" s="74"/>
      <c r="J215" s="74"/>
      <c r="K215" s="74"/>
      <c r="L215" s="74"/>
      <c r="M215" s="74"/>
      <c r="N215" s="74"/>
      <c r="O215" s="74"/>
      <c r="Q215" s="6"/>
      <c r="R215" s="6"/>
      <c r="S215" s="6"/>
      <c r="T215" s="6"/>
      <c r="U215" s="6"/>
      <c r="V215" s="6"/>
      <c r="W215" s="6"/>
      <c r="X215" s="58"/>
      <c r="Y215" s="58"/>
      <c r="Z215" s="58"/>
      <c r="AA215" s="58"/>
      <c r="AB215" s="58"/>
    </row>
    <row r="216" spans="4:28" x14ac:dyDescent="0.25">
      <c r="D216" s="73"/>
      <c r="E216" s="74"/>
      <c r="F216" s="74"/>
      <c r="G216" s="74"/>
      <c r="H216" s="74"/>
      <c r="I216" s="74"/>
      <c r="J216" s="74"/>
      <c r="K216" s="74"/>
      <c r="L216" s="74"/>
      <c r="M216" s="74"/>
      <c r="N216" s="74"/>
      <c r="O216" s="74"/>
      <c r="Q216" s="6"/>
      <c r="R216" s="6"/>
      <c r="S216" s="6"/>
      <c r="T216" s="6"/>
      <c r="U216" s="6"/>
      <c r="V216" s="6"/>
      <c r="W216" s="6"/>
      <c r="X216" s="58"/>
      <c r="Y216" s="58"/>
      <c r="Z216" s="58"/>
      <c r="AA216" s="58"/>
      <c r="AB216" s="58"/>
    </row>
    <row r="217" spans="4:28" x14ac:dyDescent="0.25">
      <c r="D217" s="73"/>
      <c r="E217" s="74"/>
      <c r="F217" s="74"/>
      <c r="G217" s="74"/>
      <c r="H217" s="74"/>
      <c r="I217" s="74"/>
      <c r="J217" s="74"/>
      <c r="K217" s="74"/>
      <c r="L217" s="74"/>
      <c r="M217" s="74"/>
      <c r="N217" s="74"/>
      <c r="O217" s="74"/>
      <c r="Q217" s="6"/>
      <c r="R217" s="6"/>
      <c r="S217" s="6"/>
      <c r="T217" s="6"/>
      <c r="U217" s="6"/>
      <c r="V217" s="6"/>
      <c r="W217" s="6"/>
      <c r="X217" s="58"/>
      <c r="Y217" s="58"/>
      <c r="Z217" s="58"/>
      <c r="AA217" s="58"/>
      <c r="AB217" s="58"/>
    </row>
    <row r="218" spans="4:28" x14ac:dyDescent="0.25">
      <c r="D218" s="73"/>
      <c r="E218" s="74"/>
      <c r="F218" s="74"/>
      <c r="G218" s="74"/>
      <c r="H218" s="74"/>
      <c r="I218" s="74"/>
      <c r="J218" s="74"/>
      <c r="K218" s="74"/>
      <c r="L218" s="74"/>
      <c r="M218" s="74"/>
      <c r="N218" s="74"/>
      <c r="O218" s="74"/>
      <c r="Q218" s="6"/>
      <c r="R218" s="6"/>
      <c r="S218" s="6"/>
      <c r="T218" s="6"/>
      <c r="U218" s="6"/>
      <c r="V218" s="6"/>
      <c r="W218" s="6"/>
      <c r="X218" s="58"/>
      <c r="Y218" s="58"/>
      <c r="Z218" s="58"/>
      <c r="AA218" s="58"/>
      <c r="AB218" s="58"/>
    </row>
    <row r="219" spans="4:28" x14ac:dyDescent="0.25">
      <c r="D219" s="73"/>
      <c r="E219" s="74"/>
      <c r="F219" s="74"/>
      <c r="G219" s="74"/>
      <c r="H219" s="74"/>
      <c r="I219" s="74"/>
      <c r="J219" s="74"/>
      <c r="K219" s="74"/>
      <c r="L219" s="74"/>
      <c r="M219" s="74"/>
      <c r="N219" s="74"/>
      <c r="O219" s="74"/>
      <c r="Q219" s="6"/>
      <c r="R219" s="6"/>
      <c r="S219" s="6"/>
      <c r="T219" s="6"/>
      <c r="U219" s="6"/>
      <c r="V219" s="6"/>
      <c r="W219" s="6"/>
      <c r="X219" s="58"/>
      <c r="Y219" s="58"/>
      <c r="Z219" s="58"/>
      <c r="AA219" s="58"/>
      <c r="AB219" s="58"/>
    </row>
    <row r="220" spans="4:28" x14ac:dyDescent="0.25">
      <c r="D220" s="73"/>
      <c r="E220" s="74"/>
      <c r="F220" s="74"/>
      <c r="G220" s="74"/>
      <c r="H220" s="74"/>
      <c r="I220" s="74"/>
      <c r="J220" s="74"/>
      <c r="K220" s="74"/>
      <c r="L220" s="74"/>
      <c r="M220" s="74"/>
      <c r="N220" s="74"/>
      <c r="O220" s="74"/>
      <c r="Q220" s="6"/>
      <c r="R220" s="6"/>
      <c r="S220" s="6"/>
      <c r="T220" s="6"/>
      <c r="U220" s="6"/>
      <c r="V220" s="6"/>
      <c r="W220" s="6"/>
      <c r="X220" s="58"/>
      <c r="Y220" s="58"/>
      <c r="Z220" s="58"/>
      <c r="AA220" s="58"/>
      <c r="AB220" s="58"/>
    </row>
    <row r="221" spans="4:28" x14ac:dyDescent="0.25">
      <c r="D221" s="73"/>
      <c r="E221" s="74"/>
      <c r="F221" s="74"/>
      <c r="G221" s="74"/>
      <c r="H221" s="74"/>
      <c r="I221" s="74"/>
      <c r="J221" s="74"/>
      <c r="K221" s="74"/>
      <c r="L221" s="74"/>
      <c r="M221" s="74"/>
      <c r="N221" s="74"/>
      <c r="O221" s="74"/>
      <c r="Q221" s="6"/>
      <c r="R221" s="6"/>
      <c r="S221" s="6"/>
      <c r="T221" s="6"/>
      <c r="U221" s="6"/>
      <c r="V221" s="6"/>
      <c r="W221" s="6"/>
      <c r="X221" s="58"/>
      <c r="Y221" s="58"/>
      <c r="Z221" s="58"/>
      <c r="AA221" s="58"/>
      <c r="AB221" s="58"/>
    </row>
    <row r="222" spans="4:28" x14ac:dyDescent="0.25">
      <c r="D222" s="73"/>
      <c r="E222" s="74"/>
      <c r="F222" s="74"/>
      <c r="G222" s="74"/>
      <c r="H222" s="74"/>
      <c r="I222" s="74"/>
      <c r="J222" s="74"/>
      <c r="K222" s="74"/>
      <c r="L222" s="74"/>
      <c r="M222" s="74"/>
      <c r="N222" s="74"/>
      <c r="O222" s="74"/>
      <c r="Q222" s="6"/>
      <c r="R222" s="6"/>
      <c r="S222" s="6"/>
      <c r="T222" s="6"/>
      <c r="U222" s="6"/>
      <c r="V222" s="6"/>
      <c r="W222" s="6"/>
      <c r="X222" s="58"/>
      <c r="Y222" s="58"/>
      <c r="Z222" s="58"/>
      <c r="AA222" s="58"/>
      <c r="AB222" s="58"/>
    </row>
    <row r="223" spans="4:28" x14ac:dyDescent="0.25">
      <c r="D223" s="73"/>
      <c r="E223" s="74"/>
      <c r="F223" s="74"/>
      <c r="G223" s="74"/>
      <c r="H223" s="74"/>
      <c r="I223" s="74"/>
      <c r="J223" s="74"/>
      <c r="K223" s="74"/>
      <c r="L223" s="74"/>
      <c r="M223" s="74"/>
      <c r="N223" s="74"/>
      <c r="O223" s="74"/>
      <c r="Q223" s="6"/>
      <c r="R223" s="6"/>
      <c r="S223" s="6"/>
      <c r="T223" s="6"/>
      <c r="U223" s="6"/>
      <c r="V223" s="6"/>
      <c r="W223" s="6"/>
      <c r="X223" s="58"/>
      <c r="Y223" s="58"/>
      <c r="Z223" s="58"/>
      <c r="AA223" s="58"/>
      <c r="AB223" s="58"/>
    </row>
    <row r="224" spans="4:28" x14ac:dyDescent="0.25">
      <c r="D224" s="73"/>
      <c r="E224" s="74"/>
      <c r="F224" s="74"/>
      <c r="G224" s="74"/>
      <c r="H224" s="74"/>
      <c r="I224" s="74"/>
      <c r="J224" s="74"/>
      <c r="K224" s="74"/>
      <c r="L224" s="74"/>
      <c r="M224" s="74"/>
      <c r="N224" s="74"/>
      <c r="O224" s="74"/>
      <c r="Q224" s="6"/>
      <c r="R224" s="6"/>
      <c r="S224" s="6"/>
      <c r="T224" s="6"/>
      <c r="U224" s="6"/>
      <c r="V224" s="6"/>
      <c r="W224" s="6"/>
      <c r="X224" s="58"/>
      <c r="Y224" s="58"/>
      <c r="Z224" s="58"/>
      <c r="AA224" s="58"/>
      <c r="AB224" s="58"/>
    </row>
    <row r="225" spans="4:28" x14ac:dyDescent="0.25">
      <c r="D225" s="73"/>
      <c r="E225" s="74"/>
      <c r="F225" s="74"/>
      <c r="G225" s="74"/>
      <c r="H225" s="74"/>
      <c r="I225" s="74"/>
      <c r="J225" s="74"/>
      <c r="K225" s="74"/>
      <c r="L225" s="74"/>
      <c r="M225" s="74"/>
      <c r="N225" s="74"/>
      <c r="O225" s="74"/>
      <c r="Q225" s="6"/>
      <c r="R225" s="6"/>
      <c r="S225" s="6"/>
      <c r="T225" s="6"/>
      <c r="U225" s="6"/>
      <c r="V225" s="6"/>
      <c r="W225" s="6"/>
      <c r="X225" s="58"/>
      <c r="Y225" s="58"/>
      <c r="Z225" s="58"/>
      <c r="AA225" s="58"/>
      <c r="AB225" s="58"/>
    </row>
    <row r="226" spans="4:28" x14ac:dyDescent="0.25">
      <c r="D226" s="73"/>
      <c r="E226" s="74"/>
      <c r="F226" s="74"/>
      <c r="G226" s="74"/>
      <c r="H226" s="74"/>
      <c r="I226" s="74"/>
      <c r="J226" s="74"/>
      <c r="K226" s="74"/>
      <c r="L226" s="74"/>
      <c r="M226" s="74"/>
      <c r="N226" s="74"/>
      <c r="O226" s="74"/>
      <c r="Q226" s="6"/>
      <c r="R226" s="6"/>
      <c r="S226" s="6"/>
      <c r="T226" s="6"/>
      <c r="U226" s="6"/>
      <c r="V226" s="6"/>
      <c r="W226" s="6"/>
      <c r="X226" s="58"/>
      <c r="Y226" s="58"/>
      <c r="Z226" s="58"/>
      <c r="AA226" s="58"/>
      <c r="AB226" s="58"/>
    </row>
    <row r="227" spans="4:28" x14ac:dyDescent="0.25">
      <c r="D227" s="73"/>
      <c r="E227" s="74"/>
      <c r="F227" s="74"/>
      <c r="G227" s="74"/>
      <c r="H227" s="74"/>
      <c r="I227" s="74"/>
      <c r="J227" s="74"/>
      <c r="K227" s="74"/>
      <c r="L227" s="74"/>
      <c r="M227" s="74"/>
      <c r="N227" s="74"/>
      <c r="O227" s="74"/>
      <c r="Q227" s="6"/>
      <c r="R227" s="6"/>
      <c r="S227" s="6"/>
      <c r="T227" s="6"/>
      <c r="U227" s="6"/>
      <c r="V227" s="6"/>
      <c r="W227" s="6"/>
      <c r="X227" s="58"/>
      <c r="Y227" s="58"/>
      <c r="Z227" s="58"/>
      <c r="AA227" s="58"/>
      <c r="AB227" s="58"/>
    </row>
    <row r="228" spans="4:28" x14ac:dyDescent="0.25">
      <c r="D228" s="73"/>
      <c r="E228" s="74"/>
      <c r="F228" s="74"/>
      <c r="G228" s="74"/>
      <c r="H228" s="74"/>
      <c r="I228" s="74"/>
      <c r="J228" s="74"/>
      <c r="K228" s="74"/>
      <c r="L228" s="74"/>
      <c r="M228" s="74"/>
      <c r="N228" s="74"/>
      <c r="O228" s="74"/>
      <c r="Q228" s="6"/>
      <c r="R228" s="6"/>
      <c r="S228" s="6"/>
      <c r="T228" s="6"/>
      <c r="U228" s="6"/>
      <c r="V228" s="6"/>
      <c r="W228" s="6"/>
      <c r="X228" s="58"/>
      <c r="Y228" s="58"/>
      <c r="Z228" s="58"/>
      <c r="AA228" s="58"/>
      <c r="AB228" s="58"/>
    </row>
    <row r="229" spans="4:28" x14ac:dyDescent="0.25">
      <c r="D229" s="73"/>
      <c r="E229" s="74"/>
      <c r="F229" s="74"/>
      <c r="G229" s="74"/>
      <c r="H229" s="74"/>
      <c r="I229" s="74"/>
      <c r="J229" s="74"/>
      <c r="K229" s="74"/>
      <c r="L229" s="74"/>
      <c r="M229" s="74"/>
      <c r="N229" s="74"/>
      <c r="O229" s="74"/>
      <c r="Q229" s="6"/>
      <c r="R229" s="6"/>
      <c r="S229" s="6"/>
      <c r="T229" s="6"/>
      <c r="U229" s="6"/>
      <c r="V229" s="6"/>
      <c r="W229" s="6"/>
      <c r="X229" s="58"/>
      <c r="Y229" s="58"/>
      <c r="Z229" s="58"/>
      <c r="AA229" s="58"/>
      <c r="AB229" s="58"/>
    </row>
    <row r="230" spans="4:28" x14ac:dyDescent="0.25">
      <c r="D230" s="73"/>
      <c r="E230" s="74"/>
      <c r="F230" s="74"/>
      <c r="G230" s="74"/>
      <c r="H230" s="74"/>
      <c r="I230" s="74"/>
      <c r="J230" s="74"/>
      <c r="K230" s="74"/>
      <c r="L230" s="74"/>
      <c r="M230" s="74"/>
      <c r="N230" s="74"/>
      <c r="O230" s="74"/>
      <c r="Q230" s="58"/>
      <c r="R230" s="58"/>
      <c r="S230" s="58"/>
      <c r="T230" s="58"/>
      <c r="U230" s="58"/>
      <c r="V230" s="58"/>
      <c r="W230" s="58"/>
      <c r="X230" s="58"/>
      <c r="Y230" s="58"/>
      <c r="Z230" s="58"/>
      <c r="AA230" s="58"/>
      <c r="AB230" s="58"/>
    </row>
    <row r="231" spans="4:28" x14ac:dyDescent="0.25">
      <c r="D231" s="73"/>
      <c r="E231" s="74"/>
      <c r="F231" s="74"/>
      <c r="G231" s="74"/>
      <c r="H231" s="74"/>
      <c r="I231" s="74"/>
      <c r="J231" s="74"/>
      <c r="K231" s="74"/>
      <c r="L231" s="74"/>
      <c r="M231" s="74"/>
      <c r="N231" s="74"/>
      <c r="O231" s="74"/>
      <c r="Q231" s="58"/>
      <c r="R231" s="58"/>
      <c r="S231" s="58"/>
      <c r="T231" s="58"/>
      <c r="U231" s="58"/>
      <c r="V231" s="58"/>
      <c r="W231" s="58"/>
      <c r="X231" s="58"/>
      <c r="Y231" s="58"/>
      <c r="Z231" s="58"/>
      <c r="AA231" s="58"/>
      <c r="AB231" s="58"/>
    </row>
    <row r="232" spans="4:28" x14ac:dyDescent="0.25">
      <c r="D232" s="73"/>
      <c r="E232" s="74"/>
      <c r="F232" s="74"/>
      <c r="G232" s="74"/>
      <c r="H232" s="74"/>
      <c r="I232" s="74"/>
      <c r="J232" s="74"/>
      <c r="K232" s="74"/>
      <c r="L232" s="74"/>
      <c r="M232" s="74"/>
      <c r="N232" s="74"/>
      <c r="O232" s="74"/>
      <c r="Q232" s="58"/>
      <c r="R232" s="58"/>
      <c r="S232" s="58"/>
      <c r="T232" s="58"/>
      <c r="U232" s="58"/>
      <c r="V232" s="58"/>
      <c r="W232" s="58"/>
      <c r="X232" s="58"/>
      <c r="Y232" s="58"/>
      <c r="Z232" s="58"/>
      <c r="AA232" s="58"/>
      <c r="AB232" s="58"/>
    </row>
    <row r="233" spans="4:28" x14ac:dyDescent="0.25">
      <c r="D233" s="73"/>
      <c r="E233" s="74"/>
      <c r="F233" s="74"/>
      <c r="G233" s="74"/>
      <c r="H233" s="74"/>
      <c r="I233" s="74"/>
      <c r="J233" s="74"/>
      <c r="K233" s="74"/>
      <c r="L233" s="74"/>
      <c r="M233" s="74"/>
      <c r="N233" s="74"/>
      <c r="O233" s="74"/>
      <c r="Q233" s="58"/>
      <c r="R233" s="58"/>
      <c r="S233" s="58"/>
      <c r="T233" s="58"/>
      <c r="U233" s="58"/>
      <c r="V233" s="58"/>
      <c r="W233" s="58"/>
      <c r="X233" s="58"/>
      <c r="Y233" s="58"/>
      <c r="Z233" s="58"/>
      <c r="AA233" s="58"/>
      <c r="AB233" s="58"/>
    </row>
    <row r="234" spans="4:28" x14ac:dyDescent="0.25">
      <c r="D234" s="73"/>
      <c r="E234" s="74"/>
      <c r="F234" s="74"/>
      <c r="G234" s="74"/>
      <c r="H234" s="74"/>
      <c r="I234" s="74"/>
      <c r="J234" s="74"/>
      <c r="K234" s="74"/>
      <c r="L234" s="74"/>
      <c r="M234" s="74"/>
      <c r="N234" s="74"/>
      <c r="O234" s="74"/>
      <c r="Q234" s="58"/>
      <c r="R234" s="58"/>
      <c r="S234" s="58"/>
      <c r="T234" s="58"/>
      <c r="U234" s="58"/>
      <c r="V234" s="58"/>
      <c r="W234" s="58"/>
      <c r="X234" s="58"/>
      <c r="Y234" s="58"/>
      <c r="Z234" s="58"/>
      <c r="AA234" s="58"/>
      <c r="AB234" s="58"/>
    </row>
    <row r="235" spans="4:28" x14ac:dyDescent="0.25">
      <c r="D235" s="73"/>
      <c r="E235" s="74"/>
      <c r="F235" s="74"/>
      <c r="G235" s="74"/>
      <c r="H235" s="74"/>
      <c r="I235" s="74"/>
      <c r="J235" s="74"/>
      <c r="K235" s="74"/>
      <c r="L235" s="74"/>
      <c r="M235" s="74"/>
      <c r="N235" s="74"/>
      <c r="O235" s="74"/>
      <c r="Q235" s="58"/>
      <c r="R235" s="58"/>
      <c r="S235" s="58"/>
      <c r="T235" s="58"/>
      <c r="U235" s="58"/>
      <c r="V235" s="58"/>
      <c r="W235" s="58"/>
      <c r="X235" s="58"/>
      <c r="Y235" s="58"/>
      <c r="Z235" s="58"/>
      <c r="AA235" s="58"/>
      <c r="AB235" s="58"/>
    </row>
    <row r="236" spans="4:28" x14ac:dyDescent="0.25">
      <c r="D236" s="73"/>
      <c r="E236" s="74"/>
      <c r="F236" s="74"/>
      <c r="G236" s="74"/>
      <c r="H236" s="74"/>
      <c r="I236" s="74"/>
      <c r="J236" s="74"/>
      <c r="K236" s="74"/>
      <c r="L236" s="74"/>
      <c r="M236" s="74"/>
      <c r="N236" s="74"/>
      <c r="O236" s="74"/>
      <c r="Q236" s="58"/>
      <c r="R236" s="58"/>
      <c r="S236" s="58"/>
      <c r="T236" s="58"/>
      <c r="U236" s="58"/>
      <c r="V236" s="58"/>
      <c r="W236" s="58"/>
      <c r="X236" s="58"/>
      <c r="Y236" s="58"/>
      <c r="Z236" s="58"/>
      <c r="AA236" s="58"/>
      <c r="AB236" s="58"/>
    </row>
    <row r="237" spans="4:28" x14ac:dyDescent="0.25">
      <c r="D237" s="73"/>
      <c r="E237" s="74"/>
      <c r="F237" s="74"/>
      <c r="G237" s="74"/>
      <c r="H237" s="74"/>
      <c r="I237" s="74"/>
      <c r="J237" s="74"/>
      <c r="K237" s="74"/>
      <c r="L237" s="74"/>
      <c r="M237" s="74"/>
      <c r="N237" s="74"/>
      <c r="O237" s="74"/>
      <c r="Q237" s="58"/>
      <c r="R237" s="58"/>
      <c r="S237" s="58"/>
      <c r="T237" s="58"/>
      <c r="U237" s="58"/>
      <c r="V237" s="58"/>
      <c r="W237" s="58"/>
      <c r="X237" s="58"/>
      <c r="Y237" s="58"/>
      <c r="Z237" s="58"/>
      <c r="AA237" s="58"/>
      <c r="AB237" s="58"/>
    </row>
    <row r="238" spans="4:28" x14ac:dyDescent="0.25">
      <c r="D238" s="73"/>
      <c r="E238" s="74"/>
      <c r="F238" s="74"/>
      <c r="G238" s="74"/>
      <c r="H238" s="74"/>
      <c r="I238" s="74"/>
      <c r="J238" s="74"/>
      <c r="K238" s="74"/>
      <c r="L238" s="74"/>
      <c r="M238" s="74"/>
      <c r="N238" s="74"/>
      <c r="O238" s="74"/>
      <c r="Q238" s="58"/>
      <c r="R238" s="58"/>
      <c r="S238" s="58"/>
      <c r="T238" s="58"/>
      <c r="U238" s="58"/>
      <c r="V238" s="58"/>
      <c r="W238" s="58"/>
      <c r="X238" s="58"/>
      <c r="Y238" s="58"/>
      <c r="Z238" s="58"/>
      <c r="AA238" s="58"/>
      <c r="AB238" s="58"/>
    </row>
    <row r="239" spans="4:28" x14ac:dyDescent="0.25">
      <c r="D239" s="73"/>
      <c r="E239" s="74"/>
      <c r="F239" s="74"/>
      <c r="G239" s="74"/>
      <c r="H239" s="74"/>
      <c r="I239" s="74"/>
      <c r="J239" s="74"/>
      <c r="K239" s="74"/>
      <c r="L239" s="74"/>
      <c r="M239" s="74"/>
      <c r="N239" s="74"/>
      <c r="O239" s="74"/>
      <c r="Q239" s="58"/>
      <c r="R239" s="58"/>
      <c r="S239" s="58"/>
      <c r="T239" s="58"/>
      <c r="U239" s="58"/>
      <c r="V239" s="58"/>
      <c r="W239" s="58"/>
      <c r="X239" s="58"/>
      <c r="Y239" s="58"/>
      <c r="Z239" s="58"/>
      <c r="AA239" s="58"/>
      <c r="AB239" s="58"/>
    </row>
    <row r="240" spans="4:28" x14ac:dyDescent="0.25">
      <c r="D240" s="73"/>
      <c r="E240" s="74"/>
      <c r="F240" s="74"/>
      <c r="G240" s="74"/>
      <c r="H240" s="74"/>
      <c r="I240" s="74"/>
      <c r="J240" s="74"/>
      <c r="K240" s="74"/>
      <c r="L240" s="74"/>
      <c r="M240" s="74"/>
      <c r="N240" s="74"/>
      <c r="O240" s="74"/>
      <c r="Q240" s="58"/>
      <c r="R240" s="58"/>
      <c r="S240" s="58"/>
      <c r="T240" s="58"/>
      <c r="U240" s="58"/>
      <c r="V240" s="58"/>
      <c r="W240" s="58"/>
      <c r="X240" s="58"/>
      <c r="Y240" s="58"/>
      <c r="Z240" s="58"/>
      <c r="AA240" s="58"/>
      <c r="AB240" s="58"/>
    </row>
    <row r="241" spans="4:28" x14ac:dyDescent="0.25">
      <c r="D241" s="73"/>
      <c r="E241" s="74"/>
      <c r="F241" s="74"/>
      <c r="G241" s="74"/>
      <c r="H241" s="74"/>
      <c r="I241" s="74"/>
      <c r="J241" s="74"/>
      <c r="K241" s="74"/>
      <c r="L241" s="74"/>
      <c r="M241" s="74"/>
      <c r="N241" s="74"/>
      <c r="O241" s="74"/>
      <c r="Q241" s="58"/>
      <c r="R241" s="58"/>
      <c r="S241" s="58"/>
      <c r="T241" s="58"/>
      <c r="U241" s="58"/>
      <c r="V241" s="58"/>
      <c r="W241" s="58"/>
      <c r="X241" s="58"/>
      <c r="Y241" s="58"/>
      <c r="Z241" s="58"/>
      <c r="AA241" s="58"/>
      <c r="AB241" s="58"/>
    </row>
    <row r="242" spans="4:28" x14ac:dyDescent="0.25">
      <c r="D242" s="73"/>
      <c r="E242" s="74"/>
      <c r="F242" s="74"/>
      <c r="G242" s="74"/>
      <c r="H242" s="74"/>
      <c r="I242" s="74"/>
      <c r="J242" s="74"/>
      <c r="K242" s="74"/>
      <c r="L242" s="74"/>
      <c r="M242" s="74"/>
      <c r="N242" s="74"/>
      <c r="O242" s="74"/>
      <c r="Q242" s="58"/>
      <c r="R242" s="58"/>
      <c r="S242" s="58"/>
      <c r="T242" s="58"/>
      <c r="U242" s="58"/>
      <c r="V242" s="58"/>
      <c r="W242" s="58"/>
      <c r="X242" s="58"/>
      <c r="Y242" s="58"/>
      <c r="Z242" s="58"/>
      <c r="AA242" s="58"/>
      <c r="AB242" s="58"/>
    </row>
    <row r="243" spans="4:28" x14ac:dyDescent="0.25">
      <c r="D243" s="73"/>
      <c r="E243" s="74"/>
      <c r="F243" s="74"/>
      <c r="G243" s="74"/>
      <c r="H243" s="74"/>
      <c r="I243" s="74"/>
      <c r="J243" s="74"/>
      <c r="K243" s="74"/>
      <c r="L243" s="74"/>
      <c r="M243" s="74"/>
      <c r="N243" s="74"/>
      <c r="O243" s="74"/>
      <c r="Q243" s="58"/>
      <c r="R243" s="58"/>
      <c r="S243" s="58"/>
      <c r="T243" s="58"/>
      <c r="U243" s="58"/>
      <c r="V243" s="58"/>
      <c r="W243" s="58"/>
      <c r="X243" s="58"/>
      <c r="Y243" s="58"/>
      <c r="Z243" s="58"/>
      <c r="AA243" s="58"/>
      <c r="AB243" s="58"/>
    </row>
    <row r="244" spans="4:28" x14ac:dyDescent="0.25">
      <c r="D244" s="73"/>
      <c r="E244" s="74"/>
      <c r="F244" s="74"/>
      <c r="G244" s="74"/>
      <c r="H244" s="74"/>
      <c r="I244" s="74"/>
      <c r="J244" s="74"/>
      <c r="K244" s="74"/>
      <c r="L244" s="74"/>
      <c r="M244" s="74"/>
      <c r="N244" s="74"/>
      <c r="O244" s="74"/>
      <c r="Q244" s="58"/>
      <c r="R244" s="58"/>
      <c r="S244" s="58"/>
      <c r="T244" s="58"/>
      <c r="U244" s="58"/>
      <c r="V244" s="58"/>
      <c r="W244" s="58"/>
      <c r="X244" s="58"/>
      <c r="Y244" s="58"/>
      <c r="Z244" s="58"/>
      <c r="AA244" s="58"/>
      <c r="AB244" s="58"/>
    </row>
    <row r="245" spans="4:28" x14ac:dyDescent="0.25">
      <c r="D245" s="73"/>
      <c r="E245" s="74"/>
      <c r="F245" s="74"/>
      <c r="G245" s="74"/>
      <c r="H245" s="74"/>
      <c r="I245" s="74"/>
      <c r="J245" s="74"/>
      <c r="K245" s="74"/>
      <c r="L245" s="74"/>
      <c r="M245" s="74"/>
      <c r="N245" s="74"/>
      <c r="O245" s="74"/>
      <c r="Q245" s="58"/>
      <c r="R245" s="58"/>
      <c r="S245" s="58"/>
      <c r="T245" s="58"/>
      <c r="U245" s="58"/>
      <c r="V245" s="58"/>
      <c r="W245" s="58"/>
      <c r="X245" s="58"/>
      <c r="Y245" s="58"/>
      <c r="Z245" s="58"/>
      <c r="AA245" s="58"/>
      <c r="AB245" s="58"/>
    </row>
    <row r="246" spans="4:28" x14ac:dyDescent="0.25">
      <c r="D246" s="73"/>
      <c r="E246" s="74"/>
      <c r="F246" s="74"/>
      <c r="G246" s="74"/>
      <c r="H246" s="74"/>
      <c r="I246" s="74"/>
      <c r="J246" s="74"/>
      <c r="K246" s="74"/>
      <c r="L246" s="74"/>
      <c r="M246" s="74"/>
      <c r="N246" s="74"/>
      <c r="O246" s="74"/>
      <c r="Q246" s="58"/>
      <c r="R246" s="58"/>
      <c r="S246" s="58"/>
      <c r="T246" s="58"/>
      <c r="U246" s="58"/>
      <c r="V246" s="58"/>
      <c r="W246" s="58"/>
      <c r="X246" s="58"/>
      <c r="Y246" s="58"/>
      <c r="Z246" s="58"/>
      <c r="AA246" s="58"/>
      <c r="AB246" s="58"/>
    </row>
    <row r="247" spans="4:28" x14ac:dyDescent="0.25">
      <c r="D247" s="73"/>
      <c r="E247" s="74"/>
      <c r="F247" s="74"/>
      <c r="G247" s="74"/>
      <c r="H247" s="74"/>
      <c r="I247" s="74"/>
      <c r="J247" s="74"/>
      <c r="K247" s="74"/>
      <c r="L247" s="74"/>
      <c r="M247" s="74"/>
      <c r="N247" s="74"/>
      <c r="O247" s="74"/>
      <c r="Q247" s="58"/>
      <c r="R247" s="58"/>
      <c r="S247" s="58"/>
      <c r="T247" s="58"/>
      <c r="U247" s="58"/>
      <c r="V247" s="58"/>
      <c r="W247" s="58"/>
      <c r="X247" s="58"/>
      <c r="Y247" s="58"/>
      <c r="Z247" s="58"/>
      <c r="AA247" s="58"/>
      <c r="AB247" s="58"/>
    </row>
    <row r="248" spans="4:28" x14ac:dyDescent="0.25">
      <c r="D248" s="73"/>
      <c r="E248" s="74"/>
      <c r="F248" s="74"/>
      <c r="G248" s="74"/>
      <c r="H248" s="74"/>
      <c r="I248" s="74"/>
      <c r="J248" s="74"/>
      <c r="K248" s="74"/>
      <c r="L248" s="74"/>
      <c r="M248" s="74"/>
      <c r="N248" s="74"/>
      <c r="O248" s="74"/>
      <c r="Q248" s="58"/>
      <c r="R248" s="58"/>
      <c r="S248" s="58"/>
      <c r="T248" s="58"/>
      <c r="U248" s="58"/>
      <c r="V248" s="58"/>
      <c r="W248" s="58"/>
      <c r="X248" s="58"/>
      <c r="Y248" s="58"/>
      <c r="Z248" s="58"/>
      <c r="AA248" s="58"/>
      <c r="AB248" s="58"/>
    </row>
    <row r="249" spans="4:28" x14ac:dyDescent="0.25">
      <c r="D249" s="73"/>
      <c r="E249" s="74"/>
      <c r="F249" s="74"/>
      <c r="G249" s="74"/>
      <c r="H249" s="74"/>
      <c r="I249" s="74"/>
      <c r="J249" s="74"/>
      <c r="K249" s="74"/>
      <c r="L249" s="74"/>
      <c r="M249" s="74"/>
      <c r="N249" s="74"/>
      <c r="O249" s="74"/>
      <c r="Q249" s="58"/>
      <c r="R249" s="58"/>
      <c r="S249" s="58"/>
      <c r="T249" s="58"/>
      <c r="U249" s="58"/>
      <c r="V249" s="58"/>
      <c r="W249" s="58"/>
      <c r="X249" s="58"/>
      <c r="Y249" s="58"/>
      <c r="Z249" s="58"/>
      <c r="AA249" s="58"/>
      <c r="AB249" s="58"/>
    </row>
    <row r="250" spans="4:28" x14ac:dyDescent="0.25">
      <c r="D250" s="73"/>
      <c r="E250" s="74"/>
      <c r="F250" s="74"/>
      <c r="G250" s="74"/>
      <c r="H250" s="74"/>
      <c r="I250" s="74"/>
      <c r="J250" s="74"/>
      <c r="K250" s="74"/>
      <c r="L250" s="74"/>
      <c r="M250" s="74"/>
      <c r="N250" s="74"/>
      <c r="O250" s="74"/>
      <c r="Q250" s="58"/>
      <c r="R250" s="58"/>
      <c r="S250" s="58"/>
      <c r="T250" s="58"/>
      <c r="U250" s="58"/>
      <c r="V250" s="58"/>
      <c r="W250" s="58"/>
      <c r="X250" s="58"/>
      <c r="Y250" s="58"/>
      <c r="Z250" s="58"/>
      <c r="AA250" s="58"/>
      <c r="AB250" s="58"/>
    </row>
    <row r="251" spans="4:28" x14ac:dyDescent="0.25">
      <c r="D251" s="73"/>
      <c r="E251" s="74"/>
      <c r="F251" s="74"/>
      <c r="G251" s="74"/>
      <c r="H251" s="74"/>
      <c r="I251" s="74"/>
      <c r="J251" s="74"/>
      <c r="K251" s="74"/>
      <c r="L251" s="74"/>
      <c r="M251" s="74"/>
      <c r="N251" s="74"/>
      <c r="O251" s="74"/>
      <c r="Q251" s="58"/>
      <c r="R251" s="58"/>
      <c r="S251" s="58"/>
      <c r="T251" s="58"/>
      <c r="U251" s="58"/>
      <c r="V251" s="58"/>
      <c r="W251" s="58"/>
      <c r="X251" s="58"/>
      <c r="Y251" s="58"/>
      <c r="Z251" s="58"/>
      <c r="AA251" s="58"/>
      <c r="AB251" s="58"/>
    </row>
    <row r="252" spans="4:28" x14ac:dyDescent="0.25">
      <c r="D252" s="73"/>
      <c r="E252" s="74"/>
      <c r="F252" s="74"/>
      <c r="G252" s="74"/>
      <c r="H252" s="74"/>
      <c r="I252" s="74"/>
      <c r="J252" s="74"/>
      <c r="K252" s="74"/>
      <c r="L252" s="74"/>
      <c r="M252" s="74"/>
      <c r="N252" s="74"/>
      <c r="O252" s="74"/>
      <c r="Q252" s="58"/>
      <c r="R252" s="58"/>
      <c r="S252" s="58"/>
      <c r="T252" s="58"/>
      <c r="U252" s="58"/>
      <c r="V252" s="58"/>
      <c r="W252" s="58"/>
      <c r="X252" s="58"/>
      <c r="Y252" s="58"/>
      <c r="Z252" s="58"/>
      <c r="AA252" s="58"/>
      <c r="AB252" s="58"/>
    </row>
    <row r="253" spans="4:28" x14ac:dyDescent="0.25">
      <c r="D253" s="73"/>
      <c r="E253" s="74"/>
      <c r="F253" s="74"/>
      <c r="G253" s="74"/>
      <c r="H253" s="74"/>
      <c r="I253" s="74"/>
      <c r="J253" s="74"/>
      <c r="K253" s="74"/>
      <c r="L253" s="74"/>
      <c r="M253" s="74"/>
      <c r="N253" s="74"/>
      <c r="O253" s="74"/>
      <c r="Q253" s="58"/>
      <c r="R253" s="58"/>
      <c r="S253" s="58"/>
      <c r="T253" s="58"/>
      <c r="U253" s="58"/>
      <c r="V253" s="58"/>
      <c r="W253" s="58"/>
      <c r="X253" s="58"/>
      <c r="Y253" s="58"/>
      <c r="Z253" s="58"/>
      <c r="AA253" s="58"/>
      <c r="AB253" s="58"/>
    </row>
    <row r="254" spans="4:28" x14ac:dyDescent="0.25">
      <c r="D254" s="73"/>
      <c r="E254" s="74"/>
      <c r="F254" s="74"/>
      <c r="G254" s="74"/>
      <c r="H254" s="74"/>
      <c r="I254" s="74"/>
      <c r="J254" s="74"/>
      <c r="K254" s="74"/>
      <c r="L254" s="74"/>
      <c r="M254" s="74"/>
      <c r="N254" s="74"/>
      <c r="O254" s="74"/>
      <c r="Q254" s="58"/>
      <c r="R254" s="58"/>
      <c r="S254" s="58"/>
      <c r="T254" s="58"/>
      <c r="U254" s="58"/>
      <c r="V254" s="58"/>
      <c r="W254" s="58"/>
      <c r="X254" s="58"/>
      <c r="Y254" s="58"/>
      <c r="Z254" s="58"/>
      <c r="AA254" s="58"/>
      <c r="AB254" s="58"/>
    </row>
    <row r="255" spans="4:28" x14ac:dyDescent="0.25">
      <c r="D255" s="73"/>
      <c r="E255" s="74"/>
      <c r="F255" s="74"/>
      <c r="G255" s="74"/>
      <c r="H255" s="74"/>
      <c r="I255" s="74"/>
      <c r="J255" s="74"/>
      <c r="K255" s="74"/>
      <c r="L255" s="74"/>
      <c r="M255" s="74"/>
      <c r="N255" s="74"/>
      <c r="O255" s="74"/>
      <c r="Q255" s="58"/>
      <c r="R255" s="58"/>
      <c r="S255" s="58"/>
      <c r="T255" s="58"/>
      <c r="U255" s="58"/>
      <c r="V255" s="58"/>
      <c r="W255" s="58"/>
      <c r="X255" s="58"/>
      <c r="Y255" s="58"/>
      <c r="Z255" s="58"/>
      <c r="AA255" s="58"/>
      <c r="AB255" s="58"/>
    </row>
    <row r="256" spans="4:28" x14ac:dyDescent="0.25">
      <c r="D256" s="73"/>
      <c r="E256" s="74"/>
      <c r="F256" s="74"/>
      <c r="G256" s="74"/>
      <c r="H256" s="74"/>
      <c r="I256" s="74"/>
      <c r="J256" s="74"/>
      <c r="K256" s="74"/>
      <c r="L256" s="74"/>
      <c r="M256" s="74"/>
      <c r="N256" s="74"/>
      <c r="O256" s="74"/>
      <c r="Q256" s="58"/>
      <c r="R256" s="58"/>
      <c r="S256" s="58"/>
      <c r="T256" s="58"/>
      <c r="U256" s="58"/>
      <c r="V256" s="58"/>
      <c r="W256" s="58"/>
      <c r="X256" s="58"/>
      <c r="Y256" s="58"/>
      <c r="Z256" s="58"/>
      <c r="AA256" s="58"/>
      <c r="AB256" s="58"/>
    </row>
    <row r="257" spans="4:28" x14ac:dyDescent="0.25">
      <c r="D257" s="73"/>
      <c r="E257" s="74"/>
      <c r="F257" s="74"/>
      <c r="G257" s="74"/>
      <c r="H257" s="74"/>
      <c r="I257" s="74"/>
      <c r="J257" s="74"/>
      <c r="K257" s="74"/>
      <c r="L257" s="74"/>
      <c r="M257" s="74"/>
      <c r="N257" s="74"/>
      <c r="O257" s="74"/>
      <c r="Q257" s="58"/>
      <c r="R257" s="58"/>
      <c r="S257" s="58"/>
      <c r="T257" s="58"/>
      <c r="U257" s="58"/>
      <c r="V257" s="58"/>
      <c r="W257" s="58"/>
      <c r="X257" s="58"/>
      <c r="Y257" s="58"/>
      <c r="Z257" s="58"/>
      <c r="AA257" s="58"/>
      <c r="AB257" s="58"/>
    </row>
    <row r="258" spans="4:28" x14ac:dyDescent="0.25">
      <c r="D258" s="73"/>
      <c r="E258" s="74"/>
      <c r="F258" s="74"/>
      <c r="G258" s="74"/>
      <c r="H258" s="74"/>
      <c r="I258" s="74"/>
      <c r="J258" s="74"/>
      <c r="K258" s="74"/>
      <c r="L258" s="74"/>
      <c r="M258" s="74"/>
      <c r="N258" s="74"/>
      <c r="O258" s="74"/>
      <c r="Q258" s="58"/>
      <c r="R258" s="58"/>
      <c r="S258" s="58"/>
      <c r="T258" s="58"/>
      <c r="U258" s="58"/>
      <c r="V258" s="58"/>
      <c r="W258" s="58"/>
      <c r="X258" s="58"/>
      <c r="Y258" s="58"/>
      <c r="Z258" s="58"/>
      <c r="AA258" s="58"/>
      <c r="AB258" s="58"/>
    </row>
    <row r="259" spans="4:28" x14ac:dyDescent="0.25">
      <c r="D259" s="73"/>
      <c r="E259" s="74"/>
      <c r="F259" s="74"/>
      <c r="G259" s="74"/>
      <c r="H259" s="74"/>
      <c r="I259" s="74"/>
      <c r="J259" s="74"/>
      <c r="K259" s="74"/>
      <c r="L259" s="74"/>
      <c r="M259" s="74"/>
      <c r="N259" s="74"/>
      <c r="O259" s="74"/>
      <c r="Q259" s="58"/>
      <c r="R259" s="58"/>
      <c r="S259" s="58"/>
      <c r="T259" s="58"/>
      <c r="U259" s="58"/>
      <c r="V259" s="58"/>
      <c r="W259" s="58"/>
      <c r="X259" s="58"/>
      <c r="Y259" s="58"/>
      <c r="Z259" s="58"/>
      <c r="AA259" s="58"/>
      <c r="AB259" s="58"/>
    </row>
    <row r="260" spans="4:28" x14ac:dyDescent="0.25">
      <c r="D260" s="73"/>
      <c r="E260" s="74"/>
      <c r="F260" s="74"/>
      <c r="G260" s="74"/>
      <c r="H260" s="74"/>
      <c r="I260" s="74"/>
      <c r="J260" s="74"/>
      <c r="K260" s="74"/>
      <c r="L260" s="74"/>
      <c r="M260" s="74"/>
      <c r="N260" s="74"/>
      <c r="O260" s="74"/>
      <c r="Q260" s="58"/>
      <c r="R260" s="58"/>
      <c r="S260" s="58"/>
      <c r="T260" s="58"/>
      <c r="U260" s="58"/>
      <c r="V260" s="58"/>
      <c r="W260" s="58"/>
      <c r="X260" s="58"/>
      <c r="Y260" s="58"/>
      <c r="Z260" s="58"/>
      <c r="AA260" s="58"/>
      <c r="AB260" s="58"/>
    </row>
    <row r="261" spans="4:28" x14ac:dyDescent="0.25">
      <c r="D261" s="73"/>
      <c r="E261" s="74"/>
      <c r="F261" s="74"/>
      <c r="G261" s="74"/>
      <c r="H261" s="74"/>
      <c r="I261" s="74"/>
      <c r="J261" s="74"/>
      <c r="K261" s="74"/>
      <c r="L261" s="74"/>
      <c r="M261" s="74"/>
      <c r="N261" s="74"/>
      <c r="O261" s="74"/>
      <c r="Q261" s="58"/>
      <c r="R261" s="58"/>
      <c r="S261" s="58"/>
      <c r="T261" s="58"/>
      <c r="U261" s="58"/>
      <c r="V261" s="58"/>
      <c r="W261" s="58"/>
      <c r="X261" s="58"/>
      <c r="Y261" s="58"/>
      <c r="Z261" s="58"/>
      <c r="AA261" s="58"/>
      <c r="AB261" s="58"/>
    </row>
    <row r="262" spans="4:28" x14ac:dyDescent="0.25">
      <c r="D262" s="73"/>
      <c r="E262" s="74"/>
      <c r="F262" s="74"/>
      <c r="G262" s="74"/>
      <c r="H262" s="74"/>
      <c r="I262" s="74"/>
      <c r="J262" s="74"/>
      <c r="K262" s="74"/>
      <c r="L262" s="74"/>
      <c r="M262" s="74"/>
      <c r="N262" s="74"/>
      <c r="O262" s="74"/>
      <c r="Q262" s="58"/>
      <c r="R262" s="58"/>
      <c r="S262" s="58"/>
      <c r="T262" s="58"/>
      <c r="U262" s="58"/>
      <c r="V262" s="58"/>
      <c r="W262" s="58"/>
      <c r="X262" s="58"/>
      <c r="Y262" s="58"/>
      <c r="Z262" s="58"/>
      <c r="AA262" s="58"/>
      <c r="AB262" s="58"/>
    </row>
    <row r="263" spans="4:28" x14ac:dyDescent="0.25">
      <c r="Q263" s="58"/>
      <c r="R263" s="58"/>
      <c r="S263" s="58"/>
      <c r="T263" s="58"/>
      <c r="U263" s="58"/>
      <c r="V263" s="58"/>
      <c r="W263" s="58"/>
      <c r="X263" s="58"/>
      <c r="Y263" s="58"/>
      <c r="Z263" s="58"/>
      <c r="AA263" s="58"/>
      <c r="AB263" s="58"/>
    </row>
    <row r="264" spans="4:28" x14ac:dyDescent="0.25">
      <c r="Q264" s="58"/>
      <c r="R264" s="58"/>
      <c r="S264" s="58"/>
      <c r="T264" s="58"/>
      <c r="U264" s="58"/>
      <c r="V264" s="58"/>
      <c r="W264" s="58"/>
      <c r="X264" s="58"/>
      <c r="Y264" s="58"/>
      <c r="Z264" s="58"/>
      <c r="AA264" s="58"/>
      <c r="AB264" s="58"/>
    </row>
    <row r="265" spans="4:28" x14ac:dyDescent="0.25">
      <c r="Q265" s="58"/>
      <c r="R265" s="58"/>
      <c r="S265" s="58"/>
      <c r="T265" s="58"/>
      <c r="U265" s="58"/>
      <c r="V265" s="58"/>
      <c r="W265" s="58"/>
      <c r="X265" s="58"/>
      <c r="Y265" s="58"/>
      <c r="Z265" s="58"/>
      <c r="AA265" s="58"/>
      <c r="AB265" s="58"/>
    </row>
    <row r="266" spans="4:28" x14ac:dyDescent="0.25">
      <c r="Q266" s="58"/>
      <c r="R266" s="58"/>
      <c r="S266" s="58"/>
      <c r="T266" s="58"/>
      <c r="U266" s="58"/>
      <c r="V266" s="58"/>
      <c r="W266" s="58"/>
      <c r="X266" s="58"/>
      <c r="Y266" s="58"/>
      <c r="Z266" s="58"/>
      <c r="AA266" s="58"/>
      <c r="AB266" s="58"/>
    </row>
    <row r="267" spans="4:28" x14ac:dyDescent="0.25">
      <c r="Q267" s="58"/>
      <c r="R267" s="58"/>
      <c r="S267" s="58"/>
      <c r="T267" s="58"/>
      <c r="U267" s="58"/>
      <c r="V267" s="58"/>
      <c r="W267" s="58"/>
      <c r="X267" s="58"/>
      <c r="Y267" s="58"/>
      <c r="Z267" s="58"/>
      <c r="AA267" s="58"/>
      <c r="AB267" s="58"/>
    </row>
    <row r="268" spans="4:28" x14ac:dyDescent="0.25">
      <c r="Q268" s="58"/>
      <c r="R268" s="58"/>
      <c r="S268" s="58"/>
      <c r="T268" s="58"/>
      <c r="U268" s="58"/>
      <c r="V268" s="58"/>
      <c r="W268" s="58"/>
      <c r="X268" s="58"/>
      <c r="Y268" s="58"/>
      <c r="Z268" s="58"/>
      <c r="AA268" s="58"/>
      <c r="AB268" s="58"/>
    </row>
    <row r="269" spans="4:28" x14ac:dyDescent="0.25">
      <c r="Q269" s="58"/>
      <c r="R269" s="58"/>
      <c r="S269" s="58"/>
      <c r="T269" s="58"/>
      <c r="U269" s="58"/>
      <c r="V269" s="58"/>
      <c r="W269" s="58"/>
      <c r="X269" s="58"/>
      <c r="Y269" s="58"/>
      <c r="Z269" s="58"/>
      <c r="AA269" s="58"/>
      <c r="AB269" s="58"/>
    </row>
    <row r="270" spans="4:28" x14ac:dyDescent="0.25">
      <c r="Q270" s="58"/>
      <c r="R270" s="58"/>
      <c r="S270" s="58"/>
      <c r="T270" s="58"/>
      <c r="U270" s="58"/>
      <c r="V270" s="58"/>
      <c r="W270" s="58"/>
      <c r="X270" s="58"/>
      <c r="Y270" s="58"/>
      <c r="Z270" s="58"/>
      <c r="AA270" s="58"/>
      <c r="AB270" s="58"/>
    </row>
    <row r="271" spans="4:28" x14ac:dyDescent="0.25">
      <c r="Q271" s="58"/>
      <c r="R271" s="58"/>
      <c r="S271" s="58"/>
      <c r="T271" s="58"/>
      <c r="U271" s="58"/>
      <c r="V271" s="58"/>
      <c r="W271" s="58"/>
      <c r="X271" s="58"/>
      <c r="Y271" s="58"/>
      <c r="Z271" s="58"/>
      <c r="AA271" s="58"/>
      <c r="AB271" s="58"/>
    </row>
    <row r="272" spans="4:28" x14ac:dyDescent="0.25">
      <c r="Q272" s="58"/>
      <c r="R272" s="58"/>
      <c r="S272" s="58"/>
      <c r="T272" s="58"/>
      <c r="U272" s="58"/>
      <c r="V272" s="58"/>
      <c r="W272" s="58"/>
      <c r="X272" s="58"/>
      <c r="Y272" s="58"/>
      <c r="Z272" s="58"/>
      <c r="AA272" s="58"/>
      <c r="AB272" s="58"/>
    </row>
    <row r="273" spans="17:28" x14ac:dyDescent="0.25">
      <c r="Q273" s="58"/>
      <c r="R273" s="58"/>
      <c r="S273" s="58"/>
      <c r="T273" s="58"/>
      <c r="U273" s="58"/>
      <c r="V273" s="58"/>
      <c r="W273" s="58"/>
      <c r="X273" s="58"/>
      <c r="Y273" s="58"/>
      <c r="Z273" s="58"/>
      <c r="AA273" s="58"/>
      <c r="AB273" s="58"/>
    </row>
    <row r="274" spans="17:28" x14ac:dyDescent="0.25">
      <c r="Q274" s="58"/>
      <c r="R274" s="58"/>
      <c r="S274" s="58"/>
      <c r="T274" s="58"/>
      <c r="U274" s="58"/>
      <c r="V274" s="58"/>
      <c r="W274" s="58"/>
      <c r="X274" s="58"/>
      <c r="Y274" s="58"/>
      <c r="Z274" s="58"/>
      <c r="AA274" s="58"/>
      <c r="AB274" s="58"/>
    </row>
    <row r="275" spans="17:28" x14ac:dyDescent="0.25">
      <c r="Q275" s="58"/>
      <c r="R275" s="58"/>
      <c r="S275" s="58"/>
      <c r="T275" s="58"/>
      <c r="U275" s="58"/>
      <c r="V275" s="58"/>
      <c r="W275" s="58"/>
      <c r="X275" s="58"/>
      <c r="Y275" s="58"/>
      <c r="Z275" s="58"/>
      <c r="AA275" s="58"/>
      <c r="AB275" s="58"/>
    </row>
    <row r="276" spans="17:28" x14ac:dyDescent="0.25">
      <c r="Q276" s="58"/>
      <c r="R276" s="58"/>
      <c r="S276" s="58"/>
      <c r="T276" s="58"/>
      <c r="U276" s="58"/>
      <c r="V276" s="58"/>
      <c r="W276" s="58"/>
      <c r="X276" s="58"/>
      <c r="Y276" s="58"/>
      <c r="Z276" s="58"/>
      <c r="AA276" s="58"/>
      <c r="AB276" s="58"/>
    </row>
    <row r="277" spans="17:28" x14ac:dyDescent="0.25">
      <c r="Q277" s="58"/>
      <c r="R277" s="58"/>
      <c r="S277" s="58"/>
      <c r="T277" s="58"/>
      <c r="U277" s="58"/>
      <c r="V277" s="58"/>
      <c r="W277" s="58"/>
      <c r="X277" s="58"/>
      <c r="Y277" s="58"/>
      <c r="Z277" s="58"/>
      <c r="AA277" s="58"/>
      <c r="AB277" s="58"/>
    </row>
    <row r="278" spans="17:28" x14ac:dyDescent="0.25">
      <c r="Q278" s="58"/>
      <c r="R278" s="58"/>
      <c r="S278" s="58"/>
      <c r="T278" s="58"/>
      <c r="U278" s="58"/>
      <c r="V278" s="58"/>
      <c r="W278" s="58"/>
      <c r="X278" s="58"/>
      <c r="Y278" s="58"/>
      <c r="Z278" s="58"/>
      <c r="AA278" s="58"/>
      <c r="AB278" s="58"/>
    </row>
    <row r="279" spans="17:28" x14ac:dyDescent="0.25">
      <c r="Q279" s="58"/>
      <c r="R279" s="58"/>
      <c r="S279" s="58"/>
      <c r="T279" s="58"/>
      <c r="U279" s="58"/>
      <c r="V279" s="58"/>
      <c r="W279" s="58"/>
      <c r="X279" s="58"/>
      <c r="Y279" s="58"/>
      <c r="Z279" s="58"/>
      <c r="AA279" s="58"/>
      <c r="AB279" s="58"/>
    </row>
    <row r="280" spans="17:28" x14ac:dyDescent="0.25">
      <c r="Q280" s="58"/>
      <c r="R280" s="58"/>
      <c r="S280" s="58"/>
      <c r="T280" s="58"/>
      <c r="U280" s="58"/>
      <c r="V280" s="58"/>
      <c r="W280" s="58"/>
      <c r="X280" s="58"/>
      <c r="Y280" s="58"/>
      <c r="Z280" s="58"/>
      <c r="AA280" s="58"/>
      <c r="AB280" s="58"/>
    </row>
    <row r="281" spans="17:28" x14ac:dyDescent="0.25">
      <c r="Q281" s="58"/>
      <c r="R281" s="58"/>
      <c r="S281" s="58"/>
      <c r="T281" s="58"/>
      <c r="U281" s="58"/>
      <c r="V281" s="58"/>
      <c r="W281" s="58"/>
      <c r="X281" s="58"/>
      <c r="Y281" s="58"/>
      <c r="Z281" s="58"/>
      <c r="AA281" s="58"/>
      <c r="AB281" s="58"/>
    </row>
    <row r="282" spans="17:28" x14ac:dyDescent="0.25">
      <c r="Q282" s="58"/>
      <c r="R282" s="58"/>
      <c r="S282" s="58"/>
      <c r="T282" s="58"/>
      <c r="U282" s="58"/>
      <c r="V282" s="58"/>
      <c r="W282" s="58"/>
      <c r="X282" s="58"/>
      <c r="Y282" s="58"/>
      <c r="Z282" s="58"/>
      <c r="AA282" s="58"/>
      <c r="AB282" s="58"/>
    </row>
    <row r="283" spans="17:28" x14ac:dyDescent="0.25">
      <c r="Q283" s="58"/>
      <c r="R283" s="58"/>
      <c r="S283" s="58"/>
      <c r="T283" s="58"/>
      <c r="U283" s="58"/>
      <c r="V283" s="58"/>
      <c r="W283" s="58"/>
      <c r="X283" s="58"/>
      <c r="Y283" s="58"/>
      <c r="Z283" s="58"/>
      <c r="AA283" s="58"/>
      <c r="AB283" s="58"/>
    </row>
    <row r="284" spans="17:28" x14ac:dyDescent="0.25">
      <c r="Q284" s="58"/>
      <c r="R284" s="58"/>
      <c r="S284" s="58"/>
      <c r="T284" s="58"/>
      <c r="U284" s="58"/>
      <c r="V284" s="58"/>
      <c r="W284" s="58"/>
      <c r="X284" s="58"/>
      <c r="Y284" s="58"/>
      <c r="Z284" s="58"/>
      <c r="AA284" s="58"/>
      <c r="AB284" s="58"/>
    </row>
    <row r="285" spans="17:28" x14ac:dyDescent="0.25">
      <c r="Q285" s="58"/>
      <c r="R285" s="58"/>
      <c r="S285" s="58"/>
      <c r="T285" s="58"/>
      <c r="U285" s="58"/>
      <c r="V285" s="58"/>
      <c r="W285" s="58"/>
      <c r="X285" s="58"/>
      <c r="Y285" s="58"/>
      <c r="Z285" s="58"/>
      <c r="AA285" s="58"/>
      <c r="AB285" s="58"/>
    </row>
    <row r="286" spans="17:28" x14ac:dyDescent="0.25">
      <c r="Q286" s="58"/>
      <c r="R286" s="58"/>
      <c r="S286" s="58"/>
      <c r="T286" s="58"/>
      <c r="U286" s="58"/>
      <c r="V286" s="58"/>
      <c r="W286" s="58"/>
      <c r="X286" s="58"/>
      <c r="Y286" s="58"/>
      <c r="Z286" s="58"/>
      <c r="AA286" s="58"/>
      <c r="AB286" s="58"/>
    </row>
    <row r="287" spans="17:28" x14ac:dyDescent="0.25">
      <c r="Q287" s="58"/>
      <c r="R287" s="58"/>
      <c r="S287" s="58"/>
      <c r="T287" s="58"/>
      <c r="U287" s="58"/>
      <c r="V287" s="58"/>
      <c r="W287" s="58"/>
      <c r="X287" s="58"/>
      <c r="Y287" s="58"/>
      <c r="Z287" s="58"/>
      <c r="AA287" s="58"/>
      <c r="AB287" s="58"/>
    </row>
    <row r="288" spans="17:28" x14ac:dyDescent="0.25">
      <c r="Q288" s="58"/>
      <c r="R288" s="58"/>
      <c r="S288" s="58"/>
      <c r="T288" s="58"/>
      <c r="U288" s="58"/>
      <c r="V288" s="58"/>
      <c r="W288" s="58"/>
      <c r="X288" s="58"/>
      <c r="Y288" s="58"/>
      <c r="Z288" s="58"/>
      <c r="AA288" s="58"/>
      <c r="AB288" s="58"/>
    </row>
    <row r="289" spans="17:28" x14ac:dyDescent="0.25">
      <c r="Q289" s="58"/>
      <c r="R289" s="58"/>
      <c r="S289" s="58"/>
      <c r="T289" s="58"/>
      <c r="U289" s="58"/>
      <c r="V289" s="58"/>
      <c r="W289" s="58"/>
      <c r="X289" s="58"/>
      <c r="Y289" s="58"/>
      <c r="Z289" s="58"/>
      <c r="AA289" s="58"/>
      <c r="AB289" s="58"/>
    </row>
    <row r="290" spans="17:28" x14ac:dyDescent="0.25">
      <c r="Q290" s="58"/>
      <c r="R290" s="58"/>
      <c r="S290" s="58"/>
      <c r="T290" s="58"/>
      <c r="U290" s="58"/>
      <c r="V290" s="58"/>
      <c r="W290" s="58"/>
      <c r="X290" s="58"/>
      <c r="Y290" s="58"/>
      <c r="Z290" s="58"/>
      <c r="AA290" s="58"/>
      <c r="AB290" s="58"/>
    </row>
    <row r="291" spans="17:28" x14ac:dyDescent="0.25">
      <c r="Q291" s="58"/>
      <c r="R291" s="58"/>
      <c r="S291" s="58"/>
      <c r="T291" s="58"/>
      <c r="U291" s="58"/>
      <c r="V291" s="58"/>
      <c r="W291" s="58"/>
      <c r="X291" s="58"/>
      <c r="Y291" s="58"/>
      <c r="Z291" s="58"/>
      <c r="AA291" s="58"/>
      <c r="AB291" s="58"/>
    </row>
    <row r="292" spans="17:28" x14ac:dyDescent="0.25">
      <c r="Q292" s="58"/>
      <c r="R292" s="58"/>
      <c r="S292" s="58"/>
      <c r="T292" s="58"/>
      <c r="U292" s="58"/>
      <c r="V292" s="58"/>
      <c r="W292" s="58"/>
      <c r="X292" s="58"/>
      <c r="Y292" s="58"/>
      <c r="Z292" s="58"/>
      <c r="AA292" s="58"/>
      <c r="AB292" s="58"/>
    </row>
    <row r="293" spans="17:28" x14ac:dyDescent="0.25">
      <c r="Q293" s="58"/>
      <c r="R293" s="58"/>
      <c r="S293" s="58"/>
      <c r="T293" s="58"/>
      <c r="U293" s="58"/>
      <c r="V293" s="58"/>
      <c r="W293" s="58"/>
      <c r="X293" s="58"/>
      <c r="Y293" s="58"/>
      <c r="Z293" s="58"/>
      <c r="AA293" s="58"/>
      <c r="AB293" s="58"/>
    </row>
    <row r="294" spans="17:28" x14ac:dyDescent="0.25">
      <c r="Q294" s="58"/>
      <c r="R294" s="58"/>
      <c r="S294" s="58"/>
      <c r="T294" s="58"/>
      <c r="U294" s="58"/>
      <c r="V294" s="58"/>
      <c r="W294" s="58"/>
      <c r="X294" s="58"/>
      <c r="Y294" s="58"/>
      <c r="Z294" s="58"/>
      <c r="AA294" s="58"/>
      <c r="AB294" s="58"/>
    </row>
    <row r="295" spans="17:28" x14ac:dyDescent="0.25">
      <c r="Q295" s="58"/>
      <c r="R295" s="58"/>
      <c r="S295" s="58"/>
      <c r="T295" s="58"/>
      <c r="U295" s="58"/>
      <c r="V295" s="58"/>
      <c r="W295" s="58"/>
      <c r="X295" s="58"/>
      <c r="Y295" s="58"/>
      <c r="Z295" s="58"/>
      <c r="AA295" s="58"/>
      <c r="AB295" s="58"/>
    </row>
    <row r="296" spans="17:28" x14ac:dyDescent="0.25">
      <c r="Q296" s="58"/>
      <c r="R296" s="58"/>
      <c r="S296" s="58"/>
      <c r="T296" s="58"/>
      <c r="U296" s="58"/>
      <c r="V296" s="58"/>
      <c r="W296" s="58"/>
      <c r="X296" s="58"/>
      <c r="Y296" s="58"/>
      <c r="Z296" s="58"/>
      <c r="AA296" s="58"/>
      <c r="AB296" s="58"/>
    </row>
    <row r="297" spans="17:28" x14ac:dyDescent="0.25">
      <c r="Q297" s="58"/>
      <c r="R297" s="58"/>
      <c r="S297" s="58"/>
      <c r="T297" s="58"/>
      <c r="U297" s="58"/>
      <c r="V297" s="58"/>
      <c r="W297" s="58"/>
      <c r="X297" s="58"/>
      <c r="Y297" s="58"/>
      <c r="Z297" s="58"/>
      <c r="AA297" s="58"/>
      <c r="AB297" s="58"/>
    </row>
    <row r="298" spans="17:28" x14ac:dyDescent="0.25">
      <c r="Q298" s="58"/>
      <c r="R298" s="58"/>
      <c r="S298" s="58"/>
      <c r="T298" s="58"/>
      <c r="U298" s="58"/>
      <c r="V298" s="58"/>
      <c r="W298" s="58"/>
      <c r="X298" s="58"/>
      <c r="Y298" s="58"/>
      <c r="Z298" s="58"/>
      <c r="AA298" s="58"/>
      <c r="AB298" s="58"/>
    </row>
    <row r="299" spans="17:28" x14ac:dyDescent="0.25">
      <c r="Q299" s="58"/>
      <c r="R299" s="58"/>
      <c r="S299" s="58"/>
      <c r="T299" s="58"/>
      <c r="U299" s="58"/>
      <c r="V299" s="58"/>
      <c r="W299" s="58"/>
      <c r="X299" s="58"/>
      <c r="Y299" s="58"/>
      <c r="Z299" s="58"/>
      <c r="AA299" s="58"/>
      <c r="AB299" s="58"/>
    </row>
    <row r="300" spans="17:28" x14ac:dyDescent="0.25">
      <c r="Q300" s="58"/>
      <c r="R300" s="58"/>
      <c r="S300" s="58"/>
      <c r="T300" s="58"/>
      <c r="U300" s="58"/>
      <c r="V300" s="58"/>
      <c r="W300" s="58"/>
      <c r="X300" s="58"/>
      <c r="Y300" s="58"/>
      <c r="Z300" s="58"/>
      <c r="AA300" s="58"/>
      <c r="AB300" s="58"/>
    </row>
    <row r="301" spans="17:28" x14ac:dyDescent="0.25">
      <c r="Q301" s="58"/>
      <c r="R301" s="58"/>
      <c r="S301" s="58"/>
      <c r="T301" s="58"/>
      <c r="U301" s="58"/>
      <c r="V301" s="58"/>
      <c r="W301" s="58"/>
      <c r="X301" s="58"/>
      <c r="Y301" s="58"/>
      <c r="Z301" s="58"/>
      <c r="AA301" s="58"/>
      <c r="AB301" s="58"/>
    </row>
    <row r="302" spans="17:28" x14ac:dyDescent="0.25">
      <c r="Q302" s="58"/>
      <c r="R302" s="58"/>
      <c r="S302" s="58"/>
      <c r="T302" s="58"/>
      <c r="U302" s="58"/>
      <c r="V302" s="58"/>
      <c r="W302" s="58"/>
      <c r="X302" s="58"/>
      <c r="Y302" s="58"/>
      <c r="Z302" s="58"/>
      <c r="AA302" s="58"/>
      <c r="AB302" s="58"/>
    </row>
    <row r="303" spans="17:28" x14ac:dyDescent="0.25">
      <c r="Q303" s="58"/>
      <c r="R303" s="58"/>
      <c r="S303" s="58"/>
      <c r="T303" s="58"/>
      <c r="U303" s="58"/>
      <c r="V303" s="58"/>
      <c r="W303" s="58"/>
      <c r="X303" s="58"/>
      <c r="Y303" s="58"/>
      <c r="Z303" s="58"/>
      <c r="AA303" s="58"/>
      <c r="AB303" s="58"/>
    </row>
    <row r="304" spans="17:28" x14ac:dyDescent="0.25">
      <c r="Q304" s="58"/>
      <c r="R304" s="58"/>
      <c r="S304" s="58"/>
      <c r="T304" s="58"/>
      <c r="U304" s="58"/>
      <c r="V304" s="58"/>
      <c r="W304" s="58"/>
      <c r="X304" s="58"/>
      <c r="Y304" s="58"/>
      <c r="Z304" s="58"/>
      <c r="AA304" s="58"/>
      <c r="AB304" s="58"/>
    </row>
    <row r="305" spans="17:28" x14ac:dyDescent="0.25">
      <c r="Q305" s="58"/>
      <c r="R305" s="58"/>
      <c r="S305" s="58"/>
      <c r="T305" s="58"/>
      <c r="U305" s="58"/>
      <c r="V305" s="58"/>
      <c r="W305" s="58"/>
      <c r="X305" s="58"/>
      <c r="Y305" s="58"/>
      <c r="Z305" s="58"/>
      <c r="AA305" s="58"/>
      <c r="AB305" s="58"/>
    </row>
    <row r="306" spans="17:28" x14ac:dyDescent="0.25">
      <c r="Q306" s="58"/>
      <c r="R306" s="58"/>
      <c r="S306" s="58"/>
      <c r="T306" s="58"/>
      <c r="U306" s="58"/>
      <c r="V306" s="58"/>
      <c r="W306" s="58"/>
      <c r="X306" s="58"/>
      <c r="Y306" s="58"/>
      <c r="Z306" s="58"/>
      <c r="AA306" s="58"/>
      <c r="AB306" s="58"/>
    </row>
    <row r="307" spans="17:28" x14ac:dyDescent="0.25">
      <c r="Q307" s="58"/>
      <c r="R307" s="58"/>
      <c r="S307" s="58"/>
      <c r="T307" s="58"/>
      <c r="U307" s="58"/>
      <c r="V307" s="58"/>
      <c r="W307" s="58"/>
      <c r="X307" s="58"/>
      <c r="Y307" s="58"/>
      <c r="Z307" s="58"/>
      <c r="AA307" s="58"/>
      <c r="AB307" s="58"/>
    </row>
    <row r="308" spans="17:28" x14ac:dyDescent="0.25">
      <c r="Q308" s="58"/>
      <c r="R308" s="58"/>
      <c r="S308" s="58"/>
      <c r="T308" s="58"/>
      <c r="U308" s="58"/>
      <c r="V308" s="58"/>
      <c r="W308" s="58"/>
      <c r="X308" s="58"/>
      <c r="Y308" s="58"/>
      <c r="Z308" s="58"/>
      <c r="AA308" s="58"/>
      <c r="AB308" s="58"/>
    </row>
    <row r="309" spans="17:28" x14ac:dyDescent="0.25">
      <c r="Q309" s="58"/>
      <c r="R309" s="58"/>
      <c r="S309" s="58"/>
      <c r="T309" s="58"/>
      <c r="U309" s="58"/>
      <c r="V309" s="58"/>
      <c r="W309" s="58"/>
      <c r="X309" s="58"/>
      <c r="Y309" s="58"/>
      <c r="Z309" s="58"/>
      <c r="AA309" s="58"/>
      <c r="AB309" s="58"/>
    </row>
    <row r="310" spans="17:28" x14ac:dyDescent="0.25">
      <c r="Q310" s="58"/>
      <c r="R310" s="58"/>
      <c r="S310" s="58"/>
      <c r="T310" s="58"/>
      <c r="U310" s="58"/>
      <c r="V310" s="58"/>
      <c r="W310" s="58"/>
      <c r="X310" s="58"/>
      <c r="Y310" s="58"/>
      <c r="Z310" s="58"/>
      <c r="AA310" s="58"/>
      <c r="AB310" s="58"/>
    </row>
    <row r="311" spans="17:28" x14ac:dyDescent="0.25">
      <c r="Q311" s="58"/>
      <c r="R311" s="58"/>
      <c r="S311" s="58"/>
      <c r="T311" s="58"/>
      <c r="U311" s="58"/>
      <c r="V311" s="58"/>
      <c r="W311" s="58"/>
      <c r="X311" s="58"/>
      <c r="Y311" s="58"/>
      <c r="Z311" s="58"/>
      <c r="AA311" s="58"/>
      <c r="AB311" s="58"/>
    </row>
    <row r="312" spans="17:28" x14ac:dyDescent="0.25">
      <c r="Q312" s="58"/>
      <c r="R312" s="58"/>
      <c r="S312" s="58"/>
      <c r="T312" s="58"/>
      <c r="U312" s="58"/>
      <c r="V312" s="58"/>
      <c r="W312" s="58"/>
      <c r="X312" s="58"/>
      <c r="Y312" s="58"/>
      <c r="Z312" s="58"/>
      <c r="AA312" s="58"/>
      <c r="AB312" s="58"/>
    </row>
    <row r="313" spans="17:28" x14ac:dyDescent="0.25">
      <c r="Q313" s="58"/>
      <c r="R313" s="58"/>
      <c r="S313" s="58"/>
      <c r="T313" s="58"/>
      <c r="U313" s="58"/>
      <c r="V313" s="58"/>
      <c r="W313" s="58"/>
      <c r="X313" s="58"/>
      <c r="Y313" s="58"/>
      <c r="Z313" s="58"/>
      <c r="AA313" s="58"/>
      <c r="AB313" s="58"/>
    </row>
    <row r="314" spans="17:28" x14ac:dyDescent="0.25">
      <c r="Q314" s="58"/>
      <c r="R314" s="58"/>
      <c r="S314" s="58"/>
      <c r="T314" s="58"/>
      <c r="U314" s="58"/>
      <c r="V314" s="58"/>
      <c r="W314" s="58"/>
      <c r="X314" s="58"/>
      <c r="Y314" s="58"/>
      <c r="Z314" s="58"/>
      <c r="AA314" s="58"/>
      <c r="AB314" s="58"/>
    </row>
    <row r="315" spans="17:28" x14ac:dyDescent="0.25">
      <c r="Q315" s="58"/>
      <c r="R315" s="58"/>
      <c r="S315" s="58"/>
      <c r="T315" s="58"/>
      <c r="U315" s="58"/>
      <c r="V315" s="58"/>
      <c r="W315" s="58"/>
      <c r="X315" s="58"/>
      <c r="Y315" s="58"/>
      <c r="Z315" s="58"/>
      <c r="AA315" s="58"/>
      <c r="AB315" s="58"/>
    </row>
    <row r="316" spans="17:28" x14ac:dyDescent="0.25">
      <c r="Q316" s="58"/>
      <c r="R316" s="58"/>
      <c r="S316" s="58"/>
      <c r="T316" s="58"/>
      <c r="U316" s="58"/>
      <c r="V316" s="58"/>
      <c r="W316" s="58"/>
      <c r="X316" s="58"/>
      <c r="Y316" s="58"/>
      <c r="Z316" s="58"/>
      <c r="AA316" s="58"/>
      <c r="AB316" s="58"/>
    </row>
    <row r="317" spans="17:28" x14ac:dyDescent="0.25">
      <c r="Q317" s="58"/>
      <c r="R317" s="58"/>
      <c r="S317" s="58"/>
      <c r="T317" s="58"/>
      <c r="U317" s="58"/>
      <c r="V317" s="58"/>
      <c r="W317" s="58"/>
      <c r="X317" s="58"/>
      <c r="Y317" s="58"/>
      <c r="Z317" s="58"/>
      <c r="AA317" s="58"/>
      <c r="AB317" s="58"/>
    </row>
    <row r="318" spans="17:28" x14ac:dyDescent="0.25">
      <c r="Q318" s="58"/>
      <c r="R318" s="58"/>
      <c r="S318" s="58"/>
      <c r="T318" s="58"/>
      <c r="U318" s="58"/>
      <c r="V318" s="58"/>
      <c r="W318" s="58"/>
      <c r="X318" s="58"/>
      <c r="Y318" s="58"/>
      <c r="Z318" s="58"/>
      <c r="AA318" s="58"/>
      <c r="AB318" s="58"/>
    </row>
    <row r="319" spans="17:28" x14ac:dyDescent="0.25">
      <c r="Q319" s="58"/>
      <c r="R319" s="58"/>
      <c r="S319" s="58"/>
      <c r="T319" s="58"/>
      <c r="U319" s="58"/>
      <c r="V319" s="58"/>
      <c r="W319" s="58"/>
      <c r="X319" s="58"/>
      <c r="Y319" s="58"/>
      <c r="Z319" s="58"/>
      <c r="AA319" s="58"/>
      <c r="AB319" s="58"/>
    </row>
    <row r="320" spans="17:28" x14ac:dyDescent="0.25">
      <c r="Q320" s="58"/>
      <c r="R320" s="58"/>
      <c r="S320" s="58"/>
      <c r="T320" s="58"/>
      <c r="U320" s="58"/>
      <c r="V320" s="58"/>
      <c r="W320" s="58"/>
      <c r="X320" s="58"/>
      <c r="Y320" s="58"/>
      <c r="Z320" s="58"/>
      <c r="AA320" s="58"/>
      <c r="AB320" s="58"/>
    </row>
    <row r="321" spans="17:28" x14ac:dyDescent="0.25">
      <c r="Q321" s="58"/>
      <c r="R321" s="58"/>
      <c r="S321" s="58"/>
      <c r="T321" s="58"/>
      <c r="U321" s="58"/>
      <c r="V321" s="58"/>
      <c r="W321" s="58"/>
      <c r="X321" s="58"/>
      <c r="Y321" s="58"/>
      <c r="Z321" s="58"/>
      <c r="AA321" s="58"/>
      <c r="AB321" s="58"/>
    </row>
    <row r="322" spans="17:28" x14ac:dyDescent="0.25">
      <c r="Q322" s="58"/>
      <c r="R322" s="58"/>
      <c r="S322" s="58"/>
      <c r="T322" s="58"/>
      <c r="U322" s="58"/>
      <c r="V322" s="58"/>
      <c r="W322" s="58"/>
      <c r="X322" s="58"/>
      <c r="Y322" s="58"/>
      <c r="Z322" s="58"/>
      <c r="AA322" s="58"/>
      <c r="AB322" s="58"/>
    </row>
    <row r="323" spans="17:28" x14ac:dyDescent="0.25">
      <c r="Q323" s="58"/>
      <c r="R323" s="58"/>
      <c r="S323" s="58"/>
      <c r="T323" s="58"/>
      <c r="U323" s="58"/>
      <c r="V323" s="58"/>
      <c r="W323" s="58"/>
      <c r="X323" s="58"/>
      <c r="Y323" s="58"/>
      <c r="Z323" s="58"/>
      <c r="AA323" s="58"/>
      <c r="AB323" s="58"/>
    </row>
    <row r="324" spans="17:28" x14ac:dyDescent="0.25">
      <c r="Q324" s="58"/>
      <c r="R324" s="58"/>
      <c r="S324" s="58"/>
      <c r="T324" s="58"/>
      <c r="U324" s="58"/>
      <c r="V324" s="58"/>
      <c r="W324" s="58"/>
      <c r="X324" s="58"/>
      <c r="Y324" s="58"/>
      <c r="Z324" s="58"/>
      <c r="AA324" s="58"/>
      <c r="AB324" s="58"/>
    </row>
    <row r="325" spans="17:28" x14ac:dyDescent="0.25">
      <c r="Q325" s="58"/>
      <c r="R325" s="58"/>
      <c r="S325" s="58"/>
      <c r="T325" s="58"/>
      <c r="U325" s="58"/>
      <c r="V325" s="58"/>
      <c r="W325" s="58"/>
      <c r="X325" s="58"/>
      <c r="Y325" s="58"/>
      <c r="Z325" s="58"/>
      <c r="AA325" s="58"/>
      <c r="AB325" s="58"/>
    </row>
    <row r="326" spans="17:28" x14ac:dyDescent="0.25">
      <c r="Q326" s="58"/>
      <c r="R326" s="58"/>
      <c r="S326" s="58"/>
      <c r="T326" s="58"/>
      <c r="U326" s="58"/>
      <c r="V326" s="58"/>
      <c r="W326" s="58"/>
      <c r="X326" s="58"/>
      <c r="Y326" s="58"/>
      <c r="Z326" s="58"/>
      <c r="AA326" s="58"/>
      <c r="AB326" s="58"/>
    </row>
    <row r="327" spans="17:28" x14ac:dyDescent="0.25">
      <c r="Q327" s="58"/>
      <c r="R327" s="58"/>
      <c r="S327" s="58"/>
      <c r="T327" s="58"/>
      <c r="U327" s="58"/>
      <c r="V327" s="58"/>
      <c r="W327" s="58"/>
      <c r="X327" s="58"/>
      <c r="Y327" s="58"/>
      <c r="Z327" s="58"/>
      <c r="AA327" s="58"/>
      <c r="AB327" s="58"/>
    </row>
    <row r="328" spans="17:28" x14ac:dyDescent="0.25">
      <c r="Q328" s="58"/>
      <c r="R328" s="58"/>
      <c r="S328" s="58"/>
      <c r="T328" s="58"/>
      <c r="U328" s="58"/>
      <c r="V328" s="58"/>
      <c r="W328" s="58"/>
      <c r="X328" s="58"/>
      <c r="Y328" s="58"/>
      <c r="Z328" s="58"/>
      <c r="AA328" s="58"/>
      <c r="AB328" s="58"/>
    </row>
    <row r="329" spans="17:28" x14ac:dyDescent="0.25">
      <c r="Q329" s="58"/>
      <c r="R329" s="58"/>
      <c r="S329" s="58"/>
      <c r="T329" s="58"/>
      <c r="U329" s="58"/>
      <c r="V329" s="58"/>
      <c r="W329" s="58"/>
      <c r="X329" s="58"/>
      <c r="Y329" s="58"/>
      <c r="Z329" s="58"/>
      <c r="AA329" s="58"/>
      <c r="AB329" s="58"/>
    </row>
    <row r="330" spans="17:28" x14ac:dyDescent="0.25">
      <c r="Q330" s="58"/>
      <c r="R330" s="58"/>
      <c r="S330" s="58"/>
      <c r="T330" s="58"/>
      <c r="U330" s="58"/>
      <c r="V330" s="58"/>
      <c r="W330" s="58"/>
      <c r="X330" s="58"/>
      <c r="Y330" s="58"/>
      <c r="Z330" s="58"/>
      <c r="AA330" s="58"/>
      <c r="AB330" s="58"/>
    </row>
    <row r="331" spans="17:28" x14ac:dyDescent="0.25">
      <c r="Q331" s="58"/>
      <c r="R331" s="58"/>
      <c r="S331" s="58"/>
      <c r="T331" s="58"/>
      <c r="U331" s="58"/>
      <c r="V331" s="58"/>
      <c r="W331" s="58"/>
      <c r="X331" s="58"/>
      <c r="Y331" s="58"/>
      <c r="Z331" s="58"/>
      <c r="AA331" s="58"/>
      <c r="AB331" s="58"/>
    </row>
    <row r="332" spans="17:28" x14ac:dyDescent="0.25">
      <c r="Q332" s="58"/>
      <c r="R332" s="58"/>
      <c r="S332" s="58"/>
      <c r="T332" s="58"/>
      <c r="U332" s="58"/>
      <c r="V332" s="58"/>
      <c r="W332" s="58"/>
      <c r="X332" s="58"/>
      <c r="Y332" s="58"/>
      <c r="Z332" s="58"/>
      <c r="AA332" s="58"/>
      <c r="AB332" s="58"/>
    </row>
    <row r="333" spans="17:28" x14ac:dyDescent="0.25">
      <c r="Q333" s="58"/>
      <c r="R333" s="58"/>
      <c r="S333" s="58"/>
      <c r="T333" s="58"/>
      <c r="U333" s="58"/>
      <c r="V333" s="58"/>
      <c r="W333" s="58"/>
      <c r="X333" s="58"/>
      <c r="Y333" s="58"/>
      <c r="Z333" s="58"/>
      <c r="AA333" s="58"/>
      <c r="AB333" s="58"/>
    </row>
    <row r="334" spans="17:28" x14ac:dyDescent="0.25">
      <c r="Q334" s="58"/>
      <c r="R334" s="58"/>
      <c r="S334" s="58"/>
      <c r="T334" s="58"/>
      <c r="U334" s="58"/>
      <c r="V334" s="58"/>
      <c r="W334" s="58"/>
      <c r="X334" s="58"/>
      <c r="Y334" s="58"/>
      <c r="Z334" s="58"/>
      <c r="AA334" s="58"/>
      <c r="AB334" s="58"/>
    </row>
    <row r="335" spans="17:28" x14ac:dyDescent="0.25">
      <c r="Q335" s="58"/>
      <c r="R335" s="58"/>
      <c r="S335" s="58"/>
      <c r="T335" s="58"/>
      <c r="U335" s="58"/>
      <c r="V335" s="58"/>
      <c r="W335" s="58"/>
      <c r="X335" s="58"/>
      <c r="Y335" s="58"/>
      <c r="Z335" s="58"/>
      <c r="AA335" s="58"/>
      <c r="AB335" s="58"/>
    </row>
    <row r="336" spans="17:28" x14ac:dyDescent="0.25">
      <c r="Q336" s="58"/>
      <c r="R336" s="58"/>
      <c r="S336" s="58"/>
      <c r="T336" s="58"/>
      <c r="U336" s="58"/>
      <c r="V336" s="58"/>
      <c r="W336" s="58"/>
      <c r="X336" s="58"/>
      <c r="Y336" s="58"/>
      <c r="Z336" s="58"/>
      <c r="AA336" s="58"/>
      <c r="AB336" s="58"/>
    </row>
    <row r="337" spans="17:28" x14ac:dyDescent="0.25">
      <c r="Q337" s="58"/>
      <c r="R337" s="58"/>
      <c r="S337" s="58"/>
      <c r="T337" s="58"/>
      <c r="U337" s="58"/>
      <c r="V337" s="58"/>
      <c r="W337" s="58"/>
      <c r="X337" s="58"/>
      <c r="Y337" s="58"/>
      <c r="Z337" s="58"/>
      <c r="AA337" s="58"/>
      <c r="AB337" s="58"/>
    </row>
    <row r="338" spans="17:28" x14ac:dyDescent="0.25">
      <c r="Q338" s="58"/>
      <c r="R338" s="58"/>
      <c r="S338" s="58"/>
      <c r="T338" s="58"/>
      <c r="U338" s="58"/>
      <c r="V338" s="58"/>
      <c r="W338" s="58"/>
      <c r="X338" s="58"/>
      <c r="Y338" s="58"/>
      <c r="Z338" s="58"/>
      <c r="AA338" s="58"/>
      <c r="AB338" s="58"/>
    </row>
    <row r="339" spans="17:28" x14ac:dyDescent="0.25">
      <c r="Q339" s="58"/>
      <c r="R339" s="58"/>
      <c r="S339" s="58"/>
      <c r="T339" s="58"/>
      <c r="U339" s="58"/>
      <c r="V339" s="58"/>
      <c r="W339" s="58"/>
      <c r="X339" s="58"/>
      <c r="Y339" s="58"/>
      <c r="Z339" s="58"/>
      <c r="AA339" s="58"/>
      <c r="AB339" s="58"/>
    </row>
    <row r="340" spans="17:28" x14ac:dyDescent="0.25">
      <c r="Q340" s="58"/>
      <c r="R340" s="58"/>
      <c r="S340" s="58"/>
      <c r="T340" s="58"/>
      <c r="U340" s="58"/>
      <c r="V340" s="58"/>
      <c r="W340" s="58"/>
      <c r="X340" s="58"/>
      <c r="Y340" s="58"/>
      <c r="Z340" s="58"/>
      <c r="AA340" s="58"/>
      <c r="AB340" s="58"/>
    </row>
    <row r="341" spans="17:28" x14ac:dyDescent="0.25">
      <c r="Q341" s="58"/>
      <c r="R341" s="58"/>
      <c r="S341" s="58"/>
      <c r="T341" s="58"/>
      <c r="U341" s="58"/>
      <c r="V341" s="58"/>
      <c r="W341" s="58"/>
      <c r="X341" s="58"/>
      <c r="Y341" s="58"/>
      <c r="Z341" s="58"/>
      <c r="AA341" s="58"/>
      <c r="AB341" s="58"/>
    </row>
    <row r="342" spans="17:28" x14ac:dyDescent="0.25">
      <c r="Q342" s="58"/>
      <c r="R342" s="58"/>
      <c r="S342" s="58"/>
      <c r="T342" s="58"/>
      <c r="U342" s="58"/>
      <c r="V342" s="58"/>
      <c r="W342" s="58"/>
      <c r="X342" s="58"/>
      <c r="Y342" s="58"/>
      <c r="Z342" s="58"/>
      <c r="AA342" s="58"/>
      <c r="AB342" s="58"/>
    </row>
    <row r="343" spans="17:28" x14ac:dyDescent="0.25">
      <c r="Q343" s="58"/>
      <c r="R343" s="58"/>
      <c r="S343" s="58"/>
      <c r="T343" s="58"/>
      <c r="U343" s="58"/>
      <c r="V343" s="58"/>
      <c r="W343" s="58"/>
      <c r="X343" s="58"/>
      <c r="Y343" s="58"/>
      <c r="Z343" s="58"/>
      <c r="AA343" s="58"/>
      <c r="AB343" s="58"/>
    </row>
    <row r="344" spans="17:28" x14ac:dyDescent="0.25">
      <c r="Q344" s="58"/>
      <c r="R344" s="58"/>
      <c r="S344" s="58"/>
      <c r="T344" s="58"/>
      <c r="U344" s="58"/>
      <c r="V344" s="58"/>
      <c r="W344" s="58"/>
      <c r="X344" s="58"/>
      <c r="Y344" s="58"/>
      <c r="Z344" s="58"/>
      <c r="AA344" s="58"/>
      <c r="AB344" s="58"/>
    </row>
    <row r="345" spans="17:28" x14ac:dyDescent="0.25">
      <c r="Q345" s="58"/>
      <c r="R345" s="58"/>
      <c r="S345" s="58"/>
      <c r="T345" s="58"/>
      <c r="U345" s="58"/>
      <c r="V345" s="58"/>
      <c r="W345" s="58"/>
      <c r="X345" s="58"/>
      <c r="Y345" s="58"/>
      <c r="Z345" s="58"/>
      <c r="AA345" s="58"/>
      <c r="AB345" s="58"/>
    </row>
    <row r="346" spans="17:28" x14ac:dyDescent="0.25">
      <c r="Q346" s="58"/>
      <c r="R346" s="58"/>
      <c r="S346" s="58"/>
      <c r="T346" s="58"/>
      <c r="U346" s="58"/>
      <c r="V346" s="58"/>
      <c r="W346" s="58"/>
      <c r="X346" s="58"/>
      <c r="Y346" s="58"/>
      <c r="Z346" s="58"/>
      <c r="AA346" s="58"/>
      <c r="AB346" s="58"/>
    </row>
    <row r="347" spans="17:28" x14ac:dyDescent="0.25">
      <c r="Q347" s="58"/>
      <c r="R347" s="58"/>
      <c r="S347" s="58"/>
      <c r="T347" s="58"/>
      <c r="U347" s="58"/>
      <c r="V347" s="58"/>
      <c r="W347" s="58"/>
      <c r="X347" s="58"/>
      <c r="Y347" s="58"/>
      <c r="Z347" s="58"/>
      <c r="AA347" s="58"/>
      <c r="AB347" s="58"/>
    </row>
    <row r="348" spans="17:28" x14ac:dyDescent="0.25">
      <c r="Q348" s="58"/>
      <c r="R348" s="58"/>
      <c r="S348" s="58"/>
      <c r="T348" s="58"/>
      <c r="U348" s="58"/>
      <c r="V348" s="58"/>
      <c r="W348" s="58"/>
      <c r="X348" s="58"/>
      <c r="Y348" s="58"/>
      <c r="Z348" s="58"/>
      <c r="AA348" s="58"/>
      <c r="AB348" s="58"/>
    </row>
    <row r="349" spans="17:28" x14ac:dyDescent="0.25">
      <c r="Q349" s="58"/>
      <c r="R349" s="58"/>
      <c r="S349" s="58"/>
      <c r="T349" s="58"/>
      <c r="U349" s="58"/>
      <c r="V349" s="58"/>
      <c r="W349" s="58"/>
      <c r="X349" s="58"/>
      <c r="Y349" s="58"/>
      <c r="Z349" s="58"/>
      <c r="AA349" s="58"/>
      <c r="AB349" s="58"/>
    </row>
    <row r="350" spans="17:28" x14ac:dyDescent="0.25">
      <c r="Q350" s="58"/>
      <c r="R350" s="58"/>
      <c r="S350" s="58"/>
      <c r="T350" s="58"/>
      <c r="U350" s="58"/>
      <c r="V350" s="58"/>
      <c r="W350" s="58"/>
      <c r="X350" s="58"/>
      <c r="Y350" s="58"/>
      <c r="Z350" s="58"/>
      <c r="AA350" s="58"/>
      <c r="AB350" s="58"/>
    </row>
    <row r="351" spans="17:28" x14ac:dyDescent="0.25">
      <c r="Q351" s="58"/>
      <c r="R351" s="58"/>
      <c r="S351" s="58"/>
      <c r="T351" s="58"/>
      <c r="U351" s="58"/>
      <c r="V351" s="58"/>
      <c r="W351" s="58"/>
      <c r="X351" s="58"/>
      <c r="Y351" s="58"/>
      <c r="Z351" s="58"/>
      <c r="AA351" s="58"/>
      <c r="AB351" s="58"/>
    </row>
    <row r="352" spans="17:28" x14ac:dyDescent="0.25">
      <c r="Q352" s="58"/>
      <c r="R352" s="58"/>
      <c r="S352" s="58"/>
      <c r="T352" s="58"/>
      <c r="U352" s="58"/>
      <c r="V352" s="58"/>
      <c r="W352" s="58"/>
      <c r="X352" s="58"/>
      <c r="Y352" s="58"/>
      <c r="Z352" s="58"/>
      <c r="AA352" s="58"/>
      <c r="AB352" s="58"/>
    </row>
    <row r="353" spans="17:28" x14ac:dyDescent="0.25">
      <c r="Q353" s="58"/>
      <c r="R353" s="58"/>
      <c r="S353" s="58"/>
      <c r="T353" s="58"/>
      <c r="U353" s="58"/>
      <c r="V353" s="58"/>
      <c r="W353" s="58"/>
      <c r="X353" s="58"/>
      <c r="Y353" s="58"/>
      <c r="Z353" s="58"/>
      <c r="AA353" s="58"/>
      <c r="AB353" s="58"/>
    </row>
    <row r="354" spans="17:28" x14ac:dyDescent="0.25">
      <c r="Q354" s="58"/>
      <c r="R354" s="58"/>
      <c r="S354" s="58"/>
      <c r="T354" s="58"/>
      <c r="U354" s="58"/>
      <c r="V354" s="58"/>
      <c r="W354" s="58"/>
      <c r="X354" s="58"/>
      <c r="Y354" s="58"/>
      <c r="Z354" s="58"/>
      <c r="AA354" s="58"/>
      <c r="AB354" s="58"/>
    </row>
    <row r="355" spans="17:28" x14ac:dyDescent="0.25">
      <c r="Q355" s="58"/>
      <c r="R355" s="58"/>
      <c r="S355" s="58"/>
      <c r="T355" s="58"/>
      <c r="U355" s="58"/>
      <c r="V355" s="58"/>
      <c r="W355" s="58"/>
      <c r="X355" s="58"/>
      <c r="Y355" s="58"/>
      <c r="Z355" s="58"/>
      <c r="AA355" s="58"/>
      <c r="AB355" s="58"/>
    </row>
  </sheetData>
  <sheetProtection algorithmName="SHA-512" hashValue="miDutZ5erXIGT36v7CNCI9jiCJOwoS4XjOqgLO6em9ORY6ulYgxVByg0eF3jFkXzrwZ54efDB/ivcFIy0MWleQ==" saltValue="YQgZKG9UcA7s2eHmxYimnw==" spinCount="100000" sheet="1" objects="1" scenarios="1"/>
  <protectedRanges>
    <protectedRange sqref="F99:F119 F121:F151 F13:F97" name="Intervalo1"/>
  </protectedRanges>
  <dataConsolidate/>
  <mergeCells count="71">
    <mergeCell ref="B11:B12"/>
    <mergeCell ref="C11:C12"/>
    <mergeCell ref="D11:D12"/>
    <mergeCell ref="A11:A12"/>
    <mergeCell ref="A10:O10"/>
    <mergeCell ref="O11:O12"/>
    <mergeCell ref="E11:N11"/>
    <mergeCell ref="A7:D9"/>
    <mergeCell ref="H5:J6"/>
    <mergeCell ref="H7:J7"/>
    <mergeCell ref="H8:J8"/>
    <mergeCell ref="H9:J9"/>
    <mergeCell ref="E5:E6"/>
    <mergeCell ref="F5:F6"/>
    <mergeCell ref="A5:D6"/>
    <mergeCell ref="K5:M6"/>
    <mergeCell ref="K7:M7"/>
    <mergeCell ref="K8:M8"/>
    <mergeCell ref="K9:M9"/>
    <mergeCell ref="N5:O6"/>
    <mergeCell ref="N7:O7"/>
    <mergeCell ref="N8:O8"/>
    <mergeCell ref="N9:O9"/>
    <mergeCell ref="E4:M4"/>
    <mergeCell ref="A1:O1"/>
    <mergeCell ref="A152:N152"/>
    <mergeCell ref="A120:N120"/>
    <mergeCell ref="A98:N98"/>
    <mergeCell ref="E2:F3"/>
    <mergeCell ref="K3:M3"/>
    <mergeCell ref="H3:J3"/>
    <mergeCell ref="H2:J2"/>
    <mergeCell ref="K2:M2"/>
    <mergeCell ref="N2:O2"/>
    <mergeCell ref="A3:B3"/>
    <mergeCell ref="C2:D2"/>
    <mergeCell ref="C3:D3"/>
    <mergeCell ref="N3:O3"/>
    <mergeCell ref="A2:B2"/>
    <mergeCell ref="O13:O16"/>
    <mergeCell ref="M13:M16"/>
    <mergeCell ref="K13:K16"/>
    <mergeCell ref="N13:N16"/>
    <mergeCell ref="L13:L16"/>
    <mergeCell ref="F13:F16"/>
    <mergeCell ref="J13:J16"/>
    <mergeCell ref="E13:E16"/>
    <mergeCell ref="C102:C103"/>
    <mergeCell ref="C123:C134"/>
    <mergeCell ref="C121:C122"/>
    <mergeCell ref="C18:C48"/>
    <mergeCell ref="I13:I16"/>
    <mergeCell ref="C49:C50"/>
    <mergeCell ref="C51:C54"/>
    <mergeCell ref="C55:C60"/>
    <mergeCell ref="C61:C70"/>
    <mergeCell ref="C71:C74"/>
    <mergeCell ref="C75:C88"/>
    <mergeCell ref="C89:C91"/>
    <mergeCell ref="C92:C96"/>
    <mergeCell ref="B121:B151"/>
    <mergeCell ref="B99:B119"/>
    <mergeCell ref="C13:C16"/>
    <mergeCell ref="C110:C114"/>
    <mergeCell ref="C115:C116"/>
    <mergeCell ref="C140:C151"/>
    <mergeCell ref="C99:C101"/>
    <mergeCell ref="C104:C109"/>
    <mergeCell ref="C117:C118"/>
    <mergeCell ref="C135:C139"/>
    <mergeCell ref="B13:B97"/>
  </mergeCells>
  <phoneticPr fontId="4" type="noConversion"/>
  <dataValidations disablePrompts="1" xWindow="1412" yWindow="500" count="8">
    <dataValidation type="whole" errorStyle="information" allowBlank="1" showInputMessage="1" showErrorMessage="1" errorTitle="Confirme o valor introduzido" error="O intervalo definido para esta dimensão, art.º 4, n.º 12 do RADD, varia entre 20 e 60 pontos._x000a_Prossiga caso se trate de uma exceção ao abrigo do n.º 7 do mesmo artigo previamente autorizada pelo Presidente do IPLeiria." promptTitle="Valor por omissão: 30" prompt="Este valor só deverá ser alterado nos casos em que previamente tenha sido obtida autorização do Presidente do IPLeiria. (FAQ C.7)" sqref="F7">
      <formula1>20</formula1>
      <formula2>60</formula2>
    </dataValidation>
    <dataValidation type="whole" errorStyle="information" allowBlank="1" showInputMessage="1" showErrorMessage="1" errorTitle="Confirme o valor introduzido" error="O intervalo definido para esta dimensão, art.º 4, n.º 12 do RADD, varia entre 30 e 70 pontos._x000a_Prossiga caso se trate de uma exceção ao abrigo do n.º 7 do mesmo artigo, previamente autorizada pelo Presidente do IPLeiria." promptTitle="Valor por omissão: 50" prompt="Este valor só deverá ser alterado nos casos em que previamente tenha sido obtida autorização do Presidente do IPLeiria. (FAQ C.7)" sqref="H7">
      <formula1>40</formula1>
      <formula2>70</formula2>
    </dataValidation>
    <dataValidation type="whole" errorStyle="information" allowBlank="1" showInputMessage="1" showErrorMessage="1" error="O intervalo definido para esta dimensão, art.º 4, n.º 12 do RADD, varia entre 10 e 30 pontos_x000a_Prossiga caso se trate de uma exceção ao abrigo do n.º 7 do mesmo artigo, previamente autorizada pelo Presidente do IPLeiria." promptTitle="Valor por omissão: 20" prompt="Este valor só deverá ser alterado nos casos em que previamente tenha sido obtida autorização do Presidente do IPLeiria. (FAQ C.7)" sqref="K7">
      <formula1>10</formula1>
      <formula2>30</formula2>
    </dataValidation>
    <dataValidation type="whole" errorStyle="information" operator="greaterThanOrEqual" allowBlank="1" showInputMessage="1" showErrorMessage="1" errorTitle="Confirme o valor introduzido" error="Este número deve ser inteiro (FAQ B.13) e  &gt;=18 meses (FAQ C.12). Os dirigentes que sejam avaliados em parte do triénio através da grelha poderão introduzir um valor inteiro &lt; 18._x000a_Pretende manter este valor?" promptTitle="Meses em avaliação" prompt="Introduza um valor inteiro referente ao n.º de meses a que se refere a avaliação." sqref="H3">
      <formula1>18</formula1>
    </dataValidation>
    <dataValidation allowBlank="1" showInputMessage="1" showErrorMessage="1" promptTitle="Data de termo" prompt="Data de termo do periodo em avaliação" sqref="N3:O3"/>
    <dataValidation type="whole" allowBlank="1" showErrorMessage="1" errorTitle="Introduza um valor correto" sqref="F13:F16">
      <formula1>2</formula1>
      <formula2>10</formula2>
    </dataValidation>
    <dataValidation allowBlank="1" showInputMessage="1" promptTitle="Arrendondar à décima (FAQ C.9)" prompt="Em qualquer uma das dimensões, nos critérios em que a unidade de contagem é temporal (por ano/por ano completo), a contabilização deverá ser efetuada por ano completo ou fração, usando casas decimais, arredondada à décima" sqref="F17 F99 F123 F124 F125 F126 F127 F128 F129 F130 F131 F134"/>
    <dataValidation allowBlank="1" showInputMessage="1" showErrorMessage="1" promptTitle="Data de início" prompt="Data de inicio do periodo em avaliação" sqref="K3"/>
  </dataValidations>
  <printOptions horizontalCentered="1"/>
  <pageMargins left="0.19685039370078741" right="0.19685039370078741" top="0.39370078740157483" bottom="0.39370078740157483" header="0" footer="0.19685039370078741"/>
  <pageSetup paperSize="8" scale="74" fitToHeight="2" orientation="portrait" r:id="rId1"/>
  <headerFooter alignWithMargins="0">
    <oddFooter xml:space="preserve">&amp;L&amp;7IPLeiria/ ESTG - V2016.11.03/B&amp;C&amp;"Arial,Normal"&amp;8&amp;F | Folha &amp;P de &amp;N </oddFooter>
  </headerFooter>
  <rowBreaks count="1" manualBreakCount="1">
    <brk id="98" max="14" man="1"/>
  </rowBreaks>
  <extLst>
    <ext xmlns:x14="http://schemas.microsoft.com/office/spreadsheetml/2009/9/main" uri="{CCE6A557-97BC-4b89-ADB6-D9C93CAAB3DF}">
      <x14:dataValidations xmlns:xm="http://schemas.microsoft.com/office/excel/2006/main" disablePrompts="1" xWindow="1412" yWindow="500" count="2">
        <x14:dataValidation type="list" allowBlank="1" showInputMessage="1" promptTitle="Departamento" prompt="Selecione o departamento a que pertence.">
          <x14:formula1>
            <xm:f>Departamentos!$B$2:$B$10</xm:f>
          </x14:formula1>
          <xm:sqref>C3:D3</xm:sqref>
        </x14:dataValidation>
        <x14:dataValidation type="list" allowBlank="1" showInputMessage="1">
          <x14:formula1>
            <xm:f>Docentes!$B$2:$B$332</xm:f>
          </x14:formula1>
          <xm:sqref>C2:D2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2"/>
  <dimension ref="A2:B12"/>
  <sheetViews>
    <sheetView workbookViewId="0">
      <selection activeCell="B21" sqref="B21"/>
    </sheetView>
  </sheetViews>
  <sheetFormatPr defaultRowHeight="15" x14ac:dyDescent="0.25"/>
  <cols>
    <col min="2" max="2" width="50.7109375" customWidth="1"/>
  </cols>
  <sheetData>
    <row r="2" spans="1:2" x14ac:dyDescent="0.25">
      <c r="A2" s="79" t="s">
        <v>361</v>
      </c>
      <c r="B2" s="82" t="s">
        <v>730</v>
      </c>
    </row>
    <row r="3" spans="1:2" x14ac:dyDescent="0.25">
      <c r="A3" s="79" t="s">
        <v>362</v>
      </c>
      <c r="B3" s="82" t="s">
        <v>731</v>
      </c>
    </row>
    <row r="4" spans="1:2" x14ac:dyDescent="0.25">
      <c r="A4" s="79" t="s">
        <v>363</v>
      </c>
      <c r="B4" s="82" t="s">
        <v>732</v>
      </c>
    </row>
    <row r="5" spans="1:2" x14ac:dyDescent="0.25">
      <c r="A5" s="79" t="s">
        <v>364</v>
      </c>
      <c r="B5" s="82" t="s">
        <v>733</v>
      </c>
    </row>
    <row r="6" spans="1:2" x14ac:dyDescent="0.25">
      <c r="A6" s="79" t="s">
        <v>365</v>
      </c>
      <c r="B6" s="82" t="s">
        <v>734</v>
      </c>
    </row>
    <row r="7" spans="1:2" x14ac:dyDescent="0.25">
      <c r="A7" s="79" t="s">
        <v>366</v>
      </c>
      <c r="B7" s="82" t="s">
        <v>735</v>
      </c>
    </row>
    <row r="8" spans="1:2" x14ac:dyDescent="0.25">
      <c r="A8" s="79" t="s">
        <v>367</v>
      </c>
      <c r="B8" s="82" t="s">
        <v>736</v>
      </c>
    </row>
    <row r="9" spans="1:2" x14ac:dyDescent="0.25">
      <c r="A9" s="79" t="s">
        <v>368</v>
      </c>
      <c r="B9" s="82" t="s">
        <v>737</v>
      </c>
    </row>
    <row r="10" spans="1:2" x14ac:dyDescent="0.25">
      <c r="A10" s="79" t="s">
        <v>369</v>
      </c>
      <c r="B10" s="82" t="s">
        <v>738</v>
      </c>
    </row>
    <row r="11" spans="1:2" x14ac:dyDescent="0.25">
      <c r="A11" s="59"/>
    </row>
    <row r="12" spans="1:2" x14ac:dyDescent="0.25">
      <c r="A12" s="5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3"/>
  <dimension ref="A1:C332"/>
  <sheetViews>
    <sheetView topLeftCell="A286" workbookViewId="0">
      <selection activeCell="A62" sqref="A62"/>
    </sheetView>
  </sheetViews>
  <sheetFormatPr defaultRowHeight="15" x14ac:dyDescent="0.25"/>
  <cols>
    <col min="1" max="1" width="36.7109375" customWidth="1"/>
    <col min="2" max="2" width="30.42578125" customWidth="1"/>
    <col min="3" max="3" width="26" customWidth="1"/>
  </cols>
  <sheetData>
    <row r="1" spans="1:3" ht="12" customHeight="1" x14ac:dyDescent="0.25">
      <c r="A1" s="80" t="s">
        <v>370</v>
      </c>
      <c r="B1" s="80" t="s">
        <v>360</v>
      </c>
      <c r="C1" s="80" t="s">
        <v>376</v>
      </c>
    </row>
    <row r="2" spans="1:3" ht="12" customHeight="1" x14ac:dyDescent="0.25">
      <c r="A2" s="81" t="s">
        <v>377</v>
      </c>
      <c r="B2" s="81" t="s">
        <v>378</v>
      </c>
      <c r="C2" s="81" t="s">
        <v>379</v>
      </c>
    </row>
    <row r="3" spans="1:3" ht="12" customHeight="1" x14ac:dyDescent="0.25">
      <c r="A3" s="81" t="s">
        <v>380</v>
      </c>
      <c r="B3" s="81" t="s">
        <v>381</v>
      </c>
      <c r="C3" s="81" t="s">
        <v>379</v>
      </c>
    </row>
    <row r="4" spans="1:3" ht="12" customHeight="1" x14ac:dyDescent="0.25">
      <c r="A4" s="81" t="s">
        <v>382</v>
      </c>
      <c r="B4" s="81" t="s">
        <v>383</v>
      </c>
      <c r="C4" s="81" t="s">
        <v>379</v>
      </c>
    </row>
    <row r="5" spans="1:3" ht="12" customHeight="1" x14ac:dyDescent="0.25">
      <c r="A5" s="81" t="s">
        <v>384</v>
      </c>
      <c r="B5" s="81" t="s">
        <v>385</v>
      </c>
      <c r="C5" s="81" t="s">
        <v>379</v>
      </c>
    </row>
    <row r="6" spans="1:3" ht="12" customHeight="1" x14ac:dyDescent="0.25">
      <c r="A6" s="81" t="s">
        <v>382</v>
      </c>
      <c r="B6" s="81" t="s">
        <v>386</v>
      </c>
      <c r="C6" s="81" t="s">
        <v>379</v>
      </c>
    </row>
    <row r="7" spans="1:3" ht="12" customHeight="1" x14ac:dyDescent="0.25">
      <c r="A7" s="81" t="s">
        <v>387</v>
      </c>
      <c r="B7" s="81" t="s">
        <v>388</v>
      </c>
      <c r="C7" s="81" t="s">
        <v>389</v>
      </c>
    </row>
    <row r="8" spans="1:3" ht="12" customHeight="1" x14ac:dyDescent="0.25">
      <c r="A8" s="81" t="s">
        <v>387</v>
      </c>
      <c r="B8" s="81" t="s">
        <v>390</v>
      </c>
      <c r="C8" s="81" t="s">
        <v>379</v>
      </c>
    </row>
    <row r="9" spans="1:3" ht="12" customHeight="1" x14ac:dyDescent="0.25">
      <c r="A9" s="81" t="s">
        <v>382</v>
      </c>
      <c r="B9" s="81" t="s">
        <v>391</v>
      </c>
      <c r="C9" s="81" t="s">
        <v>392</v>
      </c>
    </row>
    <row r="10" spans="1:3" ht="12" customHeight="1" x14ac:dyDescent="0.25">
      <c r="A10" s="81" t="s">
        <v>382</v>
      </c>
      <c r="B10" s="81" t="s">
        <v>393</v>
      </c>
      <c r="C10" s="81" t="s">
        <v>379</v>
      </c>
    </row>
    <row r="11" spans="1:3" ht="12" customHeight="1" x14ac:dyDescent="0.25">
      <c r="A11" s="81" t="s">
        <v>384</v>
      </c>
      <c r="B11" s="81" t="s">
        <v>394</v>
      </c>
      <c r="C11" s="81" t="s">
        <v>392</v>
      </c>
    </row>
    <row r="12" spans="1:3" ht="12" customHeight="1" x14ac:dyDescent="0.25">
      <c r="A12" s="81" t="s">
        <v>395</v>
      </c>
      <c r="B12" s="81" t="s">
        <v>396</v>
      </c>
      <c r="C12" s="81" t="s">
        <v>379</v>
      </c>
    </row>
    <row r="13" spans="1:3" ht="12" customHeight="1" x14ac:dyDescent="0.25">
      <c r="A13" s="81" t="s">
        <v>384</v>
      </c>
      <c r="B13" s="81" t="s">
        <v>397</v>
      </c>
      <c r="C13" s="81" t="s">
        <v>379</v>
      </c>
    </row>
    <row r="14" spans="1:3" ht="12" customHeight="1" x14ac:dyDescent="0.25">
      <c r="A14" s="81" t="s">
        <v>395</v>
      </c>
      <c r="B14" s="81" t="s">
        <v>398</v>
      </c>
      <c r="C14" s="81" t="s">
        <v>379</v>
      </c>
    </row>
    <row r="15" spans="1:3" ht="12" customHeight="1" x14ac:dyDescent="0.25">
      <c r="A15" s="81" t="s">
        <v>382</v>
      </c>
      <c r="B15" s="81" t="s">
        <v>399</v>
      </c>
      <c r="C15" s="81" t="s">
        <v>389</v>
      </c>
    </row>
    <row r="16" spans="1:3" ht="12" customHeight="1" x14ac:dyDescent="0.25">
      <c r="A16" s="81" t="s">
        <v>377</v>
      </c>
      <c r="B16" s="81" t="s">
        <v>400</v>
      </c>
      <c r="C16" s="81" t="s">
        <v>379</v>
      </c>
    </row>
    <row r="17" spans="1:3" ht="12" customHeight="1" x14ac:dyDescent="0.25">
      <c r="A17" s="81" t="s">
        <v>384</v>
      </c>
      <c r="B17" s="81" t="s">
        <v>401</v>
      </c>
      <c r="C17" s="81" t="s">
        <v>402</v>
      </c>
    </row>
    <row r="18" spans="1:3" ht="12" customHeight="1" x14ac:dyDescent="0.25">
      <c r="A18" s="81" t="s">
        <v>382</v>
      </c>
      <c r="B18" s="81" t="s">
        <v>403</v>
      </c>
      <c r="C18" s="81" t="s">
        <v>379</v>
      </c>
    </row>
    <row r="19" spans="1:3" ht="12" customHeight="1" x14ac:dyDescent="0.25">
      <c r="A19" s="81" t="s">
        <v>382</v>
      </c>
      <c r="B19" s="81" t="s">
        <v>404</v>
      </c>
      <c r="C19" s="81" t="s">
        <v>379</v>
      </c>
    </row>
    <row r="20" spans="1:3" ht="12" customHeight="1" x14ac:dyDescent="0.25">
      <c r="A20" s="81" t="s">
        <v>387</v>
      </c>
      <c r="B20" s="81" t="s">
        <v>405</v>
      </c>
      <c r="C20" s="81" t="s">
        <v>389</v>
      </c>
    </row>
    <row r="21" spans="1:3" ht="12" customHeight="1" x14ac:dyDescent="0.25">
      <c r="A21" s="81" t="s">
        <v>387</v>
      </c>
      <c r="B21" s="81" t="s">
        <v>406</v>
      </c>
      <c r="C21" s="81" t="s">
        <v>379</v>
      </c>
    </row>
    <row r="22" spans="1:3" ht="12" customHeight="1" x14ac:dyDescent="0.25">
      <c r="A22" s="81" t="s">
        <v>407</v>
      </c>
      <c r="B22" s="81" t="s">
        <v>408</v>
      </c>
      <c r="C22" s="81" t="s">
        <v>379</v>
      </c>
    </row>
    <row r="23" spans="1:3" ht="12" customHeight="1" x14ac:dyDescent="0.25">
      <c r="A23" s="81" t="s">
        <v>409</v>
      </c>
      <c r="B23" s="81" t="s">
        <v>410</v>
      </c>
      <c r="C23" s="81" t="s">
        <v>389</v>
      </c>
    </row>
    <row r="24" spans="1:3" ht="12" customHeight="1" x14ac:dyDescent="0.25">
      <c r="A24" s="81" t="s">
        <v>377</v>
      </c>
      <c r="B24" s="81" t="s">
        <v>411</v>
      </c>
      <c r="C24" s="81" t="s">
        <v>389</v>
      </c>
    </row>
    <row r="25" spans="1:3" ht="12" customHeight="1" x14ac:dyDescent="0.25">
      <c r="A25" s="81" t="s">
        <v>387</v>
      </c>
      <c r="B25" s="81" t="s">
        <v>412</v>
      </c>
      <c r="C25" s="81" t="s">
        <v>389</v>
      </c>
    </row>
    <row r="26" spans="1:3" ht="12" customHeight="1" x14ac:dyDescent="0.25">
      <c r="A26" s="81" t="s">
        <v>387</v>
      </c>
      <c r="B26" s="81" t="s">
        <v>413</v>
      </c>
      <c r="C26" s="81" t="s">
        <v>379</v>
      </c>
    </row>
    <row r="27" spans="1:3" ht="12" customHeight="1" x14ac:dyDescent="0.25">
      <c r="A27" s="81" t="s">
        <v>407</v>
      </c>
      <c r="B27" s="81" t="s">
        <v>414</v>
      </c>
      <c r="C27" s="81" t="s">
        <v>415</v>
      </c>
    </row>
    <row r="28" spans="1:3" ht="12" customHeight="1" x14ac:dyDescent="0.25">
      <c r="A28" s="81" t="s">
        <v>382</v>
      </c>
      <c r="B28" s="81" t="s">
        <v>416</v>
      </c>
      <c r="C28" s="81" t="s">
        <v>389</v>
      </c>
    </row>
    <row r="29" spans="1:3" ht="12" customHeight="1" x14ac:dyDescent="0.25">
      <c r="A29" s="81" t="s">
        <v>380</v>
      </c>
      <c r="B29" s="81" t="s">
        <v>417</v>
      </c>
      <c r="C29" s="81" t="s">
        <v>418</v>
      </c>
    </row>
    <row r="30" spans="1:3" ht="12" customHeight="1" x14ac:dyDescent="0.25">
      <c r="A30" s="81" t="s">
        <v>387</v>
      </c>
      <c r="B30" s="81" t="s">
        <v>419</v>
      </c>
      <c r="C30" s="81" t="s">
        <v>392</v>
      </c>
    </row>
    <row r="31" spans="1:3" ht="12" customHeight="1" x14ac:dyDescent="0.25">
      <c r="A31" s="81" t="s">
        <v>409</v>
      </c>
      <c r="B31" s="81" t="s">
        <v>420</v>
      </c>
      <c r="C31" s="81" t="s">
        <v>379</v>
      </c>
    </row>
    <row r="32" spans="1:3" ht="12" customHeight="1" x14ac:dyDescent="0.25">
      <c r="A32" s="81" t="s">
        <v>409</v>
      </c>
      <c r="B32" s="81" t="s">
        <v>421</v>
      </c>
      <c r="C32" s="81" t="s">
        <v>389</v>
      </c>
    </row>
    <row r="33" spans="1:3" ht="12" customHeight="1" x14ac:dyDescent="0.25">
      <c r="A33" s="81" t="s">
        <v>384</v>
      </c>
      <c r="B33" s="81" t="s">
        <v>422</v>
      </c>
      <c r="C33" s="81" t="s">
        <v>379</v>
      </c>
    </row>
    <row r="34" spans="1:3" ht="12" customHeight="1" x14ac:dyDescent="0.25">
      <c r="A34" s="81" t="s">
        <v>382</v>
      </c>
      <c r="B34" s="81" t="s">
        <v>423</v>
      </c>
      <c r="C34" s="81" t="s">
        <v>392</v>
      </c>
    </row>
    <row r="35" spans="1:3" ht="12" customHeight="1" x14ac:dyDescent="0.25">
      <c r="A35" s="81" t="s">
        <v>387</v>
      </c>
      <c r="B35" s="81" t="s">
        <v>424</v>
      </c>
      <c r="C35" s="81" t="s">
        <v>389</v>
      </c>
    </row>
    <row r="36" spans="1:3" ht="12" customHeight="1" x14ac:dyDescent="0.25">
      <c r="A36" s="81" t="s">
        <v>380</v>
      </c>
      <c r="B36" s="81" t="s">
        <v>425</v>
      </c>
      <c r="C36" s="81" t="s">
        <v>379</v>
      </c>
    </row>
    <row r="37" spans="1:3" ht="12" customHeight="1" x14ac:dyDescent="0.25">
      <c r="A37" s="81" t="s">
        <v>382</v>
      </c>
      <c r="B37" s="81" t="s">
        <v>426</v>
      </c>
      <c r="C37" s="81" t="s">
        <v>402</v>
      </c>
    </row>
    <row r="38" spans="1:3" ht="12" customHeight="1" x14ac:dyDescent="0.25">
      <c r="A38" s="81" t="s">
        <v>384</v>
      </c>
      <c r="B38" s="81" t="s">
        <v>427</v>
      </c>
      <c r="C38" s="81" t="s">
        <v>379</v>
      </c>
    </row>
    <row r="39" spans="1:3" ht="12" customHeight="1" x14ac:dyDescent="0.25">
      <c r="A39" s="81" t="s">
        <v>409</v>
      </c>
      <c r="B39" s="81" t="s">
        <v>428</v>
      </c>
      <c r="C39" s="81" t="s">
        <v>392</v>
      </c>
    </row>
    <row r="40" spans="1:3" ht="12" customHeight="1" x14ac:dyDescent="0.25">
      <c r="A40" s="81" t="s">
        <v>380</v>
      </c>
      <c r="B40" s="81" t="s">
        <v>429</v>
      </c>
      <c r="C40" s="81" t="s">
        <v>379</v>
      </c>
    </row>
    <row r="41" spans="1:3" ht="12" customHeight="1" x14ac:dyDescent="0.25">
      <c r="A41" s="81" t="s">
        <v>409</v>
      </c>
      <c r="B41" s="81" t="s">
        <v>430</v>
      </c>
      <c r="C41" s="81" t="s">
        <v>392</v>
      </c>
    </row>
    <row r="42" spans="1:3" ht="12" customHeight="1" x14ac:dyDescent="0.25">
      <c r="A42" s="81" t="s">
        <v>387</v>
      </c>
      <c r="B42" s="81" t="s">
        <v>431</v>
      </c>
      <c r="C42" s="81" t="s">
        <v>379</v>
      </c>
    </row>
    <row r="43" spans="1:3" ht="12" customHeight="1" x14ac:dyDescent="0.25">
      <c r="A43" s="81" t="s">
        <v>387</v>
      </c>
      <c r="B43" s="81" t="s">
        <v>432</v>
      </c>
      <c r="C43" s="81" t="s">
        <v>389</v>
      </c>
    </row>
    <row r="44" spans="1:3" ht="12" customHeight="1" x14ac:dyDescent="0.25">
      <c r="A44" s="81" t="s">
        <v>387</v>
      </c>
      <c r="B44" s="81" t="s">
        <v>433</v>
      </c>
      <c r="C44" s="81" t="s">
        <v>389</v>
      </c>
    </row>
    <row r="45" spans="1:3" ht="12" customHeight="1" x14ac:dyDescent="0.25">
      <c r="A45" s="81" t="s">
        <v>380</v>
      </c>
      <c r="B45" s="81" t="s">
        <v>434</v>
      </c>
      <c r="C45" s="81" t="s">
        <v>379</v>
      </c>
    </row>
    <row r="46" spans="1:3" ht="12" customHeight="1" x14ac:dyDescent="0.25">
      <c r="A46" s="81" t="s">
        <v>409</v>
      </c>
      <c r="B46" s="81" t="s">
        <v>435</v>
      </c>
      <c r="C46" s="81" t="s">
        <v>379</v>
      </c>
    </row>
    <row r="47" spans="1:3" ht="12" customHeight="1" x14ac:dyDescent="0.25">
      <c r="A47" s="81" t="s">
        <v>387</v>
      </c>
      <c r="B47" s="81" t="s">
        <v>436</v>
      </c>
      <c r="C47" s="81" t="s">
        <v>392</v>
      </c>
    </row>
    <row r="48" spans="1:3" ht="12" customHeight="1" x14ac:dyDescent="0.25">
      <c r="A48" s="81" t="s">
        <v>382</v>
      </c>
      <c r="B48" s="81" t="s">
        <v>437</v>
      </c>
      <c r="C48" s="81" t="s">
        <v>392</v>
      </c>
    </row>
    <row r="49" spans="1:3" ht="12" customHeight="1" x14ac:dyDescent="0.25">
      <c r="A49" s="81" t="s">
        <v>387</v>
      </c>
      <c r="B49" s="81" t="s">
        <v>438</v>
      </c>
      <c r="C49" s="81" t="s">
        <v>402</v>
      </c>
    </row>
    <row r="50" spans="1:3" ht="12" customHeight="1" x14ac:dyDescent="0.25">
      <c r="A50" s="81" t="s">
        <v>409</v>
      </c>
      <c r="B50" s="81" t="s">
        <v>439</v>
      </c>
      <c r="C50" s="81" t="s">
        <v>440</v>
      </c>
    </row>
    <row r="51" spans="1:3" ht="12" customHeight="1" x14ac:dyDescent="0.25">
      <c r="A51" s="81" t="s">
        <v>380</v>
      </c>
      <c r="B51" s="81" t="s">
        <v>441</v>
      </c>
      <c r="C51" s="81" t="s">
        <v>379</v>
      </c>
    </row>
    <row r="52" spans="1:3" ht="12" customHeight="1" x14ac:dyDescent="0.25">
      <c r="A52" s="81" t="s">
        <v>387</v>
      </c>
      <c r="B52" s="81" t="s">
        <v>442</v>
      </c>
      <c r="C52" s="81" t="s">
        <v>389</v>
      </c>
    </row>
    <row r="53" spans="1:3" ht="12" customHeight="1" x14ac:dyDescent="0.25">
      <c r="A53" s="81" t="s">
        <v>387</v>
      </c>
      <c r="B53" s="81" t="s">
        <v>443</v>
      </c>
      <c r="C53" s="81" t="s">
        <v>379</v>
      </c>
    </row>
    <row r="54" spans="1:3" ht="12" customHeight="1" x14ac:dyDescent="0.25">
      <c r="A54" s="81" t="s">
        <v>387</v>
      </c>
      <c r="B54" s="81" t="s">
        <v>444</v>
      </c>
      <c r="C54" s="81" t="s">
        <v>379</v>
      </c>
    </row>
    <row r="55" spans="1:3" ht="12" customHeight="1" x14ac:dyDescent="0.25">
      <c r="A55" s="81" t="s">
        <v>387</v>
      </c>
      <c r="B55" s="81" t="s">
        <v>445</v>
      </c>
      <c r="C55" s="81" t="s">
        <v>389</v>
      </c>
    </row>
    <row r="56" spans="1:3" ht="12" customHeight="1" x14ac:dyDescent="0.25">
      <c r="A56" s="81" t="s">
        <v>382</v>
      </c>
      <c r="B56" s="81" t="s">
        <v>446</v>
      </c>
      <c r="C56" s="81" t="s">
        <v>379</v>
      </c>
    </row>
    <row r="57" spans="1:3" ht="12" customHeight="1" x14ac:dyDescent="0.25">
      <c r="A57" s="81" t="s">
        <v>395</v>
      </c>
      <c r="B57" s="81" t="s">
        <v>447</v>
      </c>
      <c r="C57" s="81" t="s">
        <v>379</v>
      </c>
    </row>
    <row r="58" spans="1:3" ht="12" customHeight="1" x14ac:dyDescent="0.25">
      <c r="A58" s="81" t="s">
        <v>382</v>
      </c>
      <c r="B58" s="81" t="s">
        <v>448</v>
      </c>
      <c r="C58" s="81" t="s">
        <v>449</v>
      </c>
    </row>
    <row r="59" spans="1:3" ht="12" customHeight="1" x14ac:dyDescent="0.25">
      <c r="A59" s="81" t="s">
        <v>384</v>
      </c>
      <c r="B59" s="81" t="s">
        <v>450</v>
      </c>
      <c r="C59" s="81" t="s">
        <v>392</v>
      </c>
    </row>
    <row r="60" spans="1:3" ht="12" customHeight="1" x14ac:dyDescent="0.25">
      <c r="A60" s="81" t="s">
        <v>384</v>
      </c>
      <c r="B60" s="81" t="s">
        <v>451</v>
      </c>
      <c r="C60" s="81" t="s">
        <v>379</v>
      </c>
    </row>
    <row r="61" spans="1:3" ht="12" customHeight="1" x14ac:dyDescent="0.25">
      <c r="A61" s="81" t="s">
        <v>380</v>
      </c>
      <c r="B61" s="81" t="s">
        <v>452</v>
      </c>
      <c r="C61" s="81" t="s">
        <v>379</v>
      </c>
    </row>
    <row r="62" spans="1:3" ht="12" customHeight="1" x14ac:dyDescent="0.25">
      <c r="A62" s="81" t="s">
        <v>453</v>
      </c>
      <c r="B62" s="81" t="s">
        <v>454</v>
      </c>
      <c r="C62" s="81" t="s">
        <v>379</v>
      </c>
    </row>
    <row r="63" spans="1:3" ht="12" customHeight="1" x14ac:dyDescent="0.25">
      <c r="A63" s="81" t="s">
        <v>387</v>
      </c>
      <c r="B63" s="81" t="s">
        <v>455</v>
      </c>
      <c r="C63" s="81" t="s">
        <v>389</v>
      </c>
    </row>
    <row r="64" spans="1:3" ht="12" customHeight="1" x14ac:dyDescent="0.25">
      <c r="A64" s="81" t="s">
        <v>387</v>
      </c>
      <c r="B64" s="81" t="s">
        <v>456</v>
      </c>
      <c r="C64" s="81" t="s">
        <v>389</v>
      </c>
    </row>
    <row r="65" spans="1:3" ht="12" customHeight="1" x14ac:dyDescent="0.25">
      <c r="A65" s="81" t="s">
        <v>409</v>
      </c>
      <c r="B65" s="81" t="s">
        <v>457</v>
      </c>
      <c r="C65" s="81" t="s">
        <v>389</v>
      </c>
    </row>
    <row r="66" spans="1:3" ht="12" customHeight="1" x14ac:dyDescent="0.25">
      <c r="A66" s="81" t="s">
        <v>380</v>
      </c>
      <c r="B66" s="81" t="s">
        <v>458</v>
      </c>
      <c r="C66" s="81" t="s">
        <v>389</v>
      </c>
    </row>
    <row r="67" spans="1:3" ht="12" customHeight="1" x14ac:dyDescent="0.25">
      <c r="A67" s="81" t="s">
        <v>380</v>
      </c>
      <c r="B67" s="81" t="s">
        <v>459</v>
      </c>
      <c r="C67" s="81" t="s">
        <v>389</v>
      </c>
    </row>
    <row r="68" spans="1:3" ht="12" customHeight="1" x14ac:dyDescent="0.25">
      <c r="A68" s="81" t="s">
        <v>384</v>
      </c>
      <c r="B68" s="81" t="s">
        <v>460</v>
      </c>
      <c r="C68" s="81" t="s">
        <v>379</v>
      </c>
    </row>
    <row r="69" spans="1:3" ht="12" customHeight="1" x14ac:dyDescent="0.25">
      <c r="A69" s="81" t="s">
        <v>387</v>
      </c>
      <c r="B69" s="81" t="s">
        <v>461</v>
      </c>
      <c r="C69" s="81" t="s">
        <v>379</v>
      </c>
    </row>
    <row r="70" spans="1:3" ht="12" customHeight="1" x14ac:dyDescent="0.25">
      <c r="A70" s="81" t="s">
        <v>380</v>
      </c>
      <c r="B70" s="81" t="s">
        <v>462</v>
      </c>
      <c r="C70" s="81" t="s">
        <v>389</v>
      </c>
    </row>
    <row r="71" spans="1:3" ht="12" customHeight="1" x14ac:dyDescent="0.25">
      <c r="A71" s="81" t="s">
        <v>382</v>
      </c>
      <c r="B71" s="81" t="s">
        <v>463</v>
      </c>
      <c r="C71" s="81" t="s">
        <v>418</v>
      </c>
    </row>
    <row r="72" spans="1:3" ht="12" customHeight="1" x14ac:dyDescent="0.25">
      <c r="A72" s="81" t="s">
        <v>387</v>
      </c>
      <c r="B72" s="81" t="s">
        <v>464</v>
      </c>
      <c r="C72" s="81" t="s">
        <v>389</v>
      </c>
    </row>
    <row r="73" spans="1:3" ht="12" customHeight="1" x14ac:dyDescent="0.25">
      <c r="A73" s="81" t="s">
        <v>387</v>
      </c>
      <c r="B73" s="81" t="s">
        <v>465</v>
      </c>
      <c r="C73" s="81" t="s">
        <v>389</v>
      </c>
    </row>
    <row r="74" spans="1:3" ht="12" customHeight="1" x14ac:dyDescent="0.25">
      <c r="A74" s="81" t="s">
        <v>382</v>
      </c>
      <c r="B74" s="81" t="s">
        <v>466</v>
      </c>
      <c r="C74" s="81" t="s">
        <v>392</v>
      </c>
    </row>
    <row r="75" spans="1:3" ht="12" customHeight="1" x14ac:dyDescent="0.25">
      <c r="A75" s="81" t="s">
        <v>380</v>
      </c>
      <c r="B75" s="81" t="s">
        <v>467</v>
      </c>
      <c r="C75" s="81" t="s">
        <v>379</v>
      </c>
    </row>
    <row r="76" spans="1:3" ht="12" customHeight="1" x14ac:dyDescent="0.25">
      <c r="A76" s="81" t="s">
        <v>387</v>
      </c>
      <c r="B76" s="81" t="s">
        <v>468</v>
      </c>
      <c r="C76" s="81" t="s">
        <v>379</v>
      </c>
    </row>
    <row r="77" spans="1:3" ht="12" customHeight="1" x14ac:dyDescent="0.25">
      <c r="A77" s="81" t="s">
        <v>395</v>
      </c>
      <c r="B77" s="81" t="s">
        <v>469</v>
      </c>
      <c r="C77" s="81" t="s">
        <v>392</v>
      </c>
    </row>
    <row r="78" spans="1:3" ht="12" customHeight="1" x14ac:dyDescent="0.25">
      <c r="A78" s="81" t="s">
        <v>384</v>
      </c>
      <c r="B78" s="81" t="s">
        <v>470</v>
      </c>
      <c r="C78" s="81" t="s">
        <v>379</v>
      </c>
    </row>
    <row r="79" spans="1:3" ht="12" customHeight="1" x14ac:dyDescent="0.25">
      <c r="A79" s="81" t="s">
        <v>409</v>
      </c>
      <c r="B79" s="81" t="s">
        <v>471</v>
      </c>
      <c r="C79" s="81" t="s">
        <v>389</v>
      </c>
    </row>
    <row r="80" spans="1:3" ht="12" customHeight="1" x14ac:dyDescent="0.25">
      <c r="A80" s="81" t="s">
        <v>409</v>
      </c>
      <c r="B80" s="81" t="s">
        <v>472</v>
      </c>
      <c r="C80" s="81" t="s">
        <v>379</v>
      </c>
    </row>
    <row r="81" spans="1:3" ht="12" customHeight="1" x14ac:dyDescent="0.25">
      <c r="A81" s="81" t="s">
        <v>409</v>
      </c>
      <c r="B81" s="81" t="s">
        <v>473</v>
      </c>
      <c r="C81" s="81" t="s">
        <v>392</v>
      </c>
    </row>
    <row r="82" spans="1:3" ht="12" customHeight="1" x14ac:dyDescent="0.25">
      <c r="A82" s="81" t="s">
        <v>380</v>
      </c>
      <c r="B82" s="81" t="s">
        <v>474</v>
      </c>
      <c r="C82" s="81" t="s">
        <v>379</v>
      </c>
    </row>
    <row r="83" spans="1:3" ht="12" customHeight="1" x14ac:dyDescent="0.25">
      <c r="A83" s="81" t="s">
        <v>409</v>
      </c>
      <c r="B83" s="81" t="s">
        <v>475</v>
      </c>
      <c r="C83" s="81" t="s">
        <v>379</v>
      </c>
    </row>
    <row r="84" spans="1:3" ht="12" customHeight="1" x14ac:dyDescent="0.25">
      <c r="A84" s="81" t="s">
        <v>409</v>
      </c>
      <c r="B84" s="81" t="s">
        <v>476</v>
      </c>
      <c r="C84" s="81" t="s">
        <v>379</v>
      </c>
    </row>
    <row r="85" spans="1:3" ht="12" customHeight="1" x14ac:dyDescent="0.25">
      <c r="A85" s="81" t="s">
        <v>382</v>
      </c>
      <c r="B85" s="81" t="s">
        <v>477</v>
      </c>
      <c r="C85" s="81" t="s">
        <v>379</v>
      </c>
    </row>
    <row r="86" spans="1:3" ht="12" customHeight="1" x14ac:dyDescent="0.25">
      <c r="A86" s="81" t="s">
        <v>407</v>
      </c>
      <c r="B86" s="81" t="s">
        <v>478</v>
      </c>
      <c r="C86" s="81" t="s">
        <v>379</v>
      </c>
    </row>
    <row r="87" spans="1:3" ht="12" customHeight="1" x14ac:dyDescent="0.25">
      <c r="A87" s="81" t="s">
        <v>384</v>
      </c>
      <c r="B87" s="81" t="s">
        <v>479</v>
      </c>
      <c r="C87" s="81" t="s">
        <v>379</v>
      </c>
    </row>
    <row r="88" spans="1:3" ht="12" customHeight="1" x14ac:dyDescent="0.25">
      <c r="A88" s="81" t="s">
        <v>387</v>
      </c>
      <c r="B88" s="81" t="s">
        <v>480</v>
      </c>
      <c r="C88" s="81" t="s">
        <v>379</v>
      </c>
    </row>
    <row r="89" spans="1:3" ht="12" customHeight="1" x14ac:dyDescent="0.25">
      <c r="A89" s="81" t="s">
        <v>382</v>
      </c>
      <c r="B89" s="81" t="s">
        <v>481</v>
      </c>
      <c r="C89" s="81" t="s">
        <v>389</v>
      </c>
    </row>
    <row r="90" spans="1:3" ht="12" customHeight="1" x14ac:dyDescent="0.25">
      <c r="A90" s="81" t="s">
        <v>395</v>
      </c>
      <c r="B90" s="81" t="s">
        <v>482</v>
      </c>
      <c r="C90" s="81" t="s">
        <v>389</v>
      </c>
    </row>
    <row r="91" spans="1:3" ht="12" customHeight="1" x14ac:dyDescent="0.25">
      <c r="A91" s="81" t="s">
        <v>387</v>
      </c>
      <c r="B91" s="81" t="s">
        <v>483</v>
      </c>
      <c r="C91" s="81" t="s">
        <v>389</v>
      </c>
    </row>
    <row r="92" spans="1:3" ht="12" customHeight="1" x14ac:dyDescent="0.25">
      <c r="A92" s="81" t="s">
        <v>387</v>
      </c>
      <c r="B92" s="81" t="s">
        <v>484</v>
      </c>
      <c r="C92" s="81" t="s">
        <v>379</v>
      </c>
    </row>
    <row r="93" spans="1:3" ht="12" customHeight="1" x14ac:dyDescent="0.25">
      <c r="A93" s="81" t="s">
        <v>387</v>
      </c>
      <c r="B93" s="81" t="s">
        <v>485</v>
      </c>
      <c r="C93" s="81" t="s">
        <v>379</v>
      </c>
    </row>
    <row r="94" spans="1:3" ht="12" customHeight="1" x14ac:dyDescent="0.25">
      <c r="A94" s="81" t="s">
        <v>409</v>
      </c>
      <c r="B94" s="81" t="s">
        <v>486</v>
      </c>
      <c r="C94" s="81" t="s">
        <v>389</v>
      </c>
    </row>
    <row r="95" spans="1:3" ht="12" customHeight="1" x14ac:dyDescent="0.25">
      <c r="A95" s="81" t="s">
        <v>395</v>
      </c>
      <c r="B95" s="81" t="s">
        <v>487</v>
      </c>
      <c r="C95" s="81" t="s">
        <v>379</v>
      </c>
    </row>
    <row r="96" spans="1:3" ht="12" customHeight="1" x14ac:dyDescent="0.25">
      <c r="A96" s="81" t="s">
        <v>407</v>
      </c>
      <c r="B96" s="81" t="s">
        <v>488</v>
      </c>
      <c r="C96" s="81" t="s">
        <v>379</v>
      </c>
    </row>
    <row r="97" spans="1:3" ht="12" customHeight="1" x14ac:dyDescent="0.25">
      <c r="A97" s="81" t="s">
        <v>382</v>
      </c>
      <c r="B97" s="81" t="s">
        <v>489</v>
      </c>
      <c r="C97" s="81" t="s">
        <v>418</v>
      </c>
    </row>
    <row r="98" spans="1:3" ht="12" customHeight="1" x14ac:dyDescent="0.25">
      <c r="A98" s="81" t="s">
        <v>395</v>
      </c>
      <c r="B98" s="81" t="s">
        <v>490</v>
      </c>
      <c r="C98" s="81" t="s">
        <v>389</v>
      </c>
    </row>
    <row r="99" spans="1:3" ht="12" customHeight="1" x14ac:dyDescent="0.25">
      <c r="A99" s="81" t="s">
        <v>380</v>
      </c>
      <c r="B99" s="81" t="s">
        <v>491</v>
      </c>
      <c r="C99" s="81" t="s">
        <v>389</v>
      </c>
    </row>
    <row r="100" spans="1:3" ht="12" customHeight="1" x14ac:dyDescent="0.25">
      <c r="A100" s="81" t="s">
        <v>387</v>
      </c>
      <c r="B100" s="81" t="s">
        <v>492</v>
      </c>
      <c r="C100" s="81" t="s">
        <v>389</v>
      </c>
    </row>
    <row r="101" spans="1:3" ht="12" customHeight="1" x14ac:dyDescent="0.25">
      <c r="A101" s="81" t="s">
        <v>387</v>
      </c>
      <c r="B101" s="81" t="s">
        <v>493</v>
      </c>
      <c r="C101" s="81" t="s">
        <v>389</v>
      </c>
    </row>
    <row r="102" spans="1:3" ht="12" customHeight="1" x14ac:dyDescent="0.25">
      <c r="A102" s="81" t="s">
        <v>387</v>
      </c>
      <c r="B102" s="81" t="s">
        <v>494</v>
      </c>
      <c r="C102" s="81" t="s">
        <v>379</v>
      </c>
    </row>
    <row r="103" spans="1:3" ht="12" customHeight="1" x14ac:dyDescent="0.25">
      <c r="A103" s="81" t="s">
        <v>409</v>
      </c>
      <c r="B103" s="81" t="s">
        <v>495</v>
      </c>
      <c r="C103" s="81" t="s">
        <v>379</v>
      </c>
    </row>
    <row r="104" spans="1:3" ht="12" customHeight="1" x14ac:dyDescent="0.25">
      <c r="A104" s="81" t="s">
        <v>409</v>
      </c>
      <c r="B104" s="81" t="s">
        <v>496</v>
      </c>
      <c r="C104" s="81" t="s">
        <v>389</v>
      </c>
    </row>
    <row r="105" spans="1:3" ht="12" customHeight="1" x14ac:dyDescent="0.25">
      <c r="A105" s="81" t="s">
        <v>453</v>
      </c>
      <c r="B105" s="81" t="s">
        <v>497</v>
      </c>
      <c r="C105" s="81" t="s">
        <v>392</v>
      </c>
    </row>
    <row r="106" spans="1:3" ht="12" customHeight="1" x14ac:dyDescent="0.25">
      <c r="A106" s="81" t="s">
        <v>407</v>
      </c>
      <c r="B106" s="81" t="s">
        <v>498</v>
      </c>
      <c r="C106" s="81" t="s">
        <v>499</v>
      </c>
    </row>
    <row r="107" spans="1:3" ht="12" customHeight="1" x14ac:dyDescent="0.25">
      <c r="A107" s="81" t="s">
        <v>382</v>
      </c>
      <c r="B107" s="81" t="s">
        <v>500</v>
      </c>
      <c r="C107" s="81" t="s">
        <v>379</v>
      </c>
    </row>
    <row r="108" spans="1:3" ht="12" customHeight="1" x14ac:dyDescent="0.25">
      <c r="A108" s="81" t="s">
        <v>382</v>
      </c>
      <c r="B108" s="81" t="s">
        <v>501</v>
      </c>
      <c r="C108" s="81" t="s">
        <v>418</v>
      </c>
    </row>
    <row r="109" spans="1:3" ht="12" customHeight="1" x14ac:dyDescent="0.25">
      <c r="A109" s="81" t="s">
        <v>409</v>
      </c>
      <c r="B109" s="81" t="s">
        <v>502</v>
      </c>
      <c r="C109" s="81" t="s">
        <v>379</v>
      </c>
    </row>
    <row r="110" spans="1:3" ht="12" customHeight="1" x14ac:dyDescent="0.25">
      <c r="A110" s="81" t="s">
        <v>380</v>
      </c>
      <c r="B110" s="81" t="s">
        <v>503</v>
      </c>
      <c r="C110" s="81" t="s">
        <v>379</v>
      </c>
    </row>
    <row r="111" spans="1:3" ht="12" customHeight="1" x14ac:dyDescent="0.25">
      <c r="A111" s="81" t="s">
        <v>407</v>
      </c>
      <c r="B111" s="81" t="s">
        <v>504</v>
      </c>
      <c r="C111" s="81" t="s">
        <v>379</v>
      </c>
    </row>
    <row r="112" spans="1:3" ht="12" customHeight="1" x14ac:dyDescent="0.25">
      <c r="A112" s="81" t="s">
        <v>395</v>
      </c>
      <c r="B112" s="81" t="s">
        <v>505</v>
      </c>
      <c r="C112" s="81" t="s">
        <v>402</v>
      </c>
    </row>
    <row r="113" spans="1:3" ht="12" customHeight="1" x14ac:dyDescent="0.25">
      <c r="A113" s="81" t="s">
        <v>380</v>
      </c>
      <c r="B113" s="81" t="s">
        <v>506</v>
      </c>
      <c r="C113" s="81" t="s">
        <v>379</v>
      </c>
    </row>
    <row r="114" spans="1:3" ht="12" customHeight="1" x14ac:dyDescent="0.25">
      <c r="A114" s="81" t="s">
        <v>382</v>
      </c>
      <c r="B114" s="81" t="s">
        <v>507</v>
      </c>
      <c r="C114" s="81" t="s">
        <v>508</v>
      </c>
    </row>
    <row r="115" spans="1:3" ht="12" customHeight="1" x14ac:dyDescent="0.25">
      <c r="A115" s="81" t="s">
        <v>409</v>
      </c>
      <c r="B115" s="81" t="s">
        <v>509</v>
      </c>
      <c r="C115" s="81" t="s">
        <v>389</v>
      </c>
    </row>
    <row r="116" spans="1:3" ht="12" customHeight="1" x14ac:dyDescent="0.25">
      <c r="A116" s="81" t="s">
        <v>377</v>
      </c>
      <c r="B116" s="81" t="s">
        <v>510</v>
      </c>
      <c r="C116" s="81" t="s">
        <v>389</v>
      </c>
    </row>
    <row r="117" spans="1:3" ht="12" customHeight="1" x14ac:dyDescent="0.25">
      <c r="A117" s="81" t="s">
        <v>382</v>
      </c>
      <c r="B117" s="81" t="s">
        <v>511</v>
      </c>
      <c r="C117" s="81" t="s">
        <v>379</v>
      </c>
    </row>
    <row r="118" spans="1:3" ht="12" customHeight="1" x14ac:dyDescent="0.25">
      <c r="A118" s="81" t="s">
        <v>409</v>
      </c>
      <c r="B118" s="81" t="s">
        <v>512</v>
      </c>
      <c r="C118" s="81" t="s">
        <v>379</v>
      </c>
    </row>
    <row r="119" spans="1:3" ht="12" customHeight="1" x14ac:dyDescent="0.25">
      <c r="A119" s="81" t="s">
        <v>382</v>
      </c>
      <c r="B119" s="81" t="s">
        <v>513</v>
      </c>
      <c r="C119" s="81" t="s">
        <v>379</v>
      </c>
    </row>
    <row r="120" spans="1:3" ht="12" customHeight="1" x14ac:dyDescent="0.25">
      <c r="A120" s="81" t="s">
        <v>382</v>
      </c>
      <c r="B120" s="81" t="s">
        <v>514</v>
      </c>
      <c r="C120" s="81" t="s">
        <v>379</v>
      </c>
    </row>
    <row r="121" spans="1:3" ht="12" customHeight="1" x14ac:dyDescent="0.25">
      <c r="A121" s="81" t="s">
        <v>377</v>
      </c>
      <c r="B121" s="81" t="s">
        <v>515</v>
      </c>
      <c r="C121" s="81" t="s">
        <v>379</v>
      </c>
    </row>
    <row r="122" spans="1:3" ht="12" customHeight="1" x14ac:dyDescent="0.25">
      <c r="A122" s="81" t="s">
        <v>387</v>
      </c>
      <c r="B122" s="81" t="s">
        <v>516</v>
      </c>
      <c r="C122" s="81" t="s">
        <v>402</v>
      </c>
    </row>
    <row r="123" spans="1:3" ht="12" customHeight="1" x14ac:dyDescent="0.25">
      <c r="A123" s="81" t="s">
        <v>387</v>
      </c>
      <c r="B123" s="81" t="s">
        <v>517</v>
      </c>
      <c r="C123" s="81" t="s">
        <v>389</v>
      </c>
    </row>
    <row r="124" spans="1:3" ht="12" customHeight="1" x14ac:dyDescent="0.25">
      <c r="A124" s="81" t="s">
        <v>395</v>
      </c>
      <c r="B124" s="81" t="s">
        <v>518</v>
      </c>
      <c r="C124" s="81" t="s">
        <v>379</v>
      </c>
    </row>
    <row r="125" spans="1:3" ht="12" customHeight="1" x14ac:dyDescent="0.25">
      <c r="A125" s="81" t="s">
        <v>453</v>
      </c>
      <c r="B125" s="81" t="s">
        <v>519</v>
      </c>
      <c r="C125" s="81" t="s">
        <v>392</v>
      </c>
    </row>
    <row r="126" spans="1:3" ht="12" customHeight="1" x14ac:dyDescent="0.25">
      <c r="A126" s="81" t="s">
        <v>387</v>
      </c>
      <c r="B126" s="81" t="s">
        <v>520</v>
      </c>
      <c r="C126" s="81" t="s">
        <v>379</v>
      </c>
    </row>
    <row r="127" spans="1:3" ht="12" customHeight="1" x14ac:dyDescent="0.25">
      <c r="A127" s="81" t="s">
        <v>409</v>
      </c>
      <c r="B127" s="81" t="s">
        <v>521</v>
      </c>
      <c r="C127" s="81" t="s">
        <v>379</v>
      </c>
    </row>
    <row r="128" spans="1:3" ht="12" customHeight="1" x14ac:dyDescent="0.25">
      <c r="A128" s="81" t="s">
        <v>409</v>
      </c>
      <c r="B128" s="81" t="s">
        <v>522</v>
      </c>
      <c r="C128" s="81" t="s">
        <v>379</v>
      </c>
    </row>
    <row r="129" spans="1:3" ht="12" customHeight="1" x14ac:dyDescent="0.25">
      <c r="A129" s="81" t="s">
        <v>395</v>
      </c>
      <c r="B129" s="81" t="s">
        <v>523</v>
      </c>
      <c r="C129" s="81" t="s">
        <v>389</v>
      </c>
    </row>
    <row r="130" spans="1:3" ht="12" customHeight="1" x14ac:dyDescent="0.25">
      <c r="A130" s="81" t="s">
        <v>380</v>
      </c>
      <c r="B130" s="81" t="s">
        <v>524</v>
      </c>
      <c r="C130" s="81" t="s">
        <v>379</v>
      </c>
    </row>
    <row r="131" spans="1:3" ht="12" customHeight="1" x14ac:dyDescent="0.25">
      <c r="A131" s="81" t="s">
        <v>384</v>
      </c>
      <c r="B131" s="81" t="s">
        <v>525</v>
      </c>
      <c r="C131" s="81" t="s">
        <v>379</v>
      </c>
    </row>
    <row r="132" spans="1:3" ht="12" customHeight="1" x14ac:dyDescent="0.25">
      <c r="A132" s="81" t="s">
        <v>407</v>
      </c>
      <c r="B132" s="81" t="s">
        <v>526</v>
      </c>
      <c r="C132" s="81" t="s">
        <v>379</v>
      </c>
    </row>
    <row r="133" spans="1:3" ht="12" customHeight="1" x14ac:dyDescent="0.25">
      <c r="A133" s="81" t="s">
        <v>407</v>
      </c>
      <c r="B133" s="81" t="s">
        <v>527</v>
      </c>
      <c r="C133" s="81" t="s">
        <v>379</v>
      </c>
    </row>
    <row r="134" spans="1:3" ht="12" customHeight="1" x14ac:dyDescent="0.25">
      <c r="A134" s="81" t="s">
        <v>387</v>
      </c>
      <c r="B134" s="81" t="s">
        <v>528</v>
      </c>
      <c r="C134" s="81" t="s">
        <v>389</v>
      </c>
    </row>
    <row r="135" spans="1:3" ht="12" customHeight="1" x14ac:dyDescent="0.25">
      <c r="A135" s="81" t="s">
        <v>380</v>
      </c>
      <c r="B135" s="81" t="s">
        <v>529</v>
      </c>
      <c r="C135" s="81" t="s">
        <v>379</v>
      </c>
    </row>
    <row r="136" spans="1:3" ht="12" customHeight="1" x14ac:dyDescent="0.25">
      <c r="A136" s="81" t="s">
        <v>382</v>
      </c>
      <c r="B136" s="81" t="s">
        <v>530</v>
      </c>
      <c r="C136" s="81" t="s">
        <v>531</v>
      </c>
    </row>
    <row r="137" spans="1:3" ht="12" customHeight="1" x14ac:dyDescent="0.25">
      <c r="A137" s="81" t="s">
        <v>382</v>
      </c>
      <c r="B137" s="81" t="s">
        <v>532</v>
      </c>
      <c r="C137" s="81" t="s">
        <v>418</v>
      </c>
    </row>
    <row r="138" spans="1:3" ht="12" customHeight="1" x14ac:dyDescent="0.25">
      <c r="A138" s="81" t="s">
        <v>453</v>
      </c>
      <c r="B138" s="81" t="s">
        <v>533</v>
      </c>
      <c r="C138" s="81" t="s">
        <v>379</v>
      </c>
    </row>
    <row r="139" spans="1:3" ht="12" customHeight="1" x14ac:dyDescent="0.25">
      <c r="A139" s="81" t="s">
        <v>409</v>
      </c>
      <c r="B139" s="81" t="s">
        <v>534</v>
      </c>
      <c r="C139" s="81" t="s">
        <v>402</v>
      </c>
    </row>
    <row r="140" spans="1:3" ht="12" customHeight="1" x14ac:dyDescent="0.25">
      <c r="A140" s="81" t="s">
        <v>409</v>
      </c>
      <c r="B140" s="81" t="s">
        <v>535</v>
      </c>
      <c r="C140" s="81" t="s">
        <v>379</v>
      </c>
    </row>
    <row r="141" spans="1:3" ht="12" customHeight="1" x14ac:dyDescent="0.25">
      <c r="A141" s="81" t="s">
        <v>380</v>
      </c>
      <c r="B141" s="81" t="s">
        <v>536</v>
      </c>
      <c r="C141" s="81" t="s">
        <v>379</v>
      </c>
    </row>
    <row r="142" spans="1:3" ht="12" customHeight="1" x14ac:dyDescent="0.25">
      <c r="A142" s="81" t="s">
        <v>377</v>
      </c>
      <c r="B142" s="81" t="s">
        <v>537</v>
      </c>
      <c r="C142" s="81" t="s">
        <v>379</v>
      </c>
    </row>
    <row r="143" spans="1:3" ht="12" customHeight="1" x14ac:dyDescent="0.25">
      <c r="A143" s="81" t="s">
        <v>395</v>
      </c>
      <c r="B143" s="81" t="s">
        <v>538</v>
      </c>
      <c r="C143" s="81" t="s">
        <v>402</v>
      </c>
    </row>
    <row r="144" spans="1:3" ht="12" customHeight="1" x14ac:dyDescent="0.25">
      <c r="A144" s="81" t="s">
        <v>409</v>
      </c>
      <c r="B144" s="81" t="s">
        <v>539</v>
      </c>
      <c r="C144" s="81" t="s">
        <v>379</v>
      </c>
    </row>
    <row r="145" spans="1:3" ht="12" customHeight="1" x14ac:dyDescent="0.25">
      <c r="A145" s="81" t="s">
        <v>384</v>
      </c>
      <c r="B145" s="81" t="s">
        <v>540</v>
      </c>
      <c r="C145" s="81" t="s">
        <v>379</v>
      </c>
    </row>
    <row r="146" spans="1:3" ht="12" customHeight="1" x14ac:dyDescent="0.25">
      <c r="A146" s="81" t="s">
        <v>387</v>
      </c>
      <c r="B146" s="81" t="s">
        <v>541</v>
      </c>
      <c r="C146" s="81" t="s">
        <v>379</v>
      </c>
    </row>
    <row r="147" spans="1:3" ht="12" customHeight="1" x14ac:dyDescent="0.25">
      <c r="A147" s="81" t="s">
        <v>382</v>
      </c>
      <c r="B147" s="81" t="s">
        <v>542</v>
      </c>
      <c r="C147" s="81" t="s">
        <v>379</v>
      </c>
    </row>
    <row r="148" spans="1:3" ht="12" customHeight="1" x14ac:dyDescent="0.25">
      <c r="A148" s="81" t="s">
        <v>382</v>
      </c>
      <c r="B148" s="81" t="s">
        <v>543</v>
      </c>
      <c r="C148" s="81" t="s">
        <v>379</v>
      </c>
    </row>
    <row r="149" spans="1:3" ht="12" customHeight="1" x14ac:dyDescent="0.25">
      <c r="A149" s="81" t="s">
        <v>387</v>
      </c>
      <c r="B149" s="81" t="s">
        <v>544</v>
      </c>
      <c r="C149" s="81" t="s">
        <v>379</v>
      </c>
    </row>
    <row r="150" spans="1:3" ht="12" customHeight="1" x14ac:dyDescent="0.25">
      <c r="A150" s="81" t="s">
        <v>382</v>
      </c>
      <c r="B150" s="81" t="s">
        <v>545</v>
      </c>
      <c r="C150" s="81" t="s">
        <v>379</v>
      </c>
    </row>
    <row r="151" spans="1:3" ht="12" customHeight="1" x14ac:dyDescent="0.25">
      <c r="A151" s="81" t="s">
        <v>384</v>
      </c>
      <c r="B151" s="81" t="s">
        <v>546</v>
      </c>
      <c r="C151" s="81" t="s">
        <v>379</v>
      </c>
    </row>
    <row r="152" spans="1:3" ht="12" customHeight="1" x14ac:dyDescent="0.25">
      <c r="A152" s="81" t="s">
        <v>387</v>
      </c>
      <c r="B152" s="81" t="s">
        <v>547</v>
      </c>
      <c r="C152" s="81" t="s">
        <v>379</v>
      </c>
    </row>
    <row r="153" spans="1:3" ht="12" customHeight="1" x14ac:dyDescent="0.25">
      <c r="A153" s="81" t="s">
        <v>453</v>
      </c>
      <c r="B153" s="81" t="s">
        <v>548</v>
      </c>
      <c r="C153" s="81" t="s">
        <v>402</v>
      </c>
    </row>
    <row r="154" spans="1:3" ht="12" customHeight="1" x14ac:dyDescent="0.25">
      <c r="A154" s="81" t="s">
        <v>453</v>
      </c>
      <c r="B154" s="81" t="s">
        <v>549</v>
      </c>
      <c r="C154" s="81" t="s">
        <v>379</v>
      </c>
    </row>
    <row r="155" spans="1:3" ht="12" customHeight="1" x14ac:dyDescent="0.25">
      <c r="A155" s="81" t="s">
        <v>453</v>
      </c>
      <c r="B155" s="81" t="s">
        <v>550</v>
      </c>
      <c r="C155" s="81" t="s">
        <v>379</v>
      </c>
    </row>
    <row r="156" spans="1:3" ht="12" customHeight="1" x14ac:dyDescent="0.25">
      <c r="A156" s="81" t="s">
        <v>384</v>
      </c>
      <c r="B156" s="81" t="s">
        <v>551</v>
      </c>
      <c r="C156" s="81" t="s">
        <v>379</v>
      </c>
    </row>
    <row r="157" spans="1:3" ht="12" customHeight="1" x14ac:dyDescent="0.25">
      <c r="A157" s="81" t="s">
        <v>387</v>
      </c>
      <c r="B157" s="81" t="s">
        <v>552</v>
      </c>
      <c r="C157" s="81" t="s">
        <v>402</v>
      </c>
    </row>
    <row r="158" spans="1:3" ht="12" customHeight="1" x14ac:dyDescent="0.25">
      <c r="A158" s="81" t="s">
        <v>382</v>
      </c>
      <c r="B158" s="81" t="s">
        <v>553</v>
      </c>
      <c r="C158" s="81" t="s">
        <v>389</v>
      </c>
    </row>
    <row r="159" spans="1:3" ht="12" customHeight="1" x14ac:dyDescent="0.25">
      <c r="A159" s="81" t="s">
        <v>382</v>
      </c>
      <c r="B159" s="81" t="s">
        <v>554</v>
      </c>
      <c r="C159" s="81" t="s">
        <v>379</v>
      </c>
    </row>
    <row r="160" spans="1:3" ht="12" customHeight="1" x14ac:dyDescent="0.25">
      <c r="A160" s="81" t="s">
        <v>382</v>
      </c>
      <c r="B160" s="81" t="s">
        <v>555</v>
      </c>
      <c r="C160" s="81" t="s">
        <v>379</v>
      </c>
    </row>
    <row r="161" spans="1:3" ht="12" customHeight="1" x14ac:dyDescent="0.25">
      <c r="A161" s="81" t="s">
        <v>384</v>
      </c>
      <c r="B161" s="81" t="s">
        <v>556</v>
      </c>
      <c r="C161" s="81" t="s">
        <v>379</v>
      </c>
    </row>
    <row r="162" spans="1:3" ht="12" customHeight="1" x14ac:dyDescent="0.25">
      <c r="A162" s="81" t="s">
        <v>382</v>
      </c>
      <c r="B162" s="81" t="s">
        <v>557</v>
      </c>
      <c r="C162" s="81" t="s">
        <v>379</v>
      </c>
    </row>
    <row r="163" spans="1:3" ht="12" customHeight="1" x14ac:dyDescent="0.25">
      <c r="A163" s="81" t="s">
        <v>380</v>
      </c>
      <c r="B163" s="81" t="s">
        <v>558</v>
      </c>
      <c r="C163" s="81" t="s">
        <v>379</v>
      </c>
    </row>
    <row r="164" spans="1:3" ht="12" customHeight="1" x14ac:dyDescent="0.25">
      <c r="A164" s="81" t="s">
        <v>395</v>
      </c>
      <c r="B164" s="81" t="s">
        <v>559</v>
      </c>
      <c r="C164" s="81" t="s">
        <v>499</v>
      </c>
    </row>
    <row r="165" spans="1:3" ht="12" customHeight="1" x14ac:dyDescent="0.25">
      <c r="A165" s="81" t="s">
        <v>407</v>
      </c>
      <c r="B165" s="81" t="s">
        <v>560</v>
      </c>
      <c r="C165" s="81" t="s">
        <v>499</v>
      </c>
    </row>
    <row r="166" spans="1:3" ht="12" customHeight="1" x14ac:dyDescent="0.25">
      <c r="A166" s="81" t="s">
        <v>387</v>
      </c>
      <c r="B166" s="81" t="s">
        <v>561</v>
      </c>
      <c r="C166" s="81" t="s">
        <v>379</v>
      </c>
    </row>
    <row r="167" spans="1:3" ht="12" customHeight="1" x14ac:dyDescent="0.25">
      <c r="A167" s="81" t="s">
        <v>387</v>
      </c>
      <c r="B167" s="81" t="s">
        <v>562</v>
      </c>
      <c r="C167" s="81" t="s">
        <v>389</v>
      </c>
    </row>
    <row r="168" spans="1:3" ht="12" customHeight="1" x14ac:dyDescent="0.25">
      <c r="A168" s="81" t="s">
        <v>384</v>
      </c>
      <c r="B168" s="81" t="s">
        <v>563</v>
      </c>
      <c r="C168" s="81" t="s">
        <v>379</v>
      </c>
    </row>
    <row r="169" spans="1:3" ht="12" customHeight="1" x14ac:dyDescent="0.25">
      <c r="A169" s="81" t="s">
        <v>409</v>
      </c>
      <c r="B169" s="81" t="s">
        <v>564</v>
      </c>
      <c r="C169" s="81" t="s">
        <v>379</v>
      </c>
    </row>
    <row r="170" spans="1:3" ht="12" customHeight="1" x14ac:dyDescent="0.25">
      <c r="A170" s="81" t="s">
        <v>409</v>
      </c>
      <c r="B170" s="81" t="s">
        <v>565</v>
      </c>
      <c r="C170" s="81" t="s">
        <v>379</v>
      </c>
    </row>
    <row r="171" spans="1:3" ht="12" customHeight="1" x14ac:dyDescent="0.25">
      <c r="A171" s="81" t="s">
        <v>380</v>
      </c>
      <c r="B171" s="81" t="s">
        <v>566</v>
      </c>
      <c r="C171" s="81" t="s">
        <v>392</v>
      </c>
    </row>
    <row r="172" spans="1:3" ht="12" customHeight="1" x14ac:dyDescent="0.25">
      <c r="A172" s="81" t="s">
        <v>453</v>
      </c>
      <c r="B172" s="81" t="s">
        <v>567</v>
      </c>
      <c r="C172" s="81" t="s">
        <v>379</v>
      </c>
    </row>
    <row r="173" spans="1:3" ht="12" customHeight="1" x14ac:dyDescent="0.25">
      <c r="A173" s="81" t="s">
        <v>380</v>
      </c>
      <c r="B173" s="81" t="s">
        <v>568</v>
      </c>
      <c r="C173" s="81" t="s">
        <v>415</v>
      </c>
    </row>
    <row r="174" spans="1:3" ht="12" customHeight="1" x14ac:dyDescent="0.25">
      <c r="A174" s="81" t="s">
        <v>380</v>
      </c>
      <c r="B174" s="81" t="s">
        <v>569</v>
      </c>
      <c r="C174" s="81" t="s">
        <v>392</v>
      </c>
    </row>
    <row r="175" spans="1:3" ht="12" customHeight="1" x14ac:dyDescent="0.25">
      <c r="A175" s="81" t="s">
        <v>380</v>
      </c>
      <c r="B175" s="81" t="s">
        <v>570</v>
      </c>
      <c r="C175" s="81" t="s">
        <v>379</v>
      </c>
    </row>
    <row r="176" spans="1:3" ht="12" customHeight="1" x14ac:dyDescent="0.25">
      <c r="A176" s="81" t="s">
        <v>395</v>
      </c>
      <c r="B176" s="81" t="s">
        <v>571</v>
      </c>
      <c r="C176" s="81" t="s">
        <v>402</v>
      </c>
    </row>
    <row r="177" spans="1:3" ht="12" customHeight="1" x14ac:dyDescent="0.25">
      <c r="A177" s="81" t="s">
        <v>407</v>
      </c>
      <c r="B177" s="81" t="s">
        <v>572</v>
      </c>
      <c r="C177" s="81" t="s">
        <v>379</v>
      </c>
    </row>
    <row r="178" spans="1:3" ht="12" customHeight="1" x14ac:dyDescent="0.25">
      <c r="A178" s="81" t="s">
        <v>395</v>
      </c>
      <c r="B178" s="81" t="s">
        <v>573</v>
      </c>
      <c r="C178" s="81" t="s">
        <v>379</v>
      </c>
    </row>
    <row r="179" spans="1:3" ht="12" customHeight="1" x14ac:dyDescent="0.25">
      <c r="A179" s="81" t="s">
        <v>395</v>
      </c>
      <c r="B179" s="81" t="s">
        <v>574</v>
      </c>
      <c r="C179" s="81" t="s">
        <v>379</v>
      </c>
    </row>
    <row r="180" spans="1:3" ht="12" customHeight="1" x14ac:dyDescent="0.25">
      <c r="A180" s="81" t="s">
        <v>382</v>
      </c>
      <c r="B180" s="81" t="s">
        <v>575</v>
      </c>
      <c r="C180" s="81" t="s">
        <v>392</v>
      </c>
    </row>
    <row r="181" spans="1:3" ht="12" customHeight="1" x14ac:dyDescent="0.25">
      <c r="A181" s="81" t="s">
        <v>382</v>
      </c>
      <c r="B181" s="81" t="s">
        <v>576</v>
      </c>
      <c r="C181" s="81" t="s">
        <v>379</v>
      </c>
    </row>
    <row r="182" spans="1:3" ht="12" customHeight="1" x14ac:dyDescent="0.25">
      <c r="A182" s="81" t="s">
        <v>387</v>
      </c>
      <c r="B182" s="81" t="s">
        <v>577</v>
      </c>
      <c r="C182" s="81" t="s">
        <v>379</v>
      </c>
    </row>
    <row r="183" spans="1:3" ht="12" customHeight="1" x14ac:dyDescent="0.25">
      <c r="A183" s="81" t="s">
        <v>395</v>
      </c>
      <c r="B183" s="81" t="s">
        <v>578</v>
      </c>
      <c r="C183" s="81" t="s">
        <v>418</v>
      </c>
    </row>
    <row r="184" spans="1:3" ht="12" customHeight="1" x14ac:dyDescent="0.25">
      <c r="A184" s="81" t="s">
        <v>395</v>
      </c>
      <c r="B184" s="81" t="s">
        <v>579</v>
      </c>
      <c r="C184" s="81" t="s">
        <v>389</v>
      </c>
    </row>
    <row r="185" spans="1:3" ht="12" customHeight="1" x14ac:dyDescent="0.25">
      <c r="A185" s="81" t="s">
        <v>382</v>
      </c>
      <c r="B185" s="81" t="s">
        <v>580</v>
      </c>
      <c r="C185" s="81" t="s">
        <v>389</v>
      </c>
    </row>
    <row r="186" spans="1:3" ht="12" customHeight="1" x14ac:dyDescent="0.25">
      <c r="A186" s="81" t="s">
        <v>382</v>
      </c>
      <c r="B186" s="81" t="s">
        <v>581</v>
      </c>
      <c r="C186" s="81" t="s">
        <v>379</v>
      </c>
    </row>
    <row r="187" spans="1:3" ht="12" customHeight="1" x14ac:dyDescent="0.25">
      <c r="A187" s="81" t="s">
        <v>387</v>
      </c>
      <c r="B187" s="81" t="s">
        <v>582</v>
      </c>
      <c r="C187" s="81" t="s">
        <v>379</v>
      </c>
    </row>
    <row r="188" spans="1:3" ht="12" customHeight="1" x14ac:dyDescent="0.25">
      <c r="A188" s="81" t="s">
        <v>387</v>
      </c>
      <c r="B188" s="81" t="s">
        <v>583</v>
      </c>
      <c r="C188" s="81" t="s">
        <v>402</v>
      </c>
    </row>
    <row r="189" spans="1:3" ht="12" customHeight="1" x14ac:dyDescent="0.25">
      <c r="A189" s="81" t="s">
        <v>395</v>
      </c>
      <c r="B189" s="81" t="s">
        <v>584</v>
      </c>
      <c r="C189" s="81" t="s">
        <v>418</v>
      </c>
    </row>
    <row r="190" spans="1:3" ht="12" customHeight="1" x14ac:dyDescent="0.25">
      <c r="A190" s="81" t="s">
        <v>384</v>
      </c>
      <c r="B190" s="81" t="s">
        <v>585</v>
      </c>
      <c r="C190" s="81" t="s">
        <v>392</v>
      </c>
    </row>
    <row r="191" spans="1:3" ht="12" customHeight="1" x14ac:dyDescent="0.25">
      <c r="A191" s="81" t="s">
        <v>387</v>
      </c>
      <c r="B191" s="81" t="s">
        <v>586</v>
      </c>
      <c r="C191" s="81" t="s">
        <v>379</v>
      </c>
    </row>
    <row r="192" spans="1:3" ht="12" customHeight="1" x14ac:dyDescent="0.25">
      <c r="A192" s="81" t="s">
        <v>377</v>
      </c>
      <c r="B192" s="81" t="s">
        <v>587</v>
      </c>
      <c r="C192" s="81" t="s">
        <v>392</v>
      </c>
    </row>
    <row r="193" spans="1:3" ht="12" customHeight="1" x14ac:dyDescent="0.25">
      <c r="A193" s="81" t="s">
        <v>382</v>
      </c>
      <c r="B193" s="81" t="s">
        <v>588</v>
      </c>
      <c r="C193" s="81" t="s">
        <v>389</v>
      </c>
    </row>
    <row r="194" spans="1:3" ht="12" customHeight="1" x14ac:dyDescent="0.25">
      <c r="A194" s="81" t="s">
        <v>409</v>
      </c>
      <c r="B194" s="81" t="s">
        <v>589</v>
      </c>
      <c r="C194" s="81" t="s">
        <v>389</v>
      </c>
    </row>
    <row r="195" spans="1:3" ht="12" customHeight="1" x14ac:dyDescent="0.25">
      <c r="A195" s="81" t="s">
        <v>377</v>
      </c>
      <c r="B195" s="81" t="s">
        <v>590</v>
      </c>
      <c r="C195" s="81" t="s">
        <v>379</v>
      </c>
    </row>
    <row r="196" spans="1:3" ht="12" customHeight="1" x14ac:dyDescent="0.25">
      <c r="A196" s="81" t="s">
        <v>384</v>
      </c>
      <c r="B196" s="81" t="s">
        <v>591</v>
      </c>
      <c r="C196" s="81" t="s">
        <v>592</v>
      </c>
    </row>
    <row r="197" spans="1:3" ht="12" customHeight="1" x14ac:dyDescent="0.25">
      <c r="A197" s="81" t="s">
        <v>382</v>
      </c>
      <c r="B197" s="81" t="s">
        <v>593</v>
      </c>
      <c r="C197" s="81" t="s">
        <v>379</v>
      </c>
    </row>
    <row r="198" spans="1:3" ht="12" customHeight="1" x14ac:dyDescent="0.25">
      <c r="A198" s="81" t="s">
        <v>387</v>
      </c>
      <c r="B198" s="81" t="s">
        <v>594</v>
      </c>
      <c r="C198" s="81" t="s">
        <v>418</v>
      </c>
    </row>
    <row r="199" spans="1:3" ht="12" customHeight="1" x14ac:dyDescent="0.25">
      <c r="A199" s="81" t="s">
        <v>377</v>
      </c>
      <c r="B199" s="81" t="s">
        <v>595</v>
      </c>
      <c r="C199" s="81" t="s">
        <v>379</v>
      </c>
    </row>
    <row r="200" spans="1:3" ht="12" customHeight="1" x14ac:dyDescent="0.25">
      <c r="A200" s="81" t="s">
        <v>377</v>
      </c>
      <c r="B200" s="81" t="s">
        <v>596</v>
      </c>
      <c r="C200" s="81" t="s">
        <v>379</v>
      </c>
    </row>
    <row r="201" spans="1:3" ht="12" customHeight="1" x14ac:dyDescent="0.25">
      <c r="A201" s="81" t="s">
        <v>384</v>
      </c>
      <c r="B201" s="81" t="s">
        <v>597</v>
      </c>
      <c r="C201" s="81" t="s">
        <v>499</v>
      </c>
    </row>
    <row r="202" spans="1:3" ht="12" customHeight="1" x14ac:dyDescent="0.25">
      <c r="A202" s="81" t="s">
        <v>382</v>
      </c>
      <c r="B202" s="81" t="s">
        <v>598</v>
      </c>
      <c r="C202" s="81" t="s">
        <v>379</v>
      </c>
    </row>
    <row r="203" spans="1:3" ht="12" customHeight="1" x14ac:dyDescent="0.25">
      <c r="A203" s="81" t="s">
        <v>395</v>
      </c>
      <c r="B203" s="81" t="s">
        <v>599</v>
      </c>
      <c r="C203" s="81" t="s">
        <v>389</v>
      </c>
    </row>
    <row r="204" spans="1:3" ht="12" customHeight="1" x14ac:dyDescent="0.25">
      <c r="A204" s="81" t="s">
        <v>409</v>
      </c>
      <c r="B204" s="81" t="s">
        <v>600</v>
      </c>
      <c r="C204" s="81" t="s">
        <v>392</v>
      </c>
    </row>
    <row r="205" spans="1:3" ht="12" customHeight="1" x14ac:dyDescent="0.25">
      <c r="A205" s="81" t="s">
        <v>453</v>
      </c>
      <c r="B205" s="81" t="s">
        <v>601</v>
      </c>
      <c r="C205" s="81" t="s">
        <v>379</v>
      </c>
    </row>
    <row r="206" spans="1:3" ht="12" customHeight="1" x14ac:dyDescent="0.25">
      <c r="A206" s="81" t="s">
        <v>387</v>
      </c>
      <c r="B206" s="81" t="s">
        <v>602</v>
      </c>
      <c r="C206" s="81" t="s">
        <v>379</v>
      </c>
    </row>
    <row r="207" spans="1:3" ht="12" customHeight="1" x14ac:dyDescent="0.25">
      <c r="A207" s="81" t="s">
        <v>409</v>
      </c>
      <c r="B207" s="81" t="s">
        <v>603</v>
      </c>
      <c r="C207" s="81" t="s">
        <v>379</v>
      </c>
    </row>
    <row r="208" spans="1:3" ht="12" customHeight="1" x14ac:dyDescent="0.25">
      <c r="A208" s="81" t="s">
        <v>387</v>
      </c>
      <c r="B208" s="81" t="s">
        <v>604</v>
      </c>
      <c r="C208" s="81" t="s">
        <v>379</v>
      </c>
    </row>
    <row r="209" spans="1:3" ht="12" customHeight="1" x14ac:dyDescent="0.25">
      <c r="A209" s="81" t="s">
        <v>395</v>
      </c>
      <c r="B209" s="81" t="s">
        <v>605</v>
      </c>
      <c r="C209" s="81" t="s">
        <v>379</v>
      </c>
    </row>
    <row r="210" spans="1:3" ht="12" customHeight="1" x14ac:dyDescent="0.25">
      <c r="A210" s="81" t="s">
        <v>387</v>
      </c>
      <c r="B210" s="81" t="s">
        <v>606</v>
      </c>
      <c r="C210" s="81" t="s">
        <v>379</v>
      </c>
    </row>
    <row r="211" spans="1:3" ht="12" customHeight="1" x14ac:dyDescent="0.25">
      <c r="A211" s="81" t="s">
        <v>382</v>
      </c>
      <c r="B211" s="81" t="s">
        <v>607</v>
      </c>
      <c r="C211" s="81" t="s">
        <v>389</v>
      </c>
    </row>
    <row r="212" spans="1:3" ht="12" customHeight="1" x14ac:dyDescent="0.25">
      <c r="A212" s="81" t="s">
        <v>409</v>
      </c>
      <c r="B212" s="81" t="s">
        <v>608</v>
      </c>
      <c r="C212" s="81" t="s">
        <v>389</v>
      </c>
    </row>
    <row r="213" spans="1:3" ht="12" customHeight="1" x14ac:dyDescent="0.25">
      <c r="A213" s="81" t="s">
        <v>409</v>
      </c>
      <c r="B213" s="81" t="s">
        <v>609</v>
      </c>
      <c r="C213" s="81" t="s">
        <v>610</v>
      </c>
    </row>
    <row r="214" spans="1:3" ht="12" customHeight="1" x14ac:dyDescent="0.25">
      <c r="A214" s="81" t="s">
        <v>395</v>
      </c>
      <c r="B214" s="81" t="s">
        <v>611</v>
      </c>
      <c r="C214" s="81" t="s">
        <v>389</v>
      </c>
    </row>
    <row r="215" spans="1:3" ht="12" customHeight="1" x14ac:dyDescent="0.25">
      <c r="A215" s="81" t="s">
        <v>387</v>
      </c>
      <c r="B215" s="81" t="s">
        <v>612</v>
      </c>
      <c r="C215" s="81" t="s">
        <v>418</v>
      </c>
    </row>
    <row r="216" spans="1:3" ht="12" customHeight="1" x14ac:dyDescent="0.25">
      <c r="A216" s="81" t="s">
        <v>407</v>
      </c>
      <c r="B216" s="81" t="s">
        <v>613</v>
      </c>
      <c r="C216" s="81" t="s">
        <v>379</v>
      </c>
    </row>
    <row r="217" spans="1:3" ht="12" customHeight="1" x14ac:dyDescent="0.25">
      <c r="A217" s="81" t="s">
        <v>384</v>
      </c>
      <c r="B217" s="81" t="s">
        <v>614</v>
      </c>
      <c r="C217" s="81" t="s">
        <v>379</v>
      </c>
    </row>
    <row r="218" spans="1:3" ht="12" customHeight="1" x14ac:dyDescent="0.25">
      <c r="A218" s="81" t="s">
        <v>387</v>
      </c>
      <c r="B218" s="81" t="s">
        <v>615</v>
      </c>
      <c r="C218" s="81" t="s">
        <v>379</v>
      </c>
    </row>
    <row r="219" spans="1:3" ht="12" customHeight="1" x14ac:dyDescent="0.25">
      <c r="A219" s="81" t="s">
        <v>409</v>
      </c>
      <c r="B219" s="81" t="s">
        <v>616</v>
      </c>
      <c r="C219" s="81" t="s">
        <v>379</v>
      </c>
    </row>
    <row r="220" spans="1:3" ht="12" customHeight="1" x14ac:dyDescent="0.25">
      <c r="A220" s="81" t="s">
        <v>384</v>
      </c>
      <c r="B220" s="81" t="s">
        <v>617</v>
      </c>
      <c r="C220" s="81" t="s">
        <v>379</v>
      </c>
    </row>
    <row r="221" spans="1:3" ht="12" customHeight="1" x14ac:dyDescent="0.25">
      <c r="A221" s="81" t="s">
        <v>409</v>
      </c>
      <c r="B221" s="81" t="s">
        <v>618</v>
      </c>
      <c r="C221" s="81" t="s">
        <v>389</v>
      </c>
    </row>
    <row r="222" spans="1:3" ht="12" customHeight="1" x14ac:dyDescent="0.25">
      <c r="A222" s="81" t="s">
        <v>380</v>
      </c>
      <c r="B222" s="81" t="s">
        <v>619</v>
      </c>
      <c r="C222" s="81" t="s">
        <v>379</v>
      </c>
    </row>
    <row r="223" spans="1:3" ht="12" customHeight="1" x14ac:dyDescent="0.25">
      <c r="A223" s="81" t="s">
        <v>380</v>
      </c>
      <c r="B223" s="81" t="s">
        <v>620</v>
      </c>
      <c r="C223" s="81" t="s">
        <v>379</v>
      </c>
    </row>
    <row r="224" spans="1:3" ht="12" customHeight="1" x14ac:dyDescent="0.25">
      <c r="A224" s="81" t="s">
        <v>382</v>
      </c>
      <c r="B224" s="81" t="s">
        <v>621</v>
      </c>
      <c r="C224" s="81" t="s">
        <v>392</v>
      </c>
    </row>
    <row r="225" spans="1:3" ht="12" customHeight="1" x14ac:dyDescent="0.25">
      <c r="A225" s="81" t="s">
        <v>387</v>
      </c>
      <c r="B225" s="81" t="s">
        <v>622</v>
      </c>
      <c r="C225" s="81" t="s">
        <v>389</v>
      </c>
    </row>
    <row r="226" spans="1:3" ht="12" customHeight="1" x14ac:dyDescent="0.25">
      <c r="A226" s="81" t="s">
        <v>384</v>
      </c>
      <c r="B226" s="81" t="s">
        <v>623</v>
      </c>
      <c r="C226" s="81" t="s">
        <v>379</v>
      </c>
    </row>
    <row r="227" spans="1:3" ht="12" customHeight="1" x14ac:dyDescent="0.25">
      <c r="A227" s="81" t="s">
        <v>453</v>
      </c>
      <c r="B227" s="81" t="s">
        <v>624</v>
      </c>
      <c r="C227" s="81" t="s">
        <v>379</v>
      </c>
    </row>
    <row r="228" spans="1:3" ht="12" customHeight="1" x14ac:dyDescent="0.25">
      <c r="A228" s="81" t="s">
        <v>382</v>
      </c>
      <c r="B228" s="81" t="s">
        <v>625</v>
      </c>
      <c r="C228" s="81" t="s">
        <v>379</v>
      </c>
    </row>
    <row r="229" spans="1:3" ht="12" customHeight="1" x14ac:dyDescent="0.25">
      <c r="A229" s="81" t="s">
        <v>409</v>
      </c>
      <c r="B229" s="81" t="s">
        <v>626</v>
      </c>
      <c r="C229" s="81" t="s">
        <v>379</v>
      </c>
    </row>
    <row r="230" spans="1:3" ht="12" customHeight="1" x14ac:dyDescent="0.25">
      <c r="A230" s="81" t="s">
        <v>387</v>
      </c>
      <c r="B230" s="81" t="s">
        <v>627</v>
      </c>
      <c r="C230" s="81" t="s">
        <v>379</v>
      </c>
    </row>
    <row r="231" spans="1:3" ht="12" customHeight="1" x14ac:dyDescent="0.25">
      <c r="A231" s="81" t="s">
        <v>395</v>
      </c>
      <c r="B231" s="81" t="s">
        <v>628</v>
      </c>
      <c r="C231" s="81" t="s">
        <v>499</v>
      </c>
    </row>
    <row r="232" spans="1:3" ht="12" customHeight="1" x14ac:dyDescent="0.25">
      <c r="A232" s="81" t="s">
        <v>387</v>
      </c>
      <c r="B232" s="81" t="s">
        <v>629</v>
      </c>
      <c r="C232" s="81" t="s">
        <v>379</v>
      </c>
    </row>
    <row r="233" spans="1:3" ht="12" customHeight="1" x14ac:dyDescent="0.25">
      <c r="A233" s="81" t="s">
        <v>395</v>
      </c>
      <c r="B233" s="81" t="s">
        <v>630</v>
      </c>
      <c r="C233" s="81" t="s">
        <v>402</v>
      </c>
    </row>
    <row r="234" spans="1:3" ht="12" customHeight="1" x14ac:dyDescent="0.25">
      <c r="A234" s="81" t="s">
        <v>380</v>
      </c>
      <c r="B234" s="81" t="s">
        <v>631</v>
      </c>
      <c r="C234" s="81" t="s">
        <v>379</v>
      </c>
    </row>
    <row r="235" spans="1:3" ht="12" customHeight="1" x14ac:dyDescent="0.25">
      <c r="A235" s="81" t="s">
        <v>409</v>
      </c>
      <c r="B235" s="81" t="s">
        <v>632</v>
      </c>
      <c r="C235" s="81" t="s">
        <v>379</v>
      </c>
    </row>
    <row r="236" spans="1:3" ht="12" customHeight="1" x14ac:dyDescent="0.25">
      <c r="A236" s="81" t="s">
        <v>380</v>
      </c>
      <c r="B236" s="81" t="s">
        <v>633</v>
      </c>
      <c r="C236" s="81" t="s">
        <v>379</v>
      </c>
    </row>
    <row r="237" spans="1:3" ht="12" customHeight="1" x14ac:dyDescent="0.25">
      <c r="A237" s="81" t="s">
        <v>395</v>
      </c>
      <c r="B237" s="81" t="s">
        <v>634</v>
      </c>
      <c r="C237" s="81" t="s">
        <v>402</v>
      </c>
    </row>
    <row r="238" spans="1:3" ht="12" customHeight="1" x14ac:dyDescent="0.25">
      <c r="A238" s="81" t="s">
        <v>382</v>
      </c>
      <c r="B238" s="81" t="s">
        <v>635</v>
      </c>
      <c r="C238" s="81" t="s">
        <v>389</v>
      </c>
    </row>
    <row r="239" spans="1:3" ht="12" customHeight="1" x14ac:dyDescent="0.25">
      <c r="A239" s="81" t="s">
        <v>387</v>
      </c>
      <c r="B239" s="81" t="s">
        <v>636</v>
      </c>
      <c r="C239" s="81" t="s">
        <v>389</v>
      </c>
    </row>
    <row r="240" spans="1:3" ht="12" customHeight="1" x14ac:dyDescent="0.25">
      <c r="A240" s="81" t="s">
        <v>387</v>
      </c>
      <c r="B240" s="81" t="s">
        <v>637</v>
      </c>
      <c r="C240" s="81" t="s">
        <v>379</v>
      </c>
    </row>
    <row r="241" spans="1:3" ht="12" customHeight="1" x14ac:dyDescent="0.25">
      <c r="A241" s="81" t="s">
        <v>387</v>
      </c>
      <c r="B241" s="81" t="s">
        <v>638</v>
      </c>
      <c r="C241" s="81" t="s">
        <v>379</v>
      </c>
    </row>
    <row r="242" spans="1:3" ht="12" customHeight="1" x14ac:dyDescent="0.25">
      <c r="A242" s="81" t="s">
        <v>380</v>
      </c>
      <c r="B242" s="81" t="s">
        <v>639</v>
      </c>
      <c r="C242" s="81" t="s">
        <v>379</v>
      </c>
    </row>
    <row r="243" spans="1:3" ht="12" customHeight="1" x14ac:dyDescent="0.25">
      <c r="A243" s="81" t="s">
        <v>380</v>
      </c>
      <c r="B243" s="81" t="s">
        <v>640</v>
      </c>
      <c r="C243" s="81" t="s">
        <v>379</v>
      </c>
    </row>
    <row r="244" spans="1:3" ht="12" customHeight="1" x14ac:dyDescent="0.25">
      <c r="A244" s="81" t="s">
        <v>380</v>
      </c>
      <c r="B244" s="81" t="s">
        <v>641</v>
      </c>
      <c r="C244" s="81" t="s">
        <v>389</v>
      </c>
    </row>
    <row r="245" spans="1:3" ht="12" customHeight="1" x14ac:dyDescent="0.25">
      <c r="A245" s="81" t="s">
        <v>387</v>
      </c>
      <c r="B245" s="81" t="s">
        <v>642</v>
      </c>
      <c r="C245" s="81" t="s">
        <v>379</v>
      </c>
    </row>
    <row r="246" spans="1:3" ht="12" customHeight="1" x14ac:dyDescent="0.25">
      <c r="A246" s="81" t="s">
        <v>395</v>
      </c>
      <c r="B246" s="81" t="s">
        <v>643</v>
      </c>
      <c r="C246" s="81" t="s">
        <v>402</v>
      </c>
    </row>
    <row r="247" spans="1:3" ht="12" customHeight="1" x14ac:dyDescent="0.25">
      <c r="A247" s="81" t="s">
        <v>387</v>
      </c>
      <c r="B247" s="81" t="s">
        <v>644</v>
      </c>
      <c r="C247" s="81" t="s">
        <v>379</v>
      </c>
    </row>
    <row r="248" spans="1:3" ht="12" customHeight="1" x14ac:dyDescent="0.25">
      <c r="A248" s="81" t="s">
        <v>395</v>
      </c>
      <c r="B248" s="81" t="s">
        <v>645</v>
      </c>
      <c r="C248" s="81" t="s">
        <v>389</v>
      </c>
    </row>
    <row r="249" spans="1:3" ht="12" customHeight="1" x14ac:dyDescent="0.25">
      <c r="A249" s="81" t="s">
        <v>384</v>
      </c>
      <c r="B249" s="81" t="s">
        <v>646</v>
      </c>
      <c r="C249" s="81" t="s">
        <v>379</v>
      </c>
    </row>
    <row r="250" spans="1:3" ht="12" customHeight="1" x14ac:dyDescent="0.25">
      <c r="A250" s="81" t="s">
        <v>382</v>
      </c>
      <c r="B250" s="81" t="s">
        <v>647</v>
      </c>
      <c r="C250" s="81" t="s">
        <v>379</v>
      </c>
    </row>
    <row r="251" spans="1:3" ht="12" customHeight="1" x14ac:dyDescent="0.25">
      <c r="A251" s="81" t="s">
        <v>377</v>
      </c>
      <c r="B251" s="81" t="s">
        <v>648</v>
      </c>
      <c r="C251" s="81" t="s">
        <v>379</v>
      </c>
    </row>
    <row r="252" spans="1:3" ht="12" customHeight="1" x14ac:dyDescent="0.25">
      <c r="A252" s="81" t="s">
        <v>380</v>
      </c>
      <c r="B252" s="81" t="s">
        <v>649</v>
      </c>
      <c r="C252" s="81" t="s">
        <v>379</v>
      </c>
    </row>
    <row r="253" spans="1:3" ht="12" customHeight="1" x14ac:dyDescent="0.25">
      <c r="A253" s="81" t="s">
        <v>407</v>
      </c>
      <c r="B253" s="81" t="s">
        <v>650</v>
      </c>
      <c r="C253" s="81" t="s">
        <v>392</v>
      </c>
    </row>
    <row r="254" spans="1:3" ht="12" customHeight="1" x14ac:dyDescent="0.25">
      <c r="A254" s="81" t="s">
        <v>409</v>
      </c>
      <c r="B254" s="81" t="s">
        <v>651</v>
      </c>
      <c r="C254" s="81" t="s">
        <v>379</v>
      </c>
    </row>
    <row r="255" spans="1:3" ht="12" customHeight="1" x14ac:dyDescent="0.25">
      <c r="A255" s="81" t="s">
        <v>409</v>
      </c>
      <c r="B255" s="81" t="s">
        <v>652</v>
      </c>
      <c r="C255" s="81" t="s">
        <v>389</v>
      </c>
    </row>
    <row r="256" spans="1:3" ht="12" customHeight="1" x14ac:dyDescent="0.25">
      <c r="A256" s="81" t="s">
        <v>382</v>
      </c>
      <c r="B256" s="81" t="s">
        <v>653</v>
      </c>
      <c r="C256" s="81" t="s">
        <v>415</v>
      </c>
    </row>
    <row r="257" spans="1:3" ht="12" customHeight="1" x14ac:dyDescent="0.25">
      <c r="A257" s="81" t="s">
        <v>382</v>
      </c>
      <c r="B257" s="81" t="s">
        <v>654</v>
      </c>
      <c r="C257" s="81" t="s">
        <v>389</v>
      </c>
    </row>
    <row r="258" spans="1:3" ht="12" customHeight="1" x14ac:dyDescent="0.25">
      <c r="A258" s="81" t="s">
        <v>409</v>
      </c>
      <c r="B258" s="81" t="s">
        <v>655</v>
      </c>
      <c r="C258" s="81" t="s">
        <v>402</v>
      </c>
    </row>
    <row r="259" spans="1:3" ht="12" customHeight="1" x14ac:dyDescent="0.25">
      <c r="A259" s="81" t="s">
        <v>380</v>
      </c>
      <c r="B259" s="81" t="s">
        <v>656</v>
      </c>
      <c r="C259" s="81" t="s">
        <v>379</v>
      </c>
    </row>
    <row r="260" spans="1:3" ht="12" customHeight="1" x14ac:dyDescent="0.25">
      <c r="A260" s="81" t="s">
        <v>387</v>
      </c>
      <c r="B260" s="81" t="s">
        <v>657</v>
      </c>
      <c r="C260" s="81" t="s">
        <v>379</v>
      </c>
    </row>
    <row r="261" spans="1:3" ht="12" customHeight="1" x14ac:dyDescent="0.25">
      <c r="A261" s="81" t="s">
        <v>387</v>
      </c>
      <c r="B261" s="81" t="s">
        <v>658</v>
      </c>
      <c r="C261" s="81" t="s">
        <v>379</v>
      </c>
    </row>
    <row r="262" spans="1:3" ht="12" customHeight="1" x14ac:dyDescent="0.25">
      <c r="A262" s="81" t="s">
        <v>380</v>
      </c>
      <c r="B262" s="81" t="s">
        <v>659</v>
      </c>
      <c r="C262" s="81" t="s">
        <v>402</v>
      </c>
    </row>
    <row r="263" spans="1:3" ht="12" customHeight="1" x14ac:dyDescent="0.25">
      <c r="A263" s="81" t="s">
        <v>387</v>
      </c>
      <c r="B263" s="81" t="s">
        <v>660</v>
      </c>
      <c r="C263" s="81" t="s">
        <v>592</v>
      </c>
    </row>
    <row r="264" spans="1:3" ht="12" customHeight="1" x14ac:dyDescent="0.25">
      <c r="A264" s="81" t="s">
        <v>387</v>
      </c>
      <c r="B264" s="81" t="s">
        <v>661</v>
      </c>
      <c r="C264" s="81" t="s">
        <v>418</v>
      </c>
    </row>
    <row r="265" spans="1:3" ht="12" customHeight="1" x14ac:dyDescent="0.25">
      <c r="A265" s="81" t="s">
        <v>387</v>
      </c>
      <c r="B265" s="81" t="s">
        <v>662</v>
      </c>
      <c r="C265" s="81" t="s">
        <v>379</v>
      </c>
    </row>
    <row r="266" spans="1:3" ht="12" customHeight="1" x14ac:dyDescent="0.25">
      <c r="A266" s="81" t="s">
        <v>380</v>
      </c>
      <c r="B266" s="81" t="s">
        <v>663</v>
      </c>
      <c r="C266" s="81" t="s">
        <v>392</v>
      </c>
    </row>
    <row r="267" spans="1:3" ht="12" customHeight="1" x14ac:dyDescent="0.25">
      <c r="A267" s="81" t="s">
        <v>387</v>
      </c>
      <c r="B267" s="81" t="s">
        <v>664</v>
      </c>
      <c r="C267" s="81" t="s">
        <v>389</v>
      </c>
    </row>
    <row r="268" spans="1:3" ht="12" customHeight="1" x14ac:dyDescent="0.25">
      <c r="A268" s="81" t="s">
        <v>407</v>
      </c>
      <c r="B268" s="81" t="s">
        <v>665</v>
      </c>
      <c r="C268" s="81" t="s">
        <v>379</v>
      </c>
    </row>
    <row r="269" spans="1:3" ht="12" customHeight="1" x14ac:dyDescent="0.25">
      <c r="A269" s="81" t="s">
        <v>380</v>
      </c>
      <c r="B269" s="81" t="s">
        <v>666</v>
      </c>
      <c r="C269" s="81" t="s">
        <v>379</v>
      </c>
    </row>
    <row r="270" spans="1:3" ht="12" customHeight="1" x14ac:dyDescent="0.25">
      <c r="A270" s="81" t="s">
        <v>409</v>
      </c>
      <c r="B270" s="81" t="s">
        <v>667</v>
      </c>
      <c r="C270" s="81" t="s">
        <v>379</v>
      </c>
    </row>
    <row r="271" spans="1:3" ht="12" customHeight="1" x14ac:dyDescent="0.25">
      <c r="A271" s="81" t="s">
        <v>382</v>
      </c>
      <c r="B271" s="81" t="s">
        <v>668</v>
      </c>
      <c r="C271" s="81" t="s">
        <v>379</v>
      </c>
    </row>
    <row r="272" spans="1:3" ht="12" customHeight="1" x14ac:dyDescent="0.25">
      <c r="A272" s="81" t="s">
        <v>409</v>
      </c>
      <c r="B272" s="81" t="s">
        <v>669</v>
      </c>
      <c r="C272" s="81" t="s">
        <v>389</v>
      </c>
    </row>
    <row r="273" spans="1:3" ht="12" customHeight="1" x14ac:dyDescent="0.25">
      <c r="A273" s="81" t="s">
        <v>387</v>
      </c>
      <c r="B273" s="81" t="s">
        <v>670</v>
      </c>
      <c r="C273" s="81" t="s">
        <v>379</v>
      </c>
    </row>
    <row r="274" spans="1:3" ht="12" customHeight="1" x14ac:dyDescent="0.25">
      <c r="A274" s="81" t="s">
        <v>409</v>
      </c>
      <c r="B274" s="81" t="s">
        <v>671</v>
      </c>
      <c r="C274" s="81" t="s">
        <v>379</v>
      </c>
    </row>
    <row r="275" spans="1:3" ht="12" customHeight="1" x14ac:dyDescent="0.25">
      <c r="A275" s="81" t="s">
        <v>387</v>
      </c>
      <c r="B275" s="81" t="s">
        <v>672</v>
      </c>
      <c r="C275" s="81" t="s">
        <v>402</v>
      </c>
    </row>
    <row r="276" spans="1:3" ht="12" customHeight="1" x14ac:dyDescent="0.25">
      <c r="A276" s="81" t="s">
        <v>387</v>
      </c>
      <c r="B276" s="81" t="s">
        <v>673</v>
      </c>
      <c r="C276" s="81" t="s">
        <v>610</v>
      </c>
    </row>
    <row r="277" spans="1:3" ht="12" customHeight="1" x14ac:dyDescent="0.25">
      <c r="A277" s="81" t="s">
        <v>380</v>
      </c>
      <c r="B277" s="81" t="s">
        <v>674</v>
      </c>
      <c r="C277" s="81" t="s">
        <v>392</v>
      </c>
    </row>
    <row r="278" spans="1:3" ht="12" customHeight="1" x14ac:dyDescent="0.25">
      <c r="A278" s="81" t="s">
        <v>382</v>
      </c>
      <c r="B278" s="81" t="s">
        <v>675</v>
      </c>
      <c r="C278" s="81" t="s">
        <v>389</v>
      </c>
    </row>
    <row r="279" spans="1:3" ht="12" customHeight="1" x14ac:dyDescent="0.25">
      <c r="A279" s="81" t="s">
        <v>382</v>
      </c>
      <c r="B279" s="81" t="s">
        <v>676</v>
      </c>
      <c r="C279" s="81" t="s">
        <v>418</v>
      </c>
    </row>
    <row r="280" spans="1:3" ht="12" customHeight="1" x14ac:dyDescent="0.25">
      <c r="A280" s="81" t="s">
        <v>387</v>
      </c>
      <c r="B280" s="81" t="s">
        <v>677</v>
      </c>
      <c r="C280" s="81" t="s">
        <v>389</v>
      </c>
    </row>
    <row r="281" spans="1:3" ht="12" customHeight="1" x14ac:dyDescent="0.25">
      <c r="A281" s="81" t="s">
        <v>382</v>
      </c>
      <c r="B281" s="81" t="s">
        <v>678</v>
      </c>
      <c r="C281" s="81" t="s">
        <v>402</v>
      </c>
    </row>
    <row r="282" spans="1:3" ht="12" customHeight="1" x14ac:dyDescent="0.25">
      <c r="A282" s="81" t="s">
        <v>407</v>
      </c>
      <c r="B282" s="81" t="s">
        <v>679</v>
      </c>
      <c r="C282" s="81" t="s">
        <v>379</v>
      </c>
    </row>
    <row r="283" spans="1:3" ht="12" customHeight="1" x14ac:dyDescent="0.25">
      <c r="A283" s="81" t="s">
        <v>409</v>
      </c>
      <c r="B283" s="81" t="s">
        <v>680</v>
      </c>
      <c r="C283" s="81" t="s">
        <v>389</v>
      </c>
    </row>
    <row r="284" spans="1:3" ht="12" customHeight="1" x14ac:dyDescent="0.25">
      <c r="A284" s="81" t="s">
        <v>387</v>
      </c>
      <c r="B284" s="81" t="s">
        <v>681</v>
      </c>
      <c r="C284" s="81" t="s">
        <v>379</v>
      </c>
    </row>
    <row r="285" spans="1:3" ht="12" customHeight="1" x14ac:dyDescent="0.25">
      <c r="A285" s="81" t="s">
        <v>377</v>
      </c>
      <c r="B285" s="81" t="s">
        <v>682</v>
      </c>
      <c r="C285" s="81" t="s">
        <v>379</v>
      </c>
    </row>
    <row r="286" spans="1:3" ht="12" customHeight="1" x14ac:dyDescent="0.25">
      <c r="A286" s="81" t="s">
        <v>387</v>
      </c>
      <c r="B286" s="81" t="s">
        <v>683</v>
      </c>
      <c r="C286" s="81" t="s">
        <v>389</v>
      </c>
    </row>
    <row r="287" spans="1:3" ht="12" customHeight="1" x14ac:dyDescent="0.25">
      <c r="A287" s="81" t="s">
        <v>387</v>
      </c>
      <c r="B287" s="81" t="s">
        <v>684</v>
      </c>
      <c r="C287" s="81" t="s">
        <v>592</v>
      </c>
    </row>
    <row r="288" spans="1:3" ht="12" customHeight="1" x14ac:dyDescent="0.25">
      <c r="A288" s="81" t="s">
        <v>453</v>
      </c>
      <c r="B288" s="81" t="s">
        <v>685</v>
      </c>
      <c r="C288" s="81" t="s">
        <v>379</v>
      </c>
    </row>
    <row r="289" spans="1:3" ht="12" customHeight="1" x14ac:dyDescent="0.25">
      <c r="A289" s="81" t="s">
        <v>387</v>
      </c>
      <c r="B289" s="81" t="s">
        <v>686</v>
      </c>
      <c r="C289" s="81" t="s">
        <v>418</v>
      </c>
    </row>
    <row r="290" spans="1:3" ht="12" customHeight="1" x14ac:dyDescent="0.25">
      <c r="A290" s="81" t="s">
        <v>387</v>
      </c>
      <c r="B290" s="81" t="s">
        <v>687</v>
      </c>
      <c r="C290" s="81" t="s">
        <v>379</v>
      </c>
    </row>
    <row r="291" spans="1:3" ht="12" customHeight="1" x14ac:dyDescent="0.25">
      <c r="A291" s="81" t="s">
        <v>387</v>
      </c>
      <c r="B291" s="81" t="s">
        <v>688</v>
      </c>
      <c r="C291" s="81" t="s">
        <v>402</v>
      </c>
    </row>
    <row r="292" spans="1:3" ht="12" customHeight="1" x14ac:dyDescent="0.25">
      <c r="A292" s="81" t="s">
        <v>387</v>
      </c>
      <c r="B292" s="81" t="s">
        <v>689</v>
      </c>
      <c r="C292" s="81" t="s">
        <v>389</v>
      </c>
    </row>
    <row r="293" spans="1:3" ht="12" customHeight="1" x14ac:dyDescent="0.25">
      <c r="A293" s="81" t="s">
        <v>380</v>
      </c>
      <c r="B293" s="81" t="s">
        <v>690</v>
      </c>
      <c r="C293" s="81" t="s">
        <v>379</v>
      </c>
    </row>
    <row r="294" spans="1:3" ht="12" customHeight="1" x14ac:dyDescent="0.25">
      <c r="A294" s="81" t="s">
        <v>387</v>
      </c>
      <c r="B294" s="81" t="s">
        <v>691</v>
      </c>
      <c r="C294" s="81" t="s">
        <v>379</v>
      </c>
    </row>
    <row r="295" spans="1:3" ht="12" customHeight="1" x14ac:dyDescent="0.25">
      <c r="A295" s="81" t="s">
        <v>384</v>
      </c>
      <c r="B295" s="81" t="s">
        <v>692</v>
      </c>
      <c r="C295" s="81" t="s">
        <v>379</v>
      </c>
    </row>
    <row r="296" spans="1:3" ht="12" customHeight="1" x14ac:dyDescent="0.25">
      <c r="A296" s="81" t="s">
        <v>384</v>
      </c>
      <c r="B296" s="81" t="s">
        <v>693</v>
      </c>
      <c r="C296" s="81" t="s">
        <v>379</v>
      </c>
    </row>
    <row r="297" spans="1:3" ht="12" customHeight="1" x14ac:dyDescent="0.25">
      <c r="A297" s="81" t="s">
        <v>387</v>
      </c>
      <c r="B297" s="81" t="s">
        <v>694</v>
      </c>
      <c r="C297" s="81" t="s">
        <v>418</v>
      </c>
    </row>
    <row r="298" spans="1:3" ht="12" customHeight="1" x14ac:dyDescent="0.25">
      <c r="A298" s="81" t="s">
        <v>384</v>
      </c>
      <c r="B298" s="81" t="s">
        <v>695</v>
      </c>
      <c r="C298" s="81" t="s">
        <v>379</v>
      </c>
    </row>
    <row r="299" spans="1:3" ht="12" customHeight="1" x14ac:dyDescent="0.25">
      <c r="A299" s="81" t="s">
        <v>382</v>
      </c>
      <c r="B299" s="81" t="s">
        <v>696</v>
      </c>
      <c r="C299" s="81" t="s">
        <v>415</v>
      </c>
    </row>
    <row r="300" spans="1:3" ht="12" customHeight="1" x14ac:dyDescent="0.25">
      <c r="A300" s="81" t="s">
        <v>409</v>
      </c>
      <c r="B300" s="81" t="s">
        <v>697</v>
      </c>
      <c r="C300" s="81" t="s">
        <v>379</v>
      </c>
    </row>
    <row r="301" spans="1:3" ht="12" customHeight="1" x14ac:dyDescent="0.25">
      <c r="A301" s="81" t="s">
        <v>387</v>
      </c>
      <c r="B301" s="81" t="s">
        <v>698</v>
      </c>
      <c r="C301" s="81" t="s">
        <v>389</v>
      </c>
    </row>
    <row r="302" spans="1:3" ht="12" customHeight="1" x14ac:dyDescent="0.25">
      <c r="A302" s="81" t="s">
        <v>387</v>
      </c>
      <c r="B302" s="81" t="s">
        <v>699</v>
      </c>
      <c r="C302" s="81" t="s">
        <v>379</v>
      </c>
    </row>
    <row r="303" spans="1:3" ht="12" customHeight="1" x14ac:dyDescent="0.25">
      <c r="A303" s="81" t="s">
        <v>387</v>
      </c>
      <c r="B303" s="81" t="s">
        <v>700</v>
      </c>
      <c r="C303" s="81" t="s">
        <v>379</v>
      </c>
    </row>
    <row r="304" spans="1:3" ht="12" customHeight="1" x14ac:dyDescent="0.25">
      <c r="A304" s="81" t="s">
        <v>395</v>
      </c>
      <c r="B304" s="81" t="s">
        <v>701</v>
      </c>
      <c r="C304" s="81" t="s">
        <v>389</v>
      </c>
    </row>
    <row r="305" spans="1:3" ht="12" customHeight="1" x14ac:dyDescent="0.25">
      <c r="A305" s="81" t="s">
        <v>387</v>
      </c>
      <c r="B305" s="81" t="s">
        <v>702</v>
      </c>
      <c r="C305" s="81" t="s">
        <v>379</v>
      </c>
    </row>
    <row r="306" spans="1:3" ht="12" customHeight="1" x14ac:dyDescent="0.25">
      <c r="A306" s="81" t="s">
        <v>453</v>
      </c>
      <c r="B306" s="81" t="s">
        <v>703</v>
      </c>
      <c r="C306" s="81" t="s">
        <v>379</v>
      </c>
    </row>
    <row r="307" spans="1:3" ht="12" customHeight="1" x14ac:dyDescent="0.25">
      <c r="A307" s="81" t="s">
        <v>382</v>
      </c>
      <c r="B307" s="81" t="s">
        <v>704</v>
      </c>
      <c r="C307" s="81" t="s">
        <v>389</v>
      </c>
    </row>
    <row r="308" spans="1:3" ht="12" customHeight="1" x14ac:dyDescent="0.25">
      <c r="A308" s="81" t="s">
        <v>380</v>
      </c>
      <c r="B308" s="81" t="s">
        <v>705</v>
      </c>
      <c r="C308" s="81" t="s">
        <v>379</v>
      </c>
    </row>
    <row r="309" spans="1:3" ht="12" customHeight="1" x14ac:dyDescent="0.25">
      <c r="A309" s="81" t="s">
        <v>380</v>
      </c>
      <c r="B309" s="81" t="s">
        <v>706</v>
      </c>
      <c r="C309" s="81" t="s">
        <v>392</v>
      </c>
    </row>
    <row r="310" spans="1:3" ht="12" customHeight="1" x14ac:dyDescent="0.25">
      <c r="A310" s="81" t="s">
        <v>387</v>
      </c>
      <c r="B310" s="81" t="s">
        <v>707</v>
      </c>
      <c r="C310" s="81" t="s">
        <v>389</v>
      </c>
    </row>
    <row r="311" spans="1:3" ht="12" customHeight="1" x14ac:dyDescent="0.25">
      <c r="A311" s="81" t="s">
        <v>387</v>
      </c>
      <c r="B311" s="81" t="s">
        <v>708</v>
      </c>
      <c r="C311" s="81" t="s">
        <v>402</v>
      </c>
    </row>
    <row r="312" spans="1:3" ht="12" customHeight="1" x14ac:dyDescent="0.25">
      <c r="A312" s="81" t="s">
        <v>453</v>
      </c>
      <c r="B312" s="81" t="s">
        <v>709</v>
      </c>
      <c r="C312" s="81" t="s">
        <v>379</v>
      </c>
    </row>
    <row r="313" spans="1:3" ht="12" customHeight="1" x14ac:dyDescent="0.25">
      <c r="A313" s="81" t="s">
        <v>387</v>
      </c>
      <c r="B313" s="81" t="s">
        <v>710</v>
      </c>
      <c r="C313" s="81" t="s">
        <v>379</v>
      </c>
    </row>
    <row r="314" spans="1:3" ht="12" customHeight="1" x14ac:dyDescent="0.25">
      <c r="A314" s="81" t="s">
        <v>387</v>
      </c>
      <c r="B314" s="81" t="s">
        <v>711</v>
      </c>
      <c r="C314" s="81" t="s">
        <v>379</v>
      </c>
    </row>
    <row r="315" spans="1:3" ht="12" customHeight="1" x14ac:dyDescent="0.25">
      <c r="A315" s="81" t="s">
        <v>395</v>
      </c>
      <c r="B315" s="81" t="s">
        <v>712</v>
      </c>
      <c r="C315" s="81" t="s">
        <v>389</v>
      </c>
    </row>
    <row r="316" spans="1:3" ht="12" customHeight="1" x14ac:dyDescent="0.25">
      <c r="A316" s="81" t="s">
        <v>395</v>
      </c>
      <c r="B316" s="81" t="s">
        <v>713</v>
      </c>
      <c r="C316" s="81" t="s">
        <v>389</v>
      </c>
    </row>
    <row r="317" spans="1:3" ht="12" customHeight="1" x14ac:dyDescent="0.25">
      <c r="A317" s="81" t="s">
        <v>382</v>
      </c>
      <c r="B317" s="81" t="s">
        <v>714</v>
      </c>
      <c r="C317" s="81" t="s">
        <v>389</v>
      </c>
    </row>
    <row r="318" spans="1:3" ht="12" customHeight="1" x14ac:dyDescent="0.25">
      <c r="A318" s="81" t="s">
        <v>387</v>
      </c>
      <c r="B318" s="81" t="s">
        <v>715</v>
      </c>
      <c r="C318" s="81" t="s">
        <v>379</v>
      </c>
    </row>
    <row r="319" spans="1:3" ht="12" customHeight="1" x14ac:dyDescent="0.25">
      <c r="A319" s="81" t="s">
        <v>395</v>
      </c>
      <c r="B319" s="81" t="s">
        <v>716</v>
      </c>
      <c r="C319" s="81" t="s">
        <v>379</v>
      </c>
    </row>
    <row r="320" spans="1:3" ht="12" customHeight="1" x14ac:dyDescent="0.25">
      <c r="A320" s="81" t="s">
        <v>382</v>
      </c>
      <c r="B320" s="81" t="s">
        <v>717</v>
      </c>
      <c r="C320" s="81" t="s">
        <v>392</v>
      </c>
    </row>
    <row r="321" spans="1:3" ht="12" customHeight="1" x14ac:dyDescent="0.25">
      <c r="A321" s="81" t="s">
        <v>384</v>
      </c>
      <c r="B321" s="81" t="s">
        <v>718</v>
      </c>
      <c r="C321" s="81" t="s">
        <v>379</v>
      </c>
    </row>
    <row r="322" spans="1:3" ht="12" customHeight="1" x14ac:dyDescent="0.25">
      <c r="A322" s="81" t="s">
        <v>384</v>
      </c>
      <c r="B322" s="81" t="s">
        <v>719</v>
      </c>
      <c r="C322" s="81" t="s">
        <v>379</v>
      </c>
    </row>
    <row r="323" spans="1:3" ht="12" customHeight="1" x14ac:dyDescent="0.25">
      <c r="A323" s="81" t="s">
        <v>382</v>
      </c>
      <c r="B323" s="81" t="s">
        <v>720</v>
      </c>
      <c r="C323" s="81" t="s">
        <v>379</v>
      </c>
    </row>
    <row r="324" spans="1:3" ht="12" customHeight="1" x14ac:dyDescent="0.25">
      <c r="A324" s="81" t="s">
        <v>387</v>
      </c>
      <c r="B324" s="81" t="s">
        <v>721</v>
      </c>
      <c r="C324" s="81" t="s">
        <v>389</v>
      </c>
    </row>
    <row r="325" spans="1:3" ht="12" customHeight="1" x14ac:dyDescent="0.25">
      <c r="A325" s="81" t="s">
        <v>380</v>
      </c>
      <c r="B325" s="81" t="s">
        <v>722</v>
      </c>
      <c r="C325" s="81" t="s">
        <v>379</v>
      </c>
    </row>
    <row r="326" spans="1:3" ht="12" customHeight="1" x14ac:dyDescent="0.25">
      <c r="A326" s="81" t="s">
        <v>382</v>
      </c>
      <c r="B326" s="81" t="s">
        <v>723</v>
      </c>
      <c r="C326" s="81" t="s">
        <v>379</v>
      </c>
    </row>
    <row r="327" spans="1:3" ht="12" customHeight="1" x14ac:dyDescent="0.25">
      <c r="A327" s="81" t="s">
        <v>380</v>
      </c>
      <c r="B327" s="81" t="s">
        <v>724</v>
      </c>
      <c r="C327" s="81" t="s">
        <v>389</v>
      </c>
    </row>
    <row r="328" spans="1:3" ht="12" customHeight="1" x14ac:dyDescent="0.25">
      <c r="A328" s="81" t="s">
        <v>409</v>
      </c>
      <c r="B328" s="81" t="s">
        <v>725</v>
      </c>
      <c r="C328" s="81" t="s">
        <v>389</v>
      </c>
    </row>
    <row r="329" spans="1:3" ht="12" customHeight="1" x14ac:dyDescent="0.25">
      <c r="A329" s="81" t="s">
        <v>382</v>
      </c>
      <c r="B329" s="81" t="s">
        <v>726</v>
      </c>
      <c r="C329" s="81" t="s">
        <v>379</v>
      </c>
    </row>
    <row r="330" spans="1:3" ht="12" customHeight="1" x14ac:dyDescent="0.25">
      <c r="A330" s="81" t="s">
        <v>387</v>
      </c>
      <c r="B330" s="81" t="s">
        <v>727</v>
      </c>
      <c r="C330" s="81" t="s">
        <v>392</v>
      </c>
    </row>
    <row r="331" spans="1:3" ht="12" customHeight="1" x14ac:dyDescent="0.25">
      <c r="A331" s="81" t="s">
        <v>387</v>
      </c>
      <c r="B331" s="81" t="s">
        <v>728</v>
      </c>
      <c r="C331" s="81" t="s">
        <v>379</v>
      </c>
    </row>
    <row r="332" spans="1:3" ht="12" customHeight="1" x14ac:dyDescent="0.25">
      <c r="A332" s="81" t="s">
        <v>387</v>
      </c>
      <c r="B332" s="81" t="s">
        <v>729</v>
      </c>
      <c r="C332" s="81" t="s">
        <v>402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FB9350A791569439047D6B8E7468C52" ma:contentTypeVersion="0" ma:contentTypeDescription="Criar um novo documento." ma:contentTypeScope="" ma:versionID="d8a6b7c447f7d4a052fc258c19183f15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462a72185c60db1a38867354a64ee7ed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i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DA66C15-FC5E-48D2-A3A3-24AB66A2DE5F}"/>
</file>

<file path=customXml/itemProps2.xml><?xml version="1.0" encoding="utf-8"?>
<ds:datastoreItem xmlns:ds="http://schemas.openxmlformats.org/officeDocument/2006/customXml" ds:itemID="{1C26CD30-E4CC-4EF9-8DE7-8C1C10C1F6AC}"/>
</file>

<file path=customXml/itemProps3.xml><?xml version="1.0" encoding="utf-8"?>
<ds:datastoreItem xmlns:ds="http://schemas.openxmlformats.org/officeDocument/2006/customXml" ds:itemID="{3E4F9A53-E99A-4D26-A6F4-9D712C0FE86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3</vt:i4>
      </vt:variant>
      <vt:variant>
        <vt:lpstr>Intervalos com nome</vt:lpstr>
      </vt:variant>
      <vt:variant>
        <vt:i4>2</vt:i4>
      </vt:variant>
    </vt:vector>
  </HeadingPairs>
  <TitlesOfParts>
    <vt:vector size="5" baseType="lpstr">
      <vt:lpstr>Grelha para n meses</vt:lpstr>
      <vt:lpstr>Departamentos</vt:lpstr>
      <vt:lpstr>Docentes</vt:lpstr>
      <vt:lpstr>'Grelha para n meses'!Área_de_Impressão</vt:lpstr>
      <vt:lpstr>'Grelha para n meses'!Títulos_de_Impressão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Vice Presidente</dc:creator>
  <cp:lastModifiedBy>Carlos Rabadão</cp:lastModifiedBy>
  <cp:lastPrinted>2016-11-09T17:15:03Z</cp:lastPrinted>
  <dcterms:created xsi:type="dcterms:W3CDTF">2009-10-16T14:33:42Z</dcterms:created>
  <dcterms:modified xsi:type="dcterms:W3CDTF">2016-11-09T17:18:01Z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0x0101002FB9350A791569439047D6B8E7468C52</vt:lpwstr>
  </property>
</Properties>
</file>