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91FC3C4A-FDA3-4063-8A77-38356C0838E1}" xr6:coauthVersionLast="47" xr6:coauthVersionMax="47" xr10:uidLastSave="{00000000-0000-0000-0000-000000000000}"/>
  <bookViews>
    <workbookView xWindow="-108" yWindow="-108" windowWidth="23256" windowHeight="13176" xr2:uid="{00000000-000D-0000-FFFF-FFFF00000000}"/>
  </bookViews>
  <sheets>
    <sheet name="ProjectSchedule" sheetId="11" r:id="rId1"/>
    <sheet name="About" sheetId="1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F10" i="11"/>
  <c r="E10" i="11"/>
  <c r="F9" i="11"/>
  <c r="E21" i="11"/>
  <c r="E3" i="11"/>
  <c r="E9" i="11" s="1"/>
  <c r="H7" i="11"/>
  <c r="F21" i="11" l="1"/>
  <c r="I5" i="11"/>
  <c r="H29" i="11"/>
  <c r="H28" i="11"/>
  <c r="H27" i="11"/>
  <c r="H26" i="11"/>
  <c r="H25" i="11"/>
  <c r="H24" i="11"/>
  <c r="H22" i="11"/>
  <c r="H21" i="11"/>
  <c r="H20" i="11"/>
  <c r="H14" i="11"/>
  <c r="H8" i="11"/>
  <c r="F13" i="11" l="1"/>
  <c r="E13" i="11"/>
  <c r="E15" i="11" s="1"/>
  <c r="H9" i="11"/>
  <c r="I6" i="11"/>
  <c r="F15" i="11" l="1"/>
  <c r="H13" i="11"/>
  <c r="F11" i="11"/>
  <c r="E12" i="11" s="1"/>
  <c r="H23" i="11"/>
  <c r="H10" i="11"/>
  <c r="J5" i="11"/>
  <c r="K5" i="11" s="1"/>
  <c r="L5" i="11" s="1"/>
  <c r="M5" i="11" s="1"/>
  <c r="N5" i="11" s="1"/>
  <c r="O5" i="11" s="1"/>
  <c r="P5" i="11" s="1"/>
  <c r="I4" i="11"/>
  <c r="H15" i="11" l="1"/>
  <c r="E16" i="11"/>
  <c r="F16" i="11" s="1"/>
  <c r="E17" i="11" s="1"/>
  <c r="E18" i="11" s="1"/>
  <c r="E19" i="11" s="1"/>
  <c r="F19" i="11" s="1"/>
  <c r="H11" i="11"/>
  <c r="F12" i="11"/>
  <c r="H12" i="11" s="1"/>
  <c r="P4" i="11"/>
  <c r="Q5" i="11"/>
  <c r="R5" i="11" s="1"/>
  <c r="S5" i="11" s="1"/>
  <c r="T5" i="11" s="1"/>
  <c r="U5" i="11" s="1"/>
  <c r="V5" i="11" s="1"/>
  <c r="W5" i="11" s="1"/>
  <c r="J6" i="11"/>
  <c r="H16" i="11" l="1"/>
  <c r="H19" i="1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<sst xmlns="http://schemas.openxmlformats.org/spreadsheetml/2006/main" count="86" uniqueCount="69">
  <si>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</si>
  <si>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Implementação do Sistema de Bases de Dados</t>
  </si>
  <si>
    <t xml:space="preserve"> </t>
  </si>
  <si>
    <t>SIMPLE GANTT CHART by Vertex42.com</t>
  </si>
  <si>
    <t>Enter Company Name in cell B2.</t>
  </si>
  <si>
    <t>O centro de explicações do prof. António e da prof.Maria</t>
  </si>
  <si>
    <t>https://www.vertex42.com/ExcelTemplates/simple-gantt-chart.html</t>
  </si>
  <si>
    <t>Enter the name of the Project Lead in cell B3. Enter the Project Start date in cell E3. Project Start: label is in cell C3.</t>
  </si>
  <si>
    <t>Engenheiro Mário Costa e equipa</t>
  </si>
  <si>
    <t>Início do Projeto:</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</si>
  <si>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</si>
  <si>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Semana:</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</si>
  <si>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</si>
  <si>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</si>
  <si>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TAREFA</t>
  </si>
  <si>
    <t>Atribuída a</t>
  </si>
  <si>
    <t>Progresso</t>
  </si>
  <si>
    <t>Início</t>
  </si>
  <si>
    <t>FIM</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</si>
  <si>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</si>
  <si>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</si>
  <si>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</si>
  <si>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Definição do Sistema</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</si>
  <si>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</si>
  <si>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Contextualização e Fundamentação</t>
  </si>
  <si>
    <t>Prof.António e Prof.Maria</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</si>
  <si>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</si>
  <si>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Objetivos e Viabilidade</t>
  </si>
  <si>
    <t xml:space="preserve">Prof.António , Prof.Maria e Engenheiro Mário Costa </t>
  </si>
  <si>
    <t>Recursos e Equipa</t>
  </si>
  <si>
    <t>Plano de Execução</t>
  </si>
  <si>
    <t>Revisão e Aprovação</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</si>
  <si>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</si>
  <si>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Definição de Requisitos</t>
  </si>
  <si>
    <t>Definição do Método</t>
  </si>
  <si>
    <t>Levantamento de Requisitos</t>
  </si>
  <si>
    <t>Análise de Requisitos</t>
  </si>
  <si>
    <t>Organização de Requisitos</t>
  </si>
  <si>
    <t>Validação</t>
  </si>
  <si>
    <t>Sample phase title block</t>
  </si>
  <si>
    <t>Modelação Conceptual</t>
  </si>
  <si>
    <t>Definição do Processo de Modelação</t>
  </si>
  <si>
    <t>Phase 4 Title</t>
  </si>
  <si>
    <t>Task 1</t>
  </si>
  <si>
    <t>date</t>
  </si>
  <si>
    <t>Task 2</t>
  </si>
  <si>
    <t>Task 3</t>
  </si>
  <si>
    <t>Task 4</t>
  </si>
  <si>
    <t>Task 5</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</si>
  <si>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</si>
  <si>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</si>
  <si>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</si>
  <si>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</si>
  <si>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</si>
  <si>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</si>
  <si>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</si>
  <si>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</si>
  <si>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</si>
  <si>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</si>
  <si>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</si>
  <si>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</si>
  <si>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</si>
  <si>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</si>
  <si>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</si>
  <si>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</si>
  <si>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Prof.António , Prof.Maria e Engenheiro Mário Costa e a sua equipa</t>
  </si>
  <si>
    <t xml:space="preserve">Prof.António , Prof.Maria e Engenheiro Mário Costa e a sua equipa </t>
  </si>
  <si>
    <t>Engenheiro Mário e a sua equipa</t>
  </si>
  <si>
    <t xml:space="preserve">Prof.António , Prof.Maria, Engenheiro Mário e a sua equipa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</si>
</sst>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DDEBF7"/>
        <bgColor indexed="64"/>
      </patternFill>
    </fill>
    <fill>
      <patternFill patternType="solid">
        <fgColor rgb="FFE2EFDA"/>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9" fontId="5" fillId="14" borderId="2" xfId="2" applyFont="1" applyFill="1" applyBorder="1" applyAlignment="1">
      <alignment horizontal="center" vertical="center"/>
    </xf>
    <xf numFmtId="9" fontId="5" fillId="15" borderId="2" xfId="2" applyFont="1" applyFill="1" applyBorder="1" applyAlignment="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165" fontId="25" fillId="4" borderId="2" xfId="10" applyFont="1" applyFill="1">
      <alignment horizontal="center" vertical="center"/>
    </xf>
  </cellXfs>
  <cellStyles count="13">
    <cellStyle name="Cabeçalho 1" xfId="6" builtinId="16" customBuiltin="1"/>
    <cellStyle name="Cabeçalho 2" xfId="7" builtinId="17" customBuiltin="1"/>
    <cellStyle name="Cabeçalho 3" xfId="8" builtinId="18" customBuiltin="1"/>
    <cellStyle name="Date" xfId="10" xr:uid="{229918B6-DD13-4F5A-97B9-305F7E002AA3}"/>
    <cellStyle name="Hiperligação" xfId="1" builtinId="8" customBuiltin="1"/>
    <cellStyle name="Name" xfId="11" xr:uid="{B2D3C1EE-6B41-4801-AAFC-C2274E49E503}"/>
    <cellStyle name="Normal" xfId="0" builtinId="0"/>
    <cellStyle name="Percentagem" xfId="2" builtinId="5"/>
    <cellStyle name="Project Start" xfId="9" xr:uid="{8EB8A09A-C31C-40A3-B2C1-9449520178B8}"/>
    <cellStyle name="Task" xfId="12" xr:uid="{6391D789-272B-4DD2-9BF3-2CDCF610FA41}"/>
    <cellStyle name="Título" xfId="5" builtinId="15" customBuiltin="1"/>
    <cellStyle name="Vírgula" xfId="4" builtinId="3"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2"/>
  <sheetViews>
    <sheetView showGridLines="0" tabSelected="1" showRuler="0" zoomScale="81" zoomScaleNormal="80" zoomScalePageLayoutView="70" workbookViewId="0">
      <pane ySplit="6" topLeftCell="A9" activePane="bottomLeft" state="frozen"/>
      <selection pane="bottomLeft" activeCell="E18" sqref="E18"/>
    </sheetView>
  </sheetViews>
  <sheetFormatPr defaultRowHeight="30" customHeight="1" x14ac:dyDescent="0.3"/>
  <cols>
    <col min="1" max="1" width="2.6640625" style="57" customWidth="1"/>
    <col min="2" max="2" width="82" customWidth="1"/>
    <col min="3" max="3" width="73.10937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8" t="s">
        <v>0</v>
      </c>
      <c r="B1" s="61" t="s">
        <v>1</v>
      </c>
      <c r="C1" s="1" t="s">
        <v>2</v>
      </c>
      <c r="D1" s="2"/>
      <c r="E1" s="4"/>
      <c r="F1" s="46"/>
      <c r="H1" s="2"/>
      <c r="I1" s="84" t="s">
        <v>3</v>
      </c>
    </row>
    <row r="2" spans="1:64" ht="30" customHeight="1" x14ac:dyDescent="0.35">
      <c r="A2" s="57" t="s">
        <v>4</v>
      </c>
      <c r="B2" s="62" t="s">
        <v>5</v>
      </c>
      <c r="I2" s="85" t="s">
        <v>6</v>
      </c>
    </row>
    <row r="3" spans="1:64" ht="30" customHeight="1" x14ac:dyDescent="0.3">
      <c r="A3" s="57" t="s">
        <v>7</v>
      </c>
      <c r="B3" s="63" t="s">
        <v>8</v>
      </c>
      <c r="C3" s="93" t="s">
        <v>9</v>
      </c>
      <c r="D3" s="94"/>
      <c r="E3" s="92">
        <f>DATE(2023,3,5)</f>
        <v>44990</v>
      </c>
      <c r="F3" s="92"/>
    </row>
    <row r="4" spans="1:64" ht="30" customHeight="1" x14ac:dyDescent="0.3">
      <c r="A4" s="58" t="s">
        <v>10</v>
      </c>
      <c r="C4" s="93" t="s">
        <v>11</v>
      </c>
      <c r="D4" s="94"/>
      <c r="E4" s="7">
        <v>1</v>
      </c>
      <c r="I4" s="89">
        <f>I5</f>
        <v>44991</v>
      </c>
      <c r="J4" s="90"/>
      <c r="K4" s="90"/>
      <c r="L4" s="90"/>
      <c r="M4" s="90"/>
      <c r="N4" s="90"/>
      <c r="O4" s="91"/>
      <c r="P4" s="89">
        <f>P5</f>
        <v>44998</v>
      </c>
      <c r="Q4" s="90"/>
      <c r="R4" s="90"/>
      <c r="S4" s="90"/>
      <c r="T4" s="90"/>
      <c r="U4" s="90"/>
      <c r="V4" s="91"/>
      <c r="W4" s="89">
        <f>W5</f>
        <v>45005</v>
      </c>
      <c r="X4" s="90"/>
      <c r="Y4" s="90"/>
      <c r="Z4" s="90"/>
      <c r="AA4" s="90"/>
      <c r="AB4" s="90"/>
      <c r="AC4" s="91"/>
      <c r="AD4" s="89">
        <f>AD5</f>
        <v>45012</v>
      </c>
      <c r="AE4" s="90"/>
      <c r="AF4" s="90"/>
      <c r="AG4" s="90"/>
      <c r="AH4" s="90"/>
      <c r="AI4" s="90"/>
      <c r="AJ4" s="91"/>
      <c r="AK4" s="89">
        <f>AK5</f>
        <v>45019</v>
      </c>
      <c r="AL4" s="90"/>
      <c r="AM4" s="90"/>
      <c r="AN4" s="90"/>
      <c r="AO4" s="90"/>
      <c r="AP4" s="90"/>
      <c r="AQ4" s="91"/>
      <c r="AR4" s="89">
        <f>AR5</f>
        <v>45026</v>
      </c>
      <c r="AS4" s="90"/>
      <c r="AT4" s="90"/>
      <c r="AU4" s="90"/>
      <c r="AV4" s="90"/>
      <c r="AW4" s="90"/>
      <c r="AX4" s="91"/>
      <c r="AY4" s="89">
        <f>AY5</f>
        <v>45033</v>
      </c>
      <c r="AZ4" s="90"/>
      <c r="BA4" s="90"/>
      <c r="BB4" s="90"/>
      <c r="BC4" s="90"/>
      <c r="BD4" s="90"/>
      <c r="BE4" s="91"/>
      <c r="BF4" s="89">
        <f>BF5</f>
        <v>45040</v>
      </c>
      <c r="BG4" s="90"/>
      <c r="BH4" s="90"/>
      <c r="BI4" s="90"/>
      <c r="BJ4" s="90"/>
      <c r="BK4" s="90"/>
      <c r="BL4" s="91"/>
    </row>
    <row r="5" spans="1:64" ht="15" customHeight="1" x14ac:dyDescent="0.3">
      <c r="A5" s="58" t="s">
        <v>12</v>
      </c>
      <c r="B5" s="83"/>
      <c r="C5" s="83"/>
      <c r="D5" s="83"/>
      <c r="E5" s="83"/>
      <c r="F5" s="83"/>
      <c r="G5" s="83"/>
      <c r="I5" s="11">
        <f>Project_Start-WEEKDAY(Project_Start,1)+2+7*(Display_Week-1)</f>
        <v>44991</v>
      </c>
      <c r="J5" s="10">
        <f>I5+1</f>
        <v>44992</v>
      </c>
      <c r="K5" s="10">
        <f t="shared" ref="K5:AX5" si="0">J5+1</f>
        <v>44993</v>
      </c>
      <c r="L5" s="10">
        <f t="shared" si="0"/>
        <v>44994</v>
      </c>
      <c r="M5" s="10">
        <f t="shared" si="0"/>
        <v>44995</v>
      </c>
      <c r="N5" s="10">
        <f t="shared" si="0"/>
        <v>44996</v>
      </c>
      <c r="O5" s="12">
        <f t="shared" si="0"/>
        <v>44997</v>
      </c>
      <c r="P5" s="11">
        <f>O5+1</f>
        <v>44998</v>
      </c>
      <c r="Q5" s="10">
        <f>P5+1</f>
        <v>44999</v>
      </c>
      <c r="R5" s="10">
        <f t="shared" si="0"/>
        <v>45000</v>
      </c>
      <c r="S5" s="10">
        <f t="shared" si="0"/>
        <v>45001</v>
      </c>
      <c r="T5" s="10">
        <f t="shared" si="0"/>
        <v>45002</v>
      </c>
      <c r="U5" s="10">
        <f t="shared" si="0"/>
        <v>45003</v>
      </c>
      <c r="V5" s="12">
        <f t="shared" si="0"/>
        <v>45004</v>
      </c>
      <c r="W5" s="11">
        <f>V5+1</f>
        <v>45005</v>
      </c>
      <c r="X5" s="10">
        <f>W5+1</f>
        <v>45006</v>
      </c>
      <c r="Y5" s="10">
        <f t="shared" si="0"/>
        <v>45007</v>
      </c>
      <c r="Z5" s="10">
        <f t="shared" si="0"/>
        <v>45008</v>
      </c>
      <c r="AA5" s="10">
        <f t="shared" si="0"/>
        <v>45009</v>
      </c>
      <c r="AB5" s="10">
        <f t="shared" si="0"/>
        <v>45010</v>
      </c>
      <c r="AC5" s="12">
        <f t="shared" si="0"/>
        <v>45011</v>
      </c>
      <c r="AD5" s="11">
        <f>AC5+1</f>
        <v>45012</v>
      </c>
      <c r="AE5" s="10">
        <f>AD5+1</f>
        <v>45013</v>
      </c>
      <c r="AF5" s="10">
        <f t="shared" si="0"/>
        <v>45014</v>
      </c>
      <c r="AG5" s="10">
        <f t="shared" si="0"/>
        <v>45015</v>
      </c>
      <c r="AH5" s="10">
        <f t="shared" si="0"/>
        <v>45016</v>
      </c>
      <c r="AI5" s="10">
        <f t="shared" si="0"/>
        <v>45017</v>
      </c>
      <c r="AJ5" s="12">
        <f t="shared" si="0"/>
        <v>45018</v>
      </c>
      <c r="AK5" s="11">
        <f>AJ5+1</f>
        <v>45019</v>
      </c>
      <c r="AL5" s="10">
        <f>AK5+1</f>
        <v>45020</v>
      </c>
      <c r="AM5" s="10">
        <f t="shared" si="0"/>
        <v>45021</v>
      </c>
      <c r="AN5" s="10">
        <f t="shared" si="0"/>
        <v>45022</v>
      </c>
      <c r="AO5" s="10">
        <f t="shared" si="0"/>
        <v>45023</v>
      </c>
      <c r="AP5" s="10">
        <f t="shared" si="0"/>
        <v>45024</v>
      </c>
      <c r="AQ5" s="12">
        <f t="shared" si="0"/>
        <v>45025</v>
      </c>
      <c r="AR5" s="11">
        <f>AQ5+1</f>
        <v>45026</v>
      </c>
      <c r="AS5" s="10">
        <f>AR5+1</f>
        <v>45027</v>
      </c>
      <c r="AT5" s="10">
        <f t="shared" si="0"/>
        <v>45028</v>
      </c>
      <c r="AU5" s="10">
        <f t="shared" si="0"/>
        <v>45029</v>
      </c>
      <c r="AV5" s="10">
        <f t="shared" si="0"/>
        <v>45030</v>
      </c>
      <c r="AW5" s="10">
        <f t="shared" si="0"/>
        <v>45031</v>
      </c>
      <c r="AX5" s="12">
        <f t="shared" si="0"/>
        <v>45032</v>
      </c>
      <c r="AY5" s="11">
        <f>AX5+1</f>
        <v>45033</v>
      </c>
      <c r="AZ5" s="10">
        <f>AY5+1</f>
        <v>45034</v>
      </c>
      <c r="BA5" s="10">
        <f t="shared" ref="BA5:BE5" si="1">AZ5+1</f>
        <v>45035</v>
      </c>
      <c r="BB5" s="10">
        <f t="shared" si="1"/>
        <v>45036</v>
      </c>
      <c r="BC5" s="10">
        <f t="shared" si="1"/>
        <v>45037</v>
      </c>
      <c r="BD5" s="10">
        <f t="shared" si="1"/>
        <v>45038</v>
      </c>
      <c r="BE5" s="12">
        <f t="shared" si="1"/>
        <v>45039</v>
      </c>
      <c r="BF5" s="11">
        <f>BE5+1</f>
        <v>45040</v>
      </c>
      <c r="BG5" s="10">
        <f>BF5+1</f>
        <v>45041</v>
      </c>
      <c r="BH5" s="10">
        <f t="shared" ref="BH5:BL5" si="2">BG5+1</f>
        <v>45042</v>
      </c>
      <c r="BI5" s="10">
        <f t="shared" si="2"/>
        <v>45043</v>
      </c>
      <c r="BJ5" s="10">
        <f t="shared" si="2"/>
        <v>45044</v>
      </c>
      <c r="BK5" s="10">
        <f t="shared" si="2"/>
        <v>45045</v>
      </c>
      <c r="BL5" s="12">
        <f t="shared" si="2"/>
        <v>45046</v>
      </c>
    </row>
    <row r="6" spans="1:64" ht="30" customHeight="1" thickBot="1" x14ac:dyDescent="0.35">
      <c r="A6" s="58" t="s">
        <v>13</v>
      </c>
      <c r="B6" s="8" t="s">
        <v>14</v>
      </c>
      <c r="C6" s="9" t="s">
        <v>15</v>
      </c>
      <c r="D6" s="9" t="s">
        <v>16</v>
      </c>
      <c r="E6" s="9" t="s">
        <v>17</v>
      </c>
      <c r="F6" s="9" t="s">
        <v>18</v>
      </c>
      <c r="G6" s="9"/>
      <c r="H6" s="9" t="s">
        <v>19</v>
      </c>
      <c r="I6" s="13" t="str">
        <f t="shared" ref="I6" si="3">LEFT(TEXT(I5,"ddd"),1)</f>
        <v>s</v>
      </c>
      <c r="J6" s="13" t="str">
        <f t="shared" ref="J6:AR6" si="4">LEFT(TEXT(J5,"ddd"),1)</f>
        <v>t</v>
      </c>
      <c r="K6" s="13" t="str">
        <f t="shared" si="4"/>
        <v>q</v>
      </c>
      <c r="L6" s="13" t="str">
        <f t="shared" si="4"/>
        <v>q</v>
      </c>
      <c r="M6" s="13" t="str">
        <f t="shared" si="4"/>
        <v>s</v>
      </c>
      <c r="N6" s="13" t="str">
        <f t="shared" si="4"/>
        <v>s</v>
      </c>
      <c r="O6" s="13" t="str">
        <f t="shared" si="4"/>
        <v>d</v>
      </c>
      <c r="P6" s="13" t="str">
        <f t="shared" si="4"/>
        <v>s</v>
      </c>
      <c r="Q6" s="13" t="str">
        <f t="shared" si="4"/>
        <v>t</v>
      </c>
      <c r="R6" s="13" t="str">
        <f t="shared" si="4"/>
        <v>q</v>
      </c>
      <c r="S6" s="13" t="str">
        <f t="shared" si="4"/>
        <v>q</v>
      </c>
      <c r="T6" s="13" t="str">
        <f t="shared" si="4"/>
        <v>s</v>
      </c>
      <c r="U6" s="13" t="str">
        <f t="shared" si="4"/>
        <v>s</v>
      </c>
      <c r="V6" s="13" t="str">
        <f t="shared" si="4"/>
        <v>d</v>
      </c>
      <c r="W6" s="13" t="str">
        <f t="shared" si="4"/>
        <v>s</v>
      </c>
      <c r="X6" s="13" t="str">
        <f t="shared" si="4"/>
        <v>t</v>
      </c>
      <c r="Y6" s="13" t="str">
        <f t="shared" si="4"/>
        <v>q</v>
      </c>
      <c r="Z6" s="13" t="str">
        <f t="shared" si="4"/>
        <v>q</v>
      </c>
      <c r="AA6" s="13" t="str">
        <f t="shared" si="4"/>
        <v>s</v>
      </c>
      <c r="AB6" s="13" t="str">
        <f t="shared" si="4"/>
        <v>s</v>
      </c>
      <c r="AC6" s="13" t="str">
        <f t="shared" si="4"/>
        <v>d</v>
      </c>
      <c r="AD6" s="13" t="str">
        <f t="shared" si="4"/>
        <v>s</v>
      </c>
      <c r="AE6" s="13" t="str">
        <f t="shared" si="4"/>
        <v>t</v>
      </c>
      <c r="AF6" s="13" t="str">
        <f t="shared" si="4"/>
        <v>q</v>
      </c>
      <c r="AG6" s="13" t="str">
        <f t="shared" si="4"/>
        <v>q</v>
      </c>
      <c r="AH6" s="13" t="str">
        <f t="shared" si="4"/>
        <v>s</v>
      </c>
      <c r="AI6" s="13" t="str">
        <f t="shared" si="4"/>
        <v>s</v>
      </c>
      <c r="AJ6" s="13" t="str">
        <f t="shared" si="4"/>
        <v>d</v>
      </c>
      <c r="AK6" s="13" t="str">
        <f t="shared" si="4"/>
        <v>s</v>
      </c>
      <c r="AL6" s="13" t="str">
        <f t="shared" si="4"/>
        <v>t</v>
      </c>
      <c r="AM6" s="13" t="str">
        <f t="shared" si="4"/>
        <v>q</v>
      </c>
      <c r="AN6" s="13" t="str">
        <f t="shared" si="4"/>
        <v>q</v>
      </c>
      <c r="AO6" s="13" t="str">
        <f t="shared" si="4"/>
        <v>s</v>
      </c>
      <c r="AP6" s="13" t="str">
        <f t="shared" si="4"/>
        <v>s</v>
      </c>
      <c r="AQ6" s="13" t="str">
        <f t="shared" si="4"/>
        <v>d</v>
      </c>
      <c r="AR6" s="13" t="str">
        <f t="shared" si="4"/>
        <v>s</v>
      </c>
      <c r="AS6" s="13" t="str">
        <f t="shared" ref="AS6:BL6" si="5">LEFT(TEXT(AS5,"ddd"),1)</f>
        <v>t</v>
      </c>
      <c r="AT6" s="13" t="str">
        <f t="shared" si="5"/>
        <v>q</v>
      </c>
      <c r="AU6" s="13" t="str">
        <f t="shared" si="5"/>
        <v>q</v>
      </c>
      <c r="AV6" s="13" t="str">
        <f t="shared" si="5"/>
        <v>s</v>
      </c>
      <c r="AW6" s="13" t="str">
        <f t="shared" si="5"/>
        <v>s</v>
      </c>
      <c r="AX6" s="13" t="str">
        <f t="shared" si="5"/>
        <v>d</v>
      </c>
      <c r="AY6" s="13" t="str">
        <f t="shared" si="5"/>
        <v>s</v>
      </c>
      <c r="AZ6" s="13" t="str">
        <f t="shared" si="5"/>
        <v>t</v>
      </c>
      <c r="BA6" s="13" t="str">
        <f t="shared" si="5"/>
        <v>q</v>
      </c>
      <c r="BB6" s="13" t="str">
        <f t="shared" si="5"/>
        <v>q</v>
      </c>
      <c r="BC6" s="13" t="str">
        <f t="shared" si="5"/>
        <v>s</v>
      </c>
      <c r="BD6" s="13" t="str">
        <f t="shared" si="5"/>
        <v>s</v>
      </c>
      <c r="BE6" s="13" t="str">
        <f t="shared" si="5"/>
        <v>d</v>
      </c>
      <c r="BF6" s="13" t="str">
        <f t="shared" si="5"/>
        <v>s</v>
      </c>
      <c r="BG6" s="13" t="str">
        <f t="shared" si="5"/>
        <v>t</v>
      </c>
      <c r="BH6" s="13" t="str">
        <f t="shared" si="5"/>
        <v>q</v>
      </c>
      <c r="BI6" s="13" t="str">
        <f t="shared" si="5"/>
        <v>q</v>
      </c>
      <c r="BJ6" s="13" t="str">
        <f t="shared" si="5"/>
        <v>s</v>
      </c>
      <c r="BK6" s="13" t="str">
        <f t="shared" si="5"/>
        <v>s</v>
      </c>
      <c r="BL6" s="13" t="str">
        <f t="shared" si="5"/>
        <v>d</v>
      </c>
    </row>
    <row r="7" spans="1:64" ht="30" hidden="1" customHeight="1" thickBot="1" x14ac:dyDescent="0.35">
      <c r="A7" s="57" t="s">
        <v>20</v>
      </c>
      <c r="C7" s="60"/>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35">
      <c r="A8" s="58" t="s">
        <v>21</v>
      </c>
      <c r="B8" s="18" t="s">
        <v>22</v>
      </c>
      <c r="C8" s="69"/>
      <c r="D8" s="19"/>
      <c r="E8" s="20"/>
      <c r="F8" s="21"/>
      <c r="G8" s="17"/>
      <c r="H8" s="17" t="str">
        <f t="shared" ref="H8:H29"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35">
      <c r="A9" s="58" t="s">
        <v>23</v>
      </c>
      <c r="B9" s="78" t="s">
        <v>24</v>
      </c>
      <c r="C9" s="70" t="s">
        <v>25</v>
      </c>
      <c r="D9" s="22">
        <v>1</v>
      </c>
      <c r="E9" s="64">
        <f>Project_Start</f>
        <v>44990</v>
      </c>
      <c r="F9" s="64">
        <f>E9+6</f>
        <v>44996</v>
      </c>
      <c r="G9" s="17"/>
      <c r="H9" s="17">
        <f t="shared" si="6"/>
        <v>7</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35">
      <c r="A10" s="58" t="s">
        <v>26</v>
      </c>
      <c r="B10" s="78" t="s">
        <v>27</v>
      </c>
      <c r="C10" s="70" t="s">
        <v>28</v>
      </c>
      <c r="D10" s="22">
        <v>1</v>
      </c>
      <c r="E10" s="64">
        <f>E9+3</f>
        <v>44993</v>
      </c>
      <c r="F10" s="64">
        <f>E10+2</f>
        <v>44995</v>
      </c>
      <c r="G10" s="17"/>
      <c r="H10" s="17">
        <f t="shared" si="6"/>
        <v>3</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35">
      <c r="A11" s="57"/>
      <c r="B11" s="78" t="s">
        <v>29</v>
      </c>
      <c r="C11" s="70" t="s">
        <v>65</v>
      </c>
      <c r="D11" s="22">
        <v>1</v>
      </c>
      <c r="E11" s="64">
        <f>E10</f>
        <v>44993</v>
      </c>
      <c r="F11" s="64">
        <f>E11+3</f>
        <v>44996</v>
      </c>
      <c r="G11" s="17"/>
      <c r="H11" s="17">
        <f t="shared" si="6"/>
        <v>4</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35">
      <c r="A12" s="57"/>
      <c r="B12" s="78" t="s">
        <v>30</v>
      </c>
      <c r="C12" s="70" t="s">
        <v>65</v>
      </c>
      <c r="D12" s="22">
        <v>1</v>
      </c>
      <c r="E12" s="64">
        <f>F11</f>
        <v>44996</v>
      </c>
      <c r="F12" s="64">
        <f>E12+5</f>
        <v>45001</v>
      </c>
      <c r="G12" s="17"/>
      <c r="H12" s="17">
        <f t="shared" si="6"/>
        <v>6</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35">
      <c r="A13" s="57"/>
      <c r="B13" s="78" t="s">
        <v>31</v>
      </c>
      <c r="C13" s="70" t="s">
        <v>66</v>
      </c>
      <c r="D13" s="87">
        <v>1</v>
      </c>
      <c r="E13" s="64">
        <f>E10+23</f>
        <v>45016</v>
      </c>
      <c r="F13" s="64">
        <f>E10+23</f>
        <v>45016</v>
      </c>
      <c r="G13" s="17"/>
      <c r="H13" s="17">
        <f t="shared" si="6"/>
        <v>1</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35">
      <c r="A14" s="58" t="s">
        <v>32</v>
      </c>
      <c r="B14" s="23" t="s">
        <v>33</v>
      </c>
      <c r="C14" s="71"/>
      <c r="D14" s="24"/>
      <c r="E14" s="25"/>
      <c r="F14" s="26"/>
      <c r="G14" s="17"/>
      <c r="H14" s="17" t="str">
        <f t="shared" si="6"/>
        <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35">
      <c r="A15" s="58"/>
      <c r="B15" s="79" t="s">
        <v>34</v>
      </c>
      <c r="C15" s="72" t="s">
        <v>25</v>
      </c>
      <c r="D15" s="27">
        <v>1</v>
      </c>
      <c r="E15" s="65">
        <f>E13-20</f>
        <v>44996</v>
      </c>
      <c r="F15" s="65">
        <f>E15+7</f>
        <v>45003</v>
      </c>
      <c r="G15" s="17"/>
      <c r="H15" s="17">
        <f t="shared" si="6"/>
        <v>8</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35">
      <c r="A16" s="57"/>
      <c r="B16" s="79" t="s">
        <v>35</v>
      </c>
      <c r="C16" s="72" t="s">
        <v>25</v>
      </c>
      <c r="D16" s="27">
        <v>1</v>
      </c>
      <c r="E16" s="65">
        <f>E15+2</f>
        <v>44998</v>
      </c>
      <c r="F16" s="65">
        <f>E16+5</f>
        <v>45003</v>
      </c>
      <c r="G16" s="17"/>
      <c r="H16" s="17">
        <f t="shared" si="6"/>
        <v>6</v>
      </c>
      <c r="I16" s="43"/>
      <c r="J16" s="43"/>
      <c r="K16" s="43"/>
      <c r="L16" s="43"/>
      <c r="M16" s="43"/>
      <c r="N16" s="43"/>
      <c r="O16" s="43"/>
      <c r="P16" s="43"/>
      <c r="Q16" s="43"/>
      <c r="R16" s="43"/>
      <c r="S16" s="43"/>
      <c r="T16" s="43"/>
      <c r="U16" s="44"/>
      <c r="V16" s="44"/>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35">
      <c r="A17" s="57"/>
      <c r="B17" s="79" t="s">
        <v>36</v>
      </c>
      <c r="C17" s="72" t="s">
        <v>25</v>
      </c>
      <c r="D17" s="27">
        <v>1</v>
      </c>
      <c r="E17" s="65">
        <f>F16</f>
        <v>45003</v>
      </c>
      <c r="F17" s="65">
        <f>E17+3</f>
        <v>45006</v>
      </c>
      <c r="G17" s="17"/>
      <c r="H17" s="17">
        <f t="shared" si="6"/>
        <v>4</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35">
      <c r="A18" s="57"/>
      <c r="B18" s="79" t="s">
        <v>37</v>
      </c>
      <c r="C18" s="72" t="s">
        <v>25</v>
      </c>
      <c r="D18" s="27">
        <v>1</v>
      </c>
      <c r="E18" s="95">
        <f>E17</f>
        <v>45003</v>
      </c>
      <c r="F18" s="65">
        <f>E18+2</f>
        <v>45005</v>
      </c>
      <c r="G18" s="17"/>
      <c r="H18" s="17">
        <f t="shared" si="6"/>
        <v>3</v>
      </c>
      <c r="I18" s="43"/>
      <c r="J18" s="43"/>
      <c r="K18" s="43"/>
      <c r="L18" s="43"/>
      <c r="M18" s="43"/>
      <c r="N18" s="43"/>
      <c r="O18" s="43"/>
      <c r="P18" s="43"/>
      <c r="Q18" s="43"/>
      <c r="R18" s="43"/>
      <c r="S18" s="43"/>
      <c r="T18" s="43"/>
      <c r="U18" s="43"/>
      <c r="V18" s="43"/>
      <c r="W18" s="43"/>
      <c r="X18" s="43"/>
      <c r="Y18" s="44"/>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35">
      <c r="A19" s="57"/>
      <c r="B19" s="79" t="s">
        <v>38</v>
      </c>
      <c r="C19" s="72" t="s">
        <v>68</v>
      </c>
      <c r="D19" s="27">
        <v>1</v>
      </c>
      <c r="E19" s="65">
        <f>E18</f>
        <v>45003</v>
      </c>
      <c r="F19" s="65">
        <f>E19+4</f>
        <v>45007</v>
      </c>
      <c r="G19" s="17"/>
      <c r="H19" s="17">
        <f t="shared" si="6"/>
        <v>5</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35">
      <c r="A20" s="57" t="s">
        <v>39</v>
      </c>
      <c r="B20" s="28" t="s">
        <v>40</v>
      </c>
      <c r="C20" s="73"/>
      <c r="D20" s="29"/>
      <c r="E20" s="30"/>
      <c r="F20" s="31"/>
      <c r="G20" s="17"/>
      <c r="H20" s="17" t="str">
        <f t="shared" si="6"/>
        <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35">
      <c r="A21" s="57"/>
      <c r="B21" s="80" t="s">
        <v>41</v>
      </c>
      <c r="C21" s="74" t="s">
        <v>67</v>
      </c>
      <c r="D21" s="88">
        <v>1</v>
      </c>
      <c r="E21" s="66">
        <f>E9+16</f>
        <v>45006</v>
      </c>
      <c r="F21" s="66">
        <f>E21+5</f>
        <v>45011</v>
      </c>
      <c r="G21" s="17"/>
      <c r="H21" s="17">
        <f t="shared" si="6"/>
        <v>6</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x14ac:dyDescent="0.3">
      <c r="A22" s="57" t="s">
        <v>39</v>
      </c>
      <c r="B22" s="32" t="s">
        <v>42</v>
      </c>
      <c r="C22" s="75"/>
      <c r="D22" s="33"/>
      <c r="E22" s="34"/>
      <c r="F22" s="35"/>
      <c r="G22" s="17"/>
      <c r="H22" s="17" t="str">
        <f t="shared" si="6"/>
        <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35">
      <c r="A23" s="57"/>
      <c r="B23" s="81" t="s">
        <v>43</v>
      </c>
      <c r="C23" s="76"/>
      <c r="D23" s="36"/>
      <c r="E23" s="67" t="s">
        <v>44</v>
      </c>
      <c r="F23" s="67" t="s">
        <v>44</v>
      </c>
      <c r="G23" s="17"/>
      <c r="H23" s="17" t="e">
        <f t="shared" si="6"/>
        <v>#VALUE!</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35">
      <c r="A24" s="57"/>
      <c r="B24" s="81" t="s">
        <v>45</v>
      </c>
      <c r="C24" s="76"/>
      <c r="D24" s="36"/>
      <c r="E24" s="67" t="s">
        <v>44</v>
      </c>
      <c r="F24" s="67" t="s">
        <v>44</v>
      </c>
      <c r="G24" s="17"/>
      <c r="H24" s="17" t="e">
        <f t="shared" si="6"/>
        <v>#VALUE!</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35">
      <c r="A25" s="57"/>
      <c r="B25" s="81" t="s">
        <v>46</v>
      </c>
      <c r="C25" s="76"/>
      <c r="D25" s="36"/>
      <c r="E25" s="67" t="s">
        <v>44</v>
      </c>
      <c r="F25" s="67" t="s">
        <v>44</v>
      </c>
      <c r="G25" s="17"/>
      <c r="H25" s="17" t="e">
        <f t="shared" si="6"/>
        <v>#VALUE!</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35">
      <c r="A26" s="57"/>
      <c r="B26" s="81" t="s">
        <v>47</v>
      </c>
      <c r="C26" s="76"/>
      <c r="D26" s="36"/>
      <c r="E26" s="67" t="s">
        <v>44</v>
      </c>
      <c r="F26" s="67" t="s">
        <v>44</v>
      </c>
      <c r="G26" s="17"/>
      <c r="H26" s="17" t="e">
        <f t="shared" si="6"/>
        <v>#VALUE!</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35">
      <c r="A27" s="57"/>
      <c r="B27" s="81" t="s">
        <v>48</v>
      </c>
      <c r="C27" s="76"/>
      <c r="D27" s="36"/>
      <c r="E27" s="67" t="s">
        <v>44</v>
      </c>
      <c r="F27" s="67" t="s">
        <v>44</v>
      </c>
      <c r="G27" s="17"/>
      <c r="H27" s="17" t="e">
        <f t="shared" si="6"/>
        <v>#VALUE!</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35">
      <c r="A28" s="57" t="s">
        <v>49</v>
      </c>
      <c r="B28" s="82"/>
      <c r="C28" s="77"/>
      <c r="D28" s="16"/>
      <c r="E28" s="68"/>
      <c r="F28" s="68"/>
      <c r="G28" s="17"/>
      <c r="H28" s="17" t="str">
        <f t="shared" si="6"/>
        <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 customFormat="1" ht="30" customHeight="1" thickBot="1" x14ac:dyDescent="0.35">
      <c r="A29" s="58" t="s">
        <v>50</v>
      </c>
      <c r="B29" s="37" t="s">
        <v>51</v>
      </c>
      <c r="C29" s="38"/>
      <c r="D29" s="39"/>
      <c r="E29" s="40"/>
      <c r="F29" s="41"/>
      <c r="G29" s="42"/>
      <c r="H29" s="42" t="str">
        <f t="shared" si="6"/>
        <v/>
      </c>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row>
    <row r="30" spans="1:64" ht="30" customHeight="1" x14ac:dyDescent="0.3">
      <c r="G30" s="6"/>
    </row>
    <row r="31" spans="1:64" ht="30" customHeight="1" x14ac:dyDescent="0.3">
      <c r="C31" s="14"/>
      <c r="F31" s="59"/>
    </row>
    <row r="32" spans="1:64" ht="30" customHeight="1" x14ac:dyDescent="0.3">
      <c r="C32"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9">
    <cfRule type="expression" dxfId="2" priority="33">
      <formula>AND(TODAY()&gt;=I$5,TODAY()&lt;J$5)</formula>
    </cfRule>
  </conditionalFormatting>
  <conditionalFormatting sqref="I7:BL2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7" customWidth="1"/>
    <col min="2" max="16384" width="9.109375" style="2"/>
  </cols>
  <sheetData>
    <row r="1" spans="1:2" ht="46.5" customHeight="1" x14ac:dyDescent="0.3"/>
    <row r="2" spans="1:2" s="49" customFormat="1" ht="15.6" x14ac:dyDescent="0.3">
      <c r="A2" s="48" t="s">
        <v>3</v>
      </c>
      <c r="B2" s="48"/>
    </row>
    <row r="3" spans="1:2" s="53" customFormat="1" ht="27" customHeight="1" x14ac:dyDescent="0.3">
      <c r="A3" s="86" t="s">
        <v>6</v>
      </c>
      <c r="B3" s="54"/>
    </row>
    <row r="4" spans="1:2" s="50" customFormat="1" ht="25.8" x14ac:dyDescent="0.5">
      <c r="A4" s="51" t="s">
        <v>52</v>
      </c>
    </row>
    <row r="5" spans="1:2" ht="74.099999999999994" customHeight="1" x14ac:dyDescent="0.3">
      <c r="A5" s="52" t="s">
        <v>53</v>
      </c>
    </row>
    <row r="6" spans="1:2" ht="26.25" customHeight="1" x14ac:dyDescent="0.3">
      <c r="A6" s="51" t="s">
        <v>54</v>
      </c>
    </row>
    <row r="7" spans="1:2" s="47" customFormat="1" ht="204.9" customHeight="1" x14ac:dyDescent="0.3">
      <c r="A7" s="56" t="s">
        <v>55</v>
      </c>
    </row>
    <row r="8" spans="1:2" s="50" customFormat="1" ht="25.8" x14ac:dyDescent="0.5">
      <c r="A8" s="51" t="s">
        <v>56</v>
      </c>
    </row>
    <row r="9" spans="1:2" ht="57.6" x14ac:dyDescent="0.3">
      <c r="A9" s="52" t="s">
        <v>57</v>
      </c>
    </row>
    <row r="10" spans="1:2" s="47" customFormat="1" ht="27.9" customHeight="1" x14ac:dyDescent="0.3">
      <c r="A10" s="55" t="s">
        <v>58</v>
      </c>
    </row>
    <row r="11" spans="1:2" s="50" customFormat="1" ht="25.8" x14ac:dyDescent="0.5">
      <c r="A11" s="51" t="s">
        <v>59</v>
      </c>
    </row>
    <row r="12" spans="1:2" ht="28.8" x14ac:dyDescent="0.3">
      <c r="A12" s="52" t="s">
        <v>60</v>
      </c>
    </row>
    <row r="13" spans="1:2" s="47" customFormat="1" ht="27.9" customHeight="1" x14ac:dyDescent="0.3">
      <c r="A13" s="55" t="s">
        <v>61</v>
      </c>
    </row>
    <row r="14" spans="1:2" s="50" customFormat="1" ht="25.8" x14ac:dyDescent="0.5">
      <c r="A14" s="51" t="s">
        <v>62</v>
      </c>
    </row>
    <row r="15" spans="1:2" ht="75" customHeight="1" x14ac:dyDescent="0.3">
      <c r="A15" s="52" t="s">
        <v>63</v>
      </c>
    </row>
    <row r="16" spans="1:2" ht="72" x14ac:dyDescent="0.3">
      <c r="A16" s="52" t="s">
        <v>64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Folhas de Cálculo</vt:lpstr>
      </vt:variant>
      <vt:variant>
        <vt:i4>2</vt:i4>
      </vt:variant>
      <vt:variant>
        <vt:lpstr>Intervalos com Nome</vt:lpstr>
      </vt:variant>
      <vt:variant>
        <vt:i4>6</vt:i4>
      </vt:variant>
    </vt:vector>
  </HeadingPairs>
  <TitlesOfParts>
    <vt:vector size="8" baseType="lpstr">
      <vt:lpstr>ProjectSchedule</vt:lpstr>
      <vt:lpstr>About</vt:lpstr>
      <vt:lpstr>Display_Week</vt:lpstr>
      <vt:lpstr>Project_Start</vt:lpstr>
      <vt:lpstr>ProjectSchedule!task_end</vt:lpstr>
      <vt:lpstr>ProjectSchedule!task_progress</vt:lpstr>
      <vt:lpstr>ProjectSchedule!task_start</vt:lpstr>
      <vt:lpstr>ProjectSchedule!Títulos_de_Impressão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2023-03-13T17:28:30Z</dcterms:created>
  <dcterms:modified xsi:type="dcterms:W3CDTF">2023-04-08T16:13:49Z</dcterms:modified>
  <cp:category/>
  <cp:contentStatus/>
</cp:coreProperties>
</file>