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ferreira/Desktop/ISEP/2ano/2Semestre/RCOMP/Repo/rcomp-19-20-na-g2/doc/sprint1/1181436/"/>
    </mc:Choice>
  </mc:AlternateContent>
  <xr:revisionPtr revIDLastSave="0" documentId="13_ncr:1_{3ACE4365-37B3-3740-BE08-70B4401DE06F}" xr6:coauthVersionLast="45" xr6:coauthVersionMax="45" xr10:uidLastSave="{00000000-0000-0000-0000-000000000000}"/>
  <bookViews>
    <workbookView xWindow="0" yWindow="460" windowWidth="14400" windowHeight="17000" xr2:uid="{D6BE2DC6-3303-B94B-86CC-5D601A4D09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43" i="1"/>
  <c r="D35" i="1"/>
  <c r="D28" i="1"/>
  <c r="D21" i="1"/>
  <c r="D6" i="1"/>
  <c r="L31" i="1"/>
  <c r="L25" i="1"/>
  <c r="L19" i="1"/>
  <c r="L13" i="1"/>
  <c r="L7" i="1"/>
  <c r="R11" i="1" l="1"/>
  <c r="D47" i="1" l="1"/>
  <c r="P4" i="1" l="1"/>
  <c r="H4" i="1"/>
  <c r="P3" i="1"/>
  <c r="L30" i="1"/>
  <c r="L29" i="1"/>
  <c r="L23" i="1"/>
  <c r="L24" i="1"/>
  <c r="L17" i="1"/>
  <c r="L18" i="1"/>
  <c r="L11" i="1"/>
  <c r="L12" i="1"/>
  <c r="L6" i="1"/>
  <c r="L5" i="1"/>
  <c r="D38" i="1"/>
  <c r="D39" i="1"/>
  <c r="D34" i="1"/>
  <c r="D27" i="1"/>
  <c r="D20" i="1"/>
  <c r="D12" i="1"/>
  <c r="D45" i="1" l="1"/>
  <c r="H3" i="1" s="1"/>
  <c r="R10" i="1" s="1"/>
  <c r="D40" i="1"/>
  <c r="D41" i="1" s="1"/>
  <c r="D42" i="1" s="1"/>
  <c r="D33" i="1"/>
  <c r="D32" i="1"/>
  <c r="D5" i="1"/>
  <c r="D26" i="1"/>
  <c r="D19" i="1"/>
  <c r="D25" i="1"/>
  <c r="D18" i="1"/>
  <c r="D11" i="1"/>
  <c r="D10" i="1"/>
  <c r="D4" i="1"/>
</calcChain>
</file>

<file path=xl/sharedStrings.xml><?xml version="1.0" encoding="utf-8"?>
<sst xmlns="http://schemas.openxmlformats.org/spreadsheetml/2006/main" count="82" uniqueCount="29">
  <si>
    <t>C0.1</t>
  </si>
  <si>
    <t>Cabo fibra</t>
  </si>
  <si>
    <t>Cabo cobre</t>
  </si>
  <si>
    <t>Filas</t>
  </si>
  <si>
    <t>Lig comum</t>
  </si>
  <si>
    <t>Total</t>
  </si>
  <si>
    <t>C0.2</t>
  </si>
  <si>
    <t>C0.3</t>
  </si>
  <si>
    <t>Até lá</t>
  </si>
  <si>
    <t>C0.4</t>
  </si>
  <si>
    <t>C0.5</t>
  </si>
  <si>
    <t>Piso 0</t>
  </si>
  <si>
    <t>Total cobre</t>
  </si>
  <si>
    <t>Total fibra</t>
  </si>
  <si>
    <t>Open space</t>
  </si>
  <si>
    <t>Pilar 1</t>
  </si>
  <si>
    <t>Pilar 2</t>
  </si>
  <si>
    <t>Pilar 3</t>
  </si>
  <si>
    <t>Pilar 4</t>
  </si>
  <si>
    <t>Pilar 5</t>
  </si>
  <si>
    <t>Total open space</t>
  </si>
  <si>
    <t>Fibra</t>
  </si>
  <si>
    <t>C1.1</t>
  </si>
  <si>
    <t>C1.2</t>
  </si>
  <si>
    <t>C1.3</t>
  </si>
  <si>
    <t>C1.4</t>
  </si>
  <si>
    <t>Piso 1</t>
  </si>
  <si>
    <t>sour</t>
  </si>
  <si>
    <t>C1.5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</si>
</sst>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66BF-08F2-AC45-87FF-64209996DE27}">
  <dimension ref="B2:R48"/>
  <sheetViews>
    <sheetView tabSelected="1" workbookViewId="0">
      <selection activeCell="H17" sqref="H17"/>
    </sheetView>
  </sheetViews>
  <sheetFormatPr baseColWidth="10" defaultRowHeight="16"/>
  <cols>
    <col min="3" max="3" width="15" bestFit="1" customWidth="1"/>
  </cols>
  <sheetData>
    <row r="2" spans="2:18">
      <c r="B2" t="s">
        <v>0</v>
      </c>
      <c r="F2" t="s">
        <v>11</v>
      </c>
      <c r="N2" t="s">
        <v>26</v>
      </c>
    </row>
    <row r="3" spans="2:18">
      <c r="B3" t="s">
        <v>1</v>
      </c>
      <c r="C3">
        <v>2</v>
      </c>
      <c r="G3" t="s">
        <v>12</v>
      </c>
      <c r="H3">
        <f>D6+D13+D21+D28+D35+D45</f>
        <v>12380</v>
      </c>
      <c r="J3" t="s">
        <v>22</v>
      </c>
      <c r="O3" t="s">
        <v>12</v>
      </c>
      <c r="P3" s="3">
        <f>L7+L13+L19+L25+L31</f>
        <v>1742</v>
      </c>
    </row>
    <row r="4" spans="2:18">
      <c r="B4" t="s">
        <v>2</v>
      </c>
      <c r="C4" t="s">
        <v>3</v>
      </c>
      <c r="D4">
        <f>(6/4+6/4*2+6/4*3+6/4*4)*3</f>
        <v>45</v>
      </c>
      <c r="G4" t="s">
        <v>13</v>
      </c>
      <c r="H4" s="2">
        <f>(C3+D47)*2</f>
        <v>140</v>
      </c>
      <c r="J4" t="s">
        <v>1</v>
      </c>
      <c r="K4">
        <v>12</v>
      </c>
      <c r="O4" t="s">
        <v>13</v>
      </c>
      <c r="P4">
        <f>K4*2</f>
        <v>24</v>
      </c>
    </row>
    <row r="5" spans="2:18">
      <c r="C5" t="s">
        <v>4</v>
      </c>
      <c r="D5">
        <f>4*(7.5/3+7.5/3*2+7.5)</f>
        <v>60</v>
      </c>
      <c r="J5" t="s">
        <v>2</v>
      </c>
      <c r="K5" t="s">
        <v>3</v>
      </c>
      <c r="L5">
        <f>(6/4+6/4*2+6/4*3+6/4*4)*3</f>
        <v>45</v>
      </c>
    </row>
    <row r="6" spans="2:18">
      <c r="C6" t="s">
        <v>5</v>
      </c>
      <c r="D6">
        <f>ROUND(SUM(D4:D5),0)</f>
        <v>105</v>
      </c>
      <c r="K6" t="s">
        <v>4</v>
      </c>
      <c r="L6">
        <f>2.5*12+(7/3+7/3*2+7)*3</f>
        <v>72</v>
      </c>
    </row>
    <row r="7" spans="2:18">
      <c r="K7" t="s">
        <v>5</v>
      </c>
      <c r="L7">
        <f>ROUND(SUM(L5:L6),0)</f>
        <v>117</v>
      </c>
    </row>
    <row r="8" spans="2:18">
      <c r="B8" t="s">
        <v>6</v>
      </c>
    </row>
    <row r="9" spans="2:18">
      <c r="B9" t="s">
        <v>1</v>
      </c>
      <c r="C9">
        <v>0</v>
      </c>
      <c r="J9" t="s">
        <v>23</v>
      </c>
    </row>
    <row r="10" spans="2:18">
      <c r="B10" t="s">
        <v>2</v>
      </c>
      <c r="C10" t="s">
        <v>3</v>
      </c>
      <c r="D10">
        <f>(6/4+6/4*2+6/4*3+6/4*4)*3</f>
        <v>45</v>
      </c>
      <c r="J10" t="s">
        <v>1</v>
      </c>
      <c r="K10">
        <v>0</v>
      </c>
      <c r="Q10" t="s">
        <v>12</v>
      </c>
      <c r="R10" s="3">
        <f>P3+H3</f>
        <v>14122</v>
      </c>
    </row>
    <row r="11" spans="2:18">
      <c r="C11" t="s">
        <v>4</v>
      </c>
      <c r="D11">
        <f>4*(7.5/3+7.5/3*2+7.5)</f>
        <v>60</v>
      </c>
      <c r="J11" t="s">
        <v>2</v>
      </c>
      <c r="K11" t="s">
        <v>3</v>
      </c>
      <c r="L11">
        <f>(6/4+6/4*2+6/4*3+6/4*4)*3</f>
        <v>45</v>
      </c>
      <c r="Q11" t="s">
        <v>13</v>
      </c>
      <c r="R11" s="2">
        <f>P4+H4</f>
        <v>164</v>
      </c>
    </row>
    <row r="12" spans="2:18">
      <c r="C12" t="s">
        <v>8</v>
      </c>
      <c r="D12">
        <f>7.5*12</f>
        <v>90</v>
      </c>
      <c r="K12" t="s">
        <v>4</v>
      </c>
      <c r="L12">
        <f>4*(7/3+7/3*2+7)+5.5*12</f>
        <v>122</v>
      </c>
    </row>
    <row r="13" spans="2:18">
      <c r="C13" t="s">
        <v>5</v>
      </c>
      <c r="D13">
        <f>ROUND(SUM(D10:D12),0)</f>
        <v>195</v>
      </c>
      <c r="K13" t="s">
        <v>5</v>
      </c>
      <c r="L13">
        <f>ROUND(SUM(L11:L12),0)</f>
        <v>167</v>
      </c>
    </row>
    <row r="15" spans="2:18">
      <c r="J15" t="s">
        <v>24</v>
      </c>
    </row>
    <row r="16" spans="2:18">
      <c r="B16" t="s">
        <v>7</v>
      </c>
      <c r="J16" t="s">
        <v>1</v>
      </c>
      <c r="K16">
        <v>0</v>
      </c>
    </row>
    <row r="17" spans="2:12">
      <c r="B17" s="1" t="s">
        <v>1</v>
      </c>
      <c r="C17" s="1">
        <v>0</v>
      </c>
      <c r="D17" s="1"/>
      <c r="J17" t="s">
        <v>2</v>
      </c>
      <c r="K17" t="s">
        <v>3</v>
      </c>
      <c r="L17">
        <f>(10.5/4+10.5/4*2+10.5/4*3+10.5/4*4)*3</f>
        <v>78.75</v>
      </c>
    </row>
    <row r="18" spans="2:12">
      <c r="B18" s="1" t="s">
        <v>2</v>
      </c>
      <c r="C18" s="1" t="s">
        <v>3</v>
      </c>
      <c r="D18">
        <f>(6/4+6/4*2+6/4*3+6/4*4)*3</f>
        <v>45</v>
      </c>
      <c r="K18" t="s">
        <v>4</v>
      </c>
      <c r="L18">
        <f>4*(6/3+6/3*2+6)+11.5*12</f>
        <v>186</v>
      </c>
    </row>
    <row r="19" spans="2:12">
      <c r="B19" s="1"/>
      <c r="C19" s="1" t="s">
        <v>4</v>
      </c>
      <c r="D19">
        <f>4*(7.5/3+7.5/3*2+7.5)</f>
        <v>60</v>
      </c>
      <c r="K19" t="s">
        <v>5</v>
      </c>
      <c r="L19">
        <f>ROUND(SUM(L17:L18),0)</f>
        <v>265</v>
      </c>
    </row>
    <row r="20" spans="2:12">
      <c r="B20" s="1"/>
      <c r="C20" s="1" t="s">
        <v>8</v>
      </c>
      <c r="D20" s="1">
        <f>7.5*12</f>
        <v>90</v>
      </c>
    </row>
    <row r="21" spans="2:12">
      <c r="B21" s="1"/>
      <c r="C21" s="1" t="s">
        <v>5</v>
      </c>
      <c r="D21">
        <f>ROUND(SUM(D18:D20),0)</f>
        <v>195</v>
      </c>
      <c r="J21" t="s">
        <v>25</v>
      </c>
    </row>
    <row r="22" spans="2:12">
      <c r="J22" t="s">
        <v>1</v>
      </c>
      <c r="K22">
        <v>0</v>
      </c>
    </row>
    <row r="23" spans="2:12">
      <c r="B23" t="s">
        <v>9</v>
      </c>
      <c r="J23" t="s">
        <v>2</v>
      </c>
      <c r="K23" t="s">
        <v>3</v>
      </c>
      <c r="L23">
        <f>(15/6+15/6*2+15/6*3+15/6*4+15/6*5+15/6*6)*3</f>
        <v>157.5</v>
      </c>
    </row>
    <row r="24" spans="2:12">
      <c r="B24" s="1" t="s">
        <v>1</v>
      </c>
      <c r="C24" s="1">
        <v>0</v>
      </c>
      <c r="D24" s="1"/>
      <c r="K24" t="s">
        <v>4</v>
      </c>
      <c r="L24">
        <f>6*(5/3+5/3*2+5)+23*18</f>
        <v>474</v>
      </c>
    </row>
    <row r="25" spans="2:12">
      <c r="B25" s="1" t="s">
        <v>2</v>
      </c>
      <c r="C25" s="1" t="s">
        <v>3</v>
      </c>
      <c r="D25">
        <f>(8/4+8/4*2+8/4*3+8/4*4)*3</f>
        <v>60</v>
      </c>
      <c r="K25" t="s">
        <v>5</v>
      </c>
      <c r="L25">
        <f>ROUND(SUM(L23:L24),0)</f>
        <v>632</v>
      </c>
    </row>
    <row r="26" spans="2:12">
      <c r="B26" s="1"/>
      <c r="C26" s="1" t="s">
        <v>4</v>
      </c>
      <c r="D26">
        <f>4*(5.5/3+5.5/3*2+5.5)</f>
        <v>44</v>
      </c>
    </row>
    <row r="27" spans="2:12">
      <c r="B27" s="1"/>
      <c r="C27" s="1" t="s">
        <v>8</v>
      </c>
      <c r="D27" s="1">
        <f>28.5*12</f>
        <v>342</v>
      </c>
      <c r="J27" t="s">
        <v>28</v>
      </c>
    </row>
    <row r="28" spans="2:12">
      <c r="B28" s="1"/>
      <c r="C28" s="1" t="s">
        <v>5</v>
      </c>
      <c r="D28">
        <f>ROUND(SUM(D25:D27),0)</f>
        <v>446</v>
      </c>
      <c r="J28" t="s">
        <v>1</v>
      </c>
      <c r="K28">
        <v>0</v>
      </c>
    </row>
    <row r="29" spans="2:12">
      <c r="J29" t="s">
        <v>2</v>
      </c>
      <c r="K29" t="s">
        <v>3</v>
      </c>
      <c r="L29">
        <f>(15/4+15/4*2+15/4*3+15/4*4)*3</f>
        <v>112.5</v>
      </c>
    </row>
    <row r="30" spans="2:12">
      <c r="B30" t="s">
        <v>10</v>
      </c>
      <c r="K30" t="s">
        <v>4</v>
      </c>
      <c r="L30">
        <f>4*(5/3+5/3*2+5)+34*12</f>
        <v>448</v>
      </c>
    </row>
    <row r="31" spans="2:12">
      <c r="B31" s="1" t="s">
        <v>1</v>
      </c>
      <c r="C31" s="1">
        <v>0</v>
      </c>
      <c r="D31" s="1"/>
      <c r="K31" t="s">
        <v>5</v>
      </c>
      <c r="L31">
        <f>ROUND(SUM(L29:L30),0)</f>
        <v>561</v>
      </c>
    </row>
    <row r="32" spans="2:12">
      <c r="B32" s="1" t="s">
        <v>2</v>
      </c>
      <c r="C32" s="1" t="s">
        <v>3</v>
      </c>
      <c r="D32">
        <f>(6/4+6/4*2+6/4*3+6/4*4)*3</f>
        <v>45</v>
      </c>
    </row>
    <row r="33" spans="2:4">
      <c r="B33" s="1"/>
      <c r="C33" s="1" t="s">
        <v>4</v>
      </c>
      <c r="D33">
        <f>4*(6/2+6)</f>
        <v>36</v>
      </c>
    </row>
    <row r="34" spans="2:4">
      <c r="B34" s="1"/>
      <c r="C34" s="1" t="s">
        <v>8</v>
      </c>
      <c r="D34" s="1">
        <f>28.5*8</f>
        <v>228</v>
      </c>
    </row>
    <row r="35" spans="2:4">
      <c r="B35" s="1"/>
      <c r="C35" s="1" t="s">
        <v>5</v>
      </c>
      <c r="D35">
        <f>ROUND(SUM(D32:D34),0)</f>
        <v>309</v>
      </c>
    </row>
    <row r="37" spans="2:4">
      <c r="B37" t="s">
        <v>14</v>
      </c>
    </row>
    <row r="38" spans="2:4">
      <c r="C38" s="1" t="s">
        <v>15</v>
      </c>
      <c r="D38">
        <f>21.5/10*4+21.5/10*4*2+21.5/10*4*3+21.5/10*4*4+21.5/10*4*5+21.5/10*4*6+21.5/10*4*7+21.5/10*4*8+21.5/10*4*9+21.5/10*4*10</f>
        <v>472.99999999999994</v>
      </c>
    </row>
    <row r="39" spans="2:4">
      <c r="C39" s="1" t="s">
        <v>16</v>
      </c>
      <c r="D39">
        <f>D38+10*32</f>
        <v>793</v>
      </c>
    </row>
    <row r="40" spans="2:4">
      <c r="C40" s="1" t="s">
        <v>17</v>
      </c>
      <c r="D40">
        <f>D39+10*32</f>
        <v>1113</v>
      </c>
    </row>
    <row r="41" spans="2:4">
      <c r="C41" s="1" t="s">
        <v>18</v>
      </c>
      <c r="D41">
        <f>D40+10*32</f>
        <v>1433</v>
      </c>
    </row>
    <row r="42" spans="2:4">
      <c r="C42" s="1" t="s">
        <v>19</v>
      </c>
      <c r="D42">
        <f>D41+10*32</f>
        <v>1753</v>
      </c>
    </row>
    <row r="43" spans="2:4">
      <c r="C43" s="1" t="s">
        <v>5</v>
      </c>
      <c r="D43">
        <f>ROUND(SUM(D38:D42),0)</f>
        <v>5565</v>
      </c>
    </row>
    <row r="45" spans="2:4">
      <c r="C45" s="1" t="s">
        <v>20</v>
      </c>
      <c r="D45">
        <f>D43*2</f>
        <v>11130</v>
      </c>
    </row>
    <row r="47" spans="2:4">
      <c r="C47" s="1" t="s">
        <v>21</v>
      </c>
      <c r="D47">
        <f>21+47</f>
        <v>68</v>
      </c>
    </row>
    <row r="48" spans="2:4">
      <c r="D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 (1181436)</dc:creator>
  <cp:lastModifiedBy>João Silva (1181436)</cp:lastModifiedBy>
  <dcterms:created xsi:type="dcterms:W3CDTF">2020-02-26T14:52:24Z</dcterms:created>
  <dcterms:modified xsi:type="dcterms:W3CDTF">2020-03-10T09:53:41Z</dcterms:modified>
</cp:coreProperties>
</file>