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/results/"/>
    </mc:Choice>
  </mc:AlternateContent>
  <xr:revisionPtr revIDLastSave="0" documentId="13_ncr:1_{64D831C8-C8C5-864E-B111-6FB0BF89E155}" xr6:coauthVersionLast="43" xr6:coauthVersionMax="43" xr10:uidLastSave="{00000000-0000-0000-0000-000000000000}"/>
  <bookViews>
    <workbookView xWindow="0" yWindow="460" windowWidth="33600" windowHeight="19300" tabRatio="500" activeTab="3" xr2:uid="{00000000-000D-0000-FFFF-FFFF00000000}"/>
  </bookViews>
  <sheets>
    <sheet name="Datasets" sheetId="1" r:id="rId1"/>
    <sheet name="Hardware Specs" sheetId="2" r:id="rId2"/>
    <sheet name="Reports Vivado" sheetId="3" r:id="rId3"/>
    <sheet name="Timing Accel" sheetId="4" r:id="rId4"/>
    <sheet name="Timing CPU" sheetId="5" r:id="rId5"/>
    <sheet name="Energy" sheetId="6" r:id="rId6"/>
    <sheet name="Performance Improvements" sheetId="7" r:id="rId7"/>
    <sheet name="Var KNN" sheetId="8" r:id="rId8"/>
    <sheet name="Var Training" sheetId="9" r:id="rId9"/>
    <sheet name="Var Features" sheetId="10" r:id="rId10"/>
  </sheets>
  <definedNames>
    <definedName name="_FilterDatabase_0" localSheetId="0">Datasets!$A$1:$F$1</definedName>
    <definedName name="_xlnm._FilterDatabase" localSheetId="0">Datasets!$A$1:$F$1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10" l="1"/>
  <c r="J4" i="10"/>
  <c r="I4" i="10"/>
  <c r="H4" i="10"/>
  <c r="G4" i="10"/>
  <c r="F4" i="10"/>
  <c r="E4" i="10"/>
  <c r="D4" i="10"/>
  <c r="C4" i="10"/>
  <c r="B4" i="10"/>
  <c r="C1" i="10"/>
  <c r="D1" i="10" s="1"/>
  <c r="E1" i="10" s="1"/>
  <c r="F1" i="10" s="1"/>
  <c r="G1" i="10" s="1"/>
  <c r="H1" i="10" s="1"/>
  <c r="I1" i="10" s="1"/>
  <c r="J1" i="10" s="1"/>
  <c r="K1" i="10" s="1"/>
  <c r="N4" i="9"/>
  <c r="M4" i="9"/>
  <c r="L4" i="9"/>
  <c r="K4" i="9"/>
  <c r="J4" i="9"/>
  <c r="I4" i="9"/>
  <c r="H4" i="9"/>
  <c r="G4" i="9"/>
  <c r="F4" i="9"/>
  <c r="E4" i="9"/>
  <c r="D4" i="9"/>
  <c r="C4" i="9"/>
  <c r="B4" i="9"/>
  <c r="D1" i="9"/>
  <c r="E1" i="9" s="1"/>
  <c r="F1" i="9" s="1"/>
  <c r="G1" i="9" s="1"/>
  <c r="H1" i="9" s="1"/>
  <c r="I1" i="9" s="1"/>
  <c r="J1" i="9" s="1"/>
  <c r="K1" i="9" s="1"/>
  <c r="L1" i="9" s="1"/>
  <c r="M1" i="9" s="1"/>
  <c r="N1" i="9" s="1"/>
  <c r="C1" i="9"/>
  <c r="I4" i="8"/>
  <c r="H4" i="8"/>
  <c r="G4" i="8"/>
  <c r="F4" i="8"/>
  <c r="E4" i="8"/>
  <c r="D4" i="8"/>
  <c r="C4" i="8"/>
  <c r="B4" i="8"/>
  <c r="C1" i="8"/>
  <c r="D1" i="8" s="1"/>
  <c r="E1" i="8" s="1"/>
  <c r="F1" i="8" s="1"/>
  <c r="G1" i="8" s="1"/>
  <c r="H1" i="8" s="1"/>
  <c r="I1" i="8" s="1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</calcChain>
</file>

<file path=xl/sharedStrings.xml><?xml version="1.0" encoding="utf-8"?>
<sst xmlns="http://schemas.openxmlformats.org/spreadsheetml/2006/main" count="158" uniqueCount="83">
  <si>
    <t>Data Set</t>
  </si>
  <si>
    <t>Control Samples</t>
  </si>
  <si>
    <t>Test Samples</t>
  </si>
  <si>
    <t>Features</t>
  </si>
  <si>
    <t>Classes</t>
  </si>
  <si>
    <t>Link</t>
  </si>
  <si>
    <t>Iris</t>
  </si>
  <si>
    <t>https://archive.ics.uci.edu/ml/datasets/Iris</t>
  </si>
  <si>
    <t>Wine</t>
  </si>
  <si>
    <t>https://archive.ics.uci.edu/ml/datasets/Wine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</si>
  <si>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</si>
  <si>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</si>
  <si>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</si>
  <si>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</si>
  <si>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</si>
  <si>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</si>
  <si>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</si>
  <si>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</si>
  <si>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</si>
  <si>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</si>
  <si>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Poker Hand</t>
  </si>
  <si>
    <t>https://archive.ics.uci.edu/ml/datasets/Poker+Hand</t>
  </si>
  <si>
    <t>Ionosphere</t>
  </si>
  <si>
    <t>https://archive.ics.uci.edu/ml/datasets/ionosphere</t>
  </si>
  <si>
    <t>Average Instant Power [W]</t>
  </si>
  <si>
    <t>Processor</t>
  </si>
  <si>
    <t>RAM</t>
  </si>
  <si>
    <t>Name</t>
  </si>
  <si>
    <t>Designation</t>
  </si>
  <si>
    <t>Frequency [GHz]</t>
  </si>
  <si>
    <t>Number of Cores</t>
  </si>
  <si>
    <t>Number of Threads</t>
  </si>
  <si>
    <t>Memory [GiB]</t>
  </si>
  <si>
    <t>Frequency [MHz]</t>
  </si>
  <si>
    <t>ZYNQ</t>
  </si>
  <si>
    <t>Raspberry Pi 1 Model B</t>
  </si>
  <si>
    <t>ARM1176JZF-S</t>
  </si>
  <si>
    <t>Orange Pi Plus 2</t>
  </si>
  <si>
    <t>H3 Quad-core Cortex-A7 H.265</t>
  </si>
  <si>
    <t>Raspberry Pi 3 Model B+</t>
  </si>
  <si>
    <t>Cortex-A53 (ARMv8) 64-bit</t>
  </si>
  <si>
    <t>Judas</t>
  </si>
  <si>
    <t>Intel(R) Core(TM)2 Quad CPU @ 2.40GHz</t>
  </si>
  <si>
    <t>Morgana</t>
  </si>
  <si>
    <t>Intel(R) Core(TM) i7-7820HQ CPU @ 2.90GHz</t>
  </si>
  <si>
    <t>Nadya</t>
  </si>
  <si>
    <t>Intel(R) Pentium(R) CPU G3460 @ 3.50GHz</t>
  </si>
  <si>
    <t>Sonja</t>
  </si>
  <si>
    <t>Intel(R) Pentium(R) 4 CPU 3.00GHz</t>
  </si>
  <si>
    <t>Tokyo</t>
  </si>
  <si>
    <t>Intel(R) Xeon(R) CPU E5450 @ 3.00GHz (x2)</t>
  </si>
  <si>
    <t>Harpertown</t>
  </si>
  <si>
    <t>This is only valid for parallel configuration 1 with K=4</t>
  </si>
  <si>
    <t>Number of Accelerators</t>
  </si>
  <si>
    <t>24 (pcfg1)</t>
  </si>
  <si>
    <t>Values in microseconds</t>
  </si>
  <si>
    <t>System</t>
  </si>
  <si>
    <t>Values in seconds</t>
  </si>
  <si>
    <t>Idle</t>
  </si>
  <si>
    <t>Minimum</t>
  </si>
  <si>
    <t>Maximum</t>
  </si>
  <si>
    <t>Average</t>
  </si>
  <si>
    <t>Standard deviation</t>
  </si>
  <si>
    <t>Load</t>
  </si>
  <si>
    <t>Values in watts</t>
  </si>
  <si>
    <t>ARM</t>
  </si>
  <si>
    <t>Intel</t>
  </si>
  <si>
    <t>KNN</t>
  </si>
  <si>
    <t>Max</t>
  </si>
  <si>
    <t>Time Accel [us]</t>
  </si>
  <si>
    <t>Time ARM [s]</t>
  </si>
  <si>
    <t>Speedup</t>
  </si>
  <si>
    <t xml:space="preserve">Slice LUTs </t>
  </si>
  <si>
    <t>Block RAM</t>
  </si>
  <si>
    <t>DSP</t>
  </si>
  <si>
    <t>LUT as Logic</t>
  </si>
  <si>
    <t>LUT as Memory</t>
  </si>
  <si>
    <t>Static power</t>
  </si>
  <si>
    <t>Dynamic power</t>
  </si>
  <si>
    <t>Test</t>
  </si>
  <si>
    <t>Training</t>
  </si>
  <si>
    <t>ZYNQ (ARM)</t>
  </si>
  <si>
    <t>ZYNQ (w/ KNNStuff)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</si>
</sst>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FFFFFF"/>
      <name val="Calibri"/>
      <family val="2"/>
      <charset val="1"/>
    </font>
    <font>
      <i/>
      <sz val="12"/>
      <color rgb="FFFFFFFF"/>
      <name val="Calibri (corpo)"/>
      <charset val="1"/>
    </font>
    <font>
      <i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01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4" xfId="1" applyFont="1" applyBorder="1" applyAlignment="1" applyProtection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7" xfId="0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0" fillId="2" borderId="1" xfId="0" applyFill="1" applyBorder="1"/>
    <xf numFmtId="2" fontId="0" fillId="0" borderId="0" xfId="0" applyNumberFormat="1"/>
    <xf numFmtId="2" fontId="3" fillId="3" borderId="0" xfId="0" applyNumberFormat="1" applyFont="1" applyFill="1"/>
    <xf numFmtId="0" fontId="0" fillId="0" borderId="0" xfId="0" applyFont="1"/>
    <xf numFmtId="0" fontId="3" fillId="0" borderId="0" xfId="0" applyFont="1"/>
    <xf numFmtId="2" fontId="0" fillId="3" borderId="0" xfId="0" applyNumberFormat="1" applyFill="1"/>
    <xf numFmtId="0" fontId="0" fillId="3" borderId="0" xfId="0" applyFill="1"/>
    <xf numFmtId="0" fontId="1" fillId="0" borderId="10" xfId="0" applyFont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3" fillId="3" borderId="0" xfId="0" applyFont="1" applyFill="1" applyBorder="1"/>
    <xf numFmtId="0" fontId="0" fillId="2" borderId="3" xfId="0" applyFill="1" applyBorder="1"/>
    <xf numFmtId="0" fontId="0" fillId="2" borderId="11" xfId="0" applyFill="1" applyBorder="1"/>
    <xf numFmtId="0" fontId="1" fillId="2" borderId="11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0" xfId="0" applyNumberFormat="1" applyBorder="1"/>
    <xf numFmtId="0" fontId="1" fillId="2" borderId="25" xfId="0" applyFont="1" applyFill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0" fillId="0" borderId="27" xfId="0" applyBorder="1"/>
    <xf numFmtId="0" fontId="0" fillId="0" borderId="26" xfId="0" applyBorder="1"/>
    <xf numFmtId="0" fontId="0" fillId="0" borderId="25" xfId="0" applyBorder="1"/>
    <xf numFmtId="2" fontId="0" fillId="0" borderId="26" xfId="0" applyNumberFormat="1" applyBorder="1"/>
    <xf numFmtId="0" fontId="1" fillId="2" borderId="28" xfId="0" applyFont="1" applyFill="1" applyBorder="1" applyAlignment="1">
      <alignment horizontal="right"/>
    </xf>
    <xf numFmtId="2" fontId="0" fillId="0" borderId="0" xfId="0" applyNumberFormat="1" applyFont="1"/>
    <xf numFmtId="2" fontId="0" fillId="0" borderId="0" xfId="0" applyNumberFormat="1" applyFont="1" applyBorder="1"/>
    <xf numFmtId="0" fontId="0" fillId="2" borderId="0" xfId="0" applyFill="1"/>
    <xf numFmtId="0" fontId="0" fillId="0" borderId="1" xfId="0" applyBorder="1"/>
    <xf numFmtId="0" fontId="1" fillId="2" borderId="0" xfId="0" applyFont="1" applyFill="1" applyBorder="1"/>
    <xf numFmtId="0" fontId="1" fillId="2" borderId="21" xfId="0" applyFont="1" applyFill="1" applyBorder="1" applyAlignment="1">
      <alignment horizontal="center"/>
    </xf>
    <xf numFmtId="0" fontId="0" fillId="2" borderId="15" xfId="0" applyFill="1" applyBorder="1"/>
    <xf numFmtId="0" fontId="1" fillId="2" borderId="10" xfId="0" applyFont="1" applyFill="1" applyBorder="1" applyAlignment="1">
      <alignment horizontal="right"/>
    </xf>
    <xf numFmtId="2" fontId="0" fillId="0" borderId="1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0" fontId="6" fillId="3" borderId="10" xfId="0" applyFont="1" applyFill="1" applyBorder="1" applyAlignment="1">
      <alignment horizontal="right"/>
    </xf>
    <xf numFmtId="2" fontId="3" fillId="3" borderId="1" xfId="0" applyNumberFormat="1" applyFont="1" applyFill="1" applyBorder="1"/>
    <xf numFmtId="2" fontId="3" fillId="3" borderId="0" xfId="0" applyNumberFormat="1" applyFont="1" applyFill="1" applyBorder="1"/>
    <xf numFmtId="2" fontId="3" fillId="3" borderId="11" xfId="0" applyNumberFormat="1" applyFont="1" applyFill="1" applyBorder="1"/>
    <xf numFmtId="2" fontId="3" fillId="3" borderId="10" xfId="0" applyNumberFormat="1" applyFont="1" applyFill="1" applyBorder="1"/>
    <xf numFmtId="0" fontId="3" fillId="3" borderId="0" xfId="0" applyFont="1" applyFill="1"/>
    <xf numFmtId="0" fontId="0" fillId="0" borderId="0" xfId="0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2" borderId="30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1" fillId="2" borderId="33" xfId="0" applyFont="1" applyFill="1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1" xfId="0" applyBorder="1" applyAlignment="1">
      <alignment horizontal="right"/>
    </xf>
    <xf numFmtId="11" fontId="0" fillId="0" borderId="0" xfId="0" applyNumberFormat="1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-360</xdr:rowOff>
    </xdr:from>
    <xdr:to>
      <xdr:col>11</xdr:col>
      <xdr:colOff>138960</xdr:colOff>
      <xdr:row>41</xdr:row>
      <xdr:rowOff>139320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54120"/>
          <a:ext cx="9170280" cy="420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178200</xdr:rowOff>
    </xdr:from>
    <xdr:to>
      <xdr:col>12</xdr:col>
      <xdr:colOff>151560</xdr:colOff>
      <xdr:row>19</xdr:row>
      <xdr:rowOff>190440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94040"/>
          <a:ext cx="10004040" cy="204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202320</xdr:colOff>
      <xdr:row>8</xdr:row>
      <xdr:rowOff>164160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0"/>
          <a:ext cx="5949360" cy="17769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Poker+Hand" TargetMode="External"/><Relationship Id="rId3" Type="http://schemas.openxmlformats.org/officeDocument/2006/relationships/hyperlink" Target="https://archive.ics.uci.edu/ml/datasets/Breast+Cancer+Wisconsin+%28Diagnostic%29" TargetMode="External"/><Relationship Id="rId7" Type="http://schemas.openxmlformats.org/officeDocument/2006/relationships/hyperlink" Target="https://archive.ics.uci.edu/ml/datasets/Bank+Marketing" TargetMode="External"/><Relationship Id="rId2" Type="http://schemas.openxmlformats.org/officeDocument/2006/relationships/hyperlink" Target="https://archive.ics.uci.edu/ml/datasets/Wine" TargetMode="External"/><Relationship Id="rId1" Type="http://schemas.openxmlformats.org/officeDocument/2006/relationships/hyperlink" Target="https://archive.ics.uci.edu/ml/datasets/Iris" TargetMode="External"/><Relationship Id="rId6" Type="http://schemas.openxmlformats.org/officeDocument/2006/relationships/hyperlink" Target="https://archive.ics.uci.edu/ml/datasets/Human+Activity+Recognition+Using+Smartphones" TargetMode="External"/><Relationship Id="rId5" Type="http://schemas.openxmlformats.org/officeDocument/2006/relationships/hyperlink" Target="https://archive.ics.uci.edu/ml/datasets/Abalone" TargetMode="External"/><Relationship Id="rId4" Type="http://schemas.openxmlformats.org/officeDocument/2006/relationships/hyperlink" Target="https://archive.ics.uci.edu/ml/datasets/Car+Evalu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F23" sqref="F23"/>
    </sheetView>
  </sheetViews>
  <sheetFormatPr baseColWidth="10" defaultColWidth="8.83203125" defaultRowHeight="16"/>
  <cols>
    <col min="1" max="1" width="41" style="1" customWidth="1"/>
    <col min="2" max="2" width="19.5" style="2" customWidth="1"/>
    <col min="3" max="3" width="17.1640625" style="3" customWidth="1"/>
    <col min="4" max="4" width="13.33203125" style="3" customWidth="1"/>
    <col min="5" max="5" width="12.1640625" style="4" customWidth="1"/>
    <col min="6" max="6" width="77" style="4" customWidth="1"/>
    <col min="7" max="1025" width="10.6640625" customWidth="1"/>
  </cols>
  <sheetData>
    <row r="1" spans="1:6" s="9" customFormat="1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spans="1:6">
      <c r="A2" s="1" t="s">
        <v>6</v>
      </c>
      <c r="B2" s="2">
        <v>100</v>
      </c>
      <c r="C2" s="3">
        <v>50</v>
      </c>
      <c r="D2" s="3">
        <v>4</v>
      </c>
      <c r="E2" s="4">
        <v>3</v>
      </c>
      <c r="F2" s="10" t="s">
        <v>7</v>
      </c>
    </row>
    <row r="3" spans="1:6">
      <c r="A3" s="1" t="s">
        <v>8</v>
      </c>
      <c r="B3" s="2">
        <v>118</v>
      </c>
      <c r="C3" s="3">
        <v>60</v>
      </c>
      <c r="D3" s="3">
        <v>13</v>
      </c>
      <c r="E3" s="4">
        <v>3</v>
      </c>
      <c r="F3" s="10" t="s">
        <v>9</v>
      </c>
    </row>
    <row r="4" spans="1:6">
      <c r="A4" s="1" t="s">
        <v>10</v>
      </c>
      <c r="B4" s="2">
        <v>379</v>
      </c>
      <c r="C4" s="3">
        <v>190</v>
      </c>
      <c r="D4" s="3">
        <v>30</v>
      </c>
      <c r="E4" s="4">
        <v>2</v>
      </c>
      <c r="F4" s="10" t="s">
        <v>11</v>
      </c>
    </row>
    <row r="5" spans="1:6">
      <c r="A5" s="1" t="s">
        <v>12</v>
      </c>
      <c r="B5" s="2">
        <v>1152</v>
      </c>
      <c r="C5" s="3">
        <v>576</v>
      </c>
      <c r="D5" s="3">
        <v>6</v>
      </c>
      <c r="E5" s="4">
        <v>4</v>
      </c>
      <c r="F5" s="10" t="s">
        <v>13</v>
      </c>
    </row>
    <row r="6" spans="1:6">
      <c r="A6" s="1" t="s">
        <v>14</v>
      </c>
      <c r="B6" s="2">
        <v>2784</v>
      </c>
      <c r="C6" s="3">
        <v>1393</v>
      </c>
      <c r="D6" s="3">
        <v>8</v>
      </c>
      <c r="E6" s="4">
        <v>29</v>
      </c>
      <c r="F6" s="10" t="s">
        <v>15</v>
      </c>
    </row>
    <row r="7" spans="1:6">
      <c r="A7" s="1" t="s">
        <v>16</v>
      </c>
      <c r="B7" s="2">
        <v>7352</v>
      </c>
      <c r="C7" s="3">
        <v>2947</v>
      </c>
      <c r="D7" s="3">
        <v>561</v>
      </c>
      <c r="E7" s="4">
        <v>6</v>
      </c>
      <c r="F7" s="10" t="s">
        <v>17</v>
      </c>
    </row>
    <row r="8" spans="1:6">
      <c r="A8" s="1" t="s">
        <v>18</v>
      </c>
      <c r="B8" s="2">
        <v>30140</v>
      </c>
      <c r="C8" s="3">
        <v>15071</v>
      </c>
      <c r="D8" s="3">
        <v>16</v>
      </c>
      <c r="E8" s="4">
        <v>2</v>
      </c>
      <c r="F8" s="10" t="s">
        <v>19</v>
      </c>
    </row>
    <row r="9" spans="1:6">
      <c r="A9" s="1" t="s">
        <v>20</v>
      </c>
      <c r="B9" s="2">
        <v>25010</v>
      </c>
      <c r="C9" s="3">
        <v>1000000</v>
      </c>
      <c r="D9" s="3">
        <v>10</v>
      </c>
      <c r="E9" s="4">
        <v>10</v>
      </c>
      <c r="F9" s="10" t="s">
        <v>21</v>
      </c>
    </row>
    <row r="10" spans="1:6">
      <c r="A10" s="1" t="s">
        <v>22</v>
      </c>
      <c r="B10" s="2">
        <v>263</v>
      </c>
      <c r="C10" s="3">
        <v>88</v>
      </c>
      <c r="D10" s="3">
        <v>34</v>
      </c>
      <c r="E10" s="4">
        <v>2</v>
      </c>
      <c r="F10" s="4" t="s">
        <v>23</v>
      </c>
    </row>
  </sheetData>
  <autoFilter ref="A1:F1" xr:uid="{00000000-0009-0000-0000-000000000000}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198" zoomScaleNormal="198" workbookViewId="0">
      <selection activeCell="I14" sqref="I14"/>
    </sheetView>
  </sheetViews>
  <sheetFormatPr baseColWidth="10" defaultColWidth="8.83203125" defaultRowHeight="16"/>
  <cols>
    <col min="1" max="1" width="14.1640625" style="1" customWidth="1"/>
    <col min="2" max="1025" width="10.5" customWidth="1"/>
  </cols>
  <sheetData>
    <row r="1" spans="1:11" s="9" customFormat="1" ht="17" thickBot="1">
      <c r="A1" s="5" t="s">
        <v>3</v>
      </c>
      <c r="B1" s="9">
        <v>1</v>
      </c>
      <c r="C1" s="9">
        <f t="shared" ref="C1:K1" si="0">B1*2</f>
        <v>2</v>
      </c>
      <c r="D1" s="9">
        <f t="shared" si="0"/>
        <v>4</v>
      </c>
      <c r="E1" s="9">
        <f t="shared" si="0"/>
        <v>8</v>
      </c>
      <c r="F1" s="9">
        <f t="shared" si="0"/>
        <v>16</v>
      </c>
      <c r="G1" s="9">
        <f t="shared" si="0"/>
        <v>32</v>
      </c>
      <c r="H1" s="9">
        <f t="shared" si="0"/>
        <v>64</v>
      </c>
      <c r="I1" s="9">
        <f t="shared" si="0"/>
        <v>128</v>
      </c>
      <c r="J1" s="9">
        <f t="shared" si="0"/>
        <v>256</v>
      </c>
      <c r="K1" s="9">
        <f t="shared" si="0"/>
        <v>512</v>
      </c>
    </row>
    <row r="2" spans="1:11" s="12" customFormat="1">
      <c r="A2" s="1" t="s">
        <v>69</v>
      </c>
      <c r="B2" s="12">
        <v>108.03</v>
      </c>
      <c r="C2" s="12">
        <v>207.82</v>
      </c>
      <c r="D2" s="12">
        <v>407.96</v>
      </c>
      <c r="E2" s="12">
        <v>808.17</v>
      </c>
      <c r="F2" s="12">
        <v>1608.28</v>
      </c>
      <c r="G2" s="12">
        <v>3208.34</v>
      </c>
      <c r="H2" s="12">
        <v>6408.54</v>
      </c>
      <c r="I2" s="12">
        <v>12809.31</v>
      </c>
      <c r="J2" s="12">
        <v>25610.26</v>
      </c>
      <c r="K2" s="12">
        <v>51212.77</v>
      </c>
    </row>
    <row r="3" spans="1:11" s="12" customFormat="1">
      <c r="A3" s="1" t="s">
        <v>70</v>
      </c>
      <c r="B3" s="89">
        <v>1.302E-3</v>
      </c>
      <c r="C3" s="89">
        <v>1.5790000000000001E-3</v>
      </c>
      <c r="D3" s="89">
        <v>1.9659999999999999E-3</v>
      </c>
      <c r="E3" s="89">
        <v>2.6050000000000001E-3</v>
      </c>
      <c r="F3" s="89">
        <v>4.2960000000000003E-3</v>
      </c>
      <c r="G3" s="89">
        <v>7.3419999999999996E-3</v>
      </c>
      <c r="H3" s="89">
        <v>1.2755000000000001E-2</v>
      </c>
      <c r="I3" s="89">
        <v>2.5472999999999999E-2</v>
      </c>
      <c r="J3" s="89">
        <v>5.0792999999999998E-2</v>
      </c>
      <c r="K3" s="89">
        <v>9.3036999999999995E-2</v>
      </c>
    </row>
    <row r="4" spans="1:11" s="27" customFormat="1" ht="17" thickBot="1">
      <c r="A4" s="25" t="s">
        <v>71</v>
      </c>
      <c r="B4" s="27">
        <f t="shared" ref="B4:K4" si="1">B3*1000000/B2</f>
        <v>12.052207720077757</v>
      </c>
      <c r="C4" s="27">
        <f t="shared" si="1"/>
        <v>7.5979212780290641</v>
      </c>
      <c r="D4" s="27">
        <f t="shared" si="1"/>
        <v>4.8190999117560542</v>
      </c>
      <c r="E4" s="27">
        <f t="shared" si="1"/>
        <v>3.2233317247608797</v>
      </c>
      <c r="F4" s="27">
        <f t="shared" si="1"/>
        <v>2.671176660780461</v>
      </c>
      <c r="G4" s="27">
        <f t="shared" si="1"/>
        <v>2.2884108292761987</v>
      </c>
      <c r="H4" s="27">
        <f t="shared" si="1"/>
        <v>1.9903129261891164</v>
      </c>
      <c r="I4" s="27">
        <f t="shared" si="1"/>
        <v>1.9886317061574745</v>
      </c>
      <c r="J4" s="27">
        <f t="shared" si="1"/>
        <v>1.9833066903655021</v>
      </c>
      <c r="K4" s="27">
        <f t="shared" si="1"/>
        <v>1.8166758017580382</v>
      </c>
    </row>
    <row r="5" spans="1:11" ht="17" thickBot="1"/>
    <row r="6" spans="1:11">
      <c r="A6" s="78" t="s">
        <v>67</v>
      </c>
      <c r="B6" s="90">
        <v>4</v>
      </c>
    </row>
    <row r="7" spans="1:11">
      <c r="A7" s="77" t="s">
        <v>4</v>
      </c>
      <c r="B7" s="91">
        <v>4</v>
      </c>
    </row>
    <row r="8" spans="1:11">
      <c r="A8" s="77" t="s">
        <v>79</v>
      </c>
      <c r="B8" s="91">
        <v>1</v>
      </c>
    </row>
    <row r="9" spans="1:11" ht="17" thickBot="1">
      <c r="A9" s="81" t="s">
        <v>80</v>
      </c>
      <c r="B9" s="92">
        <v>10000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zoomScaleNormal="100" workbookViewId="0">
      <selection activeCell="E29" sqref="E29"/>
    </sheetView>
  </sheetViews>
  <sheetFormatPr baseColWidth="10" defaultColWidth="8.83203125" defaultRowHeight="16"/>
  <cols>
    <col min="1" max="1" width="21.6640625" style="1" customWidth="1"/>
    <col min="2" max="2" width="23.6640625" style="11" customWidth="1"/>
    <col min="3" max="3" width="39" style="11" customWidth="1"/>
    <col min="4" max="4" width="11" style="12" customWidth="1"/>
    <col min="5" max="6" width="15" style="12" customWidth="1"/>
    <col min="7" max="7" width="17.1640625" style="13" customWidth="1"/>
    <col min="8" max="8" width="13" style="11" customWidth="1"/>
    <col min="9" max="9" width="15.33203125" style="13" customWidth="1"/>
    <col min="10" max="1025" width="10.6640625" customWidth="1"/>
  </cols>
  <sheetData>
    <row r="1" spans="1:9" s="14" customFormat="1">
      <c r="A1" s="93"/>
      <c r="B1" s="94" t="s">
        <v>24</v>
      </c>
      <c r="C1" s="95" t="s">
        <v>25</v>
      </c>
      <c r="D1" s="95"/>
      <c r="E1" s="95"/>
      <c r="F1" s="95"/>
      <c r="G1" s="95"/>
      <c r="H1" s="95" t="s">
        <v>26</v>
      </c>
      <c r="I1" s="95"/>
    </row>
    <row r="2" spans="1:9" s="16" customFormat="1">
      <c r="A2" s="93"/>
      <c r="B2" s="94"/>
      <c r="C2" s="15" t="s">
        <v>27</v>
      </c>
      <c r="D2" s="16" t="s">
        <v>28</v>
      </c>
      <c r="E2" s="16" t="s">
        <v>29</v>
      </c>
      <c r="F2" s="16" t="s">
        <v>30</v>
      </c>
      <c r="G2" s="17" t="s">
        <v>31</v>
      </c>
      <c r="H2" s="15" t="s">
        <v>32</v>
      </c>
      <c r="I2" s="17" t="s">
        <v>33</v>
      </c>
    </row>
    <row r="3" spans="1:9" s="19" customFormat="1">
      <c r="A3" s="1" t="s">
        <v>34</v>
      </c>
      <c r="B3" s="18"/>
      <c r="C3" s="18"/>
      <c r="G3" s="20"/>
      <c r="H3" s="18"/>
      <c r="I3" s="20"/>
    </row>
    <row r="4" spans="1:9" s="23" customFormat="1">
      <c r="A4" s="21" t="s">
        <v>35</v>
      </c>
      <c r="B4" s="22">
        <v>3.9</v>
      </c>
      <c r="C4" s="22" t="s">
        <v>36</v>
      </c>
      <c r="E4" s="23">
        <v>0.7</v>
      </c>
      <c r="F4" s="23">
        <v>1</v>
      </c>
      <c r="G4" s="24">
        <v>1</v>
      </c>
      <c r="H4" s="22">
        <v>0.5</v>
      </c>
      <c r="I4" s="24"/>
    </row>
    <row r="5" spans="1:9" s="12" customFormat="1">
      <c r="A5" s="1" t="s">
        <v>37</v>
      </c>
      <c r="B5" s="11">
        <v>5.7</v>
      </c>
      <c r="C5" s="11" t="s">
        <v>38</v>
      </c>
      <c r="E5" s="12">
        <v>1.6</v>
      </c>
      <c r="F5" s="12">
        <v>4</v>
      </c>
      <c r="G5" s="13">
        <v>4</v>
      </c>
      <c r="H5" s="11">
        <v>2</v>
      </c>
      <c r="I5" s="13"/>
    </row>
    <row r="6" spans="1:9" s="27" customFormat="1">
      <c r="A6" s="25" t="s">
        <v>39</v>
      </c>
      <c r="B6" s="26">
        <v>4.7</v>
      </c>
      <c r="C6" s="26" t="s">
        <v>40</v>
      </c>
      <c r="E6" s="27">
        <v>1.4</v>
      </c>
      <c r="F6" s="27">
        <v>4</v>
      </c>
      <c r="G6" s="28">
        <v>4</v>
      </c>
      <c r="H6" s="26">
        <v>1</v>
      </c>
      <c r="I6" s="28">
        <v>900</v>
      </c>
    </row>
    <row r="7" spans="1:9">
      <c r="A7" s="1" t="s">
        <v>41</v>
      </c>
      <c r="B7" s="11">
        <v>145</v>
      </c>
      <c r="C7" s="11" t="s">
        <v>42</v>
      </c>
      <c r="E7" s="12">
        <v>2.4</v>
      </c>
      <c r="F7" s="12">
        <v>4</v>
      </c>
      <c r="G7" s="13">
        <v>4</v>
      </c>
      <c r="H7" s="11">
        <v>4</v>
      </c>
      <c r="I7" s="13">
        <v>800</v>
      </c>
    </row>
    <row r="8" spans="1:9">
      <c r="A8" s="1" t="s">
        <v>43</v>
      </c>
      <c r="B8" s="11">
        <v>62</v>
      </c>
      <c r="C8" s="11" t="s">
        <v>44</v>
      </c>
      <c r="E8" s="12">
        <v>2.9</v>
      </c>
      <c r="F8" s="12">
        <v>4</v>
      </c>
      <c r="G8" s="13">
        <v>8</v>
      </c>
      <c r="H8" s="11">
        <v>16</v>
      </c>
      <c r="I8" s="13">
        <v>2133</v>
      </c>
    </row>
    <row r="9" spans="1:9">
      <c r="A9" s="1" t="s">
        <v>45</v>
      </c>
      <c r="B9" s="11">
        <v>75</v>
      </c>
      <c r="C9" s="11" t="s">
        <v>46</v>
      </c>
      <c r="E9" s="12">
        <v>3.5</v>
      </c>
      <c r="F9" s="12">
        <v>2</v>
      </c>
      <c r="G9" s="13">
        <v>2</v>
      </c>
      <c r="H9" s="11">
        <v>8</v>
      </c>
      <c r="I9" s="13">
        <v>1600</v>
      </c>
    </row>
    <row r="10" spans="1:9">
      <c r="A10" s="1" t="s">
        <v>47</v>
      </c>
      <c r="B10" s="11">
        <v>135</v>
      </c>
      <c r="C10" s="11" t="s">
        <v>48</v>
      </c>
      <c r="E10" s="12">
        <v>3</v>
      </c>
      <c r="F10" s="12">
        <v>2</v>
      </c>
      <c r="G10" s="13">
        <v>2</v>
      </c>
      <c r="H10" s="11">
        <v>4</v>
      </c>
      <c r="I10" s="13">
        <v>400</v>
      </c>
    </row>
    <row r="11" spans="1:9">
      <c r="A11" s="1" t="s">
        <v>49</v>
      </c>
      <c r="B11" s="11">
        <v>347</v>
      </c>
      <c r="C11" s="11" t="s">
        <v>50</v>
      </c>
      <c r="D11" s="12" t="s">
        <v>51</v>
      </c>
      <c r="E11" s="12">
        <v>3</v>
      </c>
      <c r="F11" s="12">
        <v>8</v>
      </c>
      <c r="G11" s="13">
        <v>8</v>
      </c>
      <c r="H11" s="11">
        <v>32</v>
      </c>
      <c r="I11" s="13">
        <v>667</v>
      </c>
    </row>
  </sheetData>
  <mergeCells count="4">
    <mergeCell ref="A1:A2"/>
    <mergeCell ref="B1:B2"/>
    <mergeCell ref="C1:G1"/>
    <mergeCell ref="H1:I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4"/>
  <sheetViews>
    <sheetView zoomScaleNormal="100" workbookViewId="0">
      <selection activeCell="A44" sqref="A44"/>
    </sheetView>
  </sheetViews>
  <sheetFormatPr baseColWidth="10" defaultColWidth="8.83203125" defaultRowHeight="16"/>
  <cols>
    <col min="1" max="1025" width="10.6640625" customWidth="1"/>
  </cols>
  <sheetData>
    <row r="44" spans="1:1">
      <c r="A44" s="29" t="s">
        <v>52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tabSelected="1" zoomScale="138" zoomScaleNormal="138" workbookViewId="0">
      <selection activeCell="H17" sqref="H17"/>
    </sheetView>
  </sheetViews>
  <sheetFormatPr baseColWidth="10" defaultColWidth="8.83203125" defaultRowHeight="16"/>
  <cols>
    <col min="1" max="1" width="41.5" style="30" customWidth="1"/>
    <col min="2" max="3" width="14.6640625" bestFit="1" customWidth="1"/>
    <col min="4" max="7" width="13.5" bestFit="1" customWidth="1"/>
    <col min="8" max="1025" width="10.6640625" customWidth="1"/>
  </cols>
  <sheetData>
    <row r="1" spans="1:8" s="9" customFormat="1">
      <c r="A1" s="5" t="s">
        <v>53</v>
      </c>
      <c r="B1" s="9">
        <v>1</v>
      </c>
      <c r="C1" s="9">
        <v>2</v>
      </c>
      <c r="D1" s="9">
        <v>4</v>
      </c>
      <c r="E1" s="9">
        <v>8</v>
      </c>
      <c r="F1" s="9">
        <v>16</v>
      </c>
      <c r="G1" s="9">
        <v>24</v>
      </c>
      <c r="H1" s="9" t="s">
        <v>54</v>
      </c>
    </row>
    <row r="2" spans="1:8">
      <c r="A2" s="1" t="s">
        <v>6</v>
      </c>
      <c r="B2" s="31">
        <v>534.05999999999995</v>
      </c>
      <c r="C2" s="31">
        <v>348.11</v>
      </c>
      <c r="D2" s="31">
        <v>281.85000000000002</v>
      </c>
      <c r="E2" s="31">
        <v>258.36</v>
      </c>
      <c r="F2" s="31">
        <v>263.83</v>
      </c>
      <c r="G2">
        <v>293.08999999999997</v>
      </c>
      <c r="H2">
        <v>860.38</v>
      </c>
    </row>
    <row r="3" spans="1:8">
      <c r="A3" s="1" t="s">
        <v>8</v>
      </c>
      <c r="B3" s="31">
        <v>1335.12</v>
      </c>
      <c r="C3" s="31">
        <v>765.15</v>
      </c>
      <c r="D3" s="31">
        <v>498.24</v>
      </c>
      <c r="E3" s="31">
        <v>388.49</v>
      </c>
      <c r="F3" s="31">
        <v>315.04000000000002</v>
      </c>
      <c r="G3">
        <v>332.54</v>
      </c>
      <c r="H3">
        <v>1619.56</v>
      </c>
    </row>
    <row r="4" spans="1:8">
      <c r="A4" s="1" t="s">
        <v>10</v>
      </c>
      <c r="B4" s="31">
        <v>22905.72</v>
      </c>
      <c r="C4" s="31">
        <v>11767.73</v>
      </c>
      <c r="D4" s="31">
        <v>6309.23</v>
      </c>
      <c r="E4" s="31">
        <v>3526.13</v>
      </c>
      <c r="F4" s="31">
        <v>2130.86</v>
      </c>
      <c r="G4">
        <v>1677.1</v>
      </c>
      <c r="H4">
        <v>8801.4500000000007</v>
      </c>
    </row>
    <row r="5" spans="1:8">
      <c r="A5" s="1" t="s">
        <v>12</v>
      </c>
      <c r="B5" s="31">
        <v>43670.74</v>
      </c>
      <c r="C5" s="31">
        <v>22845.77</v>
      </c>
      <c r="D5" s="31">
        <v>12564.43</v>
      </c>
      <c r="E5" s="31">
        <v>7426.75</v>
      </c>
      <c r="F5" s="31">
        <v>4854.58</v>
      </c>
      <c r="G5">
        <v>4014.91</v>
      </c>
      <c r="H5">
        <v>11819.54</v>
      </c>
    </row>
    <row r="6" spans="1:8">
      <c r="A6" s="1" t="s">
        <v>14</v>
      </c>
      <c r="B6" s="31">
        <v>321821.68</v>
      </c>
      <c r="C6" s="31">
        <v>164301.25</v>
      </c>
      <c r="D6" s="31">
        <v>86017.5</v>
      </c>
      <c r="E6" s="31">
        <v>46884.77</v>
      </c>
      <c r="F6" s="31">
        <v>27328.47</v>
      </c>
      <c r="G6">
        <v>20894.650000000001</v>
      </c>
      <c r="H6">
        <v>41480.61</v>
      </c>
    </row>
    <row r="7" spans="1:8" s="34" customFormat="1">
      <c r="A7" s="1" t="s">
        <v>16</v>
      </c>
      <c r="B7" s="32"/>
      <c r="C7" s="32"/>
      <c r="D7" s="32"/>
      <c r="E7" s="32"/>
      <c r="F7" s="32"/>
      <c r="G7" s="33">
        <v>5096021.45</v>
      </c>
    </row>
    <row r="8" spans="1:8">
      <c r="A8" s="1" t="s">
        <v>18</v>
      </c>
      <c r="B8" s="31">
        <v>72855576.159999996</v>
      </c>
      <c r="C8" s="31">
        <v>36454122.640000001</v>
      </c>
      <c r="D8" s="31">
        <v>18256668.129999999</v>
      </c>
      <c r="E8" s="31">
        <v>9157815.4100000001</v>
      </c>
      <c r="F8" s="31">
        <v>4608785.8600000003</v>
      </c>
      <c r="G8">
        <v>3092637.15</v>
      </c>
    </row>
    <row r="9" spans="1:8">
      <c r="A9" s="1" t="s">
        <v>20</v>
      </c>
      <c r="B9" s="31">
        <v>2510812482.75</v>
      </c>
      <c r="C9" s="31">
        <v>1257284937.02</v>
      </c>
      <c r="D9" s="31">
        <v>630858476.10000002</v>
      </c>
      <c r="E9" s="31">
        <v>317652676.01999998</v>
      </c>
      <c r="F9" s="31">
        <v>161057301.38</v>
      </c>
      <c r="G9" s="31">
        <v>108882432.8</v>
      </c>
    </row>
    <row r="10" spans="1:8">
      <c r="A10" s="1" t="s">
        <v>22</v>
      </c>
      <c r="B10" s="35"/>
      <c r="C10" s="35"/>
      <c r="D10" s="35"/>
      <c r="E10" s="35"/>
      <c r="F10" s="35"/>
      <c r="G10" s="31">
        <v>739.51</v>
      </c>
    </row>
    <row r="11" spans="1:8" s="36" customFormat="1">
      <c r="A11" s="96" t="s">
        <v>55</v>
      </c>
      <c r="B11" s="96"/>
      <c r="C11" s="96"/>
      <c r="D11" s="96"/>
      <c r="E11" s="96"/>
      <c r="F11" s="96"/>
      <c r="G11" s="96"/>
      <c r="H11" s="96"/>
    </row>
  </sheetData>
  <mergeCells count="1">
    <mergeCell ref="A11:H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1"/>
  <sheetViews>
    <sheetView zoomScaleNormal="100" workbookViewId="0">
      <selection activeCell="E29" sqref="E29"/>
    </sheetView>
  </sheetViews>
  <sheetFormatPr baseColWidth="10" defaultColWidth="8.83203125" defaultRowHeight="16"/>
  <cols>
    <col min="1" max="1" width="41.5" style="30" customWidth="1"/>
    <col min="2" max="2" width="12.1640625" style="37" customWidth="1"/>
    <col min="3" max="3" width="20.5" style="11" customWidth="1"/>
    <col min="4" max="4" width="14.5" style="12" customWidth="1"/>
    <col min="5" max="5" width="21.6640625" style="13" customWidth="1"/>
    <col min="6" max="6" width="11.1640625" customWidth="1"/>
    <col min="7" max="7" width="10.1640625" customWidth="1"/>
    <col min="8" max="8" width="11.1640625" customWidth="1"/>
    <col min="9" max="9" width="12.1640625" customWidth="1"/>
    <col min="10" max="10" width="10.1640625" customWidth="1"/>
    <col min="11" max="1025" width="10.6640625" customWidth="1"/>
  </cols>
  <sheetData>
    <row r="1" spans="1:1024" s="9" customFormat="1">
      <c r="A1" s="5" t="s">
        <v>56</v>
      </c>
      <c r="B1" s="38" t="s">
        <v>34</v>
      </c>
      <c r="C1" s="38" t="s">
        <v>35</v>
      </c>
      <c r="D1" s="9" t="s">
        <v>37</v>
      </c>
      <c r="E1" s="39" t="s">
        <v>39</v>
      </c>
      <c r="F1" s="9" t="s">
        <v>41</v>
      </c>
      <c r="G1" s="9" t="s">
        <v>43</v>
      </c>
      <c r="H1" s="9" t="s">
        <v>45</v>
      </c>
      <c r="I1" s="9" t="s">
        <v>47</v>
      </c>
      <c r="J1" s="9" t="s">
        <v>49</v>
      </c>
      <c r="AMJ1"/>
    </row>
    <row r="2" spans="1:1024">
      <c r="A2" s="1" t="s">
        <v>6</v>
      </c>
      <c r="B2" s="40">
        <v>6.8800000000000003E-4</v>
      </c>
      <c r="C2" s="11">
        <v>2.6689999999999999E-3</v>
      </c>
      <c r="D2" s="12">
        <v>6.9899999999999997E-4</v>
      </c>
      <c r="E2" s="13">
        <v>1.168E-3</v>
      </c>
      <c r="F2" s="12">
        <v>9.9099999999999991E-4</v>
      </c>
      <c r="G2" s="12">
        <v>2.0100000000000001E-4</v>
      </c>
      <c r="H2" s="12">
        <v>2.1699999999999999E-4</v>
      </c>
      <c r="I2" s="12">
        <v>4.7699999999999999E-4</v>
      </c>
      <c r="J2">
        <v>5.3300000000000005E-4</v>
      </c>
    </row>
    <row r="3" spans="1:1024">
      <c r="A3" s="1" t="s">
        <v>8</v>
      </c>
      <c r="B3" s="40">
        <v>2.036E-3</v>
      </c>
      <c r="C3" s="11">
        <v>4.6080000000000001E-3</v>
      </c>
      <c r="D3" s="12">
        <v>1.108E-3</v>
      </c>
      <c r="E3" s="13">
        <v>1.5679999999999999E-3</v>
      </c>
      <c r="F3">
        <v>1.039E-3</v>
      </c>
      <c r="G3">
        <v>1.92E-4</v>
      </c>
      <c r="H3">
        <v>3.86E-4</v>
      </c>
      <c r="I3">
        <v>8.7699999999999996E-4</v>
      </c>
      <c r="J3">
        <v>5.7700000000000004E-4</v>
      </c>
    </row>
    <row r="4" spans="1:1024">
      <c r="A4" s="1" t="s">
        <v>10</v>
      </c>
      <c r="B4" s="40">
        <v>4.1023999999999998E-2</v>
      </c>
      <c r="C4" s="11">
        <v>9.5048999999999995E-2</v>
      </c>
      <c r="D4" s="12">
        <v>1.2413E-2</v>
      </c>
      <c r="E4" s="13">
        <v>1.0874999999999999E-2</v>
      </c>
      <c r="F4">
        <v>1.98E-3</v>
      </c>
      <c r="G4">
        <v>6.9300000000000004E-4</v>
      </c>
      <c r="H4">
        <v>2.5690000000000001E-3</v>
      </c>
      <c r="I4">
        <v>1.2605999999999999E-2</v>
      </c>
      <c r="J4">
        <v>1.817E-3</v>
      </c>
    </row>
    <row r="5" spans="1:1024">
      <c r="A5" s="1" t="s">
        <v>12</v>
      </c>
      <c r="B5" s="40">
        <v>0.11864</v>
      </c>
      <c r="C5" s="11">
        <v>0.28378500000000001</v>
      </c>
      <c r="D5" s="12">
        <v>2.8409E-2</v>
      </c>
      <c r="E5" s="13">
        <v>3.3161000000000003E-2</v>
      </c>
      <c r="F5">
        <v>4.9870000000000001E-3</v>
      </c>
      <c r="G5">
        <v>1.5629999999999999E-3</v>
      </c>
      <c r="H5">
        <v>1.1422E-2</v>
      </c>
      <c r="I5">
        <v>3.8371000000000002E-2</v>
      </c>
      <c r="J5">
        <v>6.0299999999999998E-3</v>
      </c>
    </row>
    <row r="6" spans="1:1024">
      <c r="A6" s="1" t="s">
        <v>14</v>
      </c>
      <c r="B6" s="40">
        <v>0.90632800000000002</v>
      </c>
      <c r="C6" s="11">
        <v>2.3883779999999999</v>
      </c>
      <c r="D6" s="12">
        <v>9.7410999999999998E-2</v>
      </c>
      <c r="E6" s="13">
        <v>0.18001900000000001</v>
      </c>
      <c r="F6">
        <v>2.6360999999999999E-2</v>
      </c>
      <c r="G6">
        <v>5.6100000000000004E-3</v>
      </c>
      <c r="H6">
        <v>5.5782999999999999E-2</v>
      </c>
      <c r="I6">
        <v>0.260853</v>
      </c>
      <c r="J6">
        <v>2.1000999999999999E-2</v>
      </c>
    </row>
    <row r="7" spans="1:1024">
      <c r="A7" s="1" t="s">
        <v>16</v>
      </c>
      <c r="B7" s="40">
        <v>233.51242400000001</v>
      </c>
      <c r="C7" s="11">
        <v>631.32241399999998</v>
      </c>
      <c r="D7" s="12">
        <v>30.971461999999999</v>
      </c>
      <c r="E7" s="13">
        <v>50.295641000000003</v>
      </c>
      <c r="F7">
        <v>4.6477719999999998</v>
      </c>
      <c r="G7">
        <v>2.0323419999999999</v>
      </c>
      <c r="H7">
        <v>5.6928530000000004</v>
      </c>
      <c r="I7">
        <v>58.159612000000003</v>
      </c>
      <c r="J7">
        <v>3.7200829999999998</v>
      </c>
    </row>
    <row r="8" spans="1:1024">
      <c r="A8" s="1" t="s">
        <v>18</v>
      </c>
      <c r="B8" s="40">
        <v>185.311128</v>
      </c>
      <c r="C8" s="11">
        <v>515.10249299999998</v>
      </c>
      <c r="D8" s="12">
        <v>23.207187999999999</v>
      </c>
      <c r="E8" s="13">
        <v>41.253909</v>
      </c>
      <c r="F8">
        <v>4.0887440000000002</v>
      </c>
      <c r="G8">
        <v>1.213212</v>
      </c>
      <c r="H8">
        <v>4.0199480000000003</v>
      </c>
      <c r="I8">
        <v>47.687243000000002</v>
      </c>
      <c r="J8">
        <v>1.669341</v>
      </c>
    </row>
    <row r="9" spans="1:1024">
      <c r="A9" s="1" t="s">
        <v>20</v>
      </c>
      <c r="B9" s="40">
        <v>7336.9691590000002</v>
      </c>
      <c r="C9" s="11">
        <v>21582.630055000001</v>
      </c>
      <c r="D9" s="12">
        <v>1144.566329</v>
      </c>
      <c r="E9" s="13">
        <v>1573.300025</v>
      </c>
      <c r="F9">
        <v>233.37815399999999</v>
      </c>
      <c r="G9">
        <v>55.778759000000001</v>
      </c>
      <c r="H9">
        <v>171.73456200000001</v>
      </c>
      <c r="I9">
        <v>1929.127624</v>
      </c>
      <c r="J9">
        <v>94.056090999999995</v>
      </c>
    </row>
    <row r="10" spans="1:1024">
      <c r="A10" s="1" t="s">
        <v>22</v>
      </c>
      <c r="B10" s="40">
        <v>1.5202E-2</v>
      </c>
      <c r="C10" s="41"/>
      <c r="D10" s="42"/>
      <c r="E10" s="43"/>
      <c r="F10" s="36"/>
      <c r="G10" s="36"/>
      <c r="H10" s="36"/>
      <c r="I10" s="36"/>
      <c r="J10" s="36"/>
    </row>
    <row r="11" spans="1:1024" s="44" customFormat="1">
      <c r="A11" s="97" t="s">
        <v>57</v>
      </c>
      <c r="B11" s="97"/>
      <c r="C11" s="97"/>
      <c r="D11" s="97"/>
      <c r="E11" s="97"/>
      <c r="F11" s="97"/>
      <c r="G11" s="97"/>
      <c r="H11" s="97"/>
      <c r="I11" s="97"/>
      <c r="J11" s="97"/>
      <c r="AMJ11"/>
    </row>
  </sheetData>
  <mergeCells count="1">
    <mergeCell ref="A11:J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zoomScaleNormal="100" workbookViewId="0">
      <selection activeCell="F24" sqref="F24"/>
    </sheetView>
  </sheetViews>
  <sheetFormatPr baseColWidth="10" defaultColWidth="8.83203125" defaultRowHeight="16"/>
  <cols>
    <col min="1" max="1" width="5" style="45" customWidth="1"/>
    <col min="2" max="2" width="16.83203125" style="46" customWidth="1"/>
    <col min="3" max="3" width="16.83203125" style="3" customWidth="1"/>
    <col min="4" max="4" width="18.5" style="12" bestFit="1" customWidth="1"/>
    <col min="5" max="5" width="20.5" style="11" customWidth="1"/>
    <col min="6" max="6" width="14.5" style="12" customWidth="1"/>
    <col min="7" max="7" width="21.6640625" style="13" customWidth="1"/>
    <col min="8" max="8" width="6.6640625" customWidth="1"/>
    <col min="9" max="9" width="8.5" customWidth="1"/>
    <col min="10" max="10" width="6.5" customWidth="1"/>
    <col min="11" max="12" width="6.6640625" customWidth="1"/>
    <col min="13" max="1026" width="10.6640625" customWidth="1"/>
  </cols>
  <sheetData>
    <row r="1" spans="1:12" s="9" customFormat="1">
      <c r="A1" s="93" t="s">
        <v>56</v>
      </c>
      <c r="B1" s="93"/>
      <c r="C1" s="6" t="s">
        <v>81</v>
      </c>
      <c r="D1" s="9" t="s">
        <v>82</v>
      </c>
      <c r="E1" s="38" t="s">
        <v>35</v>
      </c>
      <c r="F1" s="9" t="s">
        <v>37</v>
      </c>
      <c r="G1" s="39" t="s">
        <v>39</v>
      </c>
      <c r="H1" s="9" t="s">
        <v>41</v>
      </c>
      <c r="I1" s="9" t="s">
        <v>43</v>
      </c>
      <c r="J1" s="9" t="s">
        <v>45</v>
      </c>
      <c r="K1" s="9" t="s">
        <v>47</v>
      </c>
      <c r="L1" s="9" t="s">
        <v>49</v>
      </c>
    </row>
    <row r="2" spans="1:12">
      <c r="A2" s="98" t="s">
        <v>58</v>
      </c>
      <c r="B2" s="47" t="s">
        <v>59</v>
      </c>
      <c r="C2" s="75"/>
      <c r="D2" s="48"/>
      <c r="H2" s="49">
        <v>79</v>
      </c>
      <c r="I2" s="49">
        <v>15</v>
      </c>
      <c r="J2" s="49">
        <v>45</v>
      </c>
      <c r="K2" s="49">
        <v>74</v>
      </c>
      <c r="L2" s="31">
        <v>224</v>
      </c>
    </row>
    <row r="3" spans="1:12">
      <c r="A3" s="98"/>
      <c r="B3" s="47" t="s">
        <v>60</v>
      </c>
      <c r="C3" s="75"/>
      <c r="D3" s="48"/>
      <c r="H3" s="31">
        <v>95</v>
      </c>
      <c r="I3" s="31">
        <v>20</v>
      </c>
      <c r="J3" s="31">
        <v>52</v>
      </c>
      <c r="K3" s="31">
        <v>83</v>
      </c>
      <c r="L3" s="31">
        <v>244</v>
      </c>
    </row>
    <row r="4" spans="1:12">
      <c r="A4" s="98"/>
      <c r="B4" s="47" t="s">
        <v>61</v>
      </c>
      <c r="C4" s="75"/>
      <c r="D4" s="48"/>
      <c r="H4" s="31">
        <v>83.400249876800004</v>
      </c>
      <c r="I4" s="31">
        <v>17.063609822899998</v>
      </c>
      <c r="J4" s="31">
        <v>48.795460974400001</v>
      </c>
      <c r="K4" s="31">
        <v>78.114444090500001</v>
      </c>
      <c r="L4" s="31">
        <v>233.106558621</v>
      </c>
    </row>
    <row r="5" spans="1:12" s="53" customFormat="1">
      <c r="A5" s="98"/>
      <c r="B5" s="50" t="s">
        <v>62</v>
      </c>
      <c r="C5" s="76"/>
      <c r="D5" s="51"/>
      <c r="E5" s="52"/>
      <c r="G5" s="54"/>
      <c r="H5" s="55">
        <v>2.5453206508499999</v>
      </c>
      <c r="I5" s="55">
        <v>1.03317437585</v>
      </c>
      <c r="J5" s="55">
        <v>1.1970549137399999</v>
      </c>
      <c r="K5" s="55">
        <v>1.9350476632</v>
      </c>
      <c r="L5" s="55">
        <v>4.1344574757599997</v>
      </c>
    </row>
    <row r="6" spans="1:12">
      <c r="A6" s="99" t="s">
        <v>63</v>
      </c>
      <c r="B6" s="56" t="s">
        <v>59</v>
      </c>
      <c r="C6" s="75"/>
      <c r="D6" s="48"/>
      <c r="H6" s="31">
        <v>82</v>
      </c>
      <c r="I6" s="31">
        <v>16</v>
      </c>
      <c r="J6" s="31">
        <v>48</v>
      </c>
      <c r="K6" s="31">
        <v>74</v>
      </c>
      <c r="L6" s="31">
        <v>231</v>
      </c>
    </row>
    <row r="7" spans="1:12">
      <c r="A7" s="99"/>
      <c r="B7" s="47" t="s">
        <v>60</v>
      </c>
      <c r="C7" s="75"/>
      <c r="D7" s="48"/>
      <c r="H7" s="31">
        <v>161</v>
      </c>
      <c r="I7" s="31">
        <v>66</v>
      </c>
      <c r="J7" s="31">
        <v>79</v>
      </c>
      <c r="K7" s="57">
        <v>149</v>
      </c>
      <c r="L7" s="58">
        <v>340</v>
      </c>
    </row>
    <row r="8" spans="1:12">
      <c r="A8" s="99"/>
      <c r="B8" s="47" t="s">
        <v>61</v>
      </c>
      <c r="C8" s="75"/>
      <c r="D8" s="48"/>
      <c r="H8" s="31">
        <v>150.733263029</v>
      </c>
      <c r="I8" s="31">
        <v>55.030479873300003</v>
      </c>
      <c r="J8" s="31">
        <v>74.802833365300003</v>
      </c>
      <c r="K8" s="31">
        <v>141.69338719699999</v>
      </c>
      <c r="L8" s="31">
        <v>330.97444960000001</v>
      </c>
    </row>
    <row r="9" spans="1:12">
      <c r="A9" s="99"/>
      <c r="B9" s="50" t="s">
        <v>62</v>
      </c>
      <c r="C9" s="75"/>
      <c r="D9" s="48"/>
      <c r="H9" s="31">
        <v>0.10434324846</v>
      </c>
      <c r="I9" s="31">
        <v>0.14542360448300001</v>
      </c>
      <c r="J9" s="31">
        <v>8.3724022653700006E-2</v>
      </c>
      <c r="K9" s="31">
        <v>3.1785635094099998E-2</v>
      </c>
      <c r="L9" s="31">
        <v>0.21005931907200001</v>
      </c>
    </row>
    <row r="10" spans="1:12" s="44" customFormat="1">
      <c r="A10" s="97" t="s">
        <v>64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</row>
  </sheetData>
  <mergeCells count="4">
    <mergeCell ref="A1:B1"/>
    <mergeCell ref="A2:A5"/>
    <mergeCell ref="A6:A9"/>
    <mergeCell ref="A10:L1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zoomScaleNormal="100" workbookViewId="0">
      <selection activeCell="D2" sqref="D2"/>
    </sheetView>
  </sheetViews>
  <sheetFormatPr baseColWidth="10" defaultColWidth="8.83203125" defaultRowHeight="16"/>
  <cols>
    <col min="1" max="1" width="41.5" style="59" customWidth="1"/>
    <col min="2" max="2" width="5.83203125" style="60" customWidth="1"/>
    <col min="3" max="3" width="20.5" style="12" customWidth="1"/>
    <col min="4" max="4" width="14.5" style="12" customWidth="1"/>
    <col min="5" max="5" width="21.6640625" style="13" customWidth="1"/>
    <col min="6" max="6" width="5.6640625" style="11" customWidth="1"/>
    <col min="7" max="7" width="8.5" style="12" customWidth="1"/>
    <col min="8" max="8" width="6.5" style="12" customWidth="1"/>
    <col min="9" max="9" width="5.6640625" style="12" customWidth="1"/>
    <col min="10" max="10" width="6.1640625" style="13" customWidth="1"/>
    <col min="11" max="1025" width="10.6640625" customWidth="1"/>
  </cols>
  <sheetData>
    <row r="1" spans="1:10" s="61" customFormat="1">
      <c r="B1" s="100" t="s">
        <v>65</v>
      </c>
      <c r="C1" s="100"/>
      <c r="D1" s="100"/>
      <c r="E1" s="100"/>
      <c r="F1" s="100" t="s">
        <v>66</v>
      </c>
      <c r="G1" s="100"/>
      <c r="H1" s="100"/>
      <c r="I1" s="100"/>
      <c r="J1" s="100"/>
    </row>
    <row r="2" spans="1:10" s="63" customFormat="1">
      <c r="A2" s="15"/>
      <c r="B2" s="62" t="s">
        <v>34</v>
      </c>
      <c r="C2" s="16" t="s">
        <v>35</v>
      </c>
      <c r="D2" s="16" t="s">
        <v>37</v>
      </c>
      <c r="E2" s="17" t="s">
        <v>39</v>
      </c>
      <c r="F2" s="15" t="s">
        <v>41</v>
      </c>
      <c r="G2" s="16" t="s">
        <v>43</v>
      </c>
      <c r="H2" s="16" t="s">
        <v>45</v>
      </c>
      <c r="I2" s="16" t="s">
        <v>47</v>
      </c>
      <c r="J2" s="17" t="s">
        <v>49</v>
      </c>
    </row>
    <row r="3" spans="1:10">
      <c r="A3" s="64" t="s">
        <v>6</v>
      </c>
      <c r="B3" s="65">
        <f>'Timing CPU'!B2/'Timing Accel'!$G2*1000000</f>
        <v>2.3474018219659496</v>
      </c>
      <c r="C3" s="49">
        <f>'Timing CPU'!C2/'Timing Accel'!$G2*1000000</f>
        <v>9.106417823876626</v>
      </c>
      <c r="D3" s="49">
        <f>'Timing CPU'!D2/'Timing Accel'!$G2*1000000</f>
        <v>2.3849329557473813</v>
      </c>
      <c r="E3" s="66">
        <f>'Timing CPU'!E2/'Timing Accel'!$G2*1000000</f>
        <v>3.9851240233375416</v>
      </c>
      <c r="F3" s="67">
        <f>'Timing CPU'!F2/'Timing Accel'!$G2*1000000</f>
        <v>3.3812139615817669</v>
      </c>
      <c r="G3" s="49">
        <f>'Timing CPU'!G2/'Timing Accel'!$G2*1000000</f>
        <v>0.68579617182435437</v>
      </c>
      <c r="H3" s="49">
        <f>'Timing CPU'!H2/'Timing Accel'!$G2*1000000</f>
        <v>0.74038691187007399</v>
      </c>
      <c r="I3" s="49">
        <f>'Timing CPU'!I2/'Timing Accel'!$G2*1000000</f>
        <v>1.62748643761302</v>
      </c>
      <c r="J3" s="66">
        <f>'Timing CPU'!J2/'Timing Accel'!$G2*1000000</f>
        <v>1.8185540277730394</v>
      </c>
    </row>
    <row r="4" spans="1:10">
      <c r="A4" s="64" t="s">
        <v>8</v>
      </c>
      <c r="B4" s="65">
        <f>'Timing CPU'!B3/'Timing Accel'!$G3*1000000</f>
        <v>6.1225717206952543</v>
      </c>
      <c r="C4" s="49">
        <f>'Timing CPU'!C3/'Timing Accel'!$G3*1000000</f>
        <v>13.85697961147531</v>
      </c>
      <c r="D4" s="49">
        <f>'Timing CPU'!D3/'Timing Accel'!$G3*1000000</f>
        <v>3.3319299933842546</v>
      </c>
      <c r="E4" s="66">
        <f>'Timing CPU'!E3/'Timing Accel'!$G3*1000000</f>
        <v>4.7152222289047927</v>
      </c>
      <c r="F4" s="67">
        <f>'Timing CPU'!F3/'Timing Accel'!$G3*1000000</f>
        <v>3.1244361580561733</v>
      </c>
      <c r="G4" s="49">
        <f>'Timing CPU'!G3/'Timing Accel'!$G3*1000000</f>
        <v>0.57737415047813789</v>
      </c>
      <c r="H4" s="49">
        <f>'Timing CPU'!H3/'Timing Accel'!$G3*1000000</f>
        <v>1.1607626150237564</v>
      </c>
      <c r="I4" s="49">
        <f>'Timing CPU'!I3/'Timing Accel'!$G3*1000000</f>
        <v>2.6372767185902446</v>
      </c>
      <c r="J4" s="66">
        <f>'Timing CPU'!J3/'Timing Accel'!$G3*1000000</f>
        <v>1.7351296084681542</v>
      </c>
    </row>
    <row r="5" spans="1:10">
      <c r="A5" s="64" t="s">
        <v>10</v>
      </c>
      <c r="B5" s="65">
        <f>'Timing CPU'!B4/'Timing Accel'!$G4*1000000</f>
        <v>24.461272434559657</v>
      </c>
      <c r="C5" s="49">
        <f>'Timing CPU'!C4/'Timing Accel'!$G4*1000000</f>
        <v>56.67461689821716</v>
      </c>
      <c r="D5" s="49">
        <f>'Timing CPU'!D4/'Timing Accel'!$G4*1000000</f>
        <v>7.401466817721067</v>
      </c>
      <c r="E5" s="66">
        <f>'Timing CPU'!E4/'Timing Accel'!$G4*1000000</f>
        <v>6.484407608371594</v>
      </c>
      <c r="F5" s="67">
        <f>'Timing CPU'!F4/'Timing Accel'!$G4*1000000</f>
        <v>1.1806093852483455</v>
      </c>
      <c r="G5" s="49">
        <f>'Timing CPU'!G4/'Timing Accel'!$G4*1000000</f>
        <v>0.41321328483692094</v>
      </c>
      <c r="H5" s="49">
        <f>'Timing CPU'!H4/'Timing Accel'!$G4*1000000</f>
        <v>1.5318108639914139</v>
      </c>
      <c r="I5" s="49">
        <f>'Timing CPU'!I4/'Timing Accel'!$G4*1000000</f>
        <v>7.5165464194144649</v>
      </c>
      <c r="J5" s="66">
        <f>'Timing CPU'!J4/'Timing Accel'!$G4*1000000</f>
        <v>1.0834178045435574</v>
      </c>
    </row>
    <row r="6" spans="1:10">
      <c r="A6" s="64" t="s">
        <v>12</v>
      </c>
      <c r="B6" s="65">
        <f>'Timing CPU'!B5/'Timing Accel'!$G5*1000000</f>
        <v>29.549852923228666</v>
      </c>
      <c r="C6" s="49">
        <f>'Timing CPU'!C5/'Timing Accel'!$G5*1000000</f>
        <v>70.682779937781916</v>
      </c>
      <c r="D6" s="49">
        <f>'Timing CPU'!D5/'Timing Accel'!$G5*1000000</f>
        <v>7.0758746771409573</v>
      </c>
      <c r="E6" s="66">
        <f>'Timing CPU'!E5/'Timing Accel'!$G5*1000000</f>
        <v>8.2594628522183573</v>
      </c>
      <c r="F6" s="67">
        <f>'Timing CPU'!F5/'Timing Accel'!$G5*1000000</f>
        <v>1.2421199977085415</v>
      </c>
      <c r="G6" s="49">
        <f>'Timing CPU'!G5/'Timing Accel'!$G5*1000000</f>
        <v>0.38929888839351318</v>
      </c>
      <c r="H6" s="49">
        <f>'Timing CPU'!H5/'Timing Accel'!$G5*1000000</f>
        <v>2.8448956514591859</v>
      </c>
      <c r="I6" s="49">
        <f>'Timing CPU'!I5/'Timing Accel'!$G5*1000000</f>
        <v>9.5571258135300674</v>
      </c>
      <c r="J6" s="66">
        <f>'Timing CPU'!J5/'Timing Accel'!$G5*1000000</f>
        <v>1.5019016615565481</v>
      </c>
    </row>
    <row r="7" spans="1:10">
      <c r="A7" s="64" t="s">
        <v>14</v>
      </c>
      <c r="B7" s="65">
        <f>'Timing CPU'!B6/'Timing Accel'!$G6*1000000</f>
        <v>43.37607952274864</v>
      </c>
      <c r="C7" s="49">
        <f>'Timing CPU'!C6/'Timing Accel'!$G6*1000000</f>
        <v>114.30571940664235</v>
      </c>
      <c r="D7" s="49">
        <f>'Timing CPU'!D6/'Timing Accel'!$G6*1000000</f>
        <v>4.6620067816402759</v>
      </c>
      <c r="E7" s="66">
        <f>'Timing CPU'!E6/'Timing Accel'!$G6*1000000</f>
        <v>8.6155546994086993</v>
      </c>
      <c r="F7" s="67">
        <f>'Timing CPU'!F6/'Timing Accel'!$G6*1000000</f>
        <v>1.2616148152756803</v>
      </c>
      <c r="G7" s="49">
        <f>'Timing CPU'!G6/'Timing Accel'!$G6*1000000</f>
        <v>0.26848978087692305</v>
      </c>
      <c r="H7" s="49">
        <f>'Timing CPU'!H6/'Timing Accel'!$G6*1000000</f>
        <v>2.6697264610797502</v>
      </c>
      <c r="I7" s="49">
        <f>'Timing CPU'!I6/'Timing Accel'!$G6*1000000</f>
        <v>12.484200501085205</v>
      </c>
      <c r="J7" s="66">
        <f>'Timing CPU'!J6/'Timing Accel'!$G6*1000000</f>
        <v>1.0050898196428271</v>
      </c>
    </row>
    <row r="8" spans="1:10" s="73" customFormat="1">
      <c r="A8" s="68" t="s">
        <v>16</v>
      </c>
      <c r="B8" s="69"/>
      <c r="C8" s="70"/>
      <c r="D8" s="70"/>
      <c r="E8" s="71"/>
      <c r="F8" s="72"/>
      <c r="G8" s="70"/>
      <c r="H8" s="70"/>
      <c r="I8" s="70"/>
      <c r="J8" s="71"/>
    </row>
    <row r="9" spans="1:10">
      <c r="A9" s="64" t="s">
        <v>18</v>
      </c>
      <c r="B9" s="65">
        <f>'Timing CPU'!B8/'Timing Accel'!$G8*1000000</f>
        <v>59.920100229022985</v>
      </c>
      <c r="C9" s="49">
        <f>'Timing CPU'!C8/'Timing Accel'!$G8*1000000</f>
        <v>166.55768782962463</v>
      </c>
      <c r="D9" s="49">
        <f>'Timing CPU'!D8/'Timing Accel'!$G8*1000000</f>
        <v>7.5040125544634284</v>
      </c>
      <c r="E9" s="66">
        <f>'Timing CPU'!E8/'Timing Accel'!$G8*1000000</f>
        <v>13.339395150187599</v>
      </c>
      <c r="F9" s="67">
        <f>'Timing CPU'!F8/'Timing Accel'!$G8*1000000</f>
        <v>1.3220897899386612</v>
      </c>
      <c r="G9" s="49">
        <f>'Timing CPU'!G8/'Timing Accel'!$G8*1000000</f>
        <v>0.39229044377223493</v>
      </c>
      <c r="H9" s="49">
        <f>'Timing CPU'!H8/'Timing Accel'!$G8*1000000</f>
        <v>1.2998446972675086</v>
      </c>
      <c r="I9" s="49">
        <f>'Timing CPU'!I8/'Timing Accel'!$G8*1000000</f>
        <v>15.419604915500676</v>
      </c>
      <c r="J9" s="66">
        <f>'Timing CPU'!J8/'Timing Accel'!$G8*1000000</f>
        <v>0.53977913315824977</v>
      </c>
    </row>
    <row r="10" spans="1:10">
      <c r="A10" s="64" t="s">
        <v>20</v>
      </c>
      <c r="B10" s="65">
        <f>'Timing CPU'!B9/'Timing Accel'!$G9*1000000</f>
        <v>67.384324269066113</v>
      </c>
      <c r="C10" s="49">
        <f>'Timing CPU'!C9/'Timing Accel'!$G9*1000000</f>
        <v>198.21957959594749</v>
      </c>
      <c r="D10" s="49">
        <f>'Timing CPU'!D9/'Timing Accel'!$G9*1000000</f>
        <v>10.511946689346935</v>
      </c>
      <c r="E10" s="66">
        <f>'Timing CPU'!E9/'Timing Accel'!$G9*1000000</f>
        <v>14.449530420484875</v>
      </c>
      <c r="F10" s="67">
        <f>'Timing CPU'!F9/'Timing Accel'!$G9*1000000</f>
        <v>2.1433958444763919</v>
      </c>
      <c r="G10" s="49">
        <f>'Timing CPU'!G9/'Timing Accel'!$G9*1000000</f>
        <v>0.51228428283244609</v>
      </c>
      <c r="H10" s="49">
        <f>'Timing CPU'!H9/'Timing Accel'!$G9*1000000</f>
        <v>1.57724765679556</v>
      </c>
      <c r="I10" s="49">
        <f>'Timing CPU'!I9/'Timing Accel'!$G9*1000000</f>
        <v>17.717528662713718</v>
      </c>
      <c r="J10" s="66">
        <f>'Timing CPU'!J9/'Timing Accel'!$G9*1000000</f>
        <v>0.86383164465810869</v>
      </c>
    </row>
  </sheetData>
  <mergeCells count="2">
    <mergeCell ref="B1:E1"/>
    <mergeCell ref="F1:J1"/>
  </mergeCells>
  <conditionalFormatting sqref="B3:B7 B9:B10 D9:J10 D3:J7">
    <cfRule type="cellIs" dxfId="3" priority="2" operator="lessThan">
      <formula>1</formula>
    </cfRule>
    <cfRule type="cellIs" dxfId="2" priority="3" operator="greaterThan">
      <formula>1</formula>
    </cfRule>
  </conditionalFormatting>
  <conditionalFormatting sqref="C3:C7 C9:C10">
    <cfRule type="cellIs" dxfId="1" priority="4" operator="lessThan">
      <formula>1</formula>
    </cfRule>
    <cfRule type="cellIs" dxfId="0" priority="5" operator="greaterThan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zoomScaleNormal="100" workbookViewId="0">
      <selection activeCell="N21" sqref="N21"/>
    </sheetView>
  </sheetViews>
  <sheetFormatPr baseColWidth="10" defaultColWidth="8.83203125" defaultRowHeight="16"/>
  <cols>
    <col min="1" max="1" width="14.33203125" style="1" customWidth="1"/>
    <col min="2" max="9" width="10.5" customWidth="1"/>
    <col min="10" max="10" width="10.5" style="60" customWidth="1"/>
    <col min="11" max="1025" width="10.5" customWidth="1"/>
  </cols>
  <sheetData>
    <row r="1" spans="1:10" s="9" customFormat="1" ht="17" thickBot="1">
      <c r="A1" s="5" t="s">
        <v>67</v>
      </c>
      <c r="B1" s="9">
        <v>1</v>
      </c>
      <c r="C1" s="9">
        <f t="shared" ref="C1:I1" si="0">B1*2</f>
        <v>2</v>
      </c>
      <c r="D1" s="9">
        <f t="shared" si="0"/>
        <v>4</v>
      </c>
      <c r="E1" s="9">
        <f t="shared" si="0"/>
        <v>8</v>
      </c>
      <c r="F1" s="9">
        <f t="shared" si="0"/>
        <v>16</v>
      </c>
      <c r="G1" s="9">
        <f t="shared" si="0"/>
        <v>32</v>
      </c>
      <c r="H1" s="9">
        <f t="shared" si="0"/>
        <v>64</v>
      </c>
      <c r="I1" s="9">
        <f t="shared" si="0"/>
        <v>128</v>
      </c>
      <c r="J1" s="5" t="s">
        <v>68</v>
      </c>
    </row>
    <row r="2" spans="1:10" s="23" customFormat="1">
      <c r="A2" s="21" t="s">
        <v>69</v>
      </c>
      <c r="B2" s="83">
        <v>6408.13</v>
      </c>
      <c r="C2" s="83">
        <v>6408.37</v>
      </c>
      <c r="D2" s="83">
        <v>6407.94</v>
      </c>
      <c r="E2" s="83">
        <v>6409.71</v>
      </c>
      <c r="F2" s="83">
        <v>6411.32</v>
      </c>
      <c r="G2" s="83">
        <v>6414.55</v>
      </c>
      <c r="H2" s="83">
        <v>6420.86</v>
      </c>
      <c r="I2" s="83">
        <v>6433.69</v>
      </c>
      <c r="J2" s="86"/>
    </row>
    <row r="3" spans="1:10" s="12" customFormat="1">
      <c r="A3" s="1" t="s">
        <v>70</v>
      </c>
      <c r="B3" s="84">
        <v>1.2093E-2</v>
      </c>
      <c r="C3" s="84">
        <v>1.2933999999999999E-2</v>
      </c>
      <c r="D3" s="84">
        <v>1.2716999999999999E-2</v>
      </c>
      <c r="E3" s="84">
        <v>1.4227999999999999E-2</v>
      </c>
      <c r="F3" s="84">
        <v>1.5188999999999999E-2</v>
      </c>
      <c r="G3" s="84">
        <v>1.9515999999999999E-2</v>
      </c>
      <c r="H3" s="84">
        <v>2.5076000000000001E-2</v>
      </c>
      <c r="I3" s="84">
        <v>3.8448999999999997E-2</v>
      </c>
      <c r="J3" s="87"/>
    </row>
    <row r="4" spans="1:10" s="12" customFormat="1">
      <c r="A4" s="1" t="s">
        <v>71</v>
      </c>
      <c r="B4" s="84">
        <f t="shared" ref="B4:I4" si="1">B3*1000000/B2</f>
        <v>1.8871340000905099</v>
      </c>
      <c r="C4" s="84">
        <f t="shared" si="1"/>
        <v>2.0182979447191718</v>
      </c>
      <c r="D4" s="84">
        <f t="shared" si="1"/>
        <v>1.9845691439058419</v>
      </c>
      <c r="E4" s="84">
        <f t="shared" si="1"/>
        <v>2.21975721210476</v>
      </c>
      <c r="F4" s="84">
        <f t="shared" si="1"/>
        <v>2.3690909204344814</v>
      </c>
      <c r="G4" s="84">
        <f t="shared" si="1"/>
        <v>3.0424581615234114</v>
      </c>
      <c r="H4" s="84">
        <f t="shared" si="1"/>
        <v>3.9053958504001023</v>
      </c>
      <c r="I4" s="84">
        <f t="shared" si="1"/>
        <v>5.9761971745607889</v>
      </c>
      <c r="J4" s="87"/>
    </row>
    <row r="5" spans="1:10" s="12" customFormat="1">
      <c r="A5" s="1" t="s">
        <v>72</v>
      </c>
      <c r="B5" s="84">
        <v>974</v>
      </c>
      <c r="C5" s="84">
        <v>1054</v>
      </c>
      <c r="D5" s="84">
        <v>1225</v>
      </c>
      <c r="E5" s="84">
        <v>1553</v>
      </c>
      <c r="F5" s="84">
        <v>2219</v>
      </c>
      <c r="G5" s="84">
        <v>3547</v>
      </c>
      <c r="H5" s="84">
        <v>6267</v>
      </c>
      <c r="I5" s="84">
        <v>11402</v>
      </c>
      <c r="J5" s="87">
        <v>17600</v>
      </c>
    </row>
    <row r="6" spans="1:10" s="12" customFormat="1">
      <c r="A6" s="1" t="s">
        <v>73</v>
      </c>
      <c r="B6" s="84">
        <v>1.5</v>
      </c>
      <c r="C6" s="84">
        <v>1.5</v>
      </c>
      <c r="D6" s="84">
        <v>1.5</v>
      </c>
      <c r="E6" s="84">
        <v>1.5</v>
      </c>
      <c r="F6" s="84">
        <v>1.5</v>
      </c>
      <c r="G6" s="84">
        <v>1.5</v>
      </c>
      <c r="H6" s="84">
        <v>1.5</v>
      </c>
      <c r="I6" s="84">
        <v>1.5</v>
      </c>
      <c r="J6" s="87">
        <v>60</v>
      </c>
    </row>
    <row r="7" spans="1:10" s="12" customFormat="1">
      <c r="A7" s="1" t="s">
        <v>74</v>
      </c>
      <c r="B7" s="84">
        <v>9</v>
      </c>
      <c r="C7" s="84">
        <v>9</v>
      </c>
      <c r="D7" s="84">
        <v>9</v>
      </c>
      <c r="E7" s="84">
        <v>9</v>
      </c>
      <c r="F7" s="84">
        <v>9</v>
      </c>
      <c r="G7" s="84">
        <v>9</v>
      </c>
      <c r="H7" s="84">
        <v>9</v>
      </c>
      <c r="I7" s="84">
        <v>9</v>
      </c>
      <c r="J7" s="87">
        <v>80</v>
      </c>
    </row>
    <row r="8" spans="1:10" s="12" customFormat="1">
      <c r="A8" s="1" t="s">
        <v>75</v>
      </c>
      <c r="B8" s="84">
        <v>963</v>
      </c>
      <c r="C8" s="84">
        <v>1043</v>
      </c>
      <c r="D8" s="84">
        <v>1212</v>
      </c>
      <c r="E8" s="84">
        <v>1540</v>
      </c>
      <c r="F8" s="84">
        <v>2206</v>
      </c>
      <c r="G8" s="84">
        <v>3534</v>
      </c>
      <c r="H8" s="84">
        <v>6252</v>
      </c>
      <c r="I8" s="84">
        <v>11383</v>
      </c>
      <c r="J8" s="87">
        <v>17600</v>
      </c>
    </row>
    <row r="9" spans="1:10" s="12" customFormat="1">
      <c r="A9" s="1" t="s">
        <v>76</v>
      </c>
      <c r="B9" s="84">
        <v>11</v>
      </c>
      <c r="C9" s="84">
        <v>11</v>
      </c>
      <c r="D9" s="84">
        <v>13</v>
      </c>
      <c r="E9" s="84">
        <v>13</v>
      </c>
      <c r="F9" s="84">
        <v>13</v>
      </c>
      <c r="G9" s="84">
        <v>13</v>
      </c>
      <c r="H9" s="84">
        <v>15</v>
      </c>
      <c r="I9" s="84">
        <v>19</v>
      </c>
      <c r="J9" s="87">
        <v>6000</v>
      </c>
    </row>
    <row r="10" spans="1:10" s="12" customFormat="1">
      <c r="A10" s="1" t="s">
        <v>77</v>
      </c>
      <c r="B10" s="84">
        <v>0.11700000000000001</v>
      </c>
      <c r="C10" s="84">
        <v>0.11700000000000001</v>
      </c>
      <c r="D10" s="84">
        <v>0.11700000000000001</v>
      </c>
      <c r="E10" s="84">
        <v>0.11700000000000001</v>
      </c>
      <c r="F10" s="84">
        <v>0.11700000000000001</v>
      </c>
      <c r="G10" s="84">
        <v>0.11700000000000001</v>
      </c>
      <c r="H10" s="84">
        <v>0.11700000000000001</v>
      </c>
      <c r="I10" s="84">
        <v>0.11799999999999999</v>
      </c>
      <c r="J10" s="87"/>
    </row>
    <row r="11" spans="1:10" s="27" customFormat="1" ht="17" thickBot="1">
      <c r="A11" s="25" t="s">
        <v>78</v>
      </c>
      <c r="B11" s="85">
        <v>1.5580000000000001</v>
      </c>
      <c r="C11" s="85">
        <v>1.5569999999999999</v>
      </c>
      <c r="D11" s="85">
        <v>1.5580000000000001</v>
      </c>
      <c r="E11" s="85">
        <v>1.5580000000000001</v>
      </c>
      <c r="F11" s="85">
        <v>1.5580000000000001</v>
      </c>
      <c r="G11" s="85">
        <v>1.56</v>
      </c>
      <c r="H11" s="85">
        <v>1.569</v>
      </c>
      <c r="I11" s="85">
        <v>1.577</v>
      </c>
      <c r="J11" s="88"/>
    </row>
    <row r="12" spans="1:10" ht="17" thickBot="1">
      <c r="B12" s="74"/>
      <c r="C12" s="74"/>
      <c r="D12" s="74"/>
      <c r="E12" s="74"/>
      <c r="F12" s="74"/>
      <c r="G12" s="74"/>
      <c r="H12" s="74"/>
      <c r="I12" s="74"/>
      <c r="J12" s="87"/>
    </row>
    <row r="13" spans="1:10">
      <c r="A13" s="78" t="s">
        <v>4</v>
      </c>
      <c r="B13" s="79">
        <v>4</v>
      </c>
      <c r="C13" s="74"/>
      <c r="D13" s="74"/>
      <c r="E13" s="74"/>
      <c r="F13" s="74"/>
      <c r="G13" s="74"/>
      <c r="H13" s="74"/>
      <c r="I13" s="74"/>
      <c r="J13" s="87"/>
    </row>
    <row r="14" spans="1:10">
      <c r="A14" s="77" t="s">
        <v>3</v>
      </c>
      <c r="B14" s="80">
        <v>64</v>
      </c>
      <c r="C14" s="74"/>
      <c r="D14" s="74"/>
      <c r="E14" s="74"/>
      <c r="F14" s="74"/>
      <c r="G14" s="74"/>
      <c r="H14" s="74"/>
      <c r="I14" s="74"/>
      <c r="J14" s="87"/>
    </row>
    <row r="15" spans="1:10">
      <c r="A15" s="77" t="s">
        <v>79</v>
      </c>
      <c r="B15" s="80">
        <v>1</v>
      </c>
      <c r="C15" s="74"/>
      <c r="D15" s="74"/>
      <c r="E15" s="74"/>
      <c r="F15" s="74"/>
      <c r="G15" s="74"/>
      <c r="H15" s="74"/>
      <c r="I15" s="74"/>
      <c r="J15" s="87"/>
    </row>
    <row r="16" spans="1:10" ht="17" thickBot="1">
      <c r="A16" s="81" t="s">
        <v>80</v>
      </c>
      <c r="B16" s="82">
        <v>10000</v>
      </c>
      <c r="C16" s="74"/>
      <c r="D16" s="74"/>
      <c r="E16" s="74"/>
      <c r="F16" s="74"/>
      <c r="G16" s="74"/>
      <c r="H16" s="74"/>
      <c r="I16" s="74"/>
      <c r="J16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zoomScaleNormal="100" workbookViewId="0">
      <selection activeCell="E18" sqref="E18"/>
    </sheetView>
  </sheetViews>
  <sheetFormatPr baseColWidth="10" defaultColWidth="8.83203125" defaultRowHeight="16"/>
  <cols>
    <col min="1" max="1" width="14.1640625" style="1" customWidth="1"/>
    <col min="2" max="1025" width="10.5" customWidth="1"/>
  </cols>
  <sheetData>
    <row r="1" spans="1:14" s="9" customFormat="1" ht="17" thickBot="1">
      <c r="A1" s="5" t="s">
        <v>80</v>
      </c>
      <c r="B1" s="9">
        <v>4</v>
      </c>
      <c r="C1" s="9">
        <f t="shared" ref="C1:N1" si="0">B1*2</f>
        <v>8</v>
      </c>
      <c r="D1" s="9">
        <f t="shared" si="0"/>
        <v>16</v>
      </c>
      <c r="E1" s="9">
        <f t="shared" si="0"/>
        <v>32</v>
      </c>
      <c r="F1" s="9">
        <f t="shared" si="0"/>
        <v>64</v>
      </c>
      <c r="G1" s="9">
        <f t="shared" si="0"/>
        <v>128</v>
      </c>
      <c r="H1" s="9">
        <f t="shared" si="0"/>
        <v>256</v>
      </c>
      <c r="I1" s="9">
        <f t="shared" si="0"/>
        <v>512</v>
      </c>
      <c r="J1" s="9">
        <f t="shared" si="0"/>
        <v>1024</v>
      </c>
      <c r="K1" s="9">
        <f t="shared" si="0"/>
        <v>2048</v>
      </c>
      <c r="L1" s="9">
        <f t="shared" si="0"/>
        <v>4096</v>
      </c>
      <c r="M1" s="9">
        <f t="shared" si="0"/>
        <v>8192</v>
      </c>
      <c r="N1" s="9">
        <f t="shared" si="0"/>
        <v>16384</v>
      </c>
    </row>
    <row r="2" spans="1:14" s="12" customFormat="1">
      <c r="A2" s="1" t="s">
        <v>69</v>
      </c>
      <c r="B2" s="12">
        <v>10.89</v>
      </c>
      <c r="C2" s="12">
        <v>13.3</v>
      </c>
      <c r="D2" s="12">
        <v>18.62</v>
      </c>
      <c r="E2" s="12">
        <v>28.79</v>
      </c>
      <c r="F2" s="12">
        <v>49.5</v>
      </c>
      <c r="G2" s="12">
        <v>90.42</v>
      </c>
      <c r="H2" s="12">
        <v>172.53</v>
      </c>
      <c r="I2" s="12">
        <v>336.27</v>
      </c>
      <c r="J2" s="12">
        <v>664.06</v>
      </c>
      <c r="K2" s="12">
        <v>1319.2</v>
      </c>
      <c r="L2" s="12">
        <v>2630.13</v>
      </c>
      <c r="M2" s="12">
        <v>5251.73</v>
      </c>
      <c r="N2" s="12">
        <v>10494.19</v>
      </c>
    </row>
    <row r="3" spans="1:14" s="12" customFormat="1">
      <c r="A3" s="1" t="s">
        <v>70</v>
      </c>
      <c r="B3" s="12">
        <v>1.2999999999999999E-5</v>
      </c>
      <c r="C3" s="89">
        <v>1.7E-5</v>
      </c>
      <c r="D3" s="89">
        <v>2.5999999999999998E-5</v>
      </c>
      <c r="E3" s="89">
        <v>4.3999999999999999E-5</v>
      </c>
      <c r="F3" s="89">
        <v>8.2999999999999998E-5</v>
      </c>
      <c r="G3" s="89">
        <v>1.63E-4</v>
      </c>
      <c r="H3" s="89">
        <v>3.4400000000000001E-4</v>
      </c>
      <c r="I3" s="89">
        <v>6.9800000000000005E-4</v>
      </c>
      <c r="J3" s="89">
        <v>1.276E-3</v>
      </c>
      <c r="K3" s="89">
        <v>2.6949999999999999E-3</v>
      </c>
      <c r="L3" s="89">
        <v>5.11E-3</v>
      </c>
      <c r="M3" s="89">
        <v>1.0921999999999999E-2</v>
      </c>
      <c r="N3" s="89">
        <v>2.0757000000000001E-2</v>
      </c>
    </row>
    <row r="4" spans="1:14" s="27" customFormat="1" ht="17" thickBot="1">
      <c r="A4" s="25" t="s">
        <v>71</v>
      </c>
      <c r="B4" s="27">
        <f t="shared" ref="B4:N4" si="1">B3*1000000/B2</f>
        <v>1.1937557392102847</v>
      </c>
      <c r="C4" s="27">
        <f t="shared" si="1"/>
        <v>1.2781954887218046</v>
      </c>
      <c r="D4" s="27">
        <f t="shared" si="1"/>
        <v>1.3963480128893662</v>
      </c>
      <c r="E4" s="27">
        <f t="shared" si="1"/>
        <v>1.5283084404307052</v>
      </c>
      <c r="F4" s="27">
        <f t="shared" si="1"/>
        <v>1.6767676767676767</v>
      </c>
      <c r="G4" s="27">
        <f t="shared" si="1"/>
        <v>1.8026985180269852</v>
      </c>
      <c r="H4" s="27">
        <f t="shared" si="1"/>
        <v>1.9938561409609923</v>
      </c>
      <c r="I4" s="27">
        <f t="shared" si="1"/>
        <v>2.0757129687453535</v>
      </c>
      <c r="J4" s="27">
        <f t="shared" si="1"/>
        <v>1.9215131162846733</v>
      </c>
      <c r="K4" s="27">
        <f t="shared" si="1"/>
        <v>2.0429047907822921</v>
      </c>
      <c r="L4" s="27">
        <f t="shared" si="1"/>
        <v>1.9428697440810909</v>
      </c>
      <c r="M4" s="27">
        <f t="shared" si="1"/>
        <v>2.0796956431499716</v>
      </c>
      <c r="N4" s="27">
        <f t="shared" si="1"/>
        <v>1.9779516094143521</v>
      </c>
    </row>
    <row r="5" spans="1:14" ht="17" thickBot="1"/>
    <row r="6" spans="1:14">
      <c r="A6" s="78" t="s">
        <v>67</v>
      </c>
      <c r="B6" s="90">
        <v>4</v>
      </c>
    </row>
    <row r="7" spans="1:14">
      <c r="A7" s="77" t="s">
        <v>4</v>
      </c>
      <c r="B7" s="91">
        <v>4</v>
      </c>
    </row>
    <row r="8" spans="1:14">
      <c r="A8" s="77" t="s">
        <v>3</v>
      </c>
      <c r="B8" s="91">
        <v>64</v>
      </c>
    </row>
    <row r="9" spans="1:14" ht="17" thickBot="1">
      <c r="A9" s="81" t="s">
        <v>79</v>
      </c>
      <c r="B9" s="92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2</vt:i4>
      </vt:variant>
    </vt:vector>
  </HeadingPairs>
  <TitlesOfParts>
    <vt:vector size="12" baseType="lpstr">
      <vt:lpstr>Datasets</vt:lpstr>
      <vt:lpstr>Hardware Specs</vt:lpstr>
      <vt:lpstr>Reports Vivado</vt:lpstr>
      <vt:lpstr>Timing Accel</vt:lpstr>
      <vt:lpstr>Timing CPU</vt:lpstr>
      <vt:lpstr>Energy</vt:lpstr>
      <vt:lpstr>Performance Improvements</vt:lpstr>
      <vt:lpstr>Var KNN</vt:lpstr>
      <vt:lpstr>Var Training</vt:lpstr>
      <vt:lpstr>Var Features</vt:lpstr>
      <vt:lpstr>Datasets!_FilterDatabase_0</vt:lpstr>
      <vt:lpstr>Datasets!_FiltrarBaseDados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Miguel Morgado Pereira Vieira</dc:creator>
  <dc:description/>
  <cp:lastModifiedBy>João Miguel Morgado Pereira Vieira</cp:lastModifiedBy>
  <cp:revision>43</cp:revision>
  <dcterms:created xsi:type="dcterms:W3CDTF">2018-12-24T14:17:00Z</dcterms:created>
  <dcterms:modified xsi:type="dcterms:W3CDTF">2019-05-21T14:07:40Z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