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oaod\Downloads\horarioGravacao\data\"/>
    </mc:Choice>
  </mc:AlternateContent>
  <xr:revisionPtr revIDLastSave="0" documentId="13_ncr:1_{53AFF1F3-247B-493C-832C-F36352B14CEB}" xr6:coauthVersionLast="47" xr6:coauthVersionMax="47" xr10:uidLastSave="{00000000-0000-0000-0000-000000000000}"/>
  <bookViews>
    <workbookView xWindow="-108" yWindow="-108" windowWidth="23256" windowHeight="12456" tabRatio="691" xr2:uid="{599B7266-AB14-411F-B944-AED7012EA1DE}"/>
  </bookViews>
  <sheets>
    <sheet name="Base de Dados" sheetId="14" r:id="rId1"/>
    <sheet name="Planilha13" sheetId="17" state="hidden" r:id="rId2"/>
    <sheet name="Planilha14" sheetId="18" state="hidden" r:id="rId3"/>
  </sheet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7" i="14" l="1"/>
  <c r="Z8" i="14"/>
  <c r="Z9" i="14"/>
  <c r="Z10" i="14"/>
  <c r="Z11" i="14"/>
  <c r="Z12" i="14"/>
  <c r="Z13" i="14"/>
  <c r="Z14" i="14"/>
  <c r="Z15" i="14"/>
  <c r="Z16" i="14"/>
  <c r="Z17" i="14"/>
  <c r="Z18" i="14"/>
  <c r="Z19" i="14"/>
  <c r="Z20" i="14"/>
  <c r="Z21" i="14"/>
  <c r="Z22" i="14"/>
  <c r="Z23" i="14"/>
  <c r="Z24" i="14"/>
  <c r="Z25" i="14"/>
  <c r="Z26" i="14"/>
  <c r="Z27" i="14"/>
  <c r="Z28" i="14"/>
  <c r="Z29" i="14"/>
  <c r="Z30" i="14"/>
  <c r="Z31" i="14"/>
  <c r="Z32" i="14"/>
  <c r="Z33" i="14"/>
  <c r="Z34" i="14"/>
  <c r="Z35" i="14"/>
  <c r="Z36" i="14"/>
  <c r="Z37" i="14"/>
  <c r="Z38" i="14"/>
  <c r="Z39" i="14"/>
  <c r="Z40" i="14"/>
  <c r="Z41" i="14"/>
  <c r="Z42" i="14"/>
  <c r="Z43" i="14"/>
  <c r="Z44" i="14"/>
  <c r="Z45" i="14"/>
  <c r="Z46" i="14"/>
  <c r="Z47" i="14"/>
  <c r="Z48" i="14"/>
  <c r="Z49" i="14"/>
  <c r="Z50" i="14"/>
  <c r="Z51" i="14"/>
  <c r="Z52" i="14"/>
  <c r="Z53" i="14"/>
  <c r="Z54" i="14"/>
  <c r="Z55" i="14"/>
  <c r="Z56" i="14"/>
  <c r="Z57" i="14"/>
  <c r="Z58" i="14"/>
  <c r="Z59" i="14"/>
  <c r="Z60" i="14"/>
  <c r="Z61" i="14"/>
  <c r="Z62" i="14"/>
  <c r="Z63" i="14"/>
  <c r="Z64" i="14"/>
  <c r="Z65" i="14"/>
  <c r="Z66" i="14"/>
  <c r="Z67" i="14"/>
  <c r="Z68" i="14"/>
  <c r="Z69" i="14"/>
  <c r="Z70" i="14"/>
  <c r="Z71" i="14"/>
  <c r="Z72" i="14"/>
  <c r="Z73" i="14"/>
  <c r="Z74" i="14"/>
  <c r="Z75" i="14"/>
  <c r="Z76" i="14"/>
  <c r="Z77" i="14"/>
  <c r="Z78" i="14"/>
  <c r="Z79" i="14"/>
  <c r="Z80" i="14"/>
  <c r="Z81" i="14"/>
  <c r="Z82" i="14"/>
  <c r="Z83" i="14"/>
  <c r="Z84" i="14"/>
  <c r="Z85" i="14"/>
  <c r="Z86" i="14"/>
  <c r="Z87" i="14"/>
  <c r="Z88" i="14"/>
  <c r="Z89" i="14"/>
  <c r="Z90" i="14"/>
  <c r="Z91" i="14"/>
  <c r="Z92" i="14"/>
  <c r="Z93" i="14"/>
  <c r="Z94" i="14"/>
  <c r="Z95" i="14"/>
  <c r="Z96" i="14"/>
  <c r="Z97" i="14"/>
  <c r="Z98" i="14"/>
  <c r="Z99" i="14"/>
  <c r="Z100" i="14"/>
  <c r="Z101" i="14"/>
  <c r="Z102" i="14"/>
  <c r="Z103" i="14"/>
  <c r="Z104" i="14"/>
  <c r="Z105" i="14"/>
  <c r="Z106" i="14"/>
  <c r="Z107" i="14"/>
  <c r="Z108" i="14"/>
  <c r="Z109" i="14"/>
  <c r="Z110" i="14"/>
  <c r="Z111" i="14"/>
  <c r="Z112" i="14"/>
  <c r="Z113" i="14"/>
  <c r="Z114" i="14"/>
  <c r="Z115" i="14"/>
  <c r="Z116" i="14"/>
  <c r="Z117" i="14"/>
  <c r="Z118" i="14"/>
  <c r="Z119" i="14"/>
  <c r="Z120" i="14"/>
  <c r="Z121" i="14"/>
  <c r="Z122" i="14"/>
  <c r="Z123" i="14"/>
  <c r="Z124" i="14"/>
  <c r="Z125" i="14"/>
  <c r="Z126" i="14"/>
  <c r="Z127" i="14"/>
  <c r="Z128" i="14"/>
  <c r="Z129" i="14"/>
  <c r="Z130" i="14"/>
  <c r="Z131" i="14"/>
  <c r="Z132" i="14"/>
  <c r="Z133" i="14"/>
  <c r="Z134" i="14"/>
  <c r="Z135" i="14"/>
  <c r="Z136" i="14"/>
  <c r="Z137" i="14"/>
  <c r="Z138" i="14"/>
  <c r="Z139" i="14"/>
  <c r="Z140" i="14"/>
  <c r="Z141" i="14"/>
  <c r="Z142" i="14"/>
  <c r="Z143" i="14"/>
  <c r="Z144" i="14"/>
  <c r="Z145" i="14"/>
  <c r="Z146" i="14"/>
  <c r="Z147" i="14"/>
  <c r="Z148" i="14"/>
  <c r="Z149" i="14"/>
  <c r="Z150" i="14"/>
  <c r="Z151" i="14"/>
  <c r="Z152" i="14"/>
  <c r="Z153" i="14"/>
  <c r="Z154" i="14"/>
  <c r="Z155" i="14"/>
  <c r="Z156" i="14"/>
  <c r="Z157" i="14"/>
  <c r="Z158" i="14"/>
  <c r="Z159" i="14"/>
  <c r="Z160" i="14"/>
  <c r="Z161" i="14"/>
  <c r="Z162" i="14"/>
  <c r="Z163" i="14"/>
  <c r="Z164" i="14"/>
  <c r="Z165" i="14"/>
  <c r="Z166" i="14"/>
  <c r="Z167" i="14"/>
  <c r="Z168" i="14"/>
  <c r="Z169" i="14"/>
  <c r="Z170" i="14"/>
  <c r="Z171" i="14"/>
  <c r="Z172" i="14"/>
  <c r="Z173" i="14"/>
  <c r="Z174" i="14"/>
  <c r="Z175" i="14"/>
  <c r="Z176" i="14"/>
  <c r="Z177" i="14"/>
  <c r="Z178" i="14"/>
  <c r="Z179" i="14"/>
  <c r="Z180" i="14"/>
  <c r="Z181" i="14"/>
  <c r="Z182" i="14"/>
  <c r="Z183" i="14"/>
  <c r="Z184" i="14"/>
  <c r="Z185" i="14"/>
  <c r="Z186" i="14"/>
  <c r="Z187" i="14"/>
  <c r="Z188" i="14"/>
  <c r="Z189" i="14"/>
  <c r="Z190" i="14"/>
  <c r="Z191" i="14"/>
  <c r="Z192" i="14"/>
  <c r="Z193" i="14"/>
  <c r="Z194" i="14"/>
  <c r="Z195" i="14"/>
  <c r="Z196" i="14"/>
  <c r="Z197" i="14"/>
  <c r="Z198" i="14"/>
  <c r="Z199" i="14"/>
  <c r="Z200" i="14"/>
  <c r="Z201" i="14"/>
  <c r="Z202" i="14"/>
  <c r="Z203" i="14"/>
  <c r="Z204" i="14"/>
  <c r="Z205" i="14"/>
  <c r="Z206" i="14"/>
  <c r="Z207" i="14"/>
  <c r="Z208" i="14"/>
  <c r="Z209" i="14"/>
  <c r="Z210" i="14"/>
  <c r="Z211" i="14"/>
  <c r="Z212" i="14"/>
  <c r="Z213" i="14"/>
  <c r="Z214" i="14"/>
  <c r="Z215" i="14"/>
  <c r="Z216" i="14"/>
  <c r="Z217" i="14"/>
  <c r="Z218" i="14"/>
  <c r="Z219" i="14"/>
  <c r="Z220" i="14"/>
  <c r="Z221" i="14"/>
  <c r="Z222" i="14"/>
  <c r="Z223" i="14"/>
  <c r="Z224" i="14"/>
  <c r="Z225" i="14"/>
  <c r="Z226" i="14"/>
  <c r="Z227" i="14"/>
  <c r="Z228" i="14"/>
  <c r="Z229" i="14"/>
  <c r="Z230" i="14"/>
  <c r="Z231" i="14"/>
  <c r="Z232" i="14"/>
  <c r="Z233" i="14"/>
  <c r="Z234" i="14"/>
  <c r="Z235" i="14"/>
  <c r="Z236" i="14"/>
  <c r="Z237" i="14"/>
  <c r="Z238" i="14"/>
  <c r="Z239" i="14"/>
  <c r="Z240" i="14"/>
  <c r="Z241" i="14"/>
  <c r="Z242" i="14"/>
  <c r="Z243" i="14"/>
  <c r="Z244" i="14"/>
  <c r="Z245" i="14"/>
  <c r="Z246" i="14"/>
  <c r="Z247" i="14"/>
  <c r="Z248" i="14"/>
  <c r="Z249" i="14"/>
  <c r="Z250" i="14"/>
  <c r="Z251" i="14"/>
  <c r="Z252" i="14"/>
  <c r="Z253" i="14"/>
  <c r="Z254" i="14"/>
  <c r="Z255" i="14"/>
  <c r="Z256" i="14"/>
  <c r="Z257" i="14"/>
  <c r="Z258" i="14"/>
  <c r="Z259" i="14"/>
  <c r="Z260" i="14"/>
  <c r="Z261" i="14"/>
  <c r="Z262" i="14"/>
  <c r="Z263" i="14"/>
  <c r="Z264" i="14"/>
  <c r="Z265" i="14"/>
  <c r="Z266" i="14"/>
  <c r="Z267" i="14"/>
  <c r="Z268" i="14"/>
  <c r="Z269" i="14"/>
  <c r="Z270" i="14"/>
  <c r="Z271" i="14"/>
  <c r="Z272" i="14"/>
  <c r="Z273" i="14"/>
  <c r="Z274" i="14"/>
  <c r="Z275" i="14"/>
  <c r="Z276" i="14"/>
  <c r="Z277" i="14"/>
  <c r="Z278" i="14"/>
  <c r="Z279" i="14"/>
  <c r="Z280" i="14"/>
  <c r="Z281" i="14"/>
  <c r="Z282" i="14"/>
  <c r="Z283" i="14"/>
  <c r="Z284" i="14"/>
  <c r="Z285" i="14"/>
  <c r="Z286" i="14"/>
  <c r="Z287" i="14"/>
  <c r="Z288" i="14"/>
  <c r="Z289" i="14"/>
  <c r="Z290" i="14"/>
  <c r="Z291" i="14"/>
  <c r="Z292" i="14"/>
  <c r="Z293" i="14"/>
  <c r="Z294" i="14"/>
  <c r="Z295" i="14"/>
  <c r="Z296" i="14"/>
  <c r="Z297" i="14"/>
  <c r="Z298" i="14"/>
  <c r="Z299" i="14"/>
  <c r="Z300" i="14"/>
  <c r="Z301" i="14"/>
  <c r="Z302" i="14"/>
  <c r="Z303" i="14"/>
  <c r="Z304" i="14"/>
  <c r="Z305" i="14"/>
  <c r="Z306" i="14"/>
  <c r="Z307" i="14"/>
  <c r="Z308" i="14"/>
  <c r="Z309" i="14"/>
  <c r="Z310" i="14"/>
  <c r="Z311" i="14"/>
  <c r="Z312" i="14"/>
  <c r="Z313" i="14"/>
  <c r="Z314" i="14"/>
  <c r="Z315" i="14"/>
  <c r="Z316" i="14"/>
  <c r="Z317" i="14"/>
  <c r="Z318" i="14"/>
  <c r="Z319" i="14"/>
  <c r="Z320" i="14"/>
  <c r="Z321" i="14"/>
  <c r="Z322" i="14"/>
  <c r="Z323" i="14"/>
  <c r="Z324" i="14"/>
  <c r="Z325" i="14"/>
  <c r="Z326" i="14"/>
  <c r="Z327" i="14"/>
  <c r="Z328" i="14"/>
  <c r="Z329" i="14"/>
  <c r="Z330" i="14"/>
  <c r="Z331" i="14"/>
  <c r="Z332" i="14"/>
  <c r="Z333" i="14"/>
  <c r="Z334" i="14"/>
  <c r="Z335" i="14"/>
  <c r="Z336" i="14"/>
  <c r="Z337" i="14"/>
  <c r="Z338" i="14"/>
  <c r="Z339" i="14"/>
  <c r="Z340" i="14"/>
  <c r="Z341" i="14"/>
  <c r="Z342" i="14"/>
  <c r="Z343" i="14"/>
  <c r="Z344" i="14"/>
  <c r="Z345" i="14"/>
  <c r="Z346" i="14"/>
  <c r="Z347" i="14"/>
  <c r="Z348" i="14"/>
  <c r="Z349" i="14"/>
  <c r="Z350" i="14"/>
  <c r="Z351" i="14"/>
  <c r="Z352" i="14"/>
  <c r="Z353" i="14"/>
  <c r="Z354" i="14"/>
  <c r="Z355" i="14"/>
  <c r="Z356" i="14"/>
  <c r="Z357" i="14"/>
  <c r="Z358" i="14"/>
  <c r="Z359" i="14"/>
  <c r="Z360" i="14"/>
  <c r="Z361" i="14"/>
  <c r="Z362" i="14"/>
  <c r="Z363" i="14"/>
  <c r="Z364" i="14"/>
  <c r="Z365" i="14"/>
  <c r="Z366" i="14"/>
  <c r="Z367" i="14"/>
  <c r="Z368" i="14"/>
  <c r="Z369" i="14"/>
  <c r="Z370" i="14"/>
  <c r="Z371" i="14"/>
  <c r="Z372" i="14"/>
  <c r="Z373" i="14"/>
  <c r="Z374" i="14"/>
  <c r="Z375" i="14"/>
  <c r="Z376" i="14"/>
  <c r="Z377" i="14"/>
  <c r="Z378" i="14"/>
  <c r="Z379" i="14"/>
  <c r="Z380" i="14"/>
  <c r="Z381" i="14"/>
  <c r="Z382" i="14"/>
  <c r="Z383" i="14"/>
  <c r="Z384" i="14"/>
  <c r="Z385" i="14"/>
  <c r="Z386" i="14"/>
  <c r="Z387" i="14"/>
  <c r="Z388" i="14"/>
  <c r="Z389" i="14"/>
  <c r="Z390" i="14"/>
  <c r="Z391" i="14"/>
  <c r="Z392" i="14"/>
  <c r="Z393" i="14"/>
  <c r="Z394" i="14"/>
  <c r="Z395" i="14"/>
  <c r="Z396" i="14"/>
  <c r="Z397" i="14"/>
  <c r="Z398" i="14"/>
  <c r="Z399" i="14"/>
  <c r="Z400" i="14"/>
  <c r="Z401" i="14"/>
  <c r="Z402" i="14"/>
  <c r="Z403" i="14"/>
  <c r="Z404" i="14"/>
  <c r="Z405" i="14"/>
  <c r="Z406" i="14"/>
  <c r="Z407" i="14"/>
  <c r="Z408" i="14"/>
  <c r="Z409" i="14"/>
  <c r="Z410" i="14"/>
  <c r="Z411" i="14"/>
  <c r="Z412" i="14"/>
  <c r="Z413" i="14"/>
  <c r="Z414" i="14"/>
  <c r="Z415" i="14"/>
  <c r="Z416" i="14"/>
  <c r="Z417" i="14"/>
  <c r="Z418" i="14"/>
  <c r="Z419" i="14"/>
  <c r="Z420" i="14"/>
  <c r="Z421" i="14"/>
  <c r="Z422" i="14"/>
  <c r="Z423" i="14"/>
  <c r="Z424" i="14"/>
  <c r="Z425" i="14"/>
  <c r="Z426" i="14"/>
  <c r="Z427" i="14"/>
  <c r="Z428" i="14"/>
  <c r="Z429" i="14"/>
  <c r="Z430" i="14"/>
  <c r="Z431" i="14"/>
  <c r="Z432" i="14"/>
  <c r="Z433" i="14"/>
  <c r="Z434" i="14"/>
  <c r="Z435" i="14"/>
  <c r="Z436" i="14"/>
  <c r="Z437" i="14"/>
  <c r="Z438" i="14"/>
  <c r="Z439" i="14"/>
  <c r="Z440" i="14"/>
  <c r="Z441" i="14"/>
  <c r="Z442" i="14"/>
  <c r="Z443" i="14"/>
  <c r="Z444" i="14"/>
  <c r="Z445" i="14"/>
  <c r="Z446" i="14"/>
  <c r="Z447" i="14"/>
  <c r="Z448" i="14"/>
  <c r="Z449" i="14"/>
  <c r="Z450" i="14"/>
  <c r="Z451" i="14"/>
  <c r="Z452" i="14"/>
  <c r="Z453" i="14"/>
  <c r="Z454" i="14"/>
  <c r="Z455" i="14"/>
  <c r="Z456" i="14"/>
  <c r="Z457" i="14"/>
  <c r="Z458" i="14"/>
  <c r="Z459" i="14"/>
  <c r="Z460" i="14"/>
  <c r="Z461" i="14"/>
  <c r="Z462" i="14"/>
  <c r="Z463" i="14"/>
  <c r="Z464" i="14"/>
  <c r="Z465" i="14"/>
  <c r="Z466" i="14"/>
  <c r="Z467" i="14"/>
  <c r="Z468" i="14"/>
  <c r="Z469" i="14"/>
  <c r="Z470" i="14"/>
  <c r="Z471" i="14"/>
  <c r="Z472" i="14"/>
  <c r="Z473" i="14"/>
  <c r="Z474" i="14"/>
  <c r="Z475" i="14"/>
  <c r="Z476" i="14"/>
  <c r="Z477" i="14"/>
  <c r="Z478" i="14"/>
  <c r="Z479" i="14"/>
  <c r="Z480" i="14"/>
  <c r="Z481" i="14"/>
  <c r="Z482" i="14"/>
  <c r="Z483" i="14"/>
  <c r="Z484" i="14"/>
  <c r="Z485" i="14"/>
  <c r="Z486" i="14"/>
  <c r="Z487" i="14"/>
  <c r="Z488" i="14"/>
  <c r="Z489" i="14"/>
  <c r="Z490" i="14"/>
  <c r="Z491" i="14"/>
  <c r="Z492" i="14"/>
  <c r="Z493" i="14"/>
  <c r="Z494" i="14"/>
  <c r="Z495" i="14"/>
  <c r="Z496" i="14"/>
  <c r="Z497" i="14"/>
  <c r="Z498" i="14"/>
  <c r="Z499" i="14"/>
  <c r="Z500" i="14"/>
  <c r="Z501" i="14"/>
  <c r="Z502" i="14"/>
  <c r="Z503" i="14"/>
  <c r="Z504" i="14"/>
  <c r="Z505" i="14"/>
  <c r="Z506" i="14"/>
  <c r="Z507" i="14"/>
  <c r="Z508" i="14"/>
  <c r="Z509" i="14"/>
  <c r="Z510" i="14"/>
  <c r="Z511" i="14"/>
  <c r="Z512" i="14"/>
  <c r="Z513" i="14"/>
  <c r="Z514" i="14"/>
  <c r="Z515" i="14"/>
  <c r="Z516" i="14"/>
  <c r="Z517" i="14"/>
  <c r="Z518" i="14"/>
  <c r="Z519" i="14"/>
  <c r="Z520" i="14"/>
  <c r="Z521" i="14"/>
  <c r="Z522" i="14"/>
  <c r="Z523" i="14"/>
  <c r="Z524" i="14"/>
  <c r="Z525" i="14"/>
  <c r="Z526" i="14"/>
  <c r="Z527" i="14"/>
  <c r="Z528" i="14"/>
  <c r="Z529" i="14"/>
  <c r="Z530" i="14"/>
  <c r="Z531" i="14"/>
  <c r="Z532" i="14"/>
  <c r="Z533" i="14"/>
  <c r="Z534" i="14"/>
  <c r="Z535" i="14"/>
  <c r="Z536" i="14"/>
  <c r="Z537" i="14"/>
  <c r="Z538" i="14"/>
  <c r="Z539" i="14"/>
  <c r="Z540" i="14"/>
  <c r="Z541" i="14"/>
  <c r="Z542" i="14"/>
  <c r="Z543" i="14"/>
  <c r="Z544" i="14"/>
  <c r="Z545" i="14"/>
  <c r="Z546" i="14"/>
  <c r="Z547" i="14"/>
  <c r="Z548" i="14"/>
  <c r="Z549" i="14"/>
  <c r="Z550" i="14"/>
  <c r="Z551" i="14"/>
  <c r="Z552" i="14"/>
  <c r="Z553" i="14"/>
  <c r="Z554" i="14"/>
  <c r="Z555" i="14"/>
  <c r="Z556" i="14"/>
  <c r="Z557" i="14"/>
  <c r="Z558" i="14"/>
  <c r="Z559" i="14"/>
  <c r="Z560" i="14"/>
  <c r="Z561" i="14"/>
  <c r="Z562" i="14"/>
  <c r="Z563" i="14"/>
  <c r="Z564" i="14"/>
  <c r="Z565" i="14"/>
  <c r="Z566" i="14"/>
  <c r="Z567" i="14"/>
  <c r="Z568" i="14"/>
  <c r="Z569" i="14"/>
  <c r="Z570" i="14"/>
  <c r="Z571" i="14"/>
  <c r="Z572" i="14"/>
  <c r="Z573" i="14"/>
  <c r="Z574" i="14"/>
  <c r="Z575" i="14"/>
  <c r="Z576" i="14"/>
  <c r="Z577" i="14"/>
  <c r="Z578" i="14"/>
  <c r="Z579" i="14"/>
  <c r="Z580" i="14"/>
  <c r="Z581" i="14"/>
  <c r="Z582" i="14"/>
  <c r="Z583" i="14"/>
  <c r="Z584" i="14"/>
  <c r="Z585" i="14"/>
  <c r="Z586" i="14"/>
  <c r="Z587" i="14"/>
  <c r="Z588" i="14"/>
  <c r="Z589" i="14"/>
  <c r="Z590" i="14"/>
  <c r="Z591" i="14"/>
  <c r="Z592" i="14"/>
  <c r="Z593" i="14"/>
  <c r="Z594" i="14"/>
  <c r="Z595" i="14"/>
  <c r="Z596" i="14"/>
  <c r="Z597" i="14"/>
  <c r="Z598" i="14"/>
  <c r="Z599" i="14"/>
  <c r="Z600" i="14"/>
  <c r="Z601" i="14"/>
  <c r="Z602" i="14"/>
  <c r="Z603" i="14"/>
  <c r="Z604" i="14"/>
  <c r="Z605" i="14"/>
  <c r="Z606" i="14"/>
  <c r="Z607" i="14"/>
  <c r="Z608" i="14"/>
  <c r="Z609" i="14"/>
  <c r="Z610" i="14"/>
  <c r="Z611" i="14"/>
  <c r="Z612" i="14"/>
  <c r="Z613" i="14"/>
  <c r="Z614" i="14"/>
  <c r="Z615" i="14"/>
  <c r="Z616" i="14"/>
  <c r="Z617" i="14"/>
  <c r="Z618" i="14"/>
  <c r="Z619" i="14"/>
  <c r="Z620" i="14"/>
  <c r="Z621" i="14"/>
  <c r="Z622" i="14"/>
  <c r="Z623" i="14"/>
  <c r="Z624" i="14"/>
  <c r="Z625" i="14"/>
  <c r="Z626" i="14"/>
  <c r="Z627" i="14"/>
  <c r="Z628" i="14"/>
  <c r="Z629" i="14"/>
  <c r="Z630" i="14"/>
  <c r="Z631" i="14"/>
  <c r="Z632" i="14"/>
  <c r="Z633" i="14"/>
  <c r="Z634" i="14"/>
  <c r="Z635" i="14"/>
  <c r="Z636" i="14"/>
  <c r="Z637" i="14"/>
  <c r="Z638" i="14"/>
  <c r="Z639" i="14"/>
  <c r="Z640" i="14"/>
  <c r="Z641" i="14"/>
  <c r="Z642" i="14"/>
  <c r="Z643" i="14"/>
  <c r="Z644" i="14"/>
  <c r="Z645" i="14"/>
  <c r="Z646" i="14"/>
  <c r="Z647" i="14"/>
  <c r="Z648" i="14"/>
  <c r="Z649" i="14"/>
  <c r="Z650" i="14"/>
  <c r="Z651" i="14"/>
  <c r="Z652" i="14"/>
  <c r="Z653" i="14"/>
  <c r="Z654" i="14"/>
  <c r="Z655" i="14"/>
  <c r="Z656" i="14"/>
  <c r="Z657" i="14"/>
  <c r="Z658" i="14"/>
  <c r="Z659" i="14"/>
  <c r="Z660" i="14"/>
  <c r="Z661" i="14"/>
  <c r="Z662" i="14"/>
  <c r="Z663" i="14"/>
  <c r="Z664" i="14"/>
  <c r="Z665" i="14"/>
  <c r="Z666" i="14"/>
  <c r="Z667" i="14"/>
  <c r="Z668" i="14"/>
  <c r="Z669" i="14"/>
  <c r="Z670" i="14"/>
  <c r="Z671" i="14"/>
  <c r="Z672" i="14"/>
  <c r="Z673" i="14"/>
  <c r="Z674" i="14"/>
  <c r="Z675" i="14"/>
  <c r="Z676" i="14"/>
  <c r="Z677" i="14"/>
  <c r="Z678" i="14"/>
  <c r="Z679" i="14"/>
  <c r="Z680" i="14"/>
  <c r="Z681" i="14"/>
  <c r="Z682" i="14"/>
  <c r="Z683" i="14"/>
  <c r="Z684" i="14"/>
  <c r="Z685" i="14"/>
  <c r="Z686" i="14"/>
  <c r="Z687" i="14"/>
  <c r="Z688" i="14"/>
  <c r="Z689" i="14"/>
  <c r="Z690" i="14"/>
  <c r="Z691" i="14"/>
  <c r="Z692" i="14"/>
  <c r="Z693" i="14"/>
  <c r="Z694" i="14"/>
  <c r="Z695" i="14"/>
  <c r="Z696" i="14"/>
  <c r="Z697" i="14"/>
  <c r="Z698" i="14"/>
  <c r="Z699" i="14"/>
  <c r="Z700" i="14"/>
  <c r="Z701" i="14"/>
  <c r="Z702" i="14"/>
  <c r="Z703" i="14"/>
  <c r="Z704" i="14"/>
  <c r="Z705" i="14"/>
  <c r="Z706" i="14"/>
  <c r="Z707" i="14"/>
  <c r="Z708" i="14"/>
  <c r="Z709" i="14"/>
  <c r="Z710" i="14"/>
  <c r="Z711" i="14"/>
  <c r="Z712" i="14"/>
  <c r="Z713" i="14"/>
  <c r="Z714" i="14"/>
  <c r="Z715" i="14"/>
  <c r="Z716" i="14"/>
  <c r="Z717" i="14"/>
  <c r="Z718" i="14"/>
  <c r="Z719" i="14"/>
  <c r="Z720" i="14"/>
  <c r="Z721" i="14"/>
  <c r="Z722" i="14"/>
  <c r="Z723" i="14"/>
  <c r="Z724" i="14"/>
  <c r="U3" i="14"/>
  <c r="U4" i="14"/>
  <c r="U5" i="14"/>
  <c r="W5" i="14" s="1"/>
  <c r="U6" i="14"/>
  <c r="U7" i="14"/>
  <c r="U8" i="14"/>
  <c r="U9" i="14"/>
  <c r="U10" i="14"/>
  <c r="U11" i="14"/>
  <c r="U12" i="14"/>
  <c r="U13" i="14"/>
  <c r="U14" i="14"/>
  <c r="U15" i="14"/>
  <c r="U16" i="14"/>
  <c r="U17" i="14"/>
  <c r="U18" i="14"/>
  <c r="U19" i="14"/>
  <c r="U20" i="14"/>
  <c r="U21" i="14"/>
  <c r="U22" i="14"/>
  <c r="U23" i="14"/>
  <c r="U24" i="14"/>
  <c r="U25" i="14"/>
  <c r="U26" i="14"/>
  <c r="U27" i="14"/>
  <c r="U28" i="14"/>
  <c r="U29" i="14"/>
  <c r="U30" i="14"/>
  <c r="U31" i="14"/>
  <c r="U32" i="14"/>
  <c r="U33" i="14"/>
  <c r="U34" i="14"/>
  <c r="U35" i="14"/>
  <c r="U36" i="14"/>
  <c r="U37" i="14"/>
  <c r="U38" i="14"/>
  <c r="U39" i="14"/>
  <c r="U40" i="14"/>
  <c r="U41" i="14"/>
  <c r="U42" i="14"/>
  <c r="U43" i="14"/>
  <c r="U44" i="14"/>
  <c r="U45" i="14"/>
  <c r="U46" i="14"/>
  <c r="U47" i="14"/>
  <c r="U48" i="14"/>
  <c r="U49" i="14"/>
  <c r="U50" i="14"/>
  <c r="U51" i="14"/>
  <c r="U52" i="14"/>
  <c r="U53" i="14"/>
  <c r="U54" i="14"/>
  <c r="U55" i="14"/>
  <c r="U56" i="14"/>
  <c r="U57" i="14"/>
  <c r="U58" i="14"/>
  <c r="U59" i="14"/>
  <c r="U60" i="14"/>
  <c r="U61" i="14"/>
  <c r="U62" i="14"/>
  <c r="U63" i="14"/>
  <c r="U64" i="14"/>
  <c r="U65" i="14"/>
  <c r="U66" i="14"/>
  <c r="U67" i="14"/>
  <c r="U68" i="14"/>
  <c r="U69" i="14"/>
  <c r="U70" i="14"/>
  <c r="U71" i="14"/>
  <c r="U72" i="14"/>
  <c r="U73" i="14"/>
  <c r="U74" i="14"/>
  <c r="U75" i="14"/>
  <c r="U76" i="14"/>
  <c r="U77" i="14"/>
  <c r="U78" i="14"/>
  <c r="U79" i="14"/>
  <c r="U80" i="14"/>
  <c r="U81" i="14"/>
  <c r="U82" i="14"/>
  <c r="U83" i="14"/>
  <c r="U84" i="14"/>
  <c r="U85" i="14"/>
  <c r="U86" i="14"/>
  <c r="U87" i="14"/>
  <c r="U88" i="14"/>
  <c r="U89" i="14"/>
  <c r="U90" i="14"/>
  <c r="U91" i="14"/>
  <c r="U92" i="14"/>
  <c r="U93" i="14"/>
  <c r="U94" i="14"/>
  <c r="U95" i="14"/>
  <c r="U96" i="14"/>
  <c r="U97" i="14"/>
  <c r="U98" i="14"/>
  <c r="U99" i="14"/>
  <c r="U100" i="14"/>
  <c r="U101" i="14"/>
  <c r="U102" i="14"/>
  <c r="U103" i="14"/>
  <c r="U104" i="14"/>
  <c r="U105" i="14"/>
  <c r="U106" i="14"/>
  <c r="U107" i="14"/>
  <c r="U108" i="14"/>
  <c r="W108" i="14" s="1"/>
  <c r="U109" i="14"/>
  <c r="U110" i="14"/>
  <c r="U111" i="14"/>
  <c r="U112" i="14"/>
  <c r="U113" i="14"/>
  <c r="U114" i="14"/>
  <c r="U115" i="14"/>
  <c r="U116" i="14"/>
  <c r="U117" i="14"/>
  <c r="U118" i="14"/>
  <c r="U119" i="14"/>
  <c r="U120" i="14"/>
  <c r="W120" i="14" s="1"/>
  <c r="U121" i="14"/>
  <c r="U122" i="14"/>
  <c r="U123" i="14"/>
  <c r="U124" i="14"/>
  <c r="U125" i="14"/>
  <c r="U126" i="14"/>
  <c r="U127" i="14"/>
  <c r="U128" i="14"/>
  <c r="U129" i="14"/>
  <c r="U130" i="14"/>
  <c r="U131" i="14"/>
  <c r="U132" i="14"/>
  <c r="W132" i="14" s="1"/>
  <c r="U133" i="14"/>
  <c r="U134" i="14"/>
  <c r="U135" i="14"/>
  <c r="U136" i="14"/>
  <c r="U137" i="14"/>
  <c r="U138" i="14"/>
  <c r="U139" i="14"/>
  <c r="U140" i="14"/>
  <c r="U141" i="14"/>
  <c r="U142" i="14"/>
  <c r="U143" i="14"/>
  <c r="U144" i="14"/>
  <c r="W144" i="14" s="1"/>
  <c r="U145" i="14"/>
  <c r="U146" i="14"/>
  <c r="U147" i="14"/>
  <c r="U148" i="14"/>
  <c r="U149" i="14"/>
  <c r="U150" i="14"/>
  <c r="U151" i="14"/>
  <c r="U152" i="14"/>
  <c r="U153" i="14"/>
  <c r="U154" i="14"/>
  <c r="U155" i="14"/>
  <c r="U156" i="14"/>
  <c r="U157" i="14"/>
  <c r="U158" i="14"/>
  <c r="U159" i="14"/>
  <c r="U160" i="14"/>
  <c r="U161" i="14"/>
  <c r="U162" i="14"/>
  <c r="U163" i="14"/>
  <c r="U164" i="14"/>
  <c r="U165" i="14"/>
  <c r="U166" i="14"/>
  <c r="U167" i="14"/>
  <c r="U168" i="14"/>
  <c r="U169" i="14"/>
  <c r="U170" i="14"/>
  <c r="U171" i="14"/>
  <c r="U172" i="14"/>
  <c r="U173" i="14"/>
  <c r="U174" i="14"/>
  <c r="U175" i="14"/>
  <c r="U176" i="14"/>
  <c r="U177" i="14"/>
  <c r="U178" i="14"/>
  <c r="U179" i="14"/>
  <c r="U180" i="14"/>
  <c r="U181" i="14"/>
  <c r="U182" i="14"/>
  <c r="U183" i="14"/>
  <c r="U184" i="14"/>
  <c r="U185" i="14"/>
  <c r="U186" i="14"/>
  <c r="U187" i="14"/>
  <c r="U188" i="14"/>
  <c r="U189" i="14"/>
  <c r="U190" i="14"/>
  <c r="U191" i="14"/>
  <c r="U192" i="14"/>
  <c r="U193" i="14"/>
  <c r="U194" i="14"/>
  <c r="U195" i="14"/>
  <c r="U196" i="14"/>
  <c r="U197" i="14"/>
  <c r="U198" i="14"/>
  <c r="U199" i="14"/>
  <c r="U200" i="14"/>
  <c r="U201" i="14"/>
  <c r="U202" i="14"/>
  <c r="U203" i="14"/>
  <c r="U204" i="14"/>
  <c r="U205" i="14"/>
  <c r="U206" i="14"/>
  <c r="U207" i="14"/>
  <c r="U208" i="14"/>
  <c r="U209" i="14"/>
  <c r="U210" i="14"/>
  <c r="U211" i="14"/>
  <c r="U212" i="14"/>
  <c r="U213" i="14"/>
  <c r="U214" i="14"/>
  <c r="U215" i="14"/>
  <c r="U216" i="14"/>
  <c r="U217" i="14"/>
  <c r="U218" i="14"/>
  <c r="U219" i="14"/>
  <c r="U220" i="14"/>
  <c r="U221" i="14"/>
  <c r="U222" i="14"/>
  <c r="U223" i="14"/>
  <c r="U224" i="14"/>
  <c r="U225" i="14"/>
  <c r="U226" i="14"/>
  <c r="U227" i="14"/>
  <c r="U228" i="14"/>
  <c r="U229" i="14"/>
  <c r="U230" i="14"/>
  <c r="U231" i="14"/>
  <c r="U232" i="14"/>
  <c r="U233" i="14"/>
  <c r="U234" i="14"/>
  <c r="U235" i="14"/>
  <c r="U236" i="14"/>
  <c r="U237" i="14"/>
  <c r="U238" i="14"/>
  <c r="U239" i="14"/>
  <c r="U240" i="14"/>
  <c r="U241" i="14"/>
  <c r="U242" i="14"/>
  <c r="U243" i="14"/>
  <c r="U244" i="14"/>
  <c r="U245" i="14"/>
  <c r="U246" i="14"/>
  <c r="U247" i="14"/>
  <c r="U248" i="14"/>
  <c r="U249" i="14"/>
  <c r="U250" i="14"/>
  <c r="U251" i="14"/>
  <c r="U252" i="14"/>
  <c r="W252" i="14" s="1"/>
  <c r="U253" i="14"/>
  <c r="U254" i="14"/>
  <c r="U255" i="14"/>
  <c r="U256" i="14"/>
  <c r="U257" i="14"/>
  <c r="U258" i="14"/>
  <c r="U259" i="14"/>
  <c r="U260" i="14"/>
  <c r="U261" i="14"/>
  <c r="U262" i="14"/>
  <c r="U263" i="14"/>
  <c r="U264" i="14"/>
  <c r="W264" i="14" s="1"/>
  <c r="U265" i="14"/>
  <c r="U266" i="14"/>
  <c r="U267" i="14"/>
  <c r="U268" i="14"/>
  <c r="U269" i="14"/>
  <c r="U270" i="14"/>
  <c r="U271" i="14"/>
  <c r="U272" i="14"/>
  <c r="U273" i="14"/>
  <c r="U274" i="14"/>
  <c r="U275" i="14"/>
  <c r="U276" i="14"/>
  <c r="W276" i="14" s="1"/>
  <c r="U277" i="14"/>
  <c r="U278" i="14"/>
  <c r="U279" i="14"/>
  <c r="U280" i="14"/>
  <c r="U281" i="14"/>
  <c r="U282" i="14"/>
  <c r="U283" i="14"/>
  <c r="U284" i="14"/>
  <c r="U285" i="14"/>
  <c r="U286" i="14"/>
  <c r="U287" i="14"/>
  <c r="U288" i="14"/>
  <c r="W288" i="14" s="1"/>
  <c r="U289" i="14"/>
  <c r="U290" i="14"/>
  <c r="U291" i="14"/>
  <c r="U292" i="14"/>
  <c r="U293" i="14"/>
  <c r="U294" i="14"/>
  <c r="U295" i="14"/>
  <c r="U296" i="14"/>
  <c r="U297" i="14"/>
  <c r="U298" i="14"/>
  <c r="U299" i="14"/>
  <c r="U300" i="14"/>
  <c r="U301" i="14"/>
  <c r="U302" i="14"/>
  <c r="U303" i="14"/>
  <c r="U304" i="14"/>
  <c r="U305" i="14"/>
  <c r="U306" i="14"/>
  <c r="U307" i="14"/>
  <c r="U308" i="14"/>
  <c r="U309" i="14"/>
  <c r="U310" i="14"/>
  <c r="U311" i="14"/>
  <c r="U312" i="14"/>
  <c r="U313" i="14"/>
  <c r="U314" i="14"/>
  <c r="U315" i="14"/>
  <c r="U316" i="14"/>
  <c r="U317" i="14"/>
  <c r="U318" i="14"/>
  <c r="U319" i="14"/>
  <c r="U320" i="14"/>
  <c r="U321" i="14"/>
  <c r="U322" i="14"/>
  <c r="U323" i="14"/>
  <c r="U324" i="14"/>
  <c r="U325" i="14"/>
  <c r="U326" i="14"/>
  <c r="U327" i="14"/>
  <c r="U328" i="14"/>
  <c r="U329" i="14"/>
  <c r="U330" i="14"/>
  <c r="U331" i="14"/>
  <c r="U332" i="14"/>
  <c r="U333" i="14"/>
  <c r="U334" i="14"/>
  <c r="U335" i="14"/>
  <c r="U336" i="14"/>
  <c r="U337" i="14"/>
  <c r="U338" i="14"/>
  <c r="U339" i="14"/>
  <c r="U340" i="14"/>
  <c r="U341" i="14"/>
  <c r="U342" i="14"/>
  <c r="U343" i="14"/>
  <c r="U344" i="14"/>
  <c r="U345" i="14"/>
  <c r="U346" i="14"/>
  <c r="U347" i="14"/>
  <c r="U348" i="14"/>
  <c r="U349" i="14"/>
  <c r="U350" i="14"/>
  <c r="U351" i="14"/>
  <c r="U352" i="14"/>
  <c r="U353" i="14"/>
  <c r="U354" i="14"/>
  <c r="U355" i="14"/>
  <c r="U356" i="14"/>
  <c r="U357" i="14"/>
  <c r="U358" i="14"/>
  <c r="U359" i="14"/>
  <c r="U360" i="14"/>
  <c r="U361" i="14"/>
  <c r="U362" i="14"/>
  <c r="U363" i="14"/>
  <c r="U364" i="14"/>
  <c r="U365" i="14"/>
  <c r="U366" i="14"/>
  <c r="U367" i="14"/>
  <c r="U368" i="14"/>
  <c r="U369" i="14"/>
  <c r="U370" i="14"/>
  <c r="U371" i="14"/>
  <c r="U372" i="14"/>
  <c r="U373" i="14"/>
  <c r="U374" i="14"/>
  <c r="U375" i="14"/>
  <c r="U376" i="14"/>
  <c r="U377" i="14"/>
  <c r="U378" i="14"/>
  <c r="U379" i="14"/>
  <c r="U380" i="14"/>
  <c r="U381" i="14"/>
  <c r="U382" i="14"/>
  <c r="U383" i="14"/>
  <c r="U384" i="14"/>
  <c r="U385" i="14"/>
  <c r="U386" i="14"/>
  <c r="U387" i="14"/>
  <c r="U388" i="14"/>
  <c r="U389" i="14"/>
  <c r="U390" i="14"/>
  <c r="U391" i="14"/>
  <c r="U392" i="14"/>
  <c r="U393" i="14"/>
  <c r="U394" i="14"/>
  <c r="U395" i="14"/>
  <c r="U396" i="14"/>
  <c r="W396" i="14" s="1"/>
  <c r="U397" i="14"/>
  <c r="U398" i="14"/>
  <c r="U399" i="14"/>
  <c r="U400" i="14"/>
  <c r="U401" i="14"/>
  <c r="U402" i="14"/>
  <c r="U403" i="14"/>
  <c r="U404" i="14"/>
  <c r="U405" i="14"/>
  <c r="U406" i="14"/>
  <c r="U407" i="14"/>
  <c r="U408" i="14"/>
  <c r="W408" i="14" s="1"/>
  <c r="U409" i="14"/>
  <c r="U410" i="14"/>
  <c r="U411" i="14"/>
  <c r="U412" i="14"/>
  <c r="U413" i="14"/>
  <c r="U414" i="14"/>
  <c r="U415" i="14"/>
  <c r="U416" i="14"/>
  <c r="U417" i="14"/>
  <c r="U418" i="14"/>
  <c r="U419" i="14"/>
  <c r="U420" i="14"/>
  <c r="W420" i="14" s="1"/>
  <c r="U421" i="14"/>
  <c r="U422" i="14"/>
  <c r="U423" i="14"/>
  <c r="U424" i="14"/>
  <c r="U425" i="14"/>
  <c r="U426" i="14"/>
  <c r="U427" i="14"/>
  <c r="U428" i="14"/>
  <c r="U429" i="14"/>
  <c r="U430" i="14"/>
  <c r="U431" i="14"/>
  <c r="U432" i="14"/>
  <c r="W432" i="14" s="1"/>
  <c r="U433" i="14"/>
  <c r="U434" i="14"/>
  <c r="U435" i="14"/>
  <c r="U436" i="14"/>
  <c r="U437" i="14"/>
  <c r="U438" i="14"/>
  <c r="U439" i="14"/>
  <c r="U440" i="14"/>
  <c r="U441" i="14"/>
  <c r="U442" i="14"/>
  <c r="U443" i="14"/>
  <c r="U444" i="14"/>
  <c r="U445" i="14"/>
  <c r="U446" i="14"/>
  <c r="U447" i="14"/>
  <c r="U448" i="14"/>
  <c r="U449" i="14"/>
  <c r="U450" i="14"/>
  <c r="U451" i="14"/>
  <c r="U452" i="14"/>
  <c r="U453" i="14"/>
  <c r="U454" i="14"/>
  <c r="U455" i="14"/>
  <c r="U456" i="14"/>
  <c r="U457" i="14"/>
  <c r="U458" i="14"/>
  <c r="U459" i="14"/>
  <c r="U460" i="14"/>
  <c r="U461" i="14"/>
  <c r="U462" i="14"/>
  <c r="U463" i="14"/>
  <c r="U464" i="14"/>
  <c r="U465" i="14"/>
  <c r="U466" i="14"/>
  <c r="U467" i="14"/>
  <c r="U468" i="14"/>
  <c r="U469" i="14"/>
  <c r="U470" i="14"/>
  <c r="U471" i="14"/>
  <c r="U472" i="14"/>
  <c r="U473" i="14"/>
  <c r="U474" i="14"/>
  <c r="U475" i="14"/>
  <c r="U476" i="14"/>
  <c r="U477" i="14"/>
  <c r="U478" i="14"/>
  <c r="U479" i="14"/>
  <c r="U480" i="14"/>
  <c r="U481" i="14"/>
  <c r="U482" i="14"/>
  <c r="U483" i="14"/>
  <c r="U484" i="14"/>
  <c r="U485" i="14"/>
  <c r="U486" i="14"/>
  <c r="U487" i="14"/>
  <c r="U488" i="14"/>
  <c r="U489" i="14"/>
  <c r="U490" i="14"/>
  <c r="U491" i="14"/>
  <c r="U492" i="14"/>
  <c r="U493" i="14"/>
  <c r="U494" i="14"/>
  <c r="U495" i="14"/>
  <c r="U496" i="14"/>
  <c r="U497" i="14"/>
  <c r="U498" i="14"/>
  <c r="U499" i="14"/>
  <c r="U500" i="14"/>
  <c r="U501" i="14"/>
  <c r="U502" i="14"/>
  <c r="U503" i="14"/>
  <c r="U504" i="14"/>
  <c r="U505" i="14"/>
  <c r="U506" i="14"/>
  <c r="U507" i="14"/>
  <c r="U508" i="14"/>
  <c r="U509" i="14"/>
  <c r="U510" i="14"/>
  <c r="U511" i="14"/>
  <c r="U512" i="14"/>
  <c r="U513" i="14"/>
  <c r="U514" i="14"/>
  <c r="U515" i="14"/>
  <c r="U516" i="14"/>
  <c r="U517" i="14"/>
  <c r="U518" i="14"/>
  <c r="U519" i="14"/>
  <c r="U520" i="14"/>
  <c r="U521" i="14"/>
  <c r="U522" i="14"/>
  <c r="U523" i="14"/>
  <c r="U524" i="14"/>
  <c r="U525" i="14"/>
  <c r="U526" i="14"/>
  <c r="U527" i="14"/>
  <c r="U528" i="14"/>
  <c r="U529" i="14"/>
  <c r="U530" i="14"/>
  <c r="U531" i="14"/>
  <c r="U532" i="14"/>
  <c r="U533" i="14"/>
  <c r="U534" i="14"/>
  <c r="U535" i="14"/>
  <c r="U536" i="14"/>
  <c r="U537" i="14"/>
  <c r="U538" i="14"/>
  <c r="U539" i="14"/>
  <c r="U540" i="14"/>
  <c r="W540" i="14" s="1"/>
  <c r="U541" i="14"/>
  <c r="U542" i="14"/>
  <c r="U543" i="14"/>
  <c r="U544" i="14"/>
  <c r="U545" i="14"/>
  <c r="U546" i="14"/>
  <c r="U547" i="14"/>
  <c r="U548" i="14"/>
  <c r="U549" i="14"/>
  <c r="U550" i="14"/>
  <c r="U551" i="14"/>
  <c r="U552" i="14"/>
  <c r="W552" i="14" s="1"/>
  <c r="U553" i="14"/>
  <c r="U554" i="14"/>
  <c r="U555" i="14"/>
  <c r="U556" i="14"/>
  <c r="U557" i="14"/>
  <c r="U558" i="14"/>
  <c r="U559" i="14"/>
  <c r="U560" i="14"/>
  <c r="U561" i="14"/>
  <c r="U562" i="14"/>
  <c r="U563" i="14"/>
  <c r="U564" i="14"/>
  <c r="W564" i="14" s="1"/>
  <c r="U565" i="14"/>
  <c r="U566" i="14"/>
  <c r="U567" i="14"/>
  <c r="U568" i="14"/>
  <c r="U569" i="14"/>
  <c r="U570" i="14"/>
  <c r="U571" i="14"/>
  <c r="U572" i="14"/>
  <c r="U573" i="14"/>
  <c r="U574" i="14"/>
  <c r="U575" i="14"/>
  <c r="U576" i="14"/>
  <c r="W576" i="14" s="1"/>
  <c r="U577" i="14"/>
  <c r="U578" i="14"/>
  <c r="U579" i="14"/>
  <c r="U580" i="14"/>
  <c r="U581" i="14"/>
  <c r="U582" i="14"/>
  <c r="U583" i="14"/>
  <c r="U584" i="14"/>
  <c r="U585" i="14"/>
  <c r="U586" i="14"/>
  <c r="U587" i="14"/>
  <c r="U588" i="14"/>
  <c r="U589" i="14"/>
  <c r="U590" i="14"/>
  <c r="U591" i="14"/>
  <c r="U592" i="14"/>
  <c r="U593" i="14"/>
  <c r="U594" i="14"/>
  <c r="U595" i="14"/>
  <c r="U596" i="14"/>
  <c r="U597" i="14"/>
  <c r="U598" i="14"/>
  <c r="U599" i="14"/>
  <c r="U600" i="14"/>
  <c r="U601" i="14"/>
  <c r="U602" i="14"/>
  <c r="U603" i="14"/>
  <c r="U604" i="14"/>
  <c r="U605" i="14"/>
  <c r="U606" i="14"/>
  <c r="U607" i="14"/>
  <c r="U608" i="14"/>
  <c r="U609" i="14"/>
  <c r="U610" i="14"/>
  <c r="U611" i="14"/>
  <c r="U612" i="14"/>
  <c r="U613" i="14"/>
  <c r="U614" i="14"/>
  <c r="U615" i="14"/>
  <c r="U616" i="14"/>
  <c r="U617" i="14"/>
  <c r="U618" i="14"/>
  <c r="U619" i="14"/>
  <c r="U620" i="14"/>
  <c r="U621" i="14"/>
  <c r="U622" i="14"/>
  <c r="U623" i="14"/>
  <c r="U624" i="14"/>
  <c r="U625" i="14"/>
  <c r="U626" i="14"/>
  <c r="U627" i="14"/>
  <c r="U628" i="14"/>
  <c r="U629" i="14"/>
  <c r="U630" i="14"/>
  <c r="U631" i="14"/>
  <c r="U632" i="14"/>
  <c r="U633" i="14"/>
  <c r="U634" i="14"/>
  <c r="U635" i="14"/>
  <c r="U636" i="14"/>
  <c r="U637" i="14"/>
  <c r="U638" i="14"/>
  <c r="U639" i="14"/>
  <c r="U640" i="14"/>
  <c r="U641" i="14"/>
  <c r="U642" i="14"/>
  <c r="U643" i="14"/>
  <c r="U644" i="14"/>
  <c r="U645" i="14"/>
  <c r="U646" i="14"/>
  <c r="U647" i="14"/>
  <c r="U648" i="14"/>
  <c r="U649" i="14"/>
  <c r="U650" i="14"/>
  <c r="U651" i="14"/>
  <c r="U652" i="14"/>
  <c r="U653" i="14"/>
  <c r="U654" i="14"/>
  <c r="U655" i="14"/>
  <c r="U656" i="14"/>
  <c r="U657" i="14"/>
  <c r="U658" i="14"/>
  <c r="U659" i="14"/>
  <c r="U660" i="14"/>
  <c r="W660" i="14" s="1"/>
  <c r="U661" i="14"/>
  <c r="U662" i="14"/>
  <c r="U663" i="14"/>
  <c r="U664" i="14"/>
  <c r="U665" i="14"/>
  <c r="U666" i="14"/>
  <c r="U667" i="14"/>
  <c r="U668" i="14"/>
  <c r="U669" i="14"/>
  <c r="U670" i="14"/>
  <c r="U671" i="14"/>
  <c r="U672" i="14"/>
  <c r="U673" i="14"/>
  <c r="U674" i="14"/>
  <c r="U675" i="14"/>
  <c r="U676" i="14"/>
  <c r="U677" i="14"/>
  <c r="U678" i="14"/>
  <c r="U679" i="14"/>
  <c r="U680" i="14"/>
  <c r="U681" i="14"/>
  <c r="U682" i="14"/>
  <c r="U683" i="14"/>
  <c r="U684" i="14"/>
  <c r="W684" i="14" s="1"/>
  <c r="U685" i="14"/>
  <c r="U686" i="14"/>
  <c r="U687" i="14"/>
  <c r="U688" i="14"/>
  <c r="U689" i="14"/>
  <c r="U690" i="14"/>
  <c r="U691" i="14"/>
  <c r="U692" i="14"/>
  <c r="U693" i="14"/>
  <c r="U694" i="14"/>
  <c r="U695" i="14"/>
  <c r="U696" i="14"/>
  <c r="W696" i="14" s="1"/>
  <c r="U697" i="14"/>
  <c r="U698" i="14"/>
  <c r="U699" i="14"/>
  <c r="U700" i="14"/>
  <c r="U701" i="14"/>
  <c r="U702" i="14"/>
  <c r="U703" i="14"/>
  <c r="U704" i="14"/>
  <c r="U705" i="14"/>
  <c r="U706" i="14"/>
  <c r="U707" i="14"/>
  <c r="U708" i="14"/>
  <c r="W708" i="14" s="1"/>
  <c r="U709" i="14"/>
  <c r="U710" i="14"/>
  <c r="U711" i="14"/>
  <c r="U712" i="14"/>
  <c r="U713" i="14"/>
  <c r="U714" i="14"/>
  <c r="U715" i="14"/>
  <c r="U716" i="14"/>
  <c r="U717" i="14"/>
  <c r="U718" i="14"/>
  <c r="U719" i="14"/>
  <c r="U720" i="14"/>
  <c r="W720" i="14" s="1"/>
  <c r="U721" i="14"/>
  <c r="U722" i="14"/>
  <c r="U723" i="14"/>
  <c r="U724" i="14"/>
  <c r="S3" i="14"/>
  <c r="T3" i="14" s="1"/>
  <c r="S4" i="14"/>
  <c r="T4" i="14" s="1"/>
  <c r="S5" i="14"/>
  <c r="T5" i="14" s="1"/>
  <c r="S6" i="14"/>
  <c r="T6" i="14" s="1"/>
  <c r="S7" i="14"/>
  <c r="Y7" i="14" s="1"/>
  <c r="S8" i="14"/>
  <c r="Y8" i="14" s="1"/>
  <c r="S9" i="14"/>
  <c r="Y9" i="14" s="1"/>
  <c r="S10" i="14"/>
  <c r="S11" i="14"/>
  <c r="S12" i="14"/>
  <c r="Y12" i="14" s="1"/>
  <c r="S13" i="14"/>
  <c r="Y13" i="14" s="1"/>
  <c r="S14" i="14"/>
  <c r="Y14" i="14" s="1"/>
  <c r="S15" i="14"/>
  <c r="S16" i="14"/>
  <c r="S17" i="14"/>
  <c r="Y17" i="14" s="1"/>
  <c r="S18" i="14"/>
  <c r="Y18" i="14" s="1"/>
  <c r="S19" i="14"/>
  <c r="Y19" i="14" s="1"/>
  <c r="S20" i="14"/>
  <c r="Y20" i="14" s="1"/>
  <c r="S21" i="14"/>
  <c r="Y21" i="14" s="1"/>
  <c r="S22" i="14"/>
  <c r="S23" i="14"/>
  <c r="S24" i="14"/>
  <c r="Y24" i="14" s="1"/>
  <c r="S25" i="14"/>
  <c r="Y25" i="14" s="1"/>
  <c r="S26" i="14"/>
  <c r="Y26" i="14" s="1"/>
  <c r="S27" i="14"/>
  <c r="S28" i="14"/>
  <c r="S29" i="14"/>
  <c r="Y29" i="14" s="1"/>
  <c r="S30" i="14"/>
  <c r="Y30" i="14" s="1"/>
  <c r="S31" i="14"/>
  <c r="Y31" i="14" s="1"/>
  <c r="S32" i="14"/>
  <c r="Y32" i="14" s="1"/>
  <c r="S33" i="14"/>
  <c r="Y33" i="14" s="1"/>
  <c r="S34" i="14"/>
  <c r="S35" i="14"/>
  <c r="S36" i="14"/>
  <c r="Y36" i="14" s="1"/>
  <c r="S37" i="14"/>
  <c r="Y37" i="14" s="1"/>
  <c r="S38" i="14"/>
  <c r="Y38" i="14" s="1"/>
  <c r="S39" i="14"/>
  <c r="S40" i="14"/>
  <c r="S41" i="14"/>
  <c r="Y41" i="14" s="1"/>
  <c r="S42" i="14"/>
  <c r="Y42" i="14" s="1"/>
  <c r="S43" i="14"/>
  <c r="Y43" i="14" s="1"/>
  <c r="S44" i="14"/>
  <c r="Y44" i="14" s="1"/>
  <c r="S45" i="14"/>
  <c r="Y45" i="14" s="1"/>
  <c r="S46" i="14"/>
  <c r="S47" i="14"/>
  <c r="S48" i="14"/>
  <c r="Y48" i="14" s="1"/>
  <c r="S49" i="14"/>
  <c r="Y49" i="14" s="1"/>
  <c r="S50" i="14"/>
  <c r="Y50" i="14" s="1"/>
  <c r="S51" i="14"/>
  <c r="S52" i="14"/>
  <c r="S53" i="14"/>
  <c r="Y53" i="14" s="1"/>
  <c r="S54" i="14"/>
  <c r="Y54" i="14" s="1"/>
  <c r="S55" i="14"/>
  <c r="Y55" i="14" s="1"/>
  <c r="S56" i="14"/>
  <c r="Y56" i="14" s="1"/>
  <c r="S57" i="14"/>
  <c r="Y57" i="14" s="1"/>
  <c r="S58" i="14"/>
  <c r="S59" i="14"/>
  <c r="S60" i="14"/>
  <c r="Y60" i="14" s="1"/>
  <c r="S61" i="14"/>
  <c r="Y61" i="14" s="1"/>
  <c r="S62" i="14"/>
  <c r="Y62" i="14" s="1"/>
  <c r="S63" i="14"/>
  <c r="S64" i="14"/>
  <c r="S65" i="14"/>
  <c r="Y65" i="14" s="1"/>
  <c r="S66" i="14"/>
  <c r="Y66" i="14" s="1"/>
  <c r="S67" i="14"/>
  <c r="Y67" i="14" s="1"/>
  <c r="S68" i="14"/>
  <c r="Y68" i="14" s="1"/>
  <c r="S69" i="14"/>
  <c r="Y69" i="14" s="1"/>
  <c r="S70" i="14"/>
  <c r="S71" i="14"/>
  <c r="S72" i="14"/>
  <c r="Y72" i="14" s="1"/>
  <c r="S73" i="14"/>
  <c r="Y73" i="14" s="1"/>
  <c r="S74" i="14"/>
  <c r="Y74" i="14" s="1"/>
  <c r="S75" i="14"/>
  <c r="S76" i="14"/>
  <c r="S77" i="14"/>
  <c r="Y77" i="14" s="1"/>
  <c r="S78" i="14"/>
  <c r="Y78" i="14" s="1"/>
  <c r="S79" i="14"/>
  <c r="Y79" i="14" s="1"/>
  <c r="S80" i="14"/>
  <c r="Y80" i="14" s="1"/>
  <c r="S81" i="14"/>
  <c r="Y81" i="14" s="1"/>
  <c r="S82" i="14"/>
  <c r="S83" i="14"/>
  <c r="S84" i="14"/>
  <c r="Y84" i="14" s="1"/>
  <c r="S85" i="14"/>
  <c r="Y85" i="14" s="1"/>
  <c r="S86" i="14"/>
  <c r="Y86" i="14" s="1"/>
  <c r="S87" i="14"/>
  <c r="S88" i="14"/>
  <c r="S89" i="14"/>
  <c r="Y89" i="14" s="1"/>
  <c r="S90" i="14"/>
  <c r="Y90" i="14" s="1"/>
  <c r="S91" i="14"/>
  <c r="Y91" i="14" s="1"/>
  <c r="S92" i="14"/>
  <c r="Y92" i="14" s="1"/>
  <c r="S93" i="14"/>
  <c r="Y93" i="14" s="1"/>
  <c r="S94" i="14"/>
  <c r="S95" i="14"/>
  <c r="S96" i="14"/>
  <c r="Y96" i="14" s="1"/>
  <c r="S97" i="14"/>
  <c r="Y97" i="14" s="1"/>
  <c r="S98" i="14"/>
  <c r="Y98" i="14" s="1"/>
  <c r="S99" i="14"/>
  <c r="S100" i="14"/>
  <c r="S101" i="14"/>
  <c r="Y101" i="14" s="1"/>
  <c r="S102" i="14"/>
  <c r="Y102" i="14" s="1"/>
  <c r="S103" i="14"/>
  <c r="Y103" i="14" s="1"/>
  <c r="S104" i="14"/>
  <c r="Y104" i="14" s="1"/>
  <c r="S105" i="14"/>
  <c r="Y105" i="14" s="1"/>
  <c r="S106" i="14"/>
  <c r="S107" i="14"/>
  <c r="S108" i="14"/>
  <c r="Y108" i="14" s="1"/>
  <c r="S109" i="14"/>
  <c r="Y109" i="14" s="1"/>
  <c r="S110" i="14"/>
  <c r="Y110" i="14" s="1"/>
  <c r="S111" i="14"/>
  <c r="S112" i="14"/>
  <c r="S113" i="14"/>
  <c r="Y113" i="14" s="1"/>
  <c r="S114" i="14"/>
  <c r="Y114" i="14" s="1"/>
  <c r="S115" i="14"/>
  <c r="Y115" i="14" s="1"/>
  <c r="S116" i="14"/>
  <c r="Y116" i="14" s="1"/>
  <c r="S117" i="14"/>
  <c r="Y117" i="14" s="1"/>
  <c r="S118" i="14"/>
  <c r="S119" i="14"/>
  <c r="S120" i="14"/>
  <c r="Y120" i="14" s="1"/>
  <c r="S121" i="14"/>
  <c r="Y121" i="14" s="1"/>
  <c r="S122" i="14"/>
  <c r="Y122" i="14" s="1"/>
  <c r="S123" i="14"/>
  <c r="S124" i="14"/>
  <c r="S125" i="14"/>
  <c r="Y125" i="14" s="1"/>
  <c r="S126" i="14"/>
  <c r="Y126" i="14" s="1"/>
  <c r="S127" i="14"/>
  <c r="Y127" i="14" s="1"/>
  <c r="S128" i="14"/>
  <c r="Y128" i="14" s="1"/>
  <c r="S129" i="14"/>
  <c r="Y129" i="14" s="1"/>
  <c r="S130" i="14"/>
  <c r="S131" i="14"/>
  <c r="S132" i="14"/>
  <c r="Y132" i="14" s="1"/>
  <c r="S133" i="14"/>
  <c r="Y133" i="14" s="1"/>
  <c r="S134" i="14"/>
  <c r="Y134" i="14" s="1"/>
  <c r="S135" i="14"/>
  <c r="S136" i="14"/>
  <c r="S137" i="14"/>
  <c r="Y137" i="14" s="1"/>
  <c r="S138" i="14"/>
  <c r="Y138" i="14" s="1"/>
  <c r="S139" i="14"/>
  <c r="Y139" i="14" s="1"/>
  <c r="S140" i="14"/>
  <c r="Y140" i="14" s="1"/>
  <c r="S141" i="14"/>
  <c r="Y141" i="14" s="1"/>
  <c r="S142" i="14"/>
  <c r="S143" i="14"/>
  <c r="S144" i="14"/>
  <c r="Y144" i="14" s="1"/>
  <c r="S145" i="14"/>
  <c r="Y145" i="14" s="1"/>
  <c r="S146" i="14"/>
  <c r="Y146" i="14" s="1"/>
  <c r="S147" i="14"/>
  <c r="S148" i="14"/>
  <c r="S149" i="14"/>
  <c r="Y149" i="14" s="1"/>
  <c r="S150" i="14"/>
  <c r="Y150" i="14" s="1"/>
  <c r="S151" i="14"/>
  <c r="Y151" i="14" s="1"/>
  <c r="S152" i="14"/>
  <c r="Y152" i="14" s="1"/>
  <c r="S153" i="14"/>
  <c r="Y153" i="14" s="1"/>
  <c r="S154" i="14"/>
  <c r="S155" i="14"/>
  <c r="S156" i="14"/>
  <c r="Y156" i="14" s="1"/>
  <c r="S157" i="14"/>
  <c r="Y157" i="14" s="1"/>
  <c r="S158" i="14"/>
  <c r="Y158" i="14" s="1"/>
  <c r="S159" i="14"/>
  <c r="S160" i="14"/>
  <c r="S161" i="14"/>
  <c r="Y161" i="14" s="1"/>
  <c r="S162" i="14"/>
  <c r="Y162" i="14" s="1"/>
  <c r="S163" i="14"/>
  <c r="Y163" i="14" s="1"/>
  <c r="S164" i="14"/>
  <c r="Y164" i="14" s="1"/>
  <c r="S165" i="14"/>
  <c r="Y165" i="14" s="1"/>
  <c r="S166" i="14"/>
  <c r="S167" i="14"/>
  <c r="S168" i="14"/>
  <c r="Y168" i="14" s="1"/>
  <c r="S169" i="14"/>
  <c r="Y169" i="14" s="1"/>
  <c r="S170" i="14"/>
  <c r="Y170" i="14" s="1"/>
  <c r="S171" i="14"/>
  <c r="S172" i="14"/>
  <c r="S173" i="14"/>
  <c r="Y173" i="14" s="1"/>
  <c r="S174" i="14"/>
  <c r="Y174" i="14" s="1"/>
  <c r="S175" i="14"/>
  <c r="Y175" i="14" s="1"/>
  <c r="S176" i="14"/>
  <c r="Y176" i="14" s="1"/>
  <c r="S177" i="14"/>
  <c r="Y177" i="14" s="1"/>
  <c r="S178" i="14"/>
  <c r="S179" i="14"/>
  <c r="S180" i="14"/>
  <c r="Y180" i="14" s="1"/>
  <c r="S181" i="14"/>
  <c r="Y181" i="14" s="1"/>
  <c r="S182" i="14"/>
  <c r="Y182" i="14" s="1"/>
  <c r="S183" i="14"/>
  <c r="S184" i="14"/>
  <c r="S185" i="14"/>
  <c r="Y185" i="14" s="1"/>
  <c r="S186" i="14"/>
  <c r="Y186" i="14" s="1"/>
  <c r="S187" i="14"/>
  <c r="Y187" i="14" s="1"/>
  <c r="S188" i="14"/>
  <c r="Y188" i="14" s="1"/>
  <c r="S189" i="14"/>
  <c r="Y189" i="14" s="1"/>
  <c r="S190" i="14"/>
  <c r="S191" i="14"/>
  <c r="S192" i="14"/>
  <c r="Y192" i="14" s="1"/>
  <c r="S193" i="14"/>
  <c r="Y193" i="14" s="1"/>
  <c r="S194" i="14"/>
  <c r="Y194" i="14" s="1"/>
  <c r="S195" i="14"/>
  <c r="S196" i="14"/>
  <c r="S197" i="14"/>
  <c r="Y197" i="14" s="1"/>
  <c r="S198" i="14"/>
  <c r="Y198" i="14" s="1"/>
  <c r="S199" i="14"/>
  <c r="Y199" i="14" s="1"/>
  <c r="S200" i="14"/>
  <c r="Y200" i="14" s="1"/>
  <c r="S201" i="14"/>
  <c r="Y201" i="14" s="1"/>
  <c r="S202" i="14"/>
  <c r="S203" i="14"/>
  <c r="S204" i="14"/>
  <c r="Y204" i="14" s="1"/>
  <c r="S205" i="14"/>
  <c r="Y205" i="14" s="1"/>
  <c r="S206" i="14"/>
  <c r="Y206" i="14" s="1"/>
  <c r="S207" i="14"/>
  <c r="S208" i="14"/>
  <c r="S209" i="14"/>
  <c r="Y209" i="14" s="1"/>
  <c r="S210" i="14"/>
  <c r="Y210" i="14" s="1"/>
  <c r="S211" i="14"/>
  <c r="Y211" i="14" s="1"/>
  <c r="S212" i="14"/>
  <c r="Y212" i="14" s="1"/>
  <c r="S213" i="14"/>
  <c r="Y213" i="14" s="1"/>
  <c r="S214" i="14"/>
  <c r="S215" i="14"/>
  <c r="S216" i="14"/>
  <c r="Y216" i="14" s="1"/>
  <c r="S217" i="14"/>
  <c r="Y217" i="14" s="1"/>
  <c r="S218" i="14"/>
  <c r="Y218" i="14" s="1"/>
  <c r="S219" i="14"/>
  <c r="S220" i="14"/>
  <c r="S221" i="14"/>
  <c r="Y221" i="14" s="1"/>
  <c r="S222" i="14"/>
  <c r="Y222" i="14" s="1"/>
  <c r="S223" i="14"/>
  <c r="Y223" i="14" s="1"/>
  <c r="S224" i="14"/>
  <c r="Y224" i="14" s="1"/>
  <c r="S225" i="14"/>
  <c r="Y225" i="14" s="1"/>
  <c r="S226" i="14"/>
  <c r="S227" i="14"/>
  <c r="S228" i="14"/>
  <c r="Y228" i="14" s="1"/>
  <c r="S229" i="14"/>
  <c r="Y229" i="14" s="1"/>
  <c r="S230" i="14"/>
  <c r="Y230" i="14" s="1"/>
  <c r="S231" i="14"/>
  <c r="S232" i="14"/>
  <c r="S233" i="14"/>
  <c r="Y233" i="14" s="1"/>
  <c r="S234" i="14"/>
  <c r="Y234" i="14" s="1"/>
  <c r="S235" i="14"/>
  <c r="Y235" i="14" s="1"/>
  <c r="S236" i="14"/>
  <c r="Y236" i="14" s="1"/>
  <c r="S237" i="14"/>
  <c r="Y237" i="14" s="1"/>
  <c r="S238" i="14"/>
  <c r="S239" i="14"/>
  <c r="S240" i="14"/>
  <c r="Y240" i="14" s="1"/>
  <c r="S241" i="14"/>
  <c r="Y241" i="14" s="1"/>
  <c r="S242" i="14"/>
  <c r="Y242" i="14" s="1"/>
  <c r="S243" i="14"/>
  <c r="S244" i="14"/>
  <c r="S245" i="14"/>
  <c r="Y245" i="14" s="1"/>
  <c r="S246" i="14"/>
  <c r="Y246" i="14" s="1"/>
  <c r="S247" i="14"/>
  <c r="Y247" i="14" s="1"/>
  <c r="S248" i="14"/>
  <c r="Y248" i="14" s="1"/>
  <c r="S249" i="14"/>
  <c r="Y249" i="14" s="1"/>
  <c r="S250" i="14"/>
  <c r="S251" i="14"/>
  <c r="S252" i="14"/>
  <c r="Y252" i="14" s="1"/>
  <c r="S253" i="14"/>
  <c r="Y253" i="14" s="1"/>
  <c r="S254" i="14"/>
  <c r="Y254" i="14" s="1"/>
  <c r="S255" i="14"/>
  <c r="S256" i="14"/>
  <c r="S257" i="14"/>
  <c r="Y257" i="14" s="1"/>
  <c r="S258" i="14"/>
  <c r="Y258" i="14" s="1"/>
  <c r="S259" i="14"/>
  <c r="Y259" i="14" s="1"/>
  <c r="S260" i="14"/>
  <c r="Y260" i="14" s="1"/>
  <c r="S261" i="14"/>
  <c r="Y261" i="14" s="1"/>
  <c r="S262" i="14"/>
  <c r="S263" i="14"/>
  <c r="S264" i="14"/>
  <c r="Y264" i="14" s="1"/>
  <c r="S265" i="14"/>
  <c r="Y265" i="14" s="1"/>
  <c r="S266" i="14"/>
  <c r="Y266" i="14" s="1"/>
  <c r="S267" i="14"/>
  <c r="S268" i="14"/>
  <c r="S269" i="14"/>
  <c r="Y269" i="14" s="1"/>
  <c r="S270" i="14"/>
  <c r="Y270" i="14" s="1"/>
  <c r="S271" i="14"/>
  <c r="Y271" i="14" s="1"/>
  <c r="S272" i="14"/>
  <c r="Y272" i="14" s="1"/>
  <c r="S273" i="14"/>
  <c r="Y273" i="14" s="1"/>
  <c r="S274" i="14"/>
  <c r="S275" i="14"/>
  <c r="S276" i="14"/>
  <c r="Y276" i="14" s="1"/>
  <c r="S277" i="14"/>
  <c r="Y277" i="14" s="1"/>
  <c r="S278" i="14"/>
  <c r="Y278" i="14" s="1"/>
  <c r="S279" i="14"/>
  <c r="S280" i="14"/>
  <c r="S281" i="14"/>
  <c r="Y281" i="14" s="1"/>
  <c r="S282" i="14"/>
  <c r="Y282" i="14" s="1"/>
  <c r="S283" i="14"/>
  <c r="Y283" i="14" s="1"/>
  <c r="S284" i="14"/>
  <c r="Y284" i="14" s="1"/>
  <c r="S285" i="14"/>
  <c r="Y285" i="14" s="1"/>
  <c r="S286" i="14"/>
  <c r="S287" i="14"/>
  <c r="S288" i="14"/>
  <c r="Y288" i="14" s="1"/>
  <c r="S289" i="14"/>
  <c r="Y289" i="14" s="1"/>
  <c r="S290" i="14"/>
  <c r="Y290" i="14" s="1"/>
  <c r="S291" i="14"/>
  <c r="S292" i="14"/>
  <c r="S293" i="14"/>
  <c r="Y293" i="14" s="1"/>
  <c r="S294" i="14"/>
  <c r="Y294" i="14" s="1"/>
  <c r="S295" i="14"/>
  <c r="Y295" i="14" s="1"/>
  <c r="S296" i="14"/>
  <c r="Y296" i="14" s="1"/>
  <c r="S297" i="14"/>
  <c r="Y297" i="14" s="1"/>
  <c r="S298" i="14"/>
  <c r="S299" i="14"/>
  <c r="S300" i="14"/>
  <c r="Y300" i="14" s="1"/>
  <c r="S301" i="14"/>
  <c r="Y301" i="14" s="1"/>
  <c r="S302" i="14"/>
  <c r="Y302" i="14" s="1"/>
  <c r="S303" i="14"/>
  <c r="S304" i="14"/>
  <c r="S305" i="14"/>
  <c r="Y305" i="14" s="1"/>
  <c r="S306" i="14"/>
  <c r="Y306" i="14" s="1"/>
  <c r="S307" i="14"/>
  <c r="Y307" i="14" s="1"/>
  <c r="S308" i="14"/>
  <c r="Y308" i="14" s="1"/>
  <c r="S309" i="14"/>
  <c r="Y309" i="14" s="1"/>
  <c r="S310" i="14"/>
  <c r="S311" i="14"/>
  <c r="S312" i="14"/>
  <c r="Y312" i="14" s="1"/>
  <c r="S313" i="14"/>
  <c r="Y313" i="14" s="1"/>
  <c r="S314" i="14"/>
  <c r="Y314" i="14" s="1"/>
  <c r="S315" i="14"/>
  <c r="S316" i="14"/>
  <c r="S317" i="14"/>
  <c r="Y317" i="14" s="1"/>
  <c r="S318" i="14"/>
  <c r="Y318" i="14" s="1"/>
  <c r="S319" i="14"/>
  <c r="Y319" i="14" s="1"/>
  <c r="S320" i="14"/>
  <c r="Y320" i="14" s="1"/>
  <c r="S321" i="14"/>
  <c r="Y321" i="14" s="1"/>
  <c r="S322" i="14"/>
  <c r="S323" i="14"/>
  <c r="S324" i="14"/>
  <c r="Y324" i="14" s="1"/>
  <c r="S325" i="14"/>
  <c r="Y325" i="14" s="1"/>
  <c r="S326" i="14"/>
  <c r="Y326" i="14" s="1"/>
  <c r="S327" i="14"/>
  <c r="S328" i="14"/>
  <c r="S329" i="14"/>
  <c r="Y329" i="14" s="1"/>
  <c r="S330" i="14"/>
  <c r="Y330" i="14" s="1"/>
  <c r="S331" i="14"/>
  <c r="Y331" i="14" s="1"/>
  <c r="S332" i="14"/>
  <c r="Y332" i="14" s="1"/>
  <c r="S333" i="14"/>
  <c r="Y333" i="14" s="1"/>
  <c r="S334" i="14"/>
  <c r="S335" i="14"/>
  <c r="S336" i="14"/>
  <c r="Y336" i="14" s="1"/>
  <c r="S337" i="14"/>
  <c r="Y337" i="14" s="1"/>
  <c r="S338" i="14"/>
  <c r="Y338" i="14" s="1"/>
  <c r="S339" i="14"/>
  <c r="S340" i="14"/>
  <c r="S341" i="14"/>
  <c r="Y341" i="14" s="1"/>
  <c r="S342" i="14"/>
  <c r="Y342" i="14" s="1"/>
  <c r="S343" i="14"/>
  <c r="Y343" i="14" s="1"/>
  <c r="S344" i="14"/>
  <c r="Y344" i="14" s="1"/>
  <c r="S345" i="14"/>
  <c r="Y345" i="14" s="1"/>
  <c r="S346" i="14"/>
  <c r="S347" i="14"/>
  <c r="S348" i="14"/>
  <c r="Y348" i="14" s="1"/>
  <c r="S349" i="14"/>
  <c r="Y349" i="14" s="1"/>
  <c r="S350" i="14"/>
  <c r="Y350" i="14" s="1"/>
  <c r="S351" i="14"/>
  <c r="S352" i="14"/>
  <c r="S353" i="14"/>
  <c r="Y353" i="14" s="1"/>
  <c r="S354" i="14"/>
  <c r="Y354" i="14" s="1"/>
  <c r="S355" i="14"/>
  <c r="Y355" i="14" s="1"/>
  <c r="S356" i="14"/>
  <c r="Y356" i="14" s="1"/>
  <c r="S357" i="14"/>
  <c r="Y357" i="14" s="1"/>
  <c r="S358" i="14"/>
  <c r="S359" i="14"/>
  <c r="S360" i="14"/>
  <c r="Y360" i="14" s="1"/>
  <c r="S361" i="14"/>
  <c r="Y361" i="14" s="1"/>
  <c r="S362" i="14"/>
  <c r="Y362" i="14" s="1"/>
  <c r="S363" i="14"/>
  <c r="S364" i="14"/>
  <c r="S365" i="14"/>
  <c r="Y365" i="14" s="1"/>
  <c r="S366" i="14"/>
  <c r="Y366" i="14" s="1"/>
  <c r="S367" i="14"/>
  <c r="Y367" i="14" s="1"/>
  <c r="S368" i="14"/>
  <c r="Y368" i="14" s="1"/>
  <c r="S369" i="14"/>
  <c r="Y369" i="14" s="1"/>
  <c r="S370" i="14"/>
  <c r="S371" i="14"/>
  <c r="S372" i="14"/>
  <c r="Y372" i="14" s="1"/>
  <c r="S373" i="14"/>
  <c r="Y373" i="14" s="1"/>
  <c r="S374" i="14"/>
  <c r="Y374" i="14" s="1"/>
  <c r="S375" i="14"/>
  <c r="S376" i="14"/>
  <c r="S377" i="14"/>
  <c r="Y377" i="14" s="1"/>
  <c r="S378" i="14"/>
  <c r="Y378" i="14" s="1"/>
  <c r="S379" i="14"/>
  <c r="Y379" i="14" s="1"/>
  <c r="S380" i="14"/>
  <c r="Y380" i="14" s="1"/>
  <c r="S381" i="14"/>
  <c r="Y381" i="14" s="1"/>
  <c r="S382" i="14"/>
  <c r="S383" i="14"/>
  <c r="S384" i="14"/>
  <c r="Y384" i="14" s="1"/>
  <c r="S385" i="14"/>
  <c r="Y385" i="14" s="1"/>
  <c r="S386" i="14"/>
  <c r="Y386" i="14" s="1"/>
  <c r="S387" i="14"/>
  <c r="S388" i="14"/>
  <c r="S389" i="14"/>
  <c r="Y389" i="14" s="1"/>
  <c r="S390" i="14"/>
  <c r="Y390" i="14" s="1"/>
  <c r="S391" i="14"/>
  <c r="Y391" i="14" s="1"/>
  <c r="S392" i="14"/>
  <c r="Y392" i="14" s="1"/>
  <c r="S393" i="14"/>
  <c r="Y393" i="14" s="1"/>
  <c r="S394" i="14"/>
  <c r="S395" i="14"/>
  <c r="S396" i="14"/>
  <c r="Y396" i="14" s="1"/>
  <c r="S397" i="14"/>
  <c r="Y397" i="14" s="1"/>
  <c r="S398" i="14"/>
  <c r="Y398" i="14" s="1"/>
  <c r="S399" i="14"/>
  <c r="S400" i="14"/>
  <c r="S401" i="14"/>
  <c r="Y401" i="14" s="1"/>
  <c r="S402" i="14"/>
  <c r="Y402" i="14" s="1"/>
  <c r="S403" i="14"/>
  <c r="Y403" i="14" s="1"/>
  <c r="S404" i="14"/>
  <c r="Y404" i="14" s="1"/>
  <c r="S405" i="14"/>
  <c r="Y405" i="14" s="1"/>
  <c r="S406" i="14"/>
  <c r="S407" i="14"/>
  <c r="S408" i="14"/>
  <c r="Y408" i="14" s="1"/>
  <c r="S409" i="14"/>
  <c r="Y409" i="14" s="1"/>
  <c r="S410" i="14"/>
  <c r="Y410" i="14" s="1"/>
  <c r="S411" i="14"/>
  <c r="S412" i="14"/>
  <c r="S413" i="14"/>
  <c r="Y413" i="14" s="1"/>
  <c r="S414" i="14"/>
  <c r="Y414" i="14" s="1"/>
  <c r="S415" i="14"/>
  <c r="Y415" i="14" s="1"/>
  <c r="S416" i="14"/>
  <c r="Y416" i="14" s="1"/>
  <c r="S417" i="14"/>
  <c r="Y417" i="14" s="1"/>
  <c r="S418" i="14"/>
  <c r="S419" i="14"/>
  <c r="S420" i="14"/>
  <c r="Y420" i="14" s="1"/>
  <c r="S421" i="14"/>
  <c r="Y421" i="14" s="1"/>
  <c r="S422" i="14"/>
  <c r="Y422" i="14" s="1"/>
  <c r="S423" i="14"/>
  <c r="S424" i="14"/>
  <c r="S425" i="14"/>
  <c r="Y425" i="14" s="1"/>
  <c r="S426" i="14"/>
  <c r="Y426" i="14" s="1"/>
  <c r="S427" i="14"/>
  <c r="Y427" i="14" s="1"/>
  <c r="S428" i="14"/>
  <c r="Y428" i="14" s="1"/>
  <c r="S429" i="14"/>
  <c r="Y429" i="14" s="1"/>
  <c r="S430" i="14"/>
  <c r="S431" i="14"/>
  <c r="S432" i="14"/>
  <c r="Y432" i="14" s="1"/>
  <c r="S433" i="14"/>
  <c r="Y433" i="14" s="1"/>
  <c r="S434" i="14"/>
  <c r="Y434" i="14" s="1"/>
  <c r="S435" i="14"/>
  <c r="S436" i="14"/>
  <c r="S437" i="14"/>
  <c r="Y437" i="14" s="1"/>
  <c r="S438" i="14"/>
  <c r="Y438" i="14" s="1"/>
  <c r="S439" i="14"/>
  <c r="Y439" i="14" s="1"/>
  <c r="S440" i="14"/>
  <c r="Y440" i="14" s="1"/>
  <c r="S441" i="14"/>
  <c r="Y441" i="14" s="1"/>
  <c r="S442" i="14"/>
  <c r="S443" i="14"/>
  <c r="S444" i="14"/>
  <c r="Y444" i="14" s="1"/>
  <c r="S445" i="14"/>
  <c r="Y445" i="14" s="1"/>
  <c r="S446" i="14"/>
  <c r="Y446" i="14" s="1"/>
  <c r="S447" i="14"/>
  <c r="S448" i="14"/>
  <c r="S449" i="14"/>
  <c r="Y449" i="14" s="1"/>
  <c r="S450" i="14"/>
  <c r="Y450" i="14" s="1"/>
  <c r="S451" i="14"/>
  <c r="Y451" i="14" s="1"/>
  <c r="S452" i="14"/>
  <c r="Y452" i="14" s="1"/>
  <c r="S453" i="14"/>
  <c r="Y453" i="14" s="1"/>
  <c r="S454" i="14"/>
  <c r="S455" i="14"/>
  <c r="S456" i="14"/>
  <c r="Y456" i="14" s="1"/>
  <c r="S457" i="14"/>
  <c r="Y457" i="14" s="1"/>
  <c r="S458" i="14"/>
  <c r="Y458" i="14" s="1"/>
  <c r="S459" i="14"/>
  <c r="S460" i="14"/>
  <c r="S461" i="14"/>
  <c r="Y461" i="14" s="1"/>
  <c r="S462" i="14"/>
  <c r="Y462" i="14" s="1"/>
  <c r="S463" i="14"/>
  <c r="Y463" i="14" s="1"/>
  <c r="S464" i="14"/>
  <c r="Y464" i="14" s="1"/>
  <c r="S465" i="14"/>
  <c r="Y465" i="14" s="1"/>
  <c r="S466" i="14"/>
  <c r="S467" i="14"/>
  <c r="S468" i="14"/>
  <c r="Y468" i="14" s="1"/>
  <c r="S469" i="14"/>
  <c r="Y469" i="14" s="1"/>
  <c r="S470" i="14"/>
  <c r="Y470" i="14" s="1"/>
  <c r="S471" i="14"/>
  <c r="S472" i="14"/>
  <c r="S473" i="14"/>
  <c r="Y473" i="14" s="1"/>
  <c r="S474" i="14"/>
  <c r="Y474" i="14" s="1"/>
  <c r="S475" i="14"/>
  <c r="Y475" i="14" s="1"/>
  <c r="S476" i="14"/>
  <c r="Y476" i="14" s="1"/>
  <c r="S477" i="14"/>
  <c r="Y477" i="14" s="1"/>
  <c r="S478" i="14"/>
  <c r="S479" i="14"/>
  <c r="S480" i="14"/>
  <c r="Y480" i="14" s="1"/>
  <c r="S481" i="14"/>
  <c r="Y481" i="14" s="1"/>
  <c r="S482" i="14"/>
  <c r="Y482" i="14" s="1"/>
  <c r="S483" i="14"/>
  <c r="S484" i="14"/>
  <c r="S485" i="14"/>
  <c r="Y485" i="14" s="1"/>
  <c r="S486" i="14"/>
  <c r="Y486" i="14" s="1"/>
  <c r="S487" i="14"/>
  <c r="Y487" i="14" s="1"/>
  <c r="S488" i="14"/>
  <c r="Y488" i="14" s="1"/>
  <c r="S489" i="14"/>
  <c r="Y489" i="14" s="1"/>
  <c r="S490" i="14"/>
  <c r="S491" i="14"/>
  <c r="S492" i="14"/>
  <c r="Y492" i="14" s="1"/>
  <c r="S493" i="14"/>
  <c r="Y493" i="14" s="1"/>
  <c r="S494" i="14"/>
  <c r="Y494" i="14" s="1"/>
  <c r="S495" i="14"/>
  <c r="S496" i="14"/>
  <c r="S497" i="14"/>
  <c r="Y497" i="14" s="1"/>
  <c r="S498" i="14"/>
  <c r="Y498" i="14" s="1"/>
  <c r="S499" i="14"/>
  <c r="Y499" i="14" s="1"/>
  <c r="S500" i="14"/>
  <c r="Y500" i="14" s="1"/>
  <c r="S501" i="14"/>
  <c r="Y501" i="14" s="1"/>
  <c r="S502" i="14"/>
  <c r="S503" i="14"/>
  <c r="S504" i="14"/>
  <c r="Y504" i="14" s="1"/>
  <c r="S505" i="14"/>
  <c r="Y505" i="14" s="1"/>
  <c r="S506" i="14"/>
  <c r="Y506" i="14" s="1"/>
  <c r="S507" i="14"/>
  <c r="S508" i="14"/>
  <c r="S509" i="14"/>
  <c r="Y509" i="14" s="1"/>
  <c r="S510" i="14"/>
  <c r="Y510" i="14" s="1"/>
  <c r="S511" i="14"/>
  <c r="Y511" i="14" s="1"/>
  <c r="S512" i="14"/>
  <c r="Y512" i="14" s="1"/>
  <c r="S513" i="14"/>
  <c r="Y513" i="14" s="1"/>
  <c r="S514" i="14"/>
  <c r="S515" i="14"/>
  <c r="S516" i="14"/>
  <c r="Y516" i="14" s="1"/>
  <c r="S517" i="14"/>
  <c r="Y517" i="14" s="1"/>
  <c r="S518" i="14"/>
  <c r="Y518" i="14" s="1"/>
  <c r="S519" i="14"/>
  <c r="S520" i="14"/>
  <c r="S521" i="14"/>
  <c r="Y521" i="14" s="1"/>
  <c r="S522" i="14"/>
  <c r="Y522" i="14" s="1"/>
  <c r="S523" i="14"/>
  <c r="Y523" i="14" s="1"/>
  <c r="S524" i="14"/>
  <c r="Y524" i="14" s="1"/>
  <c r="S525" i="14"/>
  <c r="Y525" i="14" s="1"/>
  <c r="S526" i="14"/>
  <c r="S527" i="14"/>
  <c r="S528" i="14"/>
  <c r="Y528" i="14" s="1"/>
  <c r="S529" i="14"/>
  <c r="Y529" i="14" s="1"/>
  <c r="S530" i="14"/>
  <c r="Y530" i="14" s="1"/>
  <c r="S531" i="14"/>
  <c r="S532" i="14"/>
  <c r="S533" i="14"/>
  <c r="Y533" i="14" s="1"/>
  <c r="S534" i="14"/>
  <c r="Y534" i="14" s="1"/>
  <c r="S535" i="14"/>
  <c r="Y535" i="14" s="1"/>
  <c r="S536" i="14"/>
  <c r="Y536" i="14" s="1"/>
  <c r="S537" i="14"/>
  <c r="Y537" i="14" s="1"/>
  <c r="S538" i="14"/>
  <c r="S539" i="14"/>
  <c r="S540" i="14"/>
  <c r="Y540" i="14" s="1"/>
  <c r="S541" i="14"/>
  <c r="Y541" i="14" s="1"/>
  <c r="S542" i="14"/>
  <c r="Y542" i="14" s="1"/>
  <c r="S543" i="14"/>
  <c r="S544" i="14"/>
  <c r="S545" i="14"/>
  <c r="Y545" i="14" s="1"/>
  <c r="S546" i="14"/>
  <c r="Y546" i="14" s="1"/>
  <c r="S547" i="14"/>
  <c r="Y547" i="14" s="1"/>
  <c r="S548" i="14"/>
  <c r="Y548" i="14" s="1"/>
  <c r="S549" i="14"/>
  <c r="Y549" i="14" s="1"/>
  <c r="S550" i="14"/>
  <c r="S551" i="14"/>
  <c r="S552" i="14"/>
  <c r="Y552" i="14" s="1"/>
  <c r="S553" i="14"/>
  <c r="Y553" i="14" s="1"/>
  <c r="S554" i="14"/>
  <c r="Y554" i="14" s="1"/>
  <c r="S555" i="14"/>
  <c r="S556" i="14"/>
  <c r="S557" i="14"/>
  <c r="Y557" i="14" s="1"/>
  <c r="S558" i="14"/>
  <c r="Y558" i="14" s="1"/>
  <c r="S559" i="14"/>
  <c r="Y559" i="14" s="1"/>
  <c r="S560" i="14"/>
  <c r="Y560" i="14" s="1"/>
  <c r="S561" i="14"/>
  <c r="Y561" i="14" s="1"/>
  <c r="S562" i="14"/>
  <c r="S563" i="14"/>
  <c r="S564" i="14"/>
  <c r="Y564" i="14" s="1"/>
  <c r="S565" i="14"/>
  <c r="Y565" i="14" s="1"/>
  <c r="S566" i="14"/>
  <c r="Y566" i="14" s="1"/>
  <c r="S567" i="14"/>
  <c r="S568" i="14"/>
  <c r="S569" i="14"/>
  <c r="Y569" i="14" s="1"/>
  <c r="S570" i="14"/>
  <c r="Y570" i="14" s="1"/>
  <c r="S571" i="14"/>
  <c r="Y571" i="14" s="1"/>
  <c r="S572" i="14"/>
  <c r="Y572" i="14" s="1"/>
  <c r="S573" i="14"/>
  <c r="Y573" i="14" s="1"/>
  <c r="S574" i="14"/>
  <c r="S575" i="14"/>
  <c r="S576" i="14"/>
  <c r="Y576" i="14" s="1"/>
  <c r="S577" i="14"/>
  <c r="Y577" i="14" s="1"/>
  <c r="S578" i="14"/>
  <c r="Y578" i="14" s="1"/>
  <c r="S579" i="14"/>
  <c r="S580" i="14"/>
  <c r="S581" i="14"/>
  <c r="Y581" i="14" s="1"/>
  <c r="S582" i="14"/>
  <c r="Y582" i="14" s="1"/>
  <c r="S583" i="14"/>
  <c r="Y583" i="14" s="1"/>
  <c r="S584" i="14"/>
  <c r="Y584" i="14" s="1"/>
  <c r="S585" i="14"/>
  <c r="Y585" i="14" s="1"/>
  <c r="S586" i="14"/>
  <c r="Y586" i="14" s="1"/>
  <c r="S587" i="14"/>
  <c r="S588" i="14"/>
  <c r="Y588" i="14" s="1"/>
  <c r="S589" i="14"/>
  <c r="Y589" i="14" s="1"/>
  <c r="S590" i="14"/>
  <c r="Y590" i="14" s="1"/>
  <c r="S591" i="14"/>
  <c r="S592" i="14"/>
  <c r="S593" i="14"/>
  <c r="Y593" i="14" s="1"/>
  <c r="S594" i="14"/>
  <c r="Y594" i="14" s="1"/>
  <c r="S595" i="14"/>
  <c r="Y595" i="14" s="1"/>
  <c r="S596" i="14"/>
  <c r="Y596" i="14" s="1"/>
  <c r="S597" i="14"/>
  <c r="Y597" i="14" s="1"/>
  <c r="S598" i="14"/>
  <c r="Y598" i="14" s="1"/>
  <c r="S599" i="14"/>
  <c r="Y599" i="14" s="1"/>
  <c r="S600" i="14"/>
  <c r="Y600" i="14" s="1"/>
  <c r="S601" i="14"/>
  <c r="Y601" i="14" s="1"/>
  <c r="S602" i="14"/>
  <c r="Y602" i="14" s="1"/>
  <c r="S603" i="14"/>
  <c r="S604" i="14"/>
  <c r="S605" i="14"/>
  <c r="Y605" i="14" s="1"/>
  <c r="S606" i="14"/>
  <c r="Y606" i="14" s="1"/>
  <c r="S607" i="14"/>
  <c r="Y607" i="14" s="1"/>
  <c r="S608" i="14"/>
  <c r="Y608" i="14" s="1"/>
  <c r="S609" i="14"/>
  <c r="Y609" i="14" s="1"/>
  <c r="S610" i="14"/>
  <c r="Y610" i="14" s="1"/>
  <c r="S611" i="14"/>
  <c r="Y611" i="14" s="1"/>
  <c r="S612" i="14"/>
  <c r="Y612" i="14" s="1"/>
  <c r="S613" i="14"/>
  <c r="Y613" i="14" s="1"/>
  <c r="S614" i="14"/>
  <c r="Y614" i="14" s="1"/>
  <c r="S615" i="14"/>
  <c r="S616" i="14"/>
  <c r="S617" i="14"/>
  <c r="Y617" i="14" s="1"/>
  <c r="S618" i="14"/>
  <c r="Y618" i="14" s="1"/>
  <c r="S619" i="14"/>
  <c r="Y619" i="14" s="1"/>
  <c r="S620" i="14"/>
  <c r="Y620" i="14" s="1"/>
  <c r="S621" i="14"/>
  <c r="Y621" i="14" s="1"/>
  <c r="S622" i="14"/>
  <c r="Y622" i="14" s="1"/>
  <c r="S623" i="14"/>
  <c r="Y623" i="14" s="1"/>
  <c r="S624" i="14"/>
  <c r="Y624" i="14" s="1"/>
  <c r="S625" i="14"/>
  <c r="Y625" i="14" s="1"/>
  <c r="S626" i="14"/>
  <c r="Y626" i="14" s="1"/>
  <c r="S627" i="14"/>
  <c r="S628" i="14"/>
  <c r="S629" i="14"/>
  <c r="Y629" i="14" s="1"/>
  <c r="S630" i="14"/>
  <c r="Y630" i="14" s="1"/>
  <c r="S631" i="14"/>
  <c r="Y631" i="14" s="1"/>
  <c r="S632" i="14"/>
  <c r="Y632" i="14" s="1"/>
  <c r="S633" i="14"/>
  <c r="Y633" i="14" s="1"/>
  <c r="S634" i="14"/>
  <c r="Y634" i="14" s="1"/>
  <c r="S635" i="14"/>
  <c r="Y635" i="14" s="1"/>
  <c r="S636" i="14"/>
  <c r="Y636" i="14" s="1"/>
  <c r="S637" i="14"/>
  <c r="Y637" i="14" s="1"/>
  <c r="S638" i="14"/>
  <c r="Y638" i="14" s="1"/>
  <c r="S639" i="14"/>
  <c r="S640" i="14"/>
  <c r="S641" i="14"/>
  <c r="Y641" i="14" s="1"/>
  <c r="S642" i="14"/>
  <c r="Y642" i="14" s="1"/>
  <c r="S643" i="14"/>
  <c r="Y643" i="14" s="1"/>
  <c r="S644" i="14"/>
  <c r="Y644" i="14" s="1"/>
  <c r="S645" i="14"/>
  <c r="Y645" i="14" s="1"/>
  <c r="S646" i="14"/>
  <c r="Y646" i="14" s="1"/>
  <c r="S647" i="14"/>
  <c r="Y647" i="14" s="1"/>
  <c r="S648" i="14"/>
  <c r="Y648" i="14" s="1"/>
  <c r="S649" i="14"/>
  <c r="Y649" i="14" s="1"/>
  <c r="S650" i="14"/>
  <c r="Y650" i="14" s="1"/>
  <c r="S651" i="14"/>
  <c r="S652" i="14"/>
  <c r="S653" i="14"/>
  <c r="Y653" i="14" s="1"/>
  <c r="S654" i="14"/>
  <c r="Y654" i="14" s="1"/>
  <c r="S655" i="14"/>
  <c r="Y655" i="14" s="1"/>
  <c r="S656" i="14"/>
  <c r="Y656" i="14" s="1"/>
  <c r="S657" i="14"/>
  <c r="Y657" i="14" s="1"/>
  <c r="S658" i="14"/>
  <c r="Y658" i="14" s="1"/>
  <c r="S659" i="14"/>
  <c r="Y659" i="14" s="1"/>
  <c r="S660" i="14"/>
  <c r="Y660" i="14" s="1"/>
  <c r="S661" i="14"/>
  <c r="Y661" i="14" s="1"/>
  <c r="S662" i="14"/>
  <c r="Y662" i="14" s="1"/>
  <c r="S663" i="14"/>
  <c r="S664" i="14"/>
  <c r="S665" i="14"/>
  <c r="Y665" i="14" s="1"/>
  <c r="S666" i="14"/>
  <c r="Y666" i="14" s="1"/>
  <c r="S667" i="14"/>
  <c r="Y667" i="14" s="1"/>
  <c r="S668" i="14"/>
  <c r="Y668" i="14" s="1"/>
  <c r="S669" i="14"/>
  <c r="Y669" i="14" s="1"/>
  <c r="S670" i="14"/>
  <c r="Y670" i="14" s="1"/>
  <c r="S671" i="14"/>
  <c r="Y671" i="14" s="1"/>
  <c r="S672" i="14"/>
  <c r="Y672" i="14" s="1"/>
  <c r="S673" i="14"/>
  <c r="Y673" i="14" s="1"/>
  <c r="S674" i="14"/>
  <c r="Y674" i="14" s="1"/>
  <c r="S675" i="14"/>
  <c r="S676" i="14"/>
  <c r="S677" i="14"/>
  <c r="Y677" i="14" s="1"/>
  <c r="S678" i="14"/>
  <c r="Y678" i="14" s="1"/>
  <c r="S679" i="14"/>
  <c r="Y679" i="14" s="1"/>
  <c r="S680" i="14"/>
  <c r="Y680" i="14" s="1"/>
  <c r="S681" i="14"/>
  <c r="Y681" i="14" s="1"/>
  <c r="S682" i="14"/>
  <c r="Y682" i="14" s="1"/>
  <c r="S683" i="14"/>
  <c r="Y683" i="14" s="1"/>
  <c r="S684" i="14"/>
  <c r="Y684" i="14" s="1"/>
  <c r="S685" i="14"/>
  <c r="Y685" i="14" s="1"/>
  <c r="S686" i="14"/>
  <c r="Y686" i="14" s="1"/>
  <c r="S687" i="14"/>
  <c r="S688" i="14"/>
  <c r="S689" i="14"/>
  <c r="Y689" i="14" s="1"/>
  <c r="S690" i="14"/>
  <c r="Y690" i="14" s="1"/>
  <c r="S691" i="14"/>
  <c r="Y691" i="14" s="1"/>
  <c r="S692" i="14"/>
  <c r="Y692" i="14" s="1"/>
  <c r="S693" i="14"/>
  <c r="Y693" i="14" s="1"/>
  <c r="S694" i="14"/>
  <c r="Y694" i="14" s="1"/>
  <c r="S695" i="14"/>
  <c r="Y695" i="14" s="1"/>
  <c r="S696" i="14"/>
  <c r="Y696" i="14" s="1"/>
  <c r="S697" i="14"/>
  <c r="Y697" i="14" s="1"/>
  <c r="S698" i="14"/>
  <c r="Y698" i="14" s="1"/>
  <c r="S699" i="14"/>
  <c r="S700" i="14"/>
  <c r="S701" i="14"/>
  <c r="Y701" i="14" s="1"/>
  <c r="S702" i="14"/>
  <c r="Y702" i="14" s="1"/>
  <c r="S703" i="14"/>
  <c r="Y703" i="14" s="1"/>
  <c r="S704" i="14"/>
  <c r="Y704" i="14" s="1"/>
  <c r="S705" i="14"/>
  <c r="Y705" i="14" s="1"/>
  <c r="S706" i="14"/>
  <c r="Y706" i="14" s="1"/>
  <c r="S707" i="14"/>
  <c r="Y707" i="14" s="1"/>
  <c r="S708" i="14"/>
  <c r="Y708" i="14" s="1"/>
  <c r="S709" i="14"/>
  <c r="Y709" i="14" s="1"/>
  <c r="S710" i="14"/>
  <c r="Y710" i="14" s="1"/>
  <c r="S711" i="14"/>
  <c r="S712" i="14"/>
  <c r="S713" i="14"/>
  <c r="Y713" i="14" s="1"/>
  <c r="S714" i="14"/>
  <c r="Y714" i="14" s="1"/>
  <c r="S715" i="14"/>
  <c r="Y715" i="14" s="1"/>
  <c r="S716" i="14"/>
  <c r="Y716" i="14" s="1"/>
  <c r="S717" i="14"/>
  <c r="Y717" i="14" s="1"/>
  <c r="S718" i="14"/>
  <c r="Y718" i="14" s="1"/>
  <c r="S719" i="14"/>
  <c r="Y719" i="14" s="1"/>
  <c r="S720" i="14"/>
  <c r="Y720" i="14" s="1"/>
  <c r="S721" i="14"/>
  <c r="Y721" i="14" s="1"/>
  <c r="S722" i="14"/>
  <c r="Y722" i="14" s="1"/>
  <c r="S723" i="14"/>
  <c r="S724" i="14"/>
  <c r="Z3" i="14"/>
  <c r="Z4" i="14"/>
  <c r="Z5" i="14"/>
  <c r="Z6" i="14"/>
  <c r="X5" i="14"/>
  <c r="S2" i="14"/>
  <c r="T2" i="14" s="1"/>
  <c r="U2" i="14"/>
  <c r="Z2" i="14"/>
  <c r="W724" i="14" l="1"/>
  <c r="X724" i="14" s="1"/>
  <c r="W712" i="14"/>
  <c r="X712" i="14" s="1"/>
  <c r="W700" i="14"/>
  <c r="X700" i="14" s="1"/>
  <c r="W688" i="14"/>
  <c r="X688" i="14" s="1"/>
  <c r="W676" i="14"/>
  <c r="X676" i="14" s="1"/>
  <c r="X664" i="14"/>
  <c r="W664" i="14"/>
  <c r="W652" i="14"/>
  <c r="X652" i="14" s="1"/>
  <c r="W640" i="14"/>
  <c r="X640" i="14" s="1"/>
  <c r="W628" i="14"/>
  <c r="X628" i="14" s="1"/>
  <c r="W616" i="14"/>
  <c r="X616" i="14" s="1"/>
  <c r="W604" i="14"/>
  <c r="X604" i="14" s="1"/>
  <c r="X592" i="14"/>
  <c r="W592" i="14"/>
  <c r="W580" i="14"/>
  <c r="X580" i="14" s="1"/>
  <c r="W568" i="14"/>
  <c r="X568" i="14" s="1"/>
  <c r="W556" i="14"/>
  <c r="X556" i="14" s="1"/>
  <c r="W544" i="14"/>
  <c r="X544" i="14" s="1"/>
  <c r="W532" i="14"/>
  <c r="X532" i="14" s="1"/>
  <c r="X520" i="14"/>
  <c r="W520" i="14"/>
  <c r="W508" i="14"/>
  <c r="X508" i="14" s="1"/>
  <c r="W496" i="14"/>
  <c r="X496" i="14" s="1"/>
  <c r="W484" i="14"/>
  <c r="X484" i="14" s="1"/>
  <c r="W472" i="14"/>
  <c r="X472" i="14" s="1"/>
  <c r="W460" i="14"/>
  <c r="X460" i="14" s="1"/>
  <c r="X448" i="14"/>
  <c r="W448" i="14"/>
  <c r="W436" i="14"/>
  <c r="X436" i="14" s="1"/>
  <c r="W424" i="14"/>
  <c r="X424" i="14" s="1"/>
  <c r="W412" i="14"/>
  <c r="X412" i="14" s="1"/>
  <c r="W400" i="14"/>
  <c r="X400" i="14" s="1"/>
  <c r="W388" i="14"/>
  <c r="X388" i="14" s="1"/>
  <c r="X376" i="14"/>
  <c r="W376" i="14"/>
  <c r="W364" i="14"/>
  <c r="X364" i="14" s="1"/>
  <c r="W352" i="14"/>
  <c r="X352" i="14" s="1"/>
  <c r="W340" i="14"/>
  <c r="X340" i="14" s="1"/>
  <c r="W328" i="14"/>
  <c r="X328" i="14" s="1"/>
  <c r="W316" i="14"/>
  <c r="X316" i="14" s="1"/>
  <c r="W304" i="14"/>
  <c r="X304" i="14" s="1"/>
  <c r="W292" i="14"/>
  <c r="X292" i="14" s="1"/>
  <c r="W280" i="14"/>
  <c r="X280" i="14" s="1"/>
  <c r="W268" i="14"/>
  <c r="X268" i="14" s="1"/>
  <c r="W256" i="14"/>
  <c r="X256" i="14" s="1"/>
  <c r="W2" i="14"/>
  <c r="X2" i="14" s="1"/>
  <c r="X723" i="14"/>
  <c r="W723" i="14"/>
  <c r="X699" i="14"/>
  <c r="W699" i="14"/>
  <c r="X675" i="14"/>
  <c r="W675" i="14"/>
  <c r="X651" i="14"/>
  <c r="W651" i="14"/>
  <c r="X627" i="14"/>
  <c r="W627" i="14"/>
  <c r="W603" i="14"/>
  <c r="X603" i="14" s="1"/>
  <c r="X591" i="14"/>
  <c r="W591" i="14"/>
  <c r="X579" i="14"/>
  <c r="W579" i="14"/>
  <c r="X555" i="14"/>
  <c r="W555" i="14"/>
  <c r="X543" i="14"/>
  <c r="W543" i="14"/>
  <c r="X531" i="14"/>
  <c r="W531" i="14"/>
  <c r="W519" i="14"/>
  <c r="X519" i="14" s="1"/>
  <c r="X507" i="14"/>
  <c r="W507" i="14"/>
  <c r="X495" i="14"/>
  <c r="W495" i="14"/>
  <c r="X483" i="14"/>
  <c r="W483" i="14"/>
  <c r="X471" i="14"/>
  <c r="W471" i="14"/>
  <c r="X459" i="14"/>
  <c r="W459" i="14"/>
  <c r="W447" i="14"/>
  <c r="X447" i="14" s="1"/>
  <c r="X435" i="14"/>
  <c r="W435" i="14"/>
  <c r="X423" i="14"/>
  <c r="W423" i="14"/>
  <c r="X411" i="14"/>
  <c r="W411" i="14"/>
  <c r="X399" i="14"/>
  <c r="W399" i="14"/>
  <c r="X387" i="14"/>
  <c r="W387" i="14"/>
  <c r="W375" i="14"/>
  <c r="X375" i="14" s="1"/>
  <c r="X363" i="14"/>
  <c r="W363" i="14"/>
  <c r="X351" i="14"/>
  <c r="W351" i="14"/>
  <c r="X339" i="14"/>
  <c r="W339" i="14"/>
  <c r="X327" i="14"/>
  <c r="W327" i="14"/>
  <c r="X315" i="14"/>
  <c r="W315" i="14"/>
  <c r="W303" i="14"/>
  <c r="X303" i="14" s="1"/>
  <c r="X291" i="14"/>
  <c r="W291" i="14"/>
  <c r="X279" i="14"/>
  <c r="W279" i="14"/>
  <c r="X267" i="14"/>
  <c r="W267" i="14"/>
  <c r="X255" i="14"/>
  <c r="W255" i="14"/>
  <c r="X243" i="14"/>
  <c r="W243" i="14"/>
  <c r="W711" i="14"/>
  <c r="X711" i="14" s="1"/>
  <c r="X687" i="14"/>
  <c r="W687" i="14"/>
  <c r="X663" i="14"/>
  <c r="W663" i="14"/>
  <c r="X639" i="14"/>
  <c r="W639" i="14"/>
  <c r="X615" i="14"/>
  <c r="W615" i="14"/>
  <c r="X567" i="14"/>
  <c r="W567" i="14"/>
  <c r="W722" i="14"/>
  <c r="X722" i="14" s="1"/>
  <c r="X710" i="14"/>
  <c r="W710" i="14"/>
  <c r="X698" i="14"/>
  <c r="W698" i="14"/>
  <c r="X686" i="14"/>
  <c r="W686" i="14"/>
  <c r="W674" i="14"/>
  <c r="X674" i="14" s="1"/>
  <c r="X662" i="14"/>
  <c r="W662" i="14"/>
  <c r="W650" i="14"/>
  <c r="X650" i="14" s="1"/>
  <c r="X638" i="14"/>
  <c r="W638" i="14"/>
  <c r="X626" i="14"/>
  <c r="W626" i="14"/>
  <c r="X614" i="14"/>
  <c r="W614" i="14"/>
  <c r="W602" i="14"/>
  <c r="X602" i="14" s="1"/>
  <c r="X590" i="14"/>
  <c r="W590" i="14"/>
  <c r="W578" i="14"/>
  <c r="X578" i="14" s="1"/>
  <c r="X566" i="14"/>
  <c r="W566" i="14"/>
  <c r="X554" i="14"/>
  <c r="W554" i="14"/>
  <c r="X542" i="14"/>
  <c r="W542" i="14"/>
  <c r="W530" i="14"/>
  <c r="X530" i="14" s="1"/>
  <c r="X518" i="14"/>
  <c r="W518" i="14"/>
  <c r="W506" i="14"/>
  <c r="X506" i="14" s="1"/>
  <c r="X494" i="14"/>
  <c r="W494" i="14"/>
  <c r="X482" i="14"/>
  <c r="W482" i="14"/>
  <c r="X470" i="14"/>
  <c r="W470" i="14"/>
  <c r="W458" i="14"/>
  <c r="X458" i="14" s="1"/>
  <c r="X446" i="14"/>
  <c r="W446" i="14"/>
  <c r="W434" i="14"/>
  <c r="X434" i="14" s="1"/>
  <c r="X422" i="14"/>
  <c r="W422" i="14"/>
  <c r="W410" i="14"/>
  <c r="X410" i="14" s="1"/>
  <c r="X398" i="14"/>
  <c r="W398" i="14"/>
  <c r="W386" i="14"/>
  <c r="X386" i="14" s="1"/>
  <c r="X374" i="14"/>
  <c r="W374" i="14"/>
  <c r="W362" i="14"/>
  <c r="X362" i="14" s="1"/>
  <c r="X350" i="14"/>
  <c r="W350" i="14"/>
  <c r="W338" i="14"/>
  <c r="X338" i="14" s="1"/>
  <c r="X326" i="14"/>
  <c r="W326" i="14"/>
  <c r="W314" i="14"/>
  <c r="X314" i="14" s="1"/>
  <c r="X302" i="14"/>
  <c r="W302" i="14"/>
  <c r="W290" i="14"/>
  <c r="X290" i="14" s="1"/>
  <c r="W721" i="14"/>
  <c r="X721" i="14" s="1"/>
  <c r="W709" i="14"/>
  <c r="X709" i="14" s="1"/>
  <c r="X697" i="14"/>
  <c r="W697" i="14"/>
  <c r="W685" i="14"/>
  <c r="X685" i="14" s="1"/>
  <c r="X673" i="14"/>
  <c r="W673" i="14"/>
  <c r="X661" i="14"/>
  <c r="W661" i="14"/>
  <c r="W649" i="14"/>
  <c r="X649" i="14" s="1"/>
  <c r="W637" i="14"/>
  <c r="X637" i="14" s="1"/>
  <c r="X625" i="14"/>
  <c r="W625" i="14"/>
  <c r="W613" i="14"/>
  <c r="X613" i="14" s="1"/>
  <c r="X601" i="14"/>
  <c r="W601" i="14"/>
  <c r="X589" i="14"/>
  <c r="W589" i="14"/>
  <c r="W577" i="14"/>
  <c r="X577" i="14" s="1"/>
  <c r="W565" i="14"/>
  <c r="X565" i="14" s="1"/>
  <c r="X553" i="14"/>
  <c r="W553" i="14"/>
  <c r="W541" i="14"/>
  <c r="X541" i="14" s="1"/>
  <c r="X529" i="14"/>
  <c r="W529" i="14"/>
  <c r="X517" i="14"/>
  <c r="W517" i="14"/>
  <c r="W505" i="14"/>
  <c r="X505" i="14" s="1"/>
  <c r="W493" i="14"/>
  <c r="X493" i="14" s="1"/>
  <c r="X481" i="14"/>
  <c r="W481" i="14"/>
  <c r="W469" i="14"/>
  <c r="X469" i="14" s="1"/>
  <c r="X457" i="14"/>
  <c r="W457" i="14"/>
  <c r="X445" i="14"/>
  <c r="W445" i="14"/>
  <c r="W433" i="14"/>
  <c r="X433" i="14" s="1"/>
  <c r="W421" i="14"/>
  <c r="X421" i="14" s="1"/>
  <c r="W409" i="14"/>
  <c r="X409" i="14" s="1"/>
  <c r="W397" i="14"/>
  <c r="X397" i="14" s="1"/>
  <c r="X385" i="14"/>
  <c r="W385" i="14"/>
  <c r="X373" i="14"/>
  <c r="W373" i="14"/>
  <c r="W361" i="14"/>
  <c r="X361" i="14" s="1"/>
  <c r="W349" i="14"/>
  <c r="X349" i="14" s="1"/>
  <c r="W337" i="14"/>
  <c r="X337" i="14" s="1"/>
  <c r="W325" i="14"/>
  <c r="X325" i="14" s="1"/>
  <c r="X313" i="14"/>
  <c r="W313" i="14"/>
  <c r="X301" i="14"/>
  <c r="W301" i="14"/>
  <c r="W289" i="14"/>
  <c r="X289" i="14" s="1"/>
  <c r="W277" i="14"/>
  <c r="X277" i="14" s="1"/>
  <c r="X576" i="14"/>
  <c r="X564" i="14"/>
  <c r="X552" i="14"/>
  <c r="X540" i="14"/>
  <c r="X480" i="14"/>
  <c r="X432" i="14"/>
  <c r="X420" i="14"/>
  <c r="X408" i="14"/>
  <c r="X396" i="14"/>
  <c r="X384" i="14"/>
  <c r="X288" i="14"/>
  <c r="X276" i="14"/>
  <c r="X264" i="14"/>
  <c r="X252" i="14"/>
  <c r="X144" i="14"/>
  <c r="X132" i="14"/>
  <c r="X120" i="14"/>
  <c r="X108" i="14"/>
  <c r="W672" i="14"/>
  <c r="X672" i="14" s="1"/>
  <c r="W528" i="14"/>
  <c r="X528" i="14" s="1"/>
  <c r="W384" i="14"/>
  <c r="W240" i="14"/>
  <c r="X240" i="14" s="1"/>
  <c r="W96" i="14"/>
  <c r="X96" i="14" s="1"/>
  <c r="X719" i="14"/>
  <c r="W719" i="14"/>
  <c r="X707" i="14"/>
  <c r="W707" i="14"/>
  <c r="X695" i="14"/>
  <c r="W695" i="14"/>
  <c r="X683" i="14"/>
  <c r="W683" i="14"/>
  <c r="W671" i="14"/>
  <c r="X671" i="14" s="1"/>
  <c r="X659" i="14"/>
  <c r="W659" i="14"/>
  <c r="X647" i="14"/>
  <c r="W647" i="14"/>
  <c r="X635" i="14"/>
  <c r="W635" i="14"/>
  <c r="W623" i="14"/>
  <c r="X623" i="14" s="1"/>
  <c r="X611" i="14"/>
  <c r="W611" i="14"/>
  <c r="W599" i="14"/>
  <c r="X599" i="14" s="1"/>
  <c r="X587" i="14"/>
  <c r="W587" i="14"/>
  <c r="X575" i="14"/>
  <c r="W575" i="14"/>
  <c r="X563" i="14"/>
  <c r="W563" i="14"/>
  <c r="W551" i="14"/>
  <c r="X551" i="14" s="1"/>
  <c r="X539" i="14"/>
  <c r="W539" i="14"/>
  <c r="W527" i="14"/>
  <c r="X527" i="14" s="1"/>
  <c r="X515" i="14"/>
  <c r="W515" i="14"/>
  <c r="X503" i="14"/>
  <c r="W503" i="14"/>
  <c r="X491" i="14"/>
  <c r="W491" i="14"/>
  <c r="W479" i="14"/>
  <c r="X479" i="14" s="1"/>
  <c r="X467" i="14"/>
  <c r="W467" i="14"/>
  <c r="W455" i="14"/>
  <c r="X455" i="14" s="1"/>
  <c r="X443" i="14"/>
  <c r="W443" i="14"/>
  <c r="X431" i="14"/>
  <c r="W431" i="14"/>
  <c r="X419" i="14"/>
  <c r="W419" i="14"/>
  <c r="W407" i="14"/>
  <c r="X407" i="14" s="1"/>
  <c r="X395" i="14"/>
  <c r="W395" i="14"/>
  <c r="W383" i="14"/>
  <c r="X383" i="14" s="1"/>
  <c r="X371" i="14"/>
  <c r="W371" i="14"/>
  <c r="X359" i="14"/>
  <c r="W359" i="14"/>
  <c r="X347" i="14"/>
  <c r="W347" i="14"/>
  <c r="W335" i="14"/>
  <c r="X335" i="14" s="1"/>
  <c r="X323" i="14"/>
  <c r="W323" i="14"/>
  <c r="W311" i="14"/>
  <c r="X311" i="14" s="1"/>
  <c r="X299" i="14"/>
  <c r="W299" i="14"/>
  <c r="W287" i="14"/>
  <c r="X287" i="14" s="1"/>
  <c r="X275" i="14"/>
  <c r="W275" i="14"/>
  <c r="W263" i="14"/>
  <c r="X263" i="14" s="1"/>
  <c r="X251" i="14"/>
  <c r="W251" i="14"/>
  <c r="W239" i="14"/>
  <c r="X239" i="14" s="1"/>
  <c r="X227" i="14"/>
  <c r="W227" i="14"/>
  <c r="W215" i="14"/>
  <c r="X215" i="14" s="1"/>
  <c r="X203" i="14"/>
  <c r="W203" i="14"/>
  <c r="W191" i="14"/>
  <c r="X191" i="14" s="1"/>
  <c r="X179" i="14"/>
  <c r="W179" i="14"/>
  <c r="W167" i="14"/>
  <c r="X167" i="14" s="1"/>
  <c r="X155" i="14"/>
  <c r="W155" i="14"/>
  <c r="W143" i="14"/>
  <c r="X143" i="14" s="1"/>
  <c r="X131" i="14"/>
  <c r="W131" i="14"/>
  <c r="W516" i="14"/>
  <c r="X516" i="14" s="1"/>
  <c r="W372" i="14"/>
  <c r="X372" i="14" s="1"/>
  <c r="W228" i="14"/>
  <c r="X228" i="14" s="1"/>
  <c r="W84" i="14"/>
  <c r="X84" i="14" s="1"/>
  <c r="X708" i="14"/>
  <c r="X718" i="14"/>
  <c r="W718" i="14"/>
  <c r="W706" i="14"/>
  <c r="X706" i="14" s="1"/>
  <c r="X694" i="14"/>
  <c r="W694" i="14"/>
  <c r="W682" i="14"/>
  <c r="X682" i="14" s="1"/>
  <c r="X670" i="14"/>
  <c r="W670" i="14"/>
  <c r="X658" i="14"/>
  <c r="W658" i="14"/>
  <c r="X646" i="14"/>
  <c r="W646" i="14"/>
  <c r="W634" i="14"/>
  <c r="X634" i="14" s="1"/>
  <c r="X622" i="14"/>
  <c r="W622" i="14"/>
  <c r="W610" i="14"/>
  <c r="X610" i="14" s="1"/>
  <c r="X598" i="14"/>
  <c r="W598" i="14"/>
  <c r="X586" i="14"/>
  <c r="W586" i="14"/>
  <c r="X574" i="14"/>
  <c r="W574" i="14"/>
  <c r="W562" i="14"/>
  <c r="X562" i="14" s="1"/>
  <c r="X550" i="14"/>
  <c r="W550" i="14"/>
  <c r="W538" i="14"/>
  <c r="X538" i="14" s="1"/>
  <c r="X526" i="14"/>
  <c r="W526" i="14"/>
  <c r="X514" i="14"/>
  <c r="W514" i="14"/>
  <c r="X502" i="14"/>
  <c r="W502" i="14"/>
  <c r="W490" i="14"/>
  <c r="X490" i="14" s="1"/>
  <c r="X478" i="14"/>
  <c r="W478" i="14"/>
  <c r="W466" i="14"/>
  <c r="X466" i="14" s="1"/>
  <c r="X454" i="14"/>
  <c r="W454" i="14"/>
  <c r="X442" i="14"/>
  <c r="W442" i="14"/>
  <c r="W430" i="14"/>
  <c r="X430" i="14" s="1"/>
  <c r="W418" i="14"/>
  <c r="X418" i="14" s="1"/>
  <c r="X406" i="14"/>
  <c r="W406" i="14"/>
  <c r="W394" i="14"/>
  <c r="X394" i="14" s="1"/>
  <c r="X382" i="14"/>
  <c r="W382" i="14"/>
  <c r="X370" i="14"/>
  <c r="W370" i="14"/>
  <c r="W358" i="14"/>
  <c r="X358" i="14" s="1"/>
  <c r="W346" i="14"/>
  <c r="X346" i="14" s="1"/>
  <c r="X334" i="14"/>
  <c r="W334" i="14"/>
  <c r="W322" i="14"/>
  <c r="X322" i="14" s="1"/>
  <c r="X310" i="14"/>
  <c r="W310" i="14"/>
  <c r="X298" i="14"/>
  <c r="W298" i="14"/>
  <c r="W286" i="14"/>
  <c r="X286" i="14" s="1"/>
  <c r="W648" i="14"/>
  <c r="X648" i="14" s="1"/>
  <c r="W504" i="14"/>
  <c r="X504" i="14" s="1"/>
  <c r="W360" i="14"/>
  <c r="X360" i="14" s="1"/>
  <c r="W216" i="14"/>
  <c r="X216" i="14" s="1"/>
  <c r="W72" i="14"/>
  <c r="X72" i="14" s="1"/>
  <c r="X720" i="14"/>
  <c r="X717" i="14"/>
  <c r="W717" i="14"/>
  <c r="W705" i="14"/>
  <c r="X705" i="14" s="1"/>
  <c r="W693" i="14"/>
  <c r="X693" i="14" s="1"/>
  <c r="X681" i="14"/>
  <c r="W681" i="14"/>
  <c r="W669" i="14"/>
  <c r="X669" i="14" s="1"/>
  <c r="X657" i="14"/>
  <c r="W657" i="14"/>
  <c r="X645" i="14"/>
  <c r="W645" i="14"/>
  <c r="W633" i="14"/>
  <c r="X633" i="14" s="1"/>
  <c r="W621" i="14"/>
  <c r="X621" i="14" s="1"/>
  <c r="X609" i="14"/>
  <c r="W609" i="14"/>
  <c r="W597" i="14"/>
  <c r="X597" i="14" s="1"/>
  <c r="X585" i="14"/>
  <c r="W585" i="14"/>
  <c r="X573" i="14"/>
  <c r="W573" i="14"/>
  <c r="W561" i="14"/>
  <c r="X561" i="14" s="1"/>
  <c r="W549" i="14"/>
  <c r="X549" i="14" s="1"/>
  <c r="X537" i="14"/>
  <c r="W537" i="14"/>
  <c r="W525" i="14"/>
  <c r="X525" i="14" s="1"/>
  <c r="X513" i="14"/>
  <c r="W513" i="14"/>
  <c r="X501" i="14"/>
  <c r="W501" i="14"/>
  <c r="W489" i="14"/>
  <c r="X489" i="14" s="1"/>
  <c r="W477" i="14"/>
  <c r="X477" i="14" s="1"/>
  <c r="W465" i="14"/>
  <c r="X465" i="14" s="1"/>
  <c r="W453" i="14"/>
  <c r="X453" i="14" s="1"/>
  <c r="X441" i="14"/>
  <c r="W441" i="14"/>
  <c r="X429" i="14"/>
  <c r="W429" i="14"/>
  <c r="W417" i="14"/>
  <c r="X417" i="14" s="1"/>
  <c r="W405" i="14"/>
  <c r="X405" i="14" s="1"/>
  <c r="W393" i="14"/>
  <c r="X393" i="14" s="1"/>
  <c r="W381" i="14"/>
  <c r="X381" i="14" s="1"/>
  <c r="X369" i="14"/>
  <c r="W369" i="14"/>
  <c r="X357" i="14"/>
  <c r="W357" i="14"/>
  <c r="W345" i="14"/>
  <c r="X345" i="14" s="1"/>
  <c r="W333" i="14"/>
  <c r="X333" i="14" s="1"/>
  <c r="W321" i="14"/>
  <c r="X321" i="14" s="1"/>
  <c r="W309" i="14"/>
  <c r="X309" i="14" s="1"/>
  <c r="X297" i="14"/>
  <c r="W297" i="14"/>
  <c r="X285" i="14"/>
  <c r="W285" i="14"/>
  <c r="W636" i="14"/>
  <c r="X636" i="14" s="1"/>
  <c r="W492" i="14"/>
  <c r="X492" i="14" s="1"/>
  <c r="W348" i="14"/>
  <c r="X348" i="14" s="1"/>
  <c r="W204" i="14"/>
  <c r="X204" i="14" s="1"/>
  <c r="W60" i="14"/>
  <c r="X60" i="14" s="1"/>
  <c r="X696" i="14"/>
  <c r="W716" i="14"/>
  <c r="X716" i="14" s="1"/>
  <c r="X704" i="14"/>
  <c r="W704" i="14"/>
  <c r="W692" i="14"/>
  <c r="X692" i="14" s="1"/>
  <c r="W680" i="14"/>
  <c r="X680" i="14" s="1"/>
  <c r="W668" i="14"/>
  <c r="X668" i="14" s="1"/>
  <c r="W656" i="14"/>
  <c r="X656" i="14" s="1"/>
  <c r="W644" i="14"/>
  <c r="X644" i="14" s="1"/>
  <c r="X632" i="14"/>
  <c r="W632" i="14"/>
  <c r="W620" i="14"/>
  <c r="X620" i="14" s="1"/>
  <c r="W608" i="14"/>
  <c r="X608" i="14" s="1"/>
  <c r="W596" i="14"/>
  <c r="X596" i="14" s="1"/>
  <c r="W584" i="14"/>
  <c r="X584" i="14" s="1"/>
  <c r="W572" i="14"/>
  <c r="X572" i="14" s="1"/>
  <c r="X560" i="14"/>
  <c r="W560" i="14"/>
  <c r="W548" i="14"/>
  <c r="X548" i="14" s="1"/>
  <c r="W536" i="14"/>
  <c r="X536" i="14" s="1"/>
  <c r="W524" i="14"/>
  <c r="X524" i="14" s="1"/>
  <c r="W512" i="14"/>
  <c r="X512" i="14" s="1"/>
  <c r="W500" i="14"/>
  <c r="X500" i="14" s="1"/>
  <c r="X488" i="14"/>
  <c r="W488" i="14"/>
  <c r="W476" i="14"/>
  <c r="X476" i="14" s="1"/>
  <c r="W464" i="14"/>
  <c r="X464" i="14" s="1"/>
  <c r="W452" i="14"/>
  <c r="X452" i="14" s="1"/>
  <c r="W440" i="14"/>
  <c r="X440" i="14" s="1"/>
  <c r="W428" i="14"/>
  <c r="X428" i="14" s="1"/>
  <c r="X416" i="14"/>
  <c r="W416" i="14"/>
  <c r="W404" i="14"/>
  <c r="X404" i="14" s="1"/>
  <c r="W392" i="14"/>
  <c r="X392" i="14" s="1"/>
  <c r="W380" i="14"/>
  <c r="X380" i="14" s="1"/>
  <c r="W368" i="14"/>
  <c r="X368" i="14" s="1"/>
  <c r="W356" i="14"/>
  <c r="X356" i="14" s="1"/>
  <c r="W344" i="14"/>
  <c r="X344" i="14" s="1"/>
  <c r="W332" i="14"/>
  <c r="X332" i="14" s="1"/>
  <c r="W320" i="14"/>
  <c r="X320" i="14" s="1"/>
  <c r="W308" i="14"/>
  <c r="X308" i="14" s="1"/>
  <c r="W296" i="14"/>
  <c r="X296" i="14" s="1"/>
  <c r="W284" i="14"/>
  <c r="X284" i="14" s="1"/>
  <c r="W272" i="14"/>
  <c r="X272" i="14" s="1"/>
  <c r="W624" i="14"/>
  <c r="X624" i="14" s="1"/>
  <c r="W480" i="14"/>
  <c r="W336" i="14"/>
  <c r="X336" i="14" s="1"/>
  <c r="W192" i="14"/>
  <c r="X192" i="14" s="1"/>
  <c r="W48" i="14"/>
  <c r="X48" i="14" s="1"/>
  <c r="X684" i="14"/>
  <c r="W715" i="14"/>
  <c r="X715" i="14" s="1"/>
  <c r="W703" i="14"/>
  <c r="X703" i="14" s="1"/>
  <c r="W691" i="14"/>
  <c r="X691" i="14" s="1"/>
  <c r="W679" i="14"/>
  <c r="X679" i="14" s="1"/>
  <c r="W667" i="14"/>
  <c r="X667" i="14" s="1"/>
  <c r="W655" i="14"/>
  <c r="X655" i="14" s="1"/>
  <c r="W643" i="14"/>
  <c r="X643" i="14" s="1"/>
  <c r="W631" i="14"/>
  <c r="X631" i="14" s="1"/>
  <c r="W619" i="14"/>
  <c r="X619" i="14" s="1"/>
  <c r="W607" i="14"/>
  <c r="X607" i="14" s="1"/>
  <c r="W595" i="14"/>
  <c r="X595" i="14" s="1"/>
  <c r="W583" i="14"/>
  <c r="X583" i="14" s="1"/>
  <c r="W571" i="14"/>
  <c r="X571" i="14" s="1"/>
  <c r="W559" i="14"/>
  <c r="X559" i="14" s="1"/>
  <c r="W547" i="14"/>
  <c r="X547" i="14" s="1"/>
  <c r="W535" i="14"/>
  <c r="X535" i="14" s="1"/>
  <c r="W523" i="14"/>
  <c r="X523" i="14" s="1"/>
  <c r="W511" i="14"/>
  <c r="X511" i="14" s="1"/>
  <c r="W499" i="14"/>
  <c r="X499" i="14" s="1"/>
  <c r="W487" i="14"/>
  <c r="X487" i="14" s="1"/>
  <c r="W475" i="14"/>
  <c r="X475" i="14" s="1"/>
  <c r="W463" i="14"/>
  <c r="X463" i="14" s="1"/>
  <c r="W451" i="14"/>
  <c r="X451" i="14" s="1"/>
  <c r="W439" i="14"/>
  <c r="X439" i="14" s="1"/>
  <c r="W427" i="14"/>
  <c r="X427" i="14" s="1"/>
  <c r="W415" i="14"/>
  <c r="X415" i="14" s="1"/>
  <c r="W403" i="14"/>
  <c r="X403" i="14" s="1"/>
  <c r="W391" i="14"/>
  <c r="X391" i="14" s="1"/>
  <c r="W379" i="14"/>
  <c r="X379" i="14" s="1"/>
  <c r="W367" i="14"/>
  <c r="X367" i="14" s="1"/>
  <c r="W355" i="14"/>
  <c r="X355" i="14" s="1"/>
  <c r="W343" i="14"/>
  <c r="X343" i="14" s="1"/>
  <c r="W331" i="14"/>
  <c r="X331" i="14" s="1"/>
  <c r="W319" i="14"/>
  <c r="X319" i="14" s="1"/>
  <c r="W307" i="14"/>
  <c r="X307" i="14" s="1"/>
  <c r="W295" i="14"/>
  <c r="X295" i="14" s="1"/>
  <c r="W283" i="14"/>
  <c r="X283" i="14" s="1"/>
  <c r="W271" i="14"/>
  <c r="X271" i="14" s="1"/>
  <c r="W259" i="14"/>
  <c r="X259" i="14" s="1"/>
  <c r="W247" i="14"/>
  <c r="X247" i="14" s="1"/>
  <c r="W235" i="14"/>
  <c r="X235" i="14" s="1"/>
  <c r="W223" i="14"/>
  <c r="X223" i="14" s="1"/>
  <c r="W211" i="14"/>
  <c r="X211" i="14" s="1"/>
  <c r="W199" i="14"/>
  <c r="X199" i="14" s="1"/>
  <c r="W187" i="14"/>
  <c r="X187" i="14" s="1"/>
  <c r="W175" i="14"/>
  <c r="X175" i="14" s="1"/>
  <c r="W163" i="14"/>
  <c r="X163" i="14" s="1"/>
  <c r="W151" i="14"/>
  <c r="X151" i="14" s="1"/>
  <c r="W139" i="14"/>
  <c r="X139" i="14" s="1"/>
  <c r="W127" i="14"/>
  <c r="X127" i="14" s="1"/>
  <c r="W115" i="14"/>
  <c r="X115" i="14" s="1"/>
  <c r="W612" i="14"/>
  <c r="X612" i="14" s="1"/>
  <c r="W468" i="14"/>
  <c r="X468" i="14" s="1"/>
  <c r="W324" i="14"/>
  <c r="X324" i="14" s="1"/>
  <c r="W180" i="14"/>
  <c r="X180" i="14" s="1"/>
  <c r="W36" i="14"/>
  <c r="X36" i="14" s="1"/>
  <c r="X660" i="14"/>
  <c r="T325" i="14"/>
  <c r="W714" i="14"/>
  <c r="X714" i="14" s="1"/>
  <c r="W702" i="14"/>
  <c r="X702" i="14" s="1"/>
  <c r="W690" i="14"/>
  <c r="X690" i="14" s="1"/>
  <c r="W678" i="14"/>
  <c r="X678" i="14" s="1"/>
  <c r="W666" i="14"/>
  <c r="X666" i="14" s="1"/>
  <c r="W654" i="14"/>
  <c r="X654" i="14" s="1"/>
  <c r="W642" i="14"/>
  <c r="X642" i="14" s="1"/>
  <c r="W630" i="14"/>
  <c r="X630" i="14" s="1"/>
  <c r="W618" i="14"/>
  <c r="X618" i="14" s="1"/>
  <c r="W606" i="14"/>
  <c r="X606" i="14" s="1"/>
  <c r="W594" i="14"/>
  <c r="X594" i="14" s="1"/>
  <c r="W582" i="14"/>
  <c r="X582" i="14" s="1"/>
  <c r="W570" i="14"/>
  <c r="X570" i="14" s="1"/>
  <c r="W558" i="14"/>
  <c r="X558" i="14" s="1"/>
  <c r="W546" i="14"/>
  <c r="X546" i="14" s="1"/>
  <c r="W534" i="14"/>
  <c r="X534" i="14" s="1"/>
  <c r="W522" i="14"/>
  <c r="X522" i="14" s="1"/>
  <c r="W510" i="14"/>
  <c r="X510" i="14" s="1"/>
  <c r="W498" i="14"/>
  <c r="X498" i="14" s="1"/>
  <c r="W486" i="14"/>
  <c r="X486" i="14" s="1"/>
  <c r="W474" i="14"/>
  <c r="X474" i="14" s="1"/>
  <c r="W462" i="14"/>
  <c r="X462" i="14" s="1"/>
  <c r="W450" i="14"/>
  <c r="X450" i="14" s="1"/>
  <c r="W438" i="14"/>
  <c r="X438" i="14" s="1"/>
  <c r="W426" i="14"/>
  <c r="X426" i="14" s="1"/>
  <c r="W414" i="14"/>
  <c r="X414" i="14" s="1"/>
  <c r="W402" i="14"/>
  <c r="X402" i="14" s="1"/>
  <c r="W390" i="14"/>
  <c r="X390" i="14" s="1"/>
  <c r="W378" i="14"/>
  <c r="X378" i="14" s="1"/>
  <c r="W366" i="14"/>
  <c r="X366" i="14" s="1"/>
  <c r="W354" i="14"/>
  <c r="X354" i="14" s="1"/>
  <c r="W342" i="14"/>
  <c r="X342" i="14" s="1"/>
  <c r="W330" i="14"/>
  <c r="X330" i="14" s="1"/>
  <c r="W318" i="14"/>
  <c r="X318" i="14" s="1"/>
  <c r="W306" i="14"/>
  <c r="X306" i="14" s="1"/>
  <c r="W294" i="14"/>
  <c r="X294" i="14" s="1"/>
  <c r="W282" i="14"/>
  <c r="X282" i="14" s="1"/>
  <c r="W600" i="14"/>
  <c r="X600" i="14" s="1"/>
  <c r="W456" i="14"/>
  <c r="X456" i="14" s="1"/>
  <c r="W312" i="14"/>
  <c r="X312" i="14" s="1"/>
  <c r="W168" i="14"/>
  <c r="X168" i="14" s="1"/>
  <c r="W24" i="14"/>
  <c r="X24" i="14" s="1"/>
  <c r="T14" i="14"/>
  <c r="X713" i="14"/>
  <c r="W713" i="14"/>
  <c r="X701" i="14"/>
  <c r="W701" i="14"/>
  <c r="X689" i="14"/>
  <c r="W689" i="14"/>
  <c r="X677" i="14"/>
  <c r="W677" i="14"/>
  <c r="X665" i="14"/>
  <c r="W665" i="14"/>
  <c r="X653" i="14"/>
  <c r="W653" i="14"/>
  <c r="X641" i="14"/>
  <c r="W641" i="14"/>
  <c r="X629" i="14"/>
  <c r="W629" i="14"/>
  <c r="X617" i="14"/>
  <c r="W617" i="14"/>
  <c r="X605" i="14"/>
  <c r="W605" i="14"/>
  <c r="X593" i="14"/>
  <c r="W593" i="14"/>
  <c r="X581" i="14"/>
  <c r="W581" i="14"/>
  <c r="X569" i="14"/>
  <c r="W569" i="14"/>
  <c r="X557" i="14"/>
  <c r="W557" i="14"/>
  <c r="X545" i="14"/>
  <c r="W545" i="14"/>
  <c r="X533" i="14"/>
  <c r="W533" i="14"/>
  <c r="X521" i="14"/>
  <c r="W521" i="14"/>
  <c r="X509" i="14"/>
  <c r="W509" i="14"/>
  <c r="X497" i="14"/>
  <c r="W497" i="14"/>
  <c r="X485" i="14"/>
  <c r="W485" i="14"/>
  <c r="X473" i="14"/>
  <c r="W473" i="14"/>
  <c r="X461" i="14"/>
  <c r="W461" i="14"/>
  <c r="X449" i="14"/>
  <c r="W449" i="14"/>
  <c r="X437" i="14"/>
  <c r="W437" i="14"/>
  <c r="X425" i="14"/>
  <c r="W425" i="14"/>
  <c r="X413" i="14"/>
  <c r="W413" i="14"/>
  <c r="X401" i="14"/>
  <c r="W401" i="14"/>
  <c r="X389" i="14"/>
  <c r="W389" i="14"/>
  <c r="X377" i="14"/>
  <c r="W377" i="14"/>
  <c r="X365" i="14"/>
  <c r="W365" i="14"/>
  <c r="X353" i="14"/>
  <c r="W353" i="14"/>
  <c r="X341" i="14"/>
  <c r="W341" i="14"/>
  <c r="X329" i="14"/>
  <c r="W329" i="14"/>
  <c r="X317" i="14"/>
  <c r="W317" i="14"/>
  <c r="W588" i="14"/>
  <c r="X588" i="14" s="1"/>
  <c r="W444" i="14"/>
  <c r="X444" i="14" s="1"/>
  <c r="W300" i="14"/>
  <c r="X300" i="14" s="1"/>
  <c r="W156" i="14"/>
  <c r="X156" i="14" s="1"/>
  <c r="W12" i="14"/>
  <c r="X12" i="14" s="1"/>
  <c r="X253" i="14"/>
  <c r="X229" i="14"/>
  <c r="X217" i="14"/>
  <c r="X181" i="14"/>
  <c r="X169" i="14"/>
  <c r="X157" i="14"/>
  <c r="X121" i="14"/>
  <c r="X109" i="14"/>
  <c r="X85" i="14"/>
  <c r="X73" i="14"/>
  <c r="X37" i="14"/>
  <c r="X25" i="14"/>
  <c r="X13" i="14"/>
  <c r="W265" i="14"/>
  <c r="X265" i="14" s="1"/>
  <c r="W253" i="14"/>
  <c r="W241" i="14"/>
  <c r="X241" i="14" s="1"/>
  <c r="W229" i="14"/>
  <c r="W217" i="14"/>
  <c r="W205" i="14"/>
  <c r="X205" i="14" s="1"/>
  <c r="W193" i="14"/>
  <c r="X193" i="14" s="1"/>
  <c r="W181" i="14"/>
  <c r="W169" i="14"/>
  <c r="W157" i="14"/>
  <c r="W145" i="14"/>
  <c r="X145" i="14" s="1"/>
  <c r="W133" i="14"/>
  <c r="X133" i="14" s="1"/>
  <c r="W121" i="14"/>
  <c r="W109" i="14"/>
  <c r="W97" i="14"/>
  <c r="X97" i="14" s="1"/>
  <c r="W85" i="14"/>
  <c r="W73" i="14"/>
  <c r="W61" i="14"/>
  <c r="X61" i="14" s="1"/>
  <c r="W49" i="14"/>
  <c r="X49" i="14" s="1"/>
  <c r="W37" i="14"/>
  <c r="W25" i="14"/>
  <c r="W13" i="14"/>
  <c r="X107" i="14"/>
  <c r="X95" i="14"/>
  <c r="X59" i="14"/>
  <c r="X47" i="14"/>
  <c r="X23" i="14"/>
  <c r="X11" i="14"/>
  <c r="W119" i="14"/>
  <c r="X119" i="14" s="1"/>
  <c r="W107" i="14"/>
  <c r="W95" i="14"/>
  <c r="W83" i="14"/>
  <c r="X83" i="14" s="1"/>
  <c r="W71" i="14"/>
  <c r="X71" i="14" s="1"/>
  <c r="W59" i="14"/>
  <c r="W47" i="14"/>
  <c r="W35" i="14"/>
  <c r="X35" i="14" s="1"/>
  <c r="W23" i="14"/>
  <c r="W11" i="14"/>
  <c r="X250" i="14"/>
  <c r="X226" i="14"/>
  <c r="X202" i="14"/>
  <c r="X178" i="14"/>
  <c r="X154" i="14"/>
  <c r="X130" i="14"/>
  <c r="X106" i="14"/>
  <c r="X82" i="14"/>
  <c r="X58" i="14"/>
  <c r="X34" i="14"/>
  <c r="X10" i="14"/>
  <c r="W274" i="14"/>
  <c r="X274" i="14" s="1"/>
  <c r="W262" i="14"/>
  <c r="X262" i="14" s="1"/>
  <c r="W250" i="14"/>
  <c r="W238" i="14"/>
  <c r="X238" i="14" s="1"/>
  <c r="W226" i="14"/>
  <c r="W214" i="14"/>
  <c r="X214" i="14" s="1"/>
  <c r="W202" i="14"/>
  <c r="W190" i="14"/>
  <c r="X190" i="14" s="1"/>
  <c r="W178" i="14"/>
  <c r="W166" i="14"/>
  <c r="X166" i="14" s="1"/>
  <c r="W154" i="14"/>
  <c r="W142" i="14"/>
  <c r="X142" i="14" s="1"/>
  <c r="W130" i="14"/>
  <c r="W118" i="14"/>
  <c r="X118" i="14" s="1"/>
  <c r="W106" i="14"/>
  <c r="W94" i="14"/>
  <c r="X94" i="14" s="1"/>
  <c r="W82" i="14"/>
  <c r="W70" i="14"/>
  <c r="X70" i="14" s="1"/>
  <c r="W58" i="14"/>
  <c r="W46" i="14"/>
  <c r="X46" i="14" s="1"/>
  <c r="W34" i="14"/>
  <c r="W22" i="14"/>
  <c r="X22" i="14" s="1"/>
  <c r="W10" i="14"/>
  <c r="X261" i="14"/>
  <c r="X237" i="14"/>
  <c r="X213" i="14"/>
  <c r="X189" i="14"/>
  <c r="X165" i="14"/>
  <c r="X141" i="14"/>
  <c r="X117" i="14"/>
  <c r="X93" i="14"/>
  <c r="X69" i="14"/>
  <c r="X45" i="14"/>
  <c r="X21" i="14"/>
  <c r="W273" i="14"/>
  <c r="X273" i="14" s="1"/>
  <c r="W261" i="14"/>
  <c r="W249" i="14"/>
  <c r="X249" i="14" s="1"/>
  <c r="W237" i="14"/>
  <c r="W225" i="14"/>
  <c r="X225" i="14" s="1"/>
  <c r="W213" i="14"/>
  <c r="W201" i="14"/>
  <c r="X201" i="14" s="1"/>
  <c r="W189" i="14"/>
  <c r="W177" i="14"/>
  <c r="X177" i="14" s="1"/>
  <c r="W165" i="14"/>
  <c r="W153" i="14"/>
  <c r="X153" i="14" s="1"/>
  <c r="W141" i="14"/>
  <c r="W129" i="14"/>
  <c r="X129" i="14" s="1"/>
  <c r="W117" i="14"/>
  <c r="W105" i="14"/>
  <c r="X105" i="14" s="1"/>
  <c r="W93" i="14"/>
  <c r="W81" i="14"/>
  <c r="X81" i="14" s="1"/>
  <c r="W69" i="14"/>
  <c r="W57" i="14"/>
  <c r="X57" i="14" s="1"/>
  <c r="W45" i="14"/>
  <c r="W33" i="14"/>
  <c r="X33" i="14" s="1"/>
  <c r="W21" i="14"/>
  <c r="W9" i="14"/>
  <c r="X9" i="14" s="1"/>
  <c r="X212" i="14"/>
  <c r="X200" i="14"/>
  <c r="X176" i="14"/>
  <c r="X164" i="14"/>
  <c r="X128" i="14"/>
  <c r="X116" i="14"/>
  <c r="X68" i="14"/>
  <c r="X56" i="14"/>
  <c r="X32" i="14"/>
  <c r="X20" i="14"/>
  <c r="W260" i="14"/>
  <c r="X260" i="14" s="1"/>
  <c r="W248" i="14"/>
  <c r="X248" i="14" s="1"/>
  <c r="W236" i="14"/>
  <c r="X236" i="14" s="1"/>
  <c r="W224" i="14"/>
  <c r="X224" i="14" s="1"/>
  <c r="W212" i="14"/>
  <c r="W200" i="14"/>
  <c r="W188" i="14"/>
  <c r="X188" i="14" s="1"/>
  <c r="W176" i="14"/>
  <c r="W164" i="14"/>
  <c r="W152" i="14"/>
  <c r="X152" i="14" s="1"/>
  <c r="W140" i="14"/>
  <c r="X140" i="14" s="1"/>
  <c r="W128" i="14"/>
  <c r="W116" i="14"/>
  <c r="W104" i="14"/>
  <c r="X104" i="14" s="1"/>
  <c r="W92" i="14"/>
  <c r="X92" i="14" s="1"/>
  <c r="W80" i="14"/>
  <c r="X80" i="14" s="1"/>
  <c r="W68" i="14"/>
  <c r="W56" i="14"/>
  <c r="W44" i="14"/>
  <c r="X44" i="14" s="1"/>
  <c r="W32" i="14"/>
  <c r="W20" i="14"/>
  <c r="W8" i="14"/>
  <c r="X8" i="14" s="1"/>
  <c r="X91" i="14"/>
  <c r="X67" i="14"/>
  <c r="X43" i="14"/>
  <c r="X19" i="14"/>
  <c r="W103" i="14"/>
  <c r="X103" i="14" s="1"/>
  <c r="W91" i="14"/>
  <c r="W79" i="14"/>
  <c r="X79" i="14" s="1"/>
  <c r="W67" i="14"/>
  <c r="W55" i="14"/>
  <c r="X55" i="14" s="1"/>
  <c r="W43" i="14"/>
  <c r="W31" i="14"/>
  <c r="X31" i="14" s="1"/>
  <c r="W19" i="14"/>
  <c r="W7" i="14"/>
  <c r="X7" i="14" s="1"/>
  <c r="X246" i="14"/>
  <c r="X222" i="14"/>
  <c r="X198" i="14"/>
  <c r="X174" i="14"/>
  <c r="X150" i="14"/>
  <c r="X126" i="14"/>
  <c r="X102" i="14"/>
  <c r="X78" i="14"/>
  <c r="X54" i="14"/>
  <c r="X30" i="14"/>
  <c r="X6" i="14"/>
  <c r="W270" i="14"/>
  <c r="X270" i="14" s="1"/>
  <c r="W258" i="14"/>
  <c r="X258" i="14" s="1"/>
  <c r="W246" i="14"/>
  <c r="W234" i="14"/>
  <c r="X234" i="14" s="1"/>
  <c r="W222" i="14"/>
  <c r="W210" i="14"/>
  <c r="X210" i="14" s="1"/>
  <c r="W198" i="14"/>
  <c r="W186" i="14"/>
  <c r="X186" i="14" s="1"/>
  <c r="W174" i="14"/>
  <c r="W162" i="14"/>
  <c r="X162" i="14" s="1"/>
  <c r="W150" i="14"/>
  <c r="W138" i="14"/>
  <c r="X138" i="14" s="1"/>
  <c r="W126" i="14"/>
  <c r="W114" i="14"/>
  <c r="X114" i="14" s="1"/>
  <c r="W102" i="14"/>
  <c r="W90" i="14"/>
  <c r="X90" i="14" s="1"/>
  <c r="W78" i="14"/>
  <c r="W66" i="14"/>
  <c r="X66" i="14" s="1"/>
  <c r="W54" i="14"/>
  <c r="W42" i="14"/>
  <c r="X42" i="14" s="1"/>
  <c r="W30" i="14"/>
  <c r="W18" i="14"/>
  <c r="X18" i="14" s="1"/>
  <c r="W6" i="14"/>
  <c r="X305" i="14"/>
  <c r="X281" i="14"/>
  <c r="X257" i="14"/>
  <c r="X233" i="14"/>
  <c r="X209" i="14"/>
  <c r="X185" i="14"/>
  <c r="X161" i="14"/>
  <c r="X137" i="14"/>
  <c r="X113" i="14"/>
  <c r="X89" i="14"/>
  <c r="X65" i="14"/>
  <c r="X41" i="14"/>
  <c r="X17" i="14"/>
  <c r="W305" i="14"/>
  <c r="W293" i="14"/>
  <c r="X293" i="14" s="1"/>
  <c r="W281" i="14"/>
  <c r="W269" i="14"/>
  <c r="X269" i="14" s="1"/>
  <c r="W257" i="14"/>
  <c r="W245" i="14"/>
  <c r="X245" i="14" s="1"/>
  <c r="W233" i="14"/>
  <c r="W221" i="14"/>
  <c r="X221" i="14" s="1"/>
  <c r="W209" i="14"/>
  <c r="W197" i="14"/>
  <c r="X197" i="14" s="1"/>
  <c r="W185" i="14"/>
  <c r="W173" i="14"/>
  <c r="X173" i="14" s="1"/>
  <c r="W161" i="14"/>
  <c r="W149" i="14"/>
  <c r="X149" i="14" s="1"/>
  <c r="W137" i="14"/>
  <c r="W125" i="14"/>
  <c r="X125" i="14" s="1"/>
  <c r="W113" i="14"/>
  <c r="W101" i="14"/>
  <c r="X101" i="14" s="1"/>
  <c r="W89" i="14"/>
  <c r="W77" i="14"/>
  <c r="X77" i="14" s="1"/>
  <c r="W65" i="14"/>
  <c r="W53" i="14"/>
  <c r="X53" i="14" s="1"/>
  <c r="W41" i="14"/>
  <c r="W29" i="14"/>
  <c r="X29" i="14" s="1"/>
  <c r="W17" i="14"/>
  <c r="X232" i="14"/>
  <c r="X208" i="14"/>
  <c r="X184" i="14"/>
  <c r="X160" i="14"/>
  <c r="X136" i="14"/>
  <c r="X112" i="14"/>
  <c r="X88" i="14"/>
  <c r="X64" i="14"/>
  <c r="X40" i="14"/>
  <c r="X16" i="14"/>
  <c r="W244" i="14"/>
  <c r="X244" i="14" s="1"/>
  <c r="W232" i="14"/>
  <c r="W220" i="14"/>
  <c r="X220" i="14" s="1"/>
  <c r="W208" i="14"/>
  <c r="W196" i="14"/>
  <c r="X196" i="14" s="1"/>
  <c r="W184" i="14"/>
  <c r="W172" i="14"/>
  <c r="X172" i="14" s="1"/>
  <c r="W160" i="14"/>
  <c r="W148" i="14"/>
  <c r="X148" i="14" s="1"/>
  <c r="W136" i="14"/>
  <c r="W124" i="14"/>
  <c r="X124" i="14" s="1"/>
  <c r="W112" i="14"/>
  <c r="W100" i="14"/>
  <c r="X100" i="14" s="1"/>
  <c r="W88" i="14"/>
  <c r="W76" i="14"/>
  <c r="X76" i="14" s="1"/>
  <c r="W64" i="14"/>
  <c r="W52" i="14"/>
  <c r="X52" i="14" s="1"/>
  <c r="W40" i="14"/>
  <c r="W28" i="14"/>
  <c r="X28" i="14" s="1"/>
  <c r="W16" i="14"/>
  <c r="W4" i="14"/>
  <c r="X4" i="14" s="1"/>
  <c r="X231" i="14"/>
  <c r="X219" i="14"/>
  <c r="X207" i="14"/>
  <c r="X147" i="14"/>
  <c r="X135" i="14"/>
  <c r="X99" i="14"/>
  <c r="X87" i="14"/>
  <c r="X63" i="14"/>
  <c r="X3" i="14"/>
  <c r="W231" i="14"/>
  <c r="W219" i="14"/>
  <c r="W207" i="14"/>
  <c r="W195" i="14"/>
  <c r="X195" i="14" s="1"/>
  <c r="W183" i="14"/>
  <c r="X183" i="14" s="1"/>
  <c r="W171" i="14"/>
  <c r="X171" i="14" s="1"/>
  <c r="W159" i="14"/>
  <c r="X159" i="14" s="1"/>
  <c r="W147" i="14"/>
  <c r="W135" i="14"/>
  <c r="W123" i="14"/>
  <c r="X123" i="14" s="1"/>
  <c r="W111" i="14"/>
  <c r="X111" i="14" s="1"/>
  <c r="W99" i="14"/>
  <c r="W87" i="14"/>
  <c r="W75" i="14"/>
  <c r="X75" i="14" s="1"/>
  <c r="W63" i="14"/>
  <c r="W51" i="14"/>
  <c r="X51" i="14" s="1"/>
  <c r="W39" i="14"/>
  <c r="X39" i="14" s="1"/>
  <c r="W27" i="14"/>
  <c r="X27" i="14" s="1"/>
  <c r="W15" i="14"/>
  <c r="X15" i="14" s="1"/>
  <c r="W3" i="14"/>
  <c r="X254" i="14"/>
  <c r="X230" i="14"/>
  <c r="X206" i="14"/>
  <c r="X182" i="14"/>
  <c r="X158" i="14"/>
  <c r="X134" i="14"/>
  <c r="X110" i="14"/>
  <c r="X86" i="14"/>
  <c r="X62" i="14"/>
  <c r="X38" i="14"/>
  <c r="X14" i="14"/>
  <c r="W278" i="14"/>
  <c r="X278" i="14" s="1"/>
  <c r="W266" i="14"/>
  <c r="X266" i="14" s="1"/>
  <c r="W254" i="14"/>
  <c r="W242" i="14"/>
  <c r="X242" i="14" s="1"/>
  <c r="W230" i="14"/>
  <c r="W218" i="14"/>
  <c r="X218" i="14" s="1"/>
  <c r="W206" i="14"/>
  <c r="W194" i="14"/>
  <c r="X194" i="14" s="1"/>
  <c r="W182" i="14"/>
  <c r="W170" i="14"/>
  <c r="X170" i="14" s="1"/>
  <c r="W158" i="14"/>
  <c r="W146" i="14"/>
  <c r="X146" i="14" s="1"/>
  <c r="W134" i="14"/>
  <c r="W122" i="14"/>
  <c r="X122" i="14" s="1"/>
  <c r="W110" i="14"/>
  <c r="W98" i="14"/>
  <c r="X98" i="14" s="1"/>
  <c r="W86" i="14"/>
  <c r="W74" i="14"/>
  <c r="X74" i="14" s="1"/>
  <c r="W62" i="14"/>
  <c r="W50" i="14"/>
  <c r="X50" i="14" s="1"/>
  <c r="W38" i="14"/>
  <c r="W26" i="14"/>
  <c r="X26" i="14" s="1"/>
  <c r="W14" i="14"/>
  <c r="T240" i="14"/>
  <c r="T415" i="14"/>
  <c r="T237" i="14"/>
  <c r="T145" i="14"/>
  <c r="T132" i="14"/>
  <c r="T96" i="14"/>
  <c r="T73" i="14"/>
  <c r="T60" i="14"/>
  <c r="T24" i="14"/>
  <c r="T492" i="14"/>
  <c r="T13" i="14"/>
  <c r="T654" i="14"/>
  <c r="T577" i="14"/>
  <c r="T487" i="14"/>
  <c r="T397" i="14"/>
  <c r="T309" i="14"/>
  <c r="T222" i="14"/>
  <c r="T636" i="14"/>
  <c r="T564" i="14"/>
  <c r="T474" i="14"/>
  <c r="T384" i="14"/>
  <c r="T307" i="14"/>
  <c r="T217" i="14"/>
  <c r="T129" i="14"/>
  <c r="T57" i="14"/>
  <c r="T708" i="14"/>
  <c r="T625" i="14"/>
  <c r="T559" i="14"/>
  <c r="T469" i="14"/>
  <c r="T381" i="14"/>
  <c r="T294" i="14"/>
  <c r="T204" i="14"/>
  <c r="T127" i="14"/>
  <c r="T55" i="14"/>
  <c r="T697" i="14"/>
  <c r="T624" i="14"/>
  <c r="T546" i="14"/>
  <c r="T456" i="14"/>
  <c r="T379" i="14"/>
  <c r="T289" i="14"/>
  <c r="T201" i="14"/>
  <c r="T114" i="14"/>
  <c r="T42" i="14"/>
  <c r="T696" i="14"/>
  <c r="T622" i="14"/>
  <c r="T541" i="14"/>
  <c r="T453" i="14"/>
  <c r="T366" i="14"/>
  <c r="T276" i="14"/>
  <c r="T199" i="14"/>
  <c r="T109" i="14"/>
  <c r="T37" i="14"/>
  <c r="T694" i="14"/>
  <c r="T611" i="14"/>
  <c r="T528" i="14"/>
  <c r="T451" i="14"/>
  <c r="T361" i="14"/>
  <c r="T273" i="14"/>
  <c r="T186" i="14"/>
  <c r="T102" i="14"/>
  <c r="T30" i="14"/>
  <c r="T683" i="14"/>
  <c r="T610" i="14"/>
  <c r="T525" i="14"/>
  <c r="T438" i="14"/>
  <c r="T348" i="14"/>
  <c r="T271" i="14"/>
  <c r="T181" i="14"/>
  <c r="T682" i="14"/>
  <c r="T608" i="14"/>
  <c r="T523" i="14"/>
  <c r="T433" i="14"/>
  <c r="T345" i="14"/>
  <c r="T258" i="14"/>
  <c r="T168" i="14"/>
  <c r="T93" i="14"/>
  <c r="T21" i="14"/>
  <c r="T666" i="14"/>
  <c r="T680" i="14"/>
  <c r="T597" i="14"/>
  <c r="T510" i="14"/>
  <c r="T420" i="14"/>
  <c r="T343" i="14"/>
  <c r="T253" i="14"/>
  <c r="T165" i="14"/>
  <c r="T91" i="14"/>
  <c r="T19" i="14"/>
  <c r="T669" i="14"/>
  <c r="T596" i="14"/>
  <c r="T505" i="14"/>
  <c r="T417" i="14"/>
  <c r="T330" i="14"/>
  <c r="T163" i="14"/>
  <c r="T78" i="14"/>
  <c r="T594" i="14"/>
  <c r="T150" i="14"/>
  <c r="T655" i="14"/>
  <c r="T582" i="14"/>
  <c r="T489" i="14"/>
  <c r="T402" i="14"/>
  <c r="T312" i="14"/>
  <c r="T235" i="14"/>
  <c r="T66" i="14"/>
  <c r="Y724" i="14"/>
  <c r="T724" i="14"/>
  <c r="Y712" i="14"/>
  <c r="T712" i="14"/>
  <c r="Y688" i="14"/>
  <c r="T688" i="14"/>
  <c r="Y664" i="14"/>
  <c r="T664" i="14"/>
  <c r="Y628" i="14"/>
  <c r="T628" i="14"/>
  <c r="Y604" i="14"/>
  <c r="T604" i="14"/>
  <c r="Y580" i="14"/>
  <c r="T580" i="14"/>
  <c r="Y556" i="14"/>
  <c r="T556" i="14"/>
  <c r="Y532" i="14"/>
  <c r="T532" i="14"/>
  <c r="Y508" i="14"/>
  <c r="T508" i="14"/>
  <c r="Y496" i="14"/>
  <c r="T496" i="14"/>
  <c r="Y472" i="14"/>
  <c r="T472" i="14"/>
  <c r="Y460" i="14"/>
  <c r="T460" i="14"/>
  <c r="Y436" i="14"/>
  <c r="T436" i="14"/>
  <c r="Y412" i="14"/>
  <c r="T412" i="14"/>
  <c r="Y388" i="14"/>
  <c r="T388" i="14"/>
  <c r="Y364" i="14"/>
  <c r="T364" i="14"/>
  <c r="Y352" i="14"/>
  <c r="T352" i="14"/>
  <c r="Y328" i="14"/>
  <c r="T328" i="14"/>
  <c r="Y304" i="14"/>
  <c r="T304" i="14"/>
  <c r="Y280" i="14"/>
  <c r="T280" i="14"/>
  <c r="Y256" i="14"/>
  <c r="T256" i="14"/>
  <c r="Y232" i="14"/>
  <c r="T232" i="14"/>
  <c r="Y208" i="14"/>
  <c r="T208" i="14"/>
  <c r="Y184" i="14"/>
  <c r="T184" i="14"/>
  <c r="Y172" i="14"/>
  <c r="T172" i="14"/>
  <c r="Y160" i="14"/>
  <c r="T160" i="14"/>
  <c r="Y148" i="14"/>
  <c r="T148" i="14"/>
  <c r="Y136" i="14"/>
  <c r="T136" i="14"/>
  <c r="Y124" i="14"/>
  <c r="T124" i="14"/>
  <c r="Y112" i="14"/>
  <c r="T112" i="14"/>
  <c r="Y100" i="14"/>
  <c r="T100" i="14"/>
  <c r="Y88" i="14"/>
  <c r="T88" i="14"/>
  <c r="Y76" i="14"/>
  <c r="T76" i="14"/>
  <c r="Y64" i="14"/>
  <c r="T64" i="14"/>
  <c r="Y40" i="14"/>
  <c r="T40" i="14"/>
  <c r="T710" i="14"/>
  <c r="T668" i="14"/>
  <c r="T638" i="14"/>
  <c r="T581" i="14"/>
  <c r="T561" i="14"/>
  <c r="T545" i="14"/>
  <c r="T473" i="14"/>
  <c r="T365" i="14"/>
  <c r="T329" i="14"/>
  <c r="T185" i="14"/>
  <c r="T149" i="14"/>
  <c r="T113" i="14"/>
  <c r="Y723" i="14"/>
  <c r="T723" i="14"/>
  <c r="Y711" i="14"/>
  <c r="T711" i="14"/>
  <c r="Y699" i="14"/>
  <c r="T699" i="14"/>
  <c r="Y687" i="14"/>
  <c r="T687" i="14"/>
  <c r="Y675" i="14"/>
  <c r="T675" i="14"/>
  <c r="Y663" i="14"/>
  <c r="T663" i="14"/>
  <c r="Y651" i="14"/>
  <c r="T651" i="14"/>
  <c r="Y639" i="14"/>
  <c r="T639" i="14"/>
  <c r="Y627" i="14"/>
  <c r="T627" i="14"/>
  <c r="Y615" i="14"/>
  <c r="T615" i="14"/>
  <c r="Y603" i="14"/>
  <c r="T603" i="14"/>
  <c r="Y591" i="14"/>
  <c r="T591" i="14"/>
  <c r="Y579" i="14"/>
  <c r="T579" i="14"/>
  <c r="Y567" i="14"/>
  <c r="T567" i="14"/>
  <c r="Y555" i="14"/>
  <c r="T555" i="14"/>
  <c r="Y543" i="14"/>
  <c r="T543" i="14"/>
  <c r="Y531" i="14"/>
  <c r="T531" i="14"/>
  <c r="Y519" i="14"/>
  <c r="T519" i="14"/>
  <c r="Y507" i="14"/>
  <c r="T507" i="14"/>
  <c r="Y495" i="14"/>
  <c r="T495" i="14"/>
  <c r="Y483" i="14"/>
  <c r="T483" i="14"/>
  <c r="Y471" i="14"/>
  <c r="T471" i="14"/>
  <c r="Y459" i="14"/>
  <c r="T459" i="14"/>
  <c r="Y447" i="14"/>
  <c r="T447" i="14"/>
  <c r="Y435" i="14"/>
  <c r="T435" i="14"/>
  <c r="Y423" i="14"/>
  <c r="T423" i="14"/>
  <c r="Y411" i="14"/>
  <c r="T411" i="14"/>
  <c r="Y399" i="14"/>
  <c r="T399" i="14"/>
  <c r="Y387" i="14"/>
  <c r="T387" i="14"/>
  <c r="Y375" i="14"/>
  <c r="T375" i="14"/>
  <c r="Y363" i="14"/>
  <c r="T363" i="14"/>
  <c r="Y351" i="14"/>
  <c r="T351" i="14"/>
  <c r="Y339" i="14"/>
  <c r="T339" i="14"/>
  <c r="Y327" i="14"/>
  <c r="T327" i="14"/>
  <c r="Y315" i="14"/>
  <c r="T315" i="14"/>
  <c r="Y303" i="14"/>
  <c r="T303" i="14"/>
  <c r="Y291" i="14"/>
  <c r="T291" i="14"/>
  <c r="Y279" i="14"/>
  <c r="T279" i="14"/>
  <c r="Y267" i="14"/>
  <c r="T267" i="14"/>
  <c r="Y255" i="14"/>
  <c r="T255" i="14"/>
  <c r="Y243" i="14"/>
  <c r="T243" i="14"/>
  <c r="Y231" i="14"/>
  <c r="T231" i="14"/>
  <c r="Y219" i="14"/>
  <c r="T219" i="14"/>
  <c r="Y207" i="14"/>
  <c r="T207" i="14"/>
  <c r="Y195" i="14"/>
  <c r="T195" i="14"/>
  <c r="Y183" i="14"/>
  <c r="T183" i="14"/>
  <c r="Y171" i="14"/>
  <c r="T171" i="14"/>
  <c r="Y159" i="14"/>
  <c r="T159" i="14"/>
  <c r="Y147" i="14"/>
  <c r="T147" i="14"/>
  <c r="Y135" i="14"/>
  <c r="T135" i="14"/>
  <c r="Y123" i="14"/>
  <c r="T123" i="14"/>
  <c r="Y111" i="14"/>
  <c r="T111" i="14"/>
  <c r="Y99" i="14"/>
  <c r="T99" i="14"/>
  <c r="Y87" i="14"/>
  <c r="T87" i="14"/>
  <c r="Y75" i="14"/>
  <c r="T75" i="14"/>
  <c r="Y63" i="14"/>
  <c r="T63" i="14"/>
  <c r="Y51" i="14"/>
  <c r="T51" i="14"/>
  <c r="Y39" i="14"/>
  <c r="T39" i="14"/>
  <c r="Y27" i="14"/>
  <c r="T27" i="14"/>
  <c r="Y15" i="14"/>
  <c r="T15" i="14"/>
  <c r="T709" i="14"/>
  <c r="T695" i="14"/>
  <c r="T681" i="14"/>
  <c r="T667" i="14"/>
  <c r="T653" i="14"/>
  <c r="T637" i="14"/>
  <c r="T623" i="14"/>
  <c r="T609" i="14"/>
  <c r="T595" i="14"/>
  <c r="T578" i="14"/>
  <c r="T560" i="14"/>
  <c r="T542" i="14"/>
  <c r="T524" i="14"/>
  <c r="T506" i="14"/>
  <c r="T488" i="14"/>
  <c r="T470" i="14"/>
  <c r="T452" i="14"/>
  <c r="T434" i="14"/>
  <c r="T416" i="14"/>
  <c r="T398" i="14"/>
  <c r="T380" i="14"/>
  <c r="T362" i="14"/>
  <c r="T344" i="14"/>
  <c r="T326" i="14"/>
  <c r="T308" i="14"/>
  <c r="T290" i="14"/>
  <c r="T272" i="14"/>
  <c r="T254" i="14"/>
  <c r="T236" i="14"/>
  <c r="T218" i="14"/>
  <c r="T200" i="14"/>
  <c r="T182" i="14"/>
  <c r="T164" i="14"/>
  <c r="T146" i="14"/>
  <c r="T128" i="14"/>
  <c r="T110" i="14"/>
  <c r="T92" i="14"/>
  <c r="T74" i="14"/>
  <c r="T56" i="14"/>
  <c r="T38" i="14"/>
  <c r="T20" i="14"/>
  <c r="T721" i="14"/>
  <c r="T707" i="14"/>
  <c r="T693" i="14"/>
  <c r="T679" i="14"/>
  <c r="T665" i="14"/>
  <c r="T649" i="14"/>
  <c r="T635" i="14"/>
  <c r="T621" i="14"/>
  <c r="T607" i="14"/>
  <c r="T593" i="14"/>
  <c r="T576" i="14"/>
  <c r="T558" i="14"/>
  <c r="T540" i="14"/>
  <c r="T522" i="14"/>
  <c r="T504" i="14"/>
  <c r="T486" i="14"/>
  <c r="T468" i="14"/>
  <c r="T450" i="14"/>
  <c r="T432" i="14"/>
  <c r="T414" i="14"/>
  <c r="T396" i="14"/>
  <c r="T378" i="14"/>
  <c r="T360" i="14"/>
  <c r="T342" i="14"/>
  <c r="T324" i="14"/>
  <c r="T306" i="14"/>
  <c r="T288" i="14"/>
  <c r="T270" i="14"/>
  <c r="T252" i="14"/>
  <c r="T234" i="14"/>
  <c r="T216" i="14"/>
  <c r="T198" i="14"/>
  <c r="T180" i="14"/>
  <c r="T162" i="14"/>
  <c r="T144" i="14"/>
  <c r="T126" i="14"/>
  <c r="T108" i="14"/>
  <c r="T90" i="14"/>
  <c r="T72" i="14"/>
  <c r="T54" i="14"/>
  <c r="T36" i="14"/>
  <c r="T18" i="14"/>
  <c r="T720" i="14"/>
  <c r="T706" i="14"/>
  <c r="T692" i="14"/>
  <c r="T678" i="14"/>
  <c r="T662" i="14"/>
  <c r="T648" i="14"/>
  <c r="T634" i="14"/>
  <c r="T620" i="14"/>
  <c r="T606" i="14"/>
  <c r="T590" i="14"/>
  <c r="T573" i="14"/>
  <c r="T557" i="14"/>
  <c r="T537" i="14"/>
  <c r="T521" i="14"/>
  <c r="T501" i="14"/>
  <c r="T485" i="14"/>
  <c r="T465" i="14"/>
  <c r="T449" i="14"/>
  <c r="T429" i="14"/>
  <c r="T413" i="14"/>
  <c r="T393" i="14"/>
  <c r="T377" i="14"/>
  <c r="T357" i="14"/>
  <c r="T341" i="14"/>
  <c r="T321" i="14"/>
  <c r="T305" i="14"/>
  <c r="T285" i="14"/>
  <c r="T269" i="14"/>
  <c r="T249" i="14"/>
  <c r="T233" i="14"/>
  <c r="T213" i="14"/>
  <c r="T197" i="14"/>
  <c r="T177" i="14"/>
  <c r="T161" i="14"/>
  <c r="T141" i="14"/>
  <c r="T125" i="14"/>
  <c r="T105" i="14"/>
  <c r="T89" i="14"/>
  <c r="T69" i="14"/>
  <c r="T53" i="14"/>
  <c r="T33" i="14"/>
  <c r="T17" i="14"/>
  <c r="Y587" i="14"/>
  <c r="T587" i="14"/>
  <c r="Y563" i="14"/>
  <c r="T563" i="14"/>
  <c r="Y551" i="14"/>
  <c r="T551" i="14"/>
  <c r="Y539" i="14"/>
  <c r="T539" i="14"/>
  <c r="Y515" i="14"/>
  <c r="T515" i="14"/>
  <c r="Y503" i="14"/>
  <c r="T503" i="14"/>
  <c r="Y491" i="14"/>
  <c r="T491" i="14"/>
  <c r="Y479" i="14"/>
  <c r="T479" i="14"/>
  <c r="Y467" i="14"/>
  <c r="T467" i="14"/>
  <c r="Y455" i="14"/>
  <c r="T455" i="14"/>
  <c r="Y443" i="14"/>
  <c r="T443" i="14"/>
  <c r="Y431" i="14"/>
  <c r="T431" i="14"/>
  <c r="Y419" i="14"/>
  <c r="T419" i="14"/>
  <c r="Y407" i="14"/>
  <c r="T407" i="14"/>
  <c r="Y395" i="14"/>
  <c r="T395" i="14"/>
  <c r="Y383" i="14"/>
  <c r="T383" i="14"/>
  <c r="Y371" i="14"/>
  <c r="T371" i="14"/>
  <c r="Y359" i="14"/>
  <c r="T359" i="14"/>
  <c r="Y347" i="14"/>
  <c r="T347" i="14"/>
  <c r="Y335" i="14"/>
  <c r="T335" i="14"/>
  <c r="Y323" i="14"/>
  <c r="T323" i="14"/>
  <c r="Y311" i="14"/>
  <c r="T311" i="14"/>
  <c r="Y299" i="14"/>
  <c r="T299" i="14"/>
  <c r="Y287" i="14"/>
  <c r="T287" i="14"/>
  <c r="Y275" i="14"/>
  <c r="T275" i="14"/>
  <c r="Y263" i="14"/>
  <c r="T263" i="14"/>
  <c r="Y251" i="14"/>
  <c r="T251" i="14"/>
  <c r="Y239" i="14"/>
  <c r="T239" i="14"/>
  <c r="Y227" i="14"/>
  <c r="T227" i="14"/>
  <c r="Y215" i="14"/>
  <c r="T215" i="14"/>
  <c r="Y203" i="14"/>
  <c r="T203" i="14"/>
  <c r="Y191" i="14"/>
  <c r="T191" i="14"/>
  <c r="Y179" i="14"/>
  <c r="T179" i="14"/>
  <c r="Y167" i="14"/>
  <c r="T167" i="14"/>
  <c r="Y155" i="14"/>
  <c r="T155" i="14"/>
  <c r="Y143" i="14"/>
  <c r="T143" i="14"/>
  <c r="Y131" i="14"/>
  <c r="T131" i="14"/>
  <c r="Y119" i="14"/>
  <c r="T119" i="14"/>
  <c r="Y107" i="14"/>
  <c r="T107" i="14"/>
  <c r="Y95" i="14"/>
  <c r="T95" i="14"/>
  <c r="Y83" i="14"/>
  <c r="T83" i="14"/>
  <c r="Y71" i="14"/>
  <c r="T71" i="14"/>
  <c r="Y59" i="14"/>
  <c r="T59" i="14"/>
  <c r="Y47" i="14"/>
  <c r="T47" i="14"/>
  <c r="Y35" i="14"/>
  <c r="T35" i="14"/>
  <c r="Y23" i="14"/>
  <c r="T23" i="14"/>
  <c r="Y11" i="14"/>
  <c r="T11" i="14"/>
  <c r="T719" i="14"/>
  <c r="T705" i="14"/>
  <c r="T691" i="14"/>
  <c r="T677" i="14"/>
  <c r="T661" i="14"/>
  <c r="T647" i="14"/>
  <c r="T633" i="14"/>
  <c r="T619" i="14"/>
  <c r="T605" i="14"/>
  <c r="T589" i="14"/>
  <c r="T572" i="14"/>
  <c r="T554" i="14"/>
  <c r="T536" i="14"/>
  <c r="T518" i="14"/>
  <c r="T500" i="14"/>
  <c r="T482" i="14"/>
  <c r="T464" i="14"/>
  <c r="T446" i="14"/>
  <c r="T428" i="14"/>
  <c r="T410" i="14"/>
  <c r="T392" i="14"/>
  <c r="T374" i="14"/>
  <c r="T356" i="14"/>
  <c r="T338" i="14"/>
  <c r="T320" i="14"/>
  <c r="T302" i="14"/>
  <c r="T284" i="14"/>
  <c r="T266" i="14"/>
  <c r="T248" i="14"/>
  <c r="T230" i="14"/>
  <c r="T212" i="14"/>
  <c r="T194" i="14"/>
  <c r="T176" i="14"/>
  <c r="T158" i="14"/>
  <c r="T140" i="14"/>
  <c r="T122" i="14"/>
  <c r="T104" i="14"/>
  <c r="T86" i="14"/>
  <c r="T68" i="14"/>
  <c r="T50" i="14"/>
  <c r="T32" i="14"/>
  <c r="Y575" i="14"/>
  <c r="T575" i="14"/>
  <c r="Y527" i="14"/>
  <c r="T527" i="14"/>
  <c r="Y574" i="14"/>
  <c r="T574" i="14"/>
  <c r="Y562" i="14"/>
  <c r="T562" i="14"/>
  <c r="Y550" i="14"/>
  <c r="T550" i="14"/>
  <c r="Y538" i="14"/>
  <c r="T538" i="14"/>
  <c r="Y526" i="14"/>
  <c r="T526" i="14"/>
  <c r="Y514" i="14"/>
  <c r="T514" i="14"/>
  <c r="Y502" i="14"/>
  <c r="T502" i="14"/>
  <c r="Y490" i="14"/>
  <c r="T490" i="14"/>
  <c r="Y478" i="14"/>
  <c r="T478" i="14"/>
  <c r="Y466" i="14"/>
  <c r="T466" i="14"/>
  <c r="Y454" i="14"/>
  <c r="T454" i="14"/>
  <c r="Y442" i="14"/>
  <c r="T442" i="14"/>
  <c r="Y430" i="14"/>
  <c r="T430" i="14"/>
  <c r="Y418" i="14"/>
  <c r="T418" i="14"/>
  <c r="Y406" i="14"/>
  <c r="T406" i="14"/>
  <c r="Y394" i="14"/>
  <c r="T394" i="14"/>
  <c r="Y382" i="14"/>
  <c r="T382" i="14"/>
  <c r="Y370" i="14"/>
  <c r="T370" i="14"/>
  <c r="Y358" i="14"/>
  <c r="T358" i="14"/>
  <c r="Y346" i="14"/>
  <c r="T346" i="14"/>
  <c r="Y334" i="14"/>
  <c r="T334" i="14"/>
  <c r="Y322" i="14"/>
  <c r="T322" i="14"/>
  <c r="Y310" i="14"/>
  <c r="T310" i="14"/>
  <c r="Y298" i="14"/>
  <c r="T298" i="14"/>
  <c r="Y286" i="14"/>
  <c r="T286" i="14"/>
  <c r="Y274" i="14"/>
  <c r="T274" i="14"/>
  <c r="Y262" i="14"/>
  <c r="T262" i="14"/>
  <c r="Y250" i="14"/>
  <c r="T250" i="14"/>
  <c r="Y238" i="14"/>
  <c r="T238" i="14"/>
  <c r="Y226" i="14"/>
  <c r="T226" i="14"/>
  <c r="Y214" i="14"/>
  <c r="T214" i="14"/>
  <c r="Y202" i="14"/>
  <c r="T202" i="14"/>
  <c r="Y190" i="14"/>
  <c r="T190" i="14"/>
  <c r="Y178" i="14"/>
  <c r="T178" i="14"/>
  <c r="Y166" i="14"/>
  <c r="T166" i="14"/>
  <c r="Y154" i="14"/>
  <c r="T154" i="14"/>
  <c r="Y142" i="14"/>
  <c r="T142" i="14"/>
  <c r="Y130" i="14"/>
  <c r="T130" i="14"/>
  <c r="Y118" i="14"/>
  <c r="T118" i="14"/>
  <c r="Y106" i="14"/>
  <c r="T106" i="14"/>
  <c r="Y94" i="14"/>
  <c r="T94" i="14"/>
  <c r="Y82" i="14"/>
  <c r="T82" i="14"/>
  <c r="Y70" i="14"/>
  <c r="T70" i="14"/>
  <c r="Y58" i="14"/>
  <c r="T58" i="14"/>
  <c r="Y46" i="14"/>
  <c r="T46" i="14"/>
  <c r="Y34" i="14"/>
  <c r="T34" i="14"/>
  <c r="Y22" i="14"/>
  <c r="T22" i="14"/>
  <c r="Y10" i="14"/>
  <c r="T10" i="14"/>
  <c r="T718" i="14"/>
  <c r="T704" i="14"/>
  <c r="T690" i="14"/>
  <c r="T674" i="14"/>
  <c r="T660" i="14"/>
  <c r="T646" i="14"/>
  <c r="T632" i="14"/>
  <c r="T618" i="14"/>
  <c r="T602" i="14"/>
  <c r="T588" i="14"/>
  <c r="T571" i="14"/>
  <c r="T553" i="14"/>
  <c r="T535" i="14"/>
  <c r="T517" i="14"/>
  <c r="T499" i="14"/>
  <c r="T481" i="14"/>
  <c r="T463" i="14"/>
  <c r="T445" i="14"/>
  <c r="T427" i="14"/>
  <c r="T409" i="14"/>
  <c r="T391" i="14"/>
  <c r="T373" i="14"/>
  <c r="T355" i="14"/>
  <c r="T337" i="14"/>
  <c r="T319" i="14"/>
  <c r="T301" i="14"/>
  <c r="T283" i="14"/>
  <c r="T265" i="14"/>
  <c r="T247" i="14"/>
  <c r="T229" i="14"/>
  <c r="T211" i="14"/>
  <c r="T193" i="14"/>
  <c r="T175" i="14"/>
  <c r="T157" i="14"/>
  <c r="T139" i="14"/>
  <c r="T121" i="14"/>
  <c r="T103" i="14"/>
  <c r="T85" i="14"/>
  <c r="T67" i="14"/>
  <c r="T49" i="14"/>
  <c r="T31" i="14"/>
  <c r="T717" i="14"/>
  <c r="T703" i="14"/>
  <c r="T689" i="14"/>
  <c r="T673" i="14"/>
  <c r="T659" i="14"/>
  <c r="T645" i="14"/>
  <c r="T631" i="14"/>
  <c r="T617" i="14"/>
  <c r="T601" i="14"/>
  <c r="T586" i="14"/>
  <c r="T570" i="14"/>
  <c r="T552" i="14"/>
  <c r="T534" i="14"/>
  <c r="T516" i="14"/>
  <c r="T498" i="14"/>
  <c r="T480" i="14"/>
  <c r="T462" i="14"/>
  <c r="T444" i="14"/>
  <c r="T426" i="14"/>
  <c r="T408" i="14"/>
  <c r="T390" i="14"/>
  <c r="T372" i="14"/>
  <c r="T354" i="14"/>
  <c r="T336" i="14"/>
  <c r="T318" i="14"/>
  <c r="T300" i="14"/>
  <c r="T282" i="14"/>
  <c r="T264" i="14"/>
  <c r="T246" i="14"/>
  <c r="T228" i="14"/>
  <c r="T210" i="14"/>
  <c r="T192" i="14"/>
  <c r="T174" i="14"/>
  <c r="T156" i="14"/>
  <c r="T138" i="14"/>
  <c r="T120" i="14"/>
  <c r="T84" i="14"/>
  <c r="T48" i="14"/>
  <c r="T12" i="14"/>
  <c r="T716" i="14"/>
  <c r="T702" i="14"/>
  <c r="T686" i="14"/>
  <c r="T672" i="14"/>
  <c r="T658" i="14"/>
  <c r="T644" i="14"/>
  <c r="T630" i="14"/>
  <c r="T614" i="14"/>
  <c r="T600" i="14"/>
  <c r="T585" i="14"/>
  <c r="T569" i="14"/>
  <c r="T549" i="14"/>
  <c r="T533" i="14"/>
  <c r="T513" i="14"/>
  <c r="T497" i="14"/>
  <c r="T477" i="14"/>
  <c r="T461" i="14"/>
  <c r="T441" i="14"/>
  <c r="T425" i="14"/>
  <c r="T405" i="14"/>
  <c r="T389" i="14"/>
  <c r="T369" i="14"/>
  <c r="T353" i="14"/>
  <c r="T333" i="14"/>
  <c r="T317" i="14"/>
  <c r="T297" i="14"/>
  <c r="T281" i="14"/>
  <c r="T261" i="14"/>
  <c r="T245" i="14"/>
  <c r="T225" i="14"/>
  <c r="T209" i="14"/>
  <c r="T189" i="14"/>
  <c r="T173" i="14"/>
  <c r="T153" i="14"/>
  <c r="T137" i="14"/>
  <c r="T117" i="14"/>
  <c r="T101" i="14"/>
  <c r="T81" i="14"/>
  <c r="T65" i="14"/>
  <c r="T45" i="14"/>
  <c r="T29" i="14"/>
  <c r="T9" i="14"/>
  <c r="T650" i="14"/>
  <c r="T715" i="14"/>
  <c r="T701" i="14"/>
  <c r="T685" i="14"/>
  <c r="T671" i="14"/>
  <c r="T657" i="14"/>
  <c r="T643" i="14"/>
  <c r="T629" i="14"/>
  <c r="T613" i="14"/>
  <c r="T599" i="14"/>
  <c r="T584" i="14"/>
  <c r="T566" i="14"/>
  <c r="T548" i="14"/>
  <c r="T530" i="14"/>
  <c r="T512" i="14"/>
  <c r="T494" i="14"/>
  <c r="T476" i="14"/>
  <c r="T458" i="14"/>
  <c r="T440" i="14"/>
  <c r="T422" i="14"/>
  <c r="T404" i="14"/>
  <c r="T386" i="14"/>
  <c r="T368" i="14"/>
  <c r="T350" i="14"/>
  <c r="T332" i="14"/>
  <c r="T314" i="14"/>
  <c r="T296" i="14"/>
  <c r="T278" i="14"/>
  <c r="T260" i="14"/>
  <c r="T242" i="14"/>
  <c r="T224" i="14"/>
  <c r="T206" i="14"/>
  <c r="T188" i="14"/>
  <c r="T170" i="14"/>
  <c r="T152" i="14"/>
  <c r="T134" i="14"/>
  <c r="T116" i="14"/>
  <c r="T98" i="14"/>
  <c r="T80" i="14"/>
  <c r="T62" i="14"/>
  <c r="T44" i="14"/>
  <c r="T26" i="14"/>
  <c r="T8" i="14"/>
  <c r="T722" i="14"/>
  <c r="T714" i="14"/>
  <c r="T698" i="14"/>
  <c r="T684" i="14"/>
  <c r="T670" i="14"/>
  <c r="T656" i="14"/>
  <c r="T642" i="14"/>
  <c r="T626" i="14"/>
  <c r="T612" i="14"/>
  <c r="T598" i="14"/>
  <c r="T583" i="14"/>
  <c r="T565" i="14"/>
  <c r="T547" i="14"/>
  <c r="T529" i="14"/>
  <c r="T511" i="14"/>
  <c r="T493" i="14"/>
  <c r="T475" i="14"/>
  <c r="T457" i="14"/>
  <c r="T439" i="14"/>
  <c r="T421" i="14"/>
  <c r="T403" i="14"/>
  <c r="T385" i="14"/>
  <c r="T367" i="14"/>
  <c r="T349" i="14"/>
  <c r="T331" i="14"/>
  <c r="T313" i="14"/>
  <c r="T295" i="14"/>
  <c r="T277" i="14"/>
  <c r="T259" i="14"/>
  <c r="T241" i="14"/>
  <c r="T223" i="14"/>
  <c r="T205" i="14"/>
  <c r="T187" i="14"/>
  <c r="T169" i="14"/>
  <c r="T151" i="14"/>
  <c r="T133" i="14"/>
  <c r="T115" i="14"/>
  <c r="T97" i="14"/>
  <c r="T79" i="14"/>
  <c r="T61" i="14"/>
  <c r="T43" i="14"/>
  <c r="T25" i="14"/>
  <c r="T7" i="14"/>
  <c r="T713" i="14"/>
  <c r="T641" i="14"/>
  <c r="Y700" i="14"/>
  <c r="T700" i="14"/>
  <c r="Y676" i="14"/>
  <c r="T676" i="14"/>
  <c r="Y652" i="14"/>
  <c r="T652" i="14"/>
  <c r="Y640" i="14"/>
  <c r="T640" i="14"/>
  <c r="Y616" i="14"/>
  <c r="T616" i="14"/>
  <c r="Y592" i="14"/>
  <c r="T592" i="14"/>
  <c r="Y568" i="14"/>
  <c r="T568" i="14"/>
  <c r="Y544" i="14"/>
  <c r="T544" i="14"/>
  <c r="Y520" i="14"/>
  <c r="T520" i="14"/>
  <c r="Y484" i="14"/>
  <c r="T484" i="14"/>
  <c r="Y448" i="14"/>
  <c r="T448" i="14"/>
  <c r="Y424" i="14"/>
  <c r="T424" i="14"/>
  <c r="Y400" i="14"/>
  <c r="T400" i="14"/>
  <c r="Y376" i="14"/>
  <c r="T376" i="14"/>
  <c r="Y340" i="14"/>
  <c r="T340" i="14"/>
  <c r="Y316" i="14"/>
  <c r="T316" i="14"/>
  <c r="Y292" i="14"/>
  <c r="T292" i="14"/>
  <c r="Y268" i="14"/>
  <c r="T268" i="14"/>
  <c r="Y244" i="14"/>
  <c r="T244" i="14"/>
  <c r="Y220" i="14"/>
  <c r="T220" i="14"/>
  <c r="Y196" i="14"/>
  <c r="T196" i="14"/>
  <c r="Y52" i="14"/>
  <c r="T52" i="14"/>
  <c r="Y28" i="14"/>
  <c r="T28" i="14"/>
  <c r="Y16" i="14"/>
  <c r="T16" i="14"/>
  <c r="T509" i="14"/>
  <c r="T437" i="14"/>
  <c r="T401" i="14"/>
  <c r="T293" i="14"/>
  <c r="T257" i="14"/>
  <c r="T221" i="14"/>
  <c r="T77" i="14"/>
  <c r="T41" i="14"/>
  <c r="Y5" i="14"/>
  <c r="Y3" i="14"/>
  <c r="Y2" i="14"/>
  <c r="Y6" i="14"/>
  <c r="Y4" i="1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DC810B1-F712-4844-AC6A-6BB742FA1C1D}" keepAlive="1" name="SGP_TD" type="5" refreshedVersion="8" saveData="1">
    <dbPr connection="Provider=MSOLAP.8;Integrated Security=ClaimsToken;Persist Security Info=True;Initial Catalog=sobe_wowvirtualserver-96f3b190-b03c-4946-9f6d-d9393d952af2;Data Source=pbiazure://api.powerbi.com;MDX Compatibility=1;Safety Options=2;MDX Missing Member Mode=Error;Identity Provider=https://login.microsoftonline.com/common, https://analysis.windows.net/powerbi/api, 929d0ec0-7a41-4b1e-bc7c-b754a28bddcc;Update Isolation Level=2" command="Model" commandType="1"/>
    <olapPr rowDrillCount="1000"/>
  </connection>
</connections>
</file>

<file path=xl/sharedStrings.xml><?xml version="1.0" encoding="utf-8"?>
<sst xmlns="http://schemas.openxmlformats.org/spreadsheetml/2006/main" count="10820" uniqueCount="3877">
  <si>
    <t>Sistema Fonte</t>
  </si>
  <si>
    <t>Produto</t>
  </si>
  <si>
    <t>Roteiro</t>
  </si>
  <si>
    <t>Data Criação Roteiro</t>
  </si>
  <si>
    <t>Data Modificação Roteiro</t>
  </si>
  <si>
    <t>Data do Roteiro</t>
  </si>
  <si>
    <t>Antecedência Mod Roteiro (hr)</t>
  </si>
  <si>
    <t>Tipo do Roteiro</t>
  </si>
  <si>
    <t>Status do Roteiro</t>
  </si>
  <si>
    <t>Local do Roteiro</t>
  </si>
  <si>
    <t>Hora Início Previsto</t>
  </si>
  <si>
    <t>Hora Fim Previsto</t>
  </si>
  <si>
    <t>Hora Início Realizado</t>
  </si>
  <si>
    <t>Hora Fim Realizado</t>
  </si>
  <si>
    <t>Dia da Semana do Roteiro</t>
  </si>
  <si>
    <t>Endereço Gravação</t>
  </si>
  <si>
    <t>Qtd Páginas</t>
  </si>
  <si>
    <t>SGP_NOVO</t>
  </si>
  <si>
    <t>Elas por Elas</t>
  </si>
  <si>
    <t>618</t>
  </si>
  <si>
    <t>29/11/2023 15:36:06</t>
  </si>
  <si>
    <t>04/01/2024 13:00:19</t>
  </si>
  <si>
    <t>04/01/2024</t>
  </si>
  <si>
    <t>0</t>
  </si>
  <si>
    <t>Estúdio</t>
  </si>
  <si>
    <t>Fechado Parte</t>
  </si>
  <si>
    <t>Qto Helena + Apto de Taís</t>
  </si>
  <si>
    <t>13:00</t>
  </si>
  <si>
    <t>21:00</t>
  </si>
  <si>
    <t>13:12:00</t>
  </si>
  <si>
    <t>21:02:04</t>
  </si>
  <si>
    <t>Quinta</t>
  </si>
  <si>
    <t>630</t>
  </si>
  <si>
    <t>07/12/2023 19:43:11</t>
  </si>
  <si>
    <t>26/12/2023 19:10:12</t>
  </si>
  <si>
    <t>03/01/2024</t>
  </si>
  <si>
    <t>185</t>
  </si>
  <si>
    <t>Fechado</t>
  </si>
  <si>
    <t xml:space="preserve"> Casa de Adriana + Cobertura</t>
  </si>
  <si>
    <t>13:23:28</t>
  </si>
  <si>
    <t>19:38:55</t>
  </si>
  <si>
    <t>Quarta</t>
  </si>
  <si>
    <t>631</t>
  </si>
  <si>
    <t>07/12/2023 19:43:13</t>
  </si>
  <si>
    <t>04/01/2024 14:02:50</t>
  </si>
  <si>
    <t>05/01/2024</t>
  </si>
  <si>
    <t>22</t>
  </si>
  <si>
    <t>Sala Natália + Helàne</t>
  </si>
  <si>
    <t>13:05:59</t>
  </si>
  <si>
    <t>20:54:27</t>
  </si>
  <si>
    <t>Sexta</t>
  </si>
  <si>
    <t>633</t>
  </si>
  <si>
    <t>07/12/2023 19:43:16</t>
  </si>
  <si>
    <t>04/01/2024 15:04:13</t>
  </si>
  <si>
    <t>08/01/2024</t>
  </si>
  <si>
    <t>93</t>
  </si>
  <si>
    <t>Cobertura de Helena</t>
  </si>
  <si>
    <t>13:05:00</t>
  </si>
  <si>
    <t>20:45:14</t>
  </si>
  <si>
    <t>Segunda</t>
  </si>
  <si>
    <t>654</t>
  </si>
  <si>
    <t>08/12/2023 08:36:02</t>
  </si>
  <si>
    <t>02/01/2024 19:32:51</t>
  </si>
  <si>
    <t>02/01/2024</t>
  </si>
  <si>
    <t>-6</t>
  </si>
  <si>
    <t>Escritório de Advocacia</t>
  </si>
  <si>
    <t>13:27:41</t>
  </si>
  <si>
    <t>19:47:22</t>
  </si>
  <si>
    <t>Terça</t>
  </si>
  <si>
    <t>659</t>
  </si>
  <si>
    <t>08/12/2023 08:40:42</t>
  </si>
  <si>
    <t>12/01/2024 14:44:47</t>
  </si>
  <si>
    <t>17/01/2024</t>
  </si>
  <si>
    <t>118</t>
  </si>
  <si>
    <t>Vara de Familia + Propriedade Natalia</t>
  </si>
  <si>
    <t>13:02:03</t>
  </si>
  <si>
    <t>21:00:02</t>
  </si>
  <si>
    <t>660</t>
  </si>
  <si>
    <t>08/12/2023 08:40:44</t>
  </si>
  <si>
    <t>04/01/2024 17:10:51</t>
  </si>
  <si>
    <t>11/01/2024</t>
  </si>
  <si>
    <t>163</t>
  </si>
  <si>
    <t>Apt Tais</t>
  </si>
  <si>
    <t>13:06:02</t>
  </si>
  <si>
    <t>20:01:52</t>
  </si>
  <si>
    <t>674</t>
  </si>
  <si>
    <t>14/12/2023 17:38:11</t>
  </si>
  <si>
    <t>04/01/2024 18:40:01</t>
  </si>
  <si>
    <t>06/01/2024</t>
  </si>
  <si>
    <t>42</t>
  </si>
  <si>
    <t>Maternidade + Hotel Chique</t>
  </si>
  <si>
    <t>19:02:27</t>
  </si>
  <si>
    <t>Sábado</t>
  </si>
  <si>
    <t>675</t>
  </si>
  <si>
    <t>14/12/2023 17:41:19</t>
  </si>
  <si>
    <t>04/01/2024 14:01:13</t>
  </si>
  <si>
    <t>Casa de Marcia + Audiência Virtual</t>
  </si>
  <si>
    <t>13:15:00</t>
  </si>
  <si>
    <t>17:59:39</t>
  </si>
  <si>
    <t>677</t>
  </si>
  <si>
    <t>14/12/2023 18:38:57</t>
  </si>
  <si>
    <t>02/01/2024 13:20:51</t>
  </si>
  <si>
    <t>95</t>
  </si>
  <si>
    <t>Casa de Lara</t>
  </si>
  <si>
    <t>13:11:57</t>
  </si>
  <si>
    <t>19:02:13</t>
  </si>
  <si>
    <t>683</t>
  </si>
  <si>
    <t>19/12/2023 14:28:47</t>
  </si>
  <si>
    <t>04/01/2024 15:48:08</t>
  </si>
  <si>
    <t>Apt Erica + Quarto de Marcos</t>
  </si>
  <si>
    <t>13:26:40</t>
  </si>
  <si>
    <t>20:17:01</t>
  </si>
  <si>
    <t>685</t>
  </si>
  <si>
    <t>19/12/2023 16:52:59</t>
  </si>
  <si>
    <t>04/01/2024 17:13:00</t>
  </si>
  <si>
    <t>13/01/2024</t>
  </si>
  <si>
    <t>211</t>
  </si>
  <si>
    <t>Helàne + Pensão</t>
  </si>
  <si>
    <t>13:12:17</t>
  </si>
  <si>
    <t>20:13:34</t>
  </si>
  <si>
    <t>686</t>
  </si>
  <si>
    <t>19/12/2023 16:53:07</t>
  </si>
  <si>
    <t>08/01/2024 20:50:14</t>
  </si>
  <si>
    <t>09/01/2024</t>
  </si>
  <si>
    <t>16</t>
  </si>
  <si>
    <t>13:10:13</t>
  </si>
  <si>
    <t>20:51:09</t>
  </si>
  <si>
    <t>688</t>
  </si>
  <si>
    <t>19/12/2023 17:56:10</t>
  </si>
  <si>
    <t>10/01/2024 14:12:50</t>
  </si>
  <si>
    <t>15/01/2024</t>
  </si>
  <si>
    <t>13:10:45</t>
  </si>
  <si>
    <t>20:49:26</t>
  </si>
  <si>
    <t>691</t>
  </si>
  <si>
    <t>19/12/2023 18:13:45</t>
  </si>
  <si>
    <t>10/01/2024 15:55:56</t>
  </si>
  <si>
    <t>16/01/2024</t>
  </si>
  <si>
    <t>141</t>
  </si>
  <si>
    <t>13:20:54</t>
  </si>
  <si>
    <t>20:52:17</t>
  </si>
  <si>
    <t>693</t>
  </si>
  <si>
    <t>19/12/2023 18:13:48</t>
  </si>
  <si>
    <t>24/01/2024 17:58:58</t>
  </si>
  <si>
    <t>26/01/2024</t>
  </si>
  <si>
    <t>43</t>
  </si>
  <si>
    <t>Apt de Taís + Sala de Lara + Sala de Natalia</t>
  </si>
  <si>
    <t>13:06:12</t>
  </si>
  <si>
    <t>20:55:00</t>
  </si>
  <si>
    <t>702</t>
  </si>
  <si>
    <t>27/12/2023 16:43:10</t>
  </si>
  <si>
    <t>04/01/2024 17:10:02</t>
  </si>
  <si>
    <t>10/01/2024</t>
  </si>
  <si>
    <t>139</t>
  </si>
  <si>
    <t>13:29:55</t>
  </si>
  <si>
    <t>20:12:16</t>
  </si>
  <si>
    <t>704</t>
  </si>
  <si>
    <t>27/12/2023 17:40:38</t>
  </si>
  <si>
    <t>04/01/2024 17:37:07</t>
  </si>
  <si>
    <t>12/01/2024</t>
  </si>
  <si>
    <t>187</t>
  </si>
  <si>
    <t>13:10:23</t>
  </si>
  <si>
    <t>20:06:23</t>
  </si>
  <si>
    <t>708</t>
  </si>
  <si>
    <t>27/12/2023 17:48:16</t>
  </si>
  <si>
    <t>20/01/2024 16:47:02</t>
  </si>
  <si>
    <t>23/01/2024</t>
  </si>
  <si>
    <t>68</t>
  </si>
  <si>
    <t>Hospital Jonas</t>
  </si>
  <si>
    <t>13:07:41</t>
  </si>
  <si>
    <t>20:45:23</t>
  </si>
  <si>
    <t>710</t>
  </si>
  <si>
    <t>27/12/2023 17:48:19</t>
  </si>
  <si>
    <t>25/01/2024 12:13:39</t>
  </si>
  <si>
    <t>27/01/2024</t>
  </si>
  <si>
    <t>48</t>
  </si>
  <si>
    <t xml:space="preserve"> Hotel + Ligia + Escritório</t>
  </si>
  <si>
    <t>13:00:10</t>
  </si>
  <si>
    <t>21:03:14</t>
  </si>
  <si>
    <t>712</t>
  </si>
  <si>
    <t>27/12/2023 18:13:12</t>
  </si>
  <si>
    <t>20/01/2024 16:47:24</t>
  </si>
  <si>
    <t>24/01/2024</t>
  </si>
  <si>
    <t>92</t>
  </si>
  <si>
    <t>12:58:29</t>
  </si>
  <si>
    <t>20:56:31</t>
  </si>
  <si>
    <t>713</t>
  </si>
  <si>
    <t>27/12/2023 18:14:29</t>
  </si>
  <si>
    <t>18/01/2024 19:41:32</t>
  </si>
  <si>
    <t>18/01/2024</t>
  </si>
  <si>
    <t>13:12:58</t>
  </si>
  <si>
    <t>20:21:56</t>
  </si>
  <si>
    <t>728</t>
  </si>
  <si>
    <t>27/12/2023 19:49:01</t>
  </si>
  <si>
    <t>22/01/2024 12:27:47</t>
  </si>
  <si>
    <t>25/01/2024</t>
  </si>
  <si>
    <t>72</t>
  </si>
  <si>
    <t>Naitre + Helàne + Apt Erica</t>
  </si>
  <si>
    <t>13:11:51</t>
  </si>
  <si>
    <t>21:08:37</t>
  </si>
  <si>
    <t>748</t>
  </si>
  <si>
    <t>02/01/2024 15:07:18</t>
  </si>
  <si>
    <t>04/01/2024 17:09:04</t>
  </si>
  <si>
    <t>115</t>
  </si>
  <si>
    <t>Apto de Carol + Universidade</t>
  </si>
  <si>
    <t>13:09:00</t>
  </si>
  <si>
    <t>18:36:13</t>
  </si>
  <si>
    <t>749</t>
  </si>
  <si>
    <t>02/01/2024 16:42:50</t>
  </si>
  <si>
    <t>11/01/2024 12:48:44</t>
  </si>
  <si>
    <t>19/01/2024</t>
  </si>
  <si>
    <t>192</t>
  </si>
  <si>
    <t>Casa de Erica + C. de Marcia + Pensão</t>
  </si>
  <si>
    <t>13:06:55</t>
  </si>
  <si>
    <t>20:37:44</t>
  </si>
  <si>
    <t>753</t>
  </si>
  <si>
    <t>02/01/2024 16:56:16</t>
  </si>
  <si>
    <t>31/01/2024 15:05:53</t>
  </si>
  <si>
    <t>01/02/2024</t>
  </si>
  <si>
    <t>21</t>
  </si>
  <si>
    <t>Vila Alfa + Casa Tais</t>
  </si>
  <si>
    <t>13:33:56</t>
  </si>
  <si>
    <t>20:55:21</t>
  </si>
  <si>
    <t>754</t>
  </si>
  <si>
    <t>02/01/2024 16:56:19</t>
  </si>
  <si>
    <t>01/02/2024 14:00:09</t>
  </si>
  <si>
    <t>03/02/2024</t>
  </si>
  <si>
    <t>46</t>
  </si>
  <si>
    <t>13:04:00</t>
  </si>
  <si>
    <t>20:03:16</t>
  </si>
  <si>
    <t>755</t>
  </si>
  <si>
    <t>02/01/2024 16:56:21</t>
  </si>
  <si>
    <t>30/01/2024 20:50:41</t>
  </si>
  <si>
    <t>31/01/2024</t>
  </si>
  <si>
    <t>Cobertura de Helena + Apto Carol</t>
  </si>
  <si>
    <t>13:29:33</t>
  </si>
  <si>
    <t>20:54:10</t>
  </si>
  <si>
    <t>756</t>
  </si>
  <si>
    <t>02/01/2024 16:56:24</t>
  </si>
  <si>
    <t>01/02/2024 14:30:23</t>
  </si>
  <si>
    <t>05/02/2024</t>
  </si>
  <si>
    <t>94</t>
  </si>
  <si>
    <t>Pensão + Apto Vila Alfa</t>
  </si>
  <si>
    <t>13:18:16</t>
  </si>
  <si>
    <t>21:12:15</t>
  </si>
  <si>
    <t>757</t>
  </si>
  <si>
    <t>02/01/2024 17:12:08</t>
  </si>
  <si>
    <t>17/01/2024 14:17:48</t>
  </si>
  <si>
    <t>22/01/2024</t>
  </si>
  <si>
    <t xml:space="preserve"> Casa de Adriana + Apt Erica</t>
  </si>
  <si>
    <t>13:04:47</t>
  </si>
  <si>
    <t>21:07:46</t>
  </si>
  <si>
    <t>758</t>
  </si>
  <si>
    <t>02/01/2024 17:43:03</t>
  </si>
  <si>
    <t>29/01/2024 19:57:14</t>
  </si>
  <si>
    <t>30/01/2024</t>
  </si>
  <si>
    <t>17</t>
  </si>
  <si>
    <t>13:23:04</t>
  </si>
  <si>
    <t>21:02:00</t>
  </si>
  <si>
    <t>769</t>
  </si>
  <si>
    <t>09/01/2024 19:22:03</t>
  </si>
  <si>
    <t>29/01/2024 14:04:32</t>
  </si>
  <si>
    <t>29/01/2024</t>
  </si>
  <si>
    <t>-1</t>
  </si>
  <si>
    <t>Escritório + Quarto Lara + Pensão</t>
  </si>
  <si>
    <t>20:41:11</t>
  </si>
  <si>
    <t>789</t>
  </si>
  <si>
    <t>11/01/2024 17:56:18</t>
  </si>
  <si>
    <t>01/02/2024 14:00:44</t>
  </si>
  <si>
    <t>02/02/2024</t>
  </si>
  <si>
    <t>Galeria + Universidade + Adriana</t>
  </si>
  <si>
    <t>13:05:42</t>
  </si>
  <si>
    <t>21:00:41</t>
  </si>
  <si>
    <t>790</t>
  </si>
  <si>
    <t>11/01/2024 18:04:49</t>
  </si>
  <si>
    <t>01/02/2024 14:45:38</t>
  </si>
  <si>
    <t>08/02/2024</t>
  </si>
  <si>
    <t>166</t>
  </si>
  <si>
    <t>Propriedade de Natalia</t>
  </si>
  <si>
    <t>13:37:18</t>
  </si>
  <si>
    <t>20:59:23</t>
  </si>
  <si>
    <t>791</t>
  </si>
  <si>
    <t>11/01/2024 18:04:50</t>
  </si>
  <si>
    <t>03/02/2024 19:34:42</t>
  </si>
  <si>
    <t>06/02/2024</t>
  </si>
  <si>
    <t>65</t>
  </si>
  <si>
    <t>13:08:32</t>
  </si>
  <si>
    <t>20:59:27</t>
  </si>
  <si>
    <t>794</t>
  </si>
  <si>
    <t>11/01/2024 18:04:54</t>
  </si>
  <si>
    <t>08/02/2024 19:19:38</t>
  </si>
  <si>
    <t>10/02/2024</t>
  </si>
  <si>
    <t>41</t>
  </si>
  <si>
    <t xml:space="preserve"> Hospital Wagner + Casa de Marcia + Carol</t>
  </si>
  <si>
    <t>20:46:58</t>
  </si>
  <si>
    <t>806</t>
  </si>
  <si>
    <t>18/01/2024 13:56:45</t>
  </si>
  <si>
    <t>07/02/2024 14:10:19</t>
  </si>
  <si>
    <t>14/02/2024</t>
  </si>
  <si>
    <t>13:05:16</t>
  </si>
  <si>
    <t>21:08:02</t>
  </si>
  <si>
    <t>807</t>
  </si>
  <si>
    <t>18/01/2024 13:56:47</t>
  </si>
  <si>
    <t>16/02/2024 14:36:51</t>
  </si>
  <si>
    <t>19/02/2024</t>
  </si>
  <si>
    <t>70</t>
  </si>
  <si>
    <t>13:23:24</t>
  </si>
  <si>
    <t>20:15:07</t>
  </si>
  <si>
    <t>822</t>
  </si>
  <si>
    <t>19/01/2024 17:37:01</t>
  </si>
  <si>
    <t>02/02/2024 10:39:03</t>
  </si>
  <si>
    <t>07/02/2024</t>
  </si>
  <si>
    <t>122</t>
  </si>
  <si>
    <t>Apto de Taís + Quarto de Giovanni</t>
  </si>
  <si>
    <t>13:02:53</t>
  </si>
  <si>
    <t>20:56:55</t>
  </si>
  <si>
    <t>831</t>
  </si>
  <si>
    <t>21/01/2024 20:05:46</t>
  </si>
  <si>
    <t>09/02/2024 14:57:16</t>
  </si>
  <si>
    <t>09/02/2024</t>
  </si>
  <si>
    <t>Apt Erica + Helàne</t>
  </si>
  <si>
    <t>13:16:56</t>
  </si>
  <si>
    <t>20:57:48</t>
  </si>
  <si>
    <t>833</t>
  </si>
  <si>
    <t>21/01/2024 20:17:12</t>
  </si>
  <si>
    <t>15/02/2024 14:20:04</t>
  </si>
  <si>
    <t>17/02/2024</t>
  </si>
  <si>
    <t xml:space="preserve"> Hotel Jonas + Propriedade de Natalia</t>
  </si>
  <si>
    <t>13:07:24</t>
  </si>
  <si>
    <t>19:30:49</t>
  </si>
  <si>
    <t>834</t>
  </si>
  <si>
    <t>21/01/2024 20:17:13</t>
  </si>
  <si>
    <t>23/02/2024 12:30:46</t>
  </si>
  <si>
    <t>24/02/2024</t>
  </si>
  <si>
    <t>24</t>
  </si>
  <si>
    <t>Escritório  + Lab de Fotos</t>
  </si>
  <si>
    <t>13:04:05</t>
  </si>
  <si>
    <t>20:22:46</t>
  </si>
  <si>
    <t>840</t>
  </si>
  <si>
    <t>24/01/2024 16:49:27</t>
  </si>
  <si>
    <t>09/02/2024 14:11:31</t>
  </si>
  <si>
    <t>16/02/2024</t>
  </si>
  <si>
    <t>Casa de Adriana +  Quarto de Serra</t>
  </si>
  <si>
    <t>13:15:59</t>
  </si>
  <si>
    <t>19:17:16</t>
  </si>
  <si>
    <t>841</t>
  </si>
  <si>
    <t>24/01/2024 16:49:29</t>
  </si>
  <si>
    <t>20/02/2024</t>
  </si>
  <si>
    <t>Cobertura + Vila Alfa</t>
  </si>
  <si>
    <t>13:09:24</t>
  </si>
  <si>
    <t>20:13:21</t>
  </si>
  <si>
    <t>845</t>
  </si>
  <si>
    <t>24/01/2024 16:49:34</t>
  </si>
  <si>
    <t>15/02/2024 18:29:09</t>
  </si>
  <si>
    <t>23/02/2024</t>
  </si>
  <si>
    <t>186</t>
  </si>
  <si>
    <t xml:space="preserve"> Apt de Taís + Apto de Érica</t>
  </si>
  <si>
    <t>13:11:37</t>
  </si>
  <si>
    <t>20:34:15</t>
  </si>
  <si>
    <t>847</t>
  </si>
  <si>
    <t>24/01/2024 17:05:09</t>
  </si>
  <si>
    <t>21/02/2024 15:36:55</t>
  </si>
  <si>
    <t>21/02/2024</t>
  </si>
  <si>
    <t>-2</t>
  </si>
  <si>
    <t xml:space="preserve"> Apt Carol + Universidade</t>
  </si>
  <si>
    <t>13:07:00</t>
  </si>
  <si>
    <t>18:52:19</t>
  </si>
  <si>
    <t>850</t>
  </si>
  <si>
    <t>24/01/2024 19:59:00</t>
  </si>
  <si>
    <t>15/02/2024 14:45:16</t>
  </si>
  <si>
    <t>15/02/2024</t>
  </si>
  <si>
    <t>Helàne + Clínica + Quarto Giovanni</t>
  </si>
  <si>
    <t>13:18:07</t>
  </si>
  <si>
    <t>20:56:46</t>
  </si>
  <si>
    <t>856</t>
  </si>
  <si>
    <t>26/01/2024 17:55:50</t>
  </si>
  <si>
    <t>21/02/2024 17:15:48</t>
  </si>
  <si>
    <t>26/02/2024</t>
  </si>
  <si>
    <t>13:08:00</t>
  </si>
  <si>
    <t>20:39:39</t>
  </si>
  <si>
    <t>860</t>
  </si>
  <si>
    <t>29/01/2024 20:11:46</t>
  </si>
  <si>
    <t>28/02/2024 12:45:16</t>
  </si>
  <si>
    <t>28/02/2024</t>
  </si>
  <si>
    <t>Quarto de Serra + Apt Adriana</t>
  </si>
  <si>
    <t>13:30:48</t>
  </si>
  <si>
    <t>17:47:46</t>
  </si>
  <si>
    <t>861</t>
  </si>
  <si>
    <t>29/01/2024 20:11:47</t>
  </si>
  <si>
    <t>01/03/2024 15:11:24</t>
  </si>
  <si>
    <t>01/03/2024</t>
  </si>
  <si>
    <t xml:space="preserve"> Helàne + Clínica</t>
  </si>
  <si>
    <t>13:04:38</t>
  </si>
  <si>
    <t>20:37:39</t>
  </si>
  <si>
    <t>865</t>
  </si>
  <si>
    <t>29/01/2024 20:11:56</t>
  </si>
  <si>
    <t>22/02/2024 16:21:10</t>
  </si>
  <si>
    <t>29/02/2024</t>
  </si>
  <si>
    <t>164</t>
  </si>
  <si>
    <t xml:space="preserve"> Prop de Natália + Apt Erika</t>
  </si>
  <si>
    <t>13:01:43</t>
  </si>
  <si>
    <t>20:33:07</t>
  </si>
  <si>
    <t>866</t>
  </si>
  <si>
    <t>01/02/2024 15:27:36</t>
  </si>
  <si>
    <t>19/02/2024 12:32:18</t>
  </si>
  <si>
    <t>22/02/2024</t>
  </si>
  <si>
    <t>Delegacia de Rico + Casa de Serra</t>
  </si>
  <si>
    <t>13:15:41</t>
  </si>
  <si>
    <t>20:17:20</t>
  </si>
  <si>
    <t>870</t>
  </si>
  <si>
    <t>01/02/2024 18:26:07</t>
  </si>
  <si>
    <t>22/02/2024 16:32:12</t>
  </si>
  <si>
    <t>27/02/2024</t>
  </si>
  <si>
    <t>116</t>
  </si>
  <si>
    <t>Fundo Neutro + Hospital + Vila Alfa</t>
  </si>
  <si>
    <t>13:13:42</t>
  </si>
  <si>
    <t>20:35:01</t>
  </si>
  <si>
    <t>892</t>
  </si>
  <si>
    <t>05/02/2024 19:20:20</t>
  </si>
  <si>
    <t>03/03/2024 17:37:55</t>
  </si>
  <si>
    <t>04/03/2024</t>
  </si>
  <si>
    <t>19</t>
  </si>
  <si>
    <t>Cobertura de Helena + Consultório Ligia</t>
  </si>
  <si>
    <t>13:05:02</t>
  </si>
  <si>
    <t>18:43:23</t>
  </si>
  <si>
    <t>894</t>
  </si>
  <si>
    <t>05/02/2024 19:20:23</t>
  </si>
  <si>
    <t>06/03/2024 10:45:14</t>
  </si>
  <si>
    <t>06/03/2024</t>
  </si>
  <si>
    <t>2</t>
  </si>
  <si>
    <t>Vila Alfa</t>
  </si>
  <si>
    <t>13:27:32</t>
  </si>
  <si>
    <t>20:42:33</t>
  </si>
  <si>
    <t>895</t>
  </si>
  <si>
    <t>05/02/2024 19:20:25</t>
  </si>
  <si>
    <t>05/03/2024 12:15:28</t>
  </si>
  <si>
    <t>07/03/2024</t>
  </si>
  <si>
    <t>Pensão + Apt Tais</t>
  </si>
  <si>
    <t>13:02:00</t>
  </si>
  <si>
    <t>20:54:14</t>
  </si>
  <si>
    <t>899</t>
  </si>
  <si>
    <t>05/02/2024 19:24:58</t>
  </si>
  <si>
    <t>01/03/2024 17:04:36</t>
  </si>
  <si>
    <t>02/03/2024</t>
  </si>
  <si>
    <t>Fake News + Adega</t>
  </si>
  <si>
    <t>13:17:56</t>
  </si>
  <si>
    <t>21:02:51</t>
  </si>
  <si>
    <t>900</t>
  </si>
  <si>
    <t>05/02/2024 19:35:36</t>
  </si>
  <si>
    <t>23/02/2024 14:38:06</t>
  </si>
  <si>
    <t xml:space="preserve"> Apt Carol + Casa de Marcia</t>
  </si>
  <si>
    <t>13:18:00</t>
  </si>
  <si>
    <t>20:19:12</t>
  </si>
  <si>
    <t>904</t>
  </si>
  <si>
    <t>15/02/2024 12:29:52</t>
  </si>
  <si>
    <t>20/02/2024 14:27:18</t>
  </si>
  <si>
    <t>Casa de Lara + Quarto de Marcos</t>
  </si>
  <si>
    <t>13:06:34</t>
  </si>
  <si>
    <t>19:51:22</t>
  </si>
  <si>
    <t>906</t>
  </si>
  <si>
    <t>15/02/2024 16:23:39</t>
  </si>
  <si>
    <t>04/03/2024 11:44:37</t>
  </si>
  <si>
    <t>05/03/2024</t>
  </si>
  <si>
    <t>25</t>
  </si>
  <si>
    <t xml:space="preserve"> Delegacia Rico + Casa de Erica</t>
  </si>
  <si>
    <t>13:09:48</t>
  </si>
  <si>
    <t>20:21:12</t>
  </si>
  <si>
    <t>907</t>
  </si>
  <si>
    <t>15/02/2024 17:17:21</t>
  </si>
  <si>
    <t>11/03/2024 10:23:36</t>
  </si>
  <si>
    <t>11/03/2024</t>
  </si>
  <si>
    <t>Cobertura de Helena - Casamento Gio e Cris</t>
  </si>
  <si>
    <t>13:19:27</t>
  </si>
  <si>
    <t>20:37:45</t>
  </si>
  <si>
    <t>915</t>
  </si>
  <si>
    <t>19/02/2024 16:34:35</t>
  </si>
  <si>
    <t>05/03/2024 16:58:44</t>
  </si>
  <si>
    <t>20</t>
  </si>
  <si>
    <t>Lab +  Apt Ester + Galeria + Fundo Neutro</t>
  </si>
  <si>
    <t>13:08:47</t>
  </si>
  <si>
    <t>17:40:49</t>
  </si>
  <si>
    <t>929</t>
  </si>
  <si>
    <t>22/02/2024 16:22:49</t>
  </si>
  <si>
    <t>08/03/2024 12:00:03</t>
  </si>
  <si>
    <t>09/03/2024</t>
  </si>
  <si>
    <t>Sala de Atila + Adega + Adriana</t>
  </si>
  <si>
    <t>13:18:38</t>
  </si>
  <si>
    <t>20:08:26</t>
  </si>
  <si>
    <t>932</t>
  </si>
  <si>
    <t>22/02/2024 16:32:58</t>
  </si>
  <si>
    <t>08/03/2024 11:58:17</t>
  </si>
  <si>
    <t>08/03/2024</t>
  </si>
  <si>
    <t>1</t>
  </si>
  <si>
    <t>Adega + Casa de Adriana</t>
  </si>
  <si>
    <t>13:02:35</t>
  </si>
  <si>
    <t>20:57:38</t>
  </si>
  <si>
    <t>933</t>
  </si>
  <si>
    <t>22/02/2024 17:03:01</t>
  </si>
  <si>
    <t>14/03/2024 15:58:38</t>
  </si>
  <si>
    <t>18/03/2024</t>
  </si>
  <si>
    <t>90</t>
  </si>
  <si>
    <t>ESTÚDIO A</t>
  </si>
  <si>
    <t>10:00</t>
  </si>
  <si>
    <t>19:00</t>
  </si>
  <si>
    <t>10:18:04</t>
  </si>
  <si>
    <t>18:59:46</t>
  </si>
  <si>
    <t>934</t>
  </si>
  <si>
    <t>22/02/2024 17:03:02</t>
  </si>
  <si>
    <t>16/03/2024 10:44:06</t>
  </si>
  <si>
    <t>19/03/2024</t>
  </si>
  <si>
    <t>74</t>
  </si>
  <si>
    <t>13:11:40</t>
  </si>
  <si>
    <t>20:41:45</t>
  </si>
  <si>
    <t>936</t>
  </si>
  <si>
    <t>22/02/2024 17:03:05</t>
  </si>
  <si>
    <t>14/03/2024 11:37:17</t>
  </si>
  <si>
    <t>21/03/2024</t>
  </si>
  <si>
    <t>169</t>
  </si>
  <si>
    <t>13:21:25</t>
  </si>
  <si>
    <t>17:44:57</t>
  </si>
  <si>
    <t>956</t>
  </si>
  <si>
    <t>23/02/2024 12:46:07</t>
  </si>
  <si>
    <t>07/03/2024 11:30:54</t>
  </si>
  <si>
    <t>13/03/2024</t>
  </si>
  <si>
    <t>145</t>
  </si>
  <si>
    <t>Apt Carol + Prop Natalia</t>
  </si>
  <si>
    <t>13:22:24</t>
  </si>
  <si>
    <t>20:35:25</t>
  </si>
  <si>
    <t>969</t>
  </si>
  <si>
    <t>23/02/2024 18:49:31</t>
  </si>
  <si>
    <t>21/03/2024 15:40:55</t>
  </si>
  <si>
    <t>26/03/2024</t>
  </si>
  <si>
    <t>117</t>
  </si>
  <si>
    <t>13:40:16</t>
  </si>
  <si>
    <t>20:58:08</t>
  </si>
  <si>
    <t>970</t>
  </si>
  <si>
    <t>23/02/2024 18:49:32</t>
  </si>
  <si>
    <t>26/03/2024 20:52:08</t>
  </si>
  <si>
    <t>27/03/2024</t>
  </si>
  <si>
    <t>13:09:09</t>
  </si>
  <si>
    <t>20:28:34</t>
  </si>
  <si>
    <t>971</t>
  </si>
  <si>
    <t>23/02/2024 18:49:33</t>
  </si>
  <si>
    <t>14/03/2024 11:48:13</t>
  </si>
  <si>
    <t>20/03/2024</t>
  </si>
  <si>
    <t>146</t>
  </si>
  <si>
    <t>14:00</t>
  </si>
  <si>
    <t>14:13:52</t>
  </si>
  <si>
    <t>19:47:45</t>
  </si>
  <si>
    <t>972</t>
  </si>
  <si>
    <t>23/02/2024 18:49:35</t>
  </si>
  <si>
    <t>25/03/2024 14:09:58</t>
  </si>
  <si>
    <t>28/03/2024</t>
  </si>
  <si>
    <t>13:20:35</t>
  </si>
  <si>
    <t>21:01:15</t>
  </si>
  <si>
    <t>997</t>
  </si>
  <si>
    <t>26/02/2024 18:22:01</t>
  </si>
  <si>
    <t>22/03/2024 15:42:57</t>
  </si>
  <si>
    <t>23/03/2024</t>
  </si>
  <si>
    <t>18</t>
  </si>
  <si>
    <t>12:42:42</t>
  </si>
  <si>
    <t>16:59:01</t>
  </si>
  <si>
    <t>998</t>
  </si>
  <si>
    <t>26/02/2024 19:20:12</t>
  </si>
  <si>
    <t>01/04/2024 12:29:41</t>
  </si>
  <si>
    <t>05/04/2024</t>
  </si>
  <si>
    <t>97</t>
  </si>
  <si>
    <t>20:00</t>
  </si>
  <si>
    <t>14:45:53</t>
  </si>
  <si>
    <t>20:02:38</t>
  </si>
  <si>
    <t>1000</t>
  </si>
  <si>
    <t>26/02/2024 19:20:14</t>
  </si>
  <si>
    <t>26/03/2024 21:04:44</t>
  </si>
  <si>
    <t>30/03/2024</t>
  </si>
  <si>
    <t>87</t>
  </si>
  <si>
    <t>13:17:53</t>
  </si>
  <si>
    <t>20:22:23</t>
  </si>
  <si>
    <t>1023</t>
  </si>
  <si>
    <t>02/03/2024 14:34:40</t>
  </si>
  <si>
    <t>13/03/2024 16:33:12</t>
  </si>
  <si>
    <t>15/03/2024</t>
  </si>
  <si>
    <t>44</t>
  </si>
  <si>
    <t>Fake News +  Vila Alfa + Apt Tais</t>
  </si>
  <si>
    <t>13:08:06</t>
  </si>
  <si>
    <t>20:15:23</t>
  </si>
  <si>
    <t>1025</t>
  </si>
  <si>
    <t>02/03/2024 15:01:29</t>
  </si>
  <si>
    <t>11/03/2024 20:33:35</t>
  </si>
  <si>
    <t>12/03/2024</t>
  </si>
  <si>
    <t>Clínica + Cobertura</t>
  </si>
  <si>
    <t>13:20:11</t>
  </si>
  <si>
    <t>20:49:15</t>
  </si>
  <si>
    <t>1026</t>
  </si>
  <si>
    <t>02/03/2024 15:12:51</t>
  </si>
  <si>
    <t>07/03/2024 11:54:14</t>
  </si>
  <si>
    <t>16/03/2024</t>
  </si>
  <si>
    <t>217</t>
  </si>
  <si>
    <t>Apt de Erica</t>
  </si>
  <si>
    <t>13:11:47</t>
  </si>
  <si>
    <t>18:42:54</t>
  </si>
  <si>
    <t>1039</t>
  </si>
  <si>
    <t>03/03/2024 17:55:51</t>
  </si>
  <si>
    <t>13/03/2024 19:00:05</t>
  </si>
  <si>
    <t>14/03/2024</t>
  </si>
  <si>
    <t>Vila Alfa + Apt de Carol</t>
  </si>
  <si>
    <t>13:06:52</t>
  </si>
  <si>
    <t>20:08:09</t>
  </si>
  <si>
    <t>1049</t>
  </si>
  <si>
    <t>05/03/2024 17:54:44</t>
  </si>
  <si>
    <t>21/03/2024 16:17:24</t>
  </si>
  <si>
    <t>25/03/2024</t>
  </si>
  <si>
    <t>13:17:44</t>
  </si>
  <si>
    <t>20:21:54</t>
  </si>
  <si>
    <t>1051</t>
  </si>
  <si>
    <t>05/03/2024 18:11:03</t>
  </si>
  <si>
    <t>22/03/2024 11:56:36</t>
  </si>
  <si>
    <t>22/03/2024</t>
  </si>
  <si>
    <t>10:28:54</t>
  </si>
  <si>
    <t>16:55:28</t>
  </si>
  <si>
    <t>1052</t>
  </si>
  <si>
    <t>05/03/2024 18:33:12</t>
  </si>
  <si>
    <t>26/03/2024 18:45:17</t>
  </si>
  <si>
    <t>29/03/2024</t>
  </si>
  <si>
    <t>66</t>
  </si>
  <si>
    <t>13:38:19</t>
  </si>
  <si>
    <t>20:43:12</t>
  </si>
  <si>
    <t>1055</t>
  </si>
  <si>
    <t>05/03/2024 18:51:34</t>
  </si>
  <si>
    <t>31/03/2024 09:39:53</t>
  </si>
  <si>
    <t>01/04/2024</t>
  </si>
  <si>
    <t>27</t>
  </si>
  <si>
    <t>13:15:27</t>
  </si>
  <si>
    <t>20:49:24</t>
  </si>
  <si>
    <t>1071</t>
  </si>
  <si>
    <t>06/03/2024 17:54:27</t>
  </si>
  <si>
    <t>01/04/2024 11:47:09</t>
  </si>
  <si>
    <t>02/04/2024</t>
  </si>
  <si>
    <t>13:10:55</t>
  </si>
  <si>
    <t>18:06:07</t>
  </si>
  <si>
    <t>1090</t>
  </si>
  <si>
    <t>11/03/2024 16:17:47</t>
  </si>
  <si>
    <t>04/04/2024 14:49:11</t>
  </si>
  <si>
    <t>04/04/2024</t>
  </si>
  <si>
    <t>13:04:27</t>
  </si>
  <si>
    <t>19:18:57</t>
  </si>
  <si>
    <t>1093</t>
  </si>
  <si>
    <t>11/03/2024 16:25:19</t>
  </si>
  <si>
    <t>31/03/2024 09:42:33</t>
  </si>
  <si>
    <t>06/04/2024</t>
  </si>
  <si>
    <t>147</t>
  </si>
  <si>
    <t>14:33:24</t>
  </si>
  <si>
    <t>16:50:50</t>
  </si>
  <si>
    <t>1098</t>
  </si>
  <si>
    <t>26/03/2024 13:46:00</t>
  </si>
  <si>
    <t>31/03/2024 09:40:08</t>
  </si>
  <si>
    <t>03/04/2024</t>
  </si>
  <si>
    <t>75</t>
  </si>
  <si>
    <t>14:09:14</t>
  </si>
  <si>
    <t>20:12:35</t>
  </si>
  <si>
    <t>Família é Tudo</t>
  </si>
  <si>
    <t>17/08/2023 21:59:36</t>
  </si>
  <si>
    <t>05/02/2024 18:19:25</t>
  </si>
  <si>
    <t>PROMODAY</t>
  </si>
  <si>
    <t>14:32:17</t>
  </si>
  <si>
    <t>01/02/2024 22:35:42</t>
  </si>
  <si>
    <t>86</t>
  </si>
  <si>
    <t>CHALÉ TOM</t>
  </si>
  <si>
    <t>13:22:48</t>
  </si>
  <si>
    <t>19:10:56</t>
  </si>
  <si>
    <t>165</t>
  </si>
  <si>
    <t>17/08/2023 21:59:37</t>
  </si>
  <si>
    <t>01/02/2024 18:38:03</t>
  </si>
  <si>
    <t>FUNDAÇÃO TODOS HUMANOS</t>
  </si>
  <si>
    <t>13:17:30</t>
  </si>
  <si>
    <t>20:31:50</t>
  </si>
  <si>
    <t>17/08/2023 21:59:39</t>
  </si>
  <si>
    <t>06/02/2024 14:27:09</t>
  </si>
  <si>
    <t>CASA DE BRENDA + BASTIDORES HUCK + APTO LEDA</t>
  </si>
  <si>
    <t>13:10:00</t>
  </si>
  <si>
    <t>20:56:05</t>
  </si>
  <si>
    <t>167</t>
  </si>
  <si>
    <t>17/08/2023 21:59:40</t>
  </si>
  <si>
    <t>29/01/2024 19:59:38</t>
  </si>
  <si>
    <t>APTO LUCA + CAR LED</t>
  </si>
  <si>
    <t>14:28:54</t>
  </si>
  <si>
    <t>21:03:17</t>
  </si>
  <si>
    <t>168</t>
  </si>
  <si>
    <t>17/08/2023 21:59:41</t>
  </si>
  <si>
    <t>17/02/2024 15:51:40</t>
  </si>
  <si>
    <t>45</t>
  </si>
  <si>
    <t>DELEGACIA + IGREJA</t>
  </si>
  <si>
    <t>13:24:02</t>
  </si>
  <si>
    <t>20:49:04</t>
  </si>
  <si>
    <t>17/08/2023 21:59:43</t>
  </si>
  <si>
    <t>25/01/2024 21:43:48</t>
  </si>
  <si>
    <t>CASA DE BRENDA</t>
  </si>
  <si>
    <t>13:51:50</t>
  </si>
  <si>
    <t>20:36:17</t>
  </si>
  <si>
    <t>170</t>
  </si>
  <si>
    <t>17/08/2023 22:03:02</t>
  </si>
  <si>
    <t>11/01/2024 21:10:28</t>
  </si>
  <si>
    <t>159</t>
  </si>
  <si>
    <t>APTO NANDA</t>
  </si>
  <si>
    <t>13:12:28</t>
  </si>
  <si>
    <t>20:07:45</t>
  </si>
  <si>
    <t>171</t>
  </si>
  <si>
    <t>17/08/2023 22:03:03</t>
  </si>
  <si>
    <t>22/01/2024 15:49:09</t>
  </si>
  <si>
    <t>APTO VÊNUS</t>
  </si>
  <si>
    <t>13:46:17</t>
  </si>
  <si>
    <t>21:01:39</t>
  </si>
  <si>
    <t>172</t>
  </si>
  <si>
    <t>17/08/2023 22:03:04</t>
  </si>
  <si>
    <t>01/02/2024 23:17:23</t>
  </si>
  <si>
    <t>158</t>
  </si>
  <si>
    <t>173</t>
  </si>
  <si>
    <t>17/08/2023 22:03:05</t>
  </si>
  <si>
    <t>11/01/2024 21:11:47</t>
  </si>
  <si>
    <t>183</t>
  </si>
  <si>
    <t>13:21:47</t>
  </si>
  <si>
    <t>20:16:42</t>
  </si>
  <si>
    <t>174</t>
  </si>
  <si>
    <t>17/08/2023 22:03:06</t>
  </si>
  <si>
    <t>15/02/2024 20:46:30</t>
  </si>
  <si>
    <t>37</t>
  </si>
  <si>
    <t>MANCINI MUSIC</t>
  </si>
  <si>
    <t>10:22:46</t>
  </si>
  <si>
    <t>18:17:28</t>
  </si>
  <si>
    <t>175</t>
  </si>
  <si>
    <t>17/08/2023 22:03:07</t>
  </si>
  <si>
    <t>22/01/2024 15:48:31</t>
  </si>
  <si>
    <t>69</t>
  </si>
  <si>
    <t>PENITENCIÁRIA + QT MATHIAS + QT ANDRÔMEDA + AMBULÂNCIA</t>
  </si>
  <si>
    <t>13:48:40</t>
  </si>
  <si>
    <t>21:04:58</t>
  </si>
  <si>
    <t>176</t>
  </si>
  <si>
    <t>17/08/2023 22:03:08</t>
  </si>
  <si>
    <t>02/02/2024 20:48:02</t>
  </si>
  <si>
    <t>DELEGACIA 9 E 14</t>
  </si>
  <si>
    <t>13:15:51</t>
  </si>
  <si>
    <t>19:55:28</t>
  </si>
  <si>
    <t>177</t>
  </si>
  <si>
    <t>17/08/2023 22:05:35</t>
  </si>
  <si>
    <t>11/01/2024 17:05:46</t>
  </si>
  <si>
    <t>FOTOS JÚPITER</t>
  </si>
  <si>
    <t>178</t>
  </si>
  <si>
    <t>17/08/2023 22:05:36</t>
  </si>
  <si>
    <t>06/03/2024 20:55:11</t>
  </si>
  <si>
    <t>CASARÃO</t>
  </si>
  <si>
    <t>13:08:14</t>
  </si>
  <si>
    <t>20:59:45</t>
  </si>
  <si>
    <t>179</t>
  </si>
  <si>
    <t>17/08/2023 22:05:37</t>
  </si>
  <si>
    <t>02/02/2024 15:04:11</t>
  </si>
  <si>
    <t>PENSÃO</t>
  </si>
  <si>
    <t>14:49:37</t>
  </si>
  <si>
    <t>20:47:56</t>
  </si>
  <si>
    <t>180</t>
  </si>
  <si>
    <t>17/08/2023 22:05:38</t>
  </si>
  <si>
    <t>29/01/2024 15:54:34</t>
  </si>
  <si>
    <t>TEASER + CABINE HANS + APTO LEDA</t>
  </si>
  <si>
    <t>13:46:27</t>
  </si>
  <si>
    <t>21:02:14</t>
  </si>
  <si>
    <t>22/08/2023 19:25:19</t>
  </si>
  <si>
    <t>02/02/2024 19:05:28</t>
  </si>
  <si>
    <t>85</t>
  </si>
  <si>
    <t>COLETIVA DE IMPRENSA VIRTUAL COM ELENCO</t>
  </si>
  <si>
    <t>09:00</t>
  </si>
  <si>
    <t>11:00</t>
  </si>
  <si>
    <t>212</t>
  </si>
  <si>
    <t>22/08/2023 19:25:21</t>
  </si>
  <si>
    <t>11/01/2024 20:57:47</t>
  </si>
  <si>
    <t>88</t>
  </si>
  <si>
    <t>13:46:47</t>
  </si>
  <si>
    <t>20:55:03</t>
  </si>
  <si>
    <t>213</t>
  </si>
  <si>
    <t>22/08/2023 19:25:25</t>
  </si>
  <si>
    <t>15/01/2024 21:02:37</t>
  </si>
  <si>
    <t>15</t>
  </si>
  <si>
    <t>13:34:53</t>
  </si>
  <si>
    <t>21:01:33</t>
  </si>
  <si>
    <t>214</t>
  </si>
  <si>
    <t>22/08/2023 19:25:28</t>
  </si>
  <si>
    <t>19/01/2024 14:44:11</t>
  </si>
  <si>
    <t>APTO LEDA</t>
  </si>
  <si>
    <t>13:34:42</t>
  </si>
  <si>
    <t>20:06:51</t>
  </si>
  <si>
    <t>215</t>
  </si>
  <si>
    <t>22/08/2023 19:25:32</t>
  </si>
  <si>
    <t>19/01/2024 17:32:46</t>
  </si>
  <si>
    <t>91</t>
  </si>
  <si>
    <t>PRODUTORA + QT JÚPITER</t>
  </si>
  <si>
    <t>14:11:39</t>
  </si>
  <si>
    <t>20:55:10</t>
  </si>
  <si>
    <t>216</t>
  </si>
  <si>
    <t>22/08/2023 19:25:35</t>
  </si>
  <si>
    <t>11/01/2024 21:06:44</t>
  </si>
  <si>
    <t>135</t>
  </si>
  <si>
    <t>13:27:08</t>
  </si>
  <si>
    <t>19:38:27</t>
  </si>
  <si>
    <t>248</t>
  </si>
  <si>
    <t>06/10/2023 14:11:38</t>
  </si>
  <si>
    <t>19/01/2024 17:50:32</t>
  </si>
  <si>
    <t>FLAT LUCA E ELECTRA + FLAT PAULINA</t>
  </si>
  <si>
    <t>13:25:00</t>
  </si>
  <si>
    <t>20:20:04</t>
  </si>
  <si>
    <t>251</t>
  </si>
  <si>
    <t>20/10/2023 20:57:22</t>
  </si>
  <si>
    <t>09/02/2024 14:30:09</t>
  </si>
  <si>
    <t>FUNDAÇÃO + MANCINI</t>
  </si>
  <si>
    <t>13:20:34</t>
  </si>
  <si>
    <t>21:37:37</t>
  </si>
  <si>
    <t>252</t>
  </si>
  <si>
    <t>20/10/2023 20:58:38</t>
  </si>
  <si>
    <t>18/01/2024 21:10:21</t>
  </si>
  <si>
    <t>CLIPE ANDRÔMEDA + CABINE FRIDA NAVIO</t>
  </si>
  <si>
    <t>13:37:34</t>
  </si>
  <si>
    <t>19:59:35</t>
  </si>
  <si>
    <t>253</t>
  </si>
  <si>
    <t>20/10/2023 21:08:10</t>
  </si>
  <si>
    <t>02/02/2024 19:13:11</t>
  </si>
  <si>
    <t>89</t>
  </si>
  <si>
    <t>PRODUTORA</t>
  </si>
  <si>
    <t>13:32:30</t>
  </si>
  <si>
    <t>21:04:51</t>
  </si>
  <si>
    <t>254</t>
  </si>
  <si>
    <t>20/10/2023 21:10:51</t>
  </si>
  <si>
    <t>15/02/2024 15:11:56</t>
  </si>
  <si>
    <t>LUCA + BRENDA</t>
  </si>
  <si>
    <t>10:08:35</t>
  </si>
  <si>
    <t>17:58:17</t>
  </si>
  <si>
    <t>255</t>
  </si>
  <si>
    <t>20/10/2023 21:12:54</t>
  </si>
  <si>
    <t>14/02/2024 16:13:50</t>
  </si>
  <si>
    <t>-3</t>
  </si>
  <si>
    <t>13:15:32</t>
  </si>
  <si>
    <t>20:57:41</t>
  </si>
  <si>
    <t>256</t>
  </si>
  <si>
    <t>23/10/2023 12:11:41</t>
  </si>
  <si>
    <t>14/02/2024 16:21:17</t>
  </si>
  <si>
    <t>PRODUTORA + MANCINI MUSIC</t>
  </si>
  <si>
    <t>13:34:30</t>
  </si>
  <si>
    <t>21:06:39</t>
  </si>
  <si>
    <t>257</t>
  </si>
  <si>
    <t>23/10/2023 12:18:32</t>
  </si>
  <si>
    <t>15/02/2024 23:32:10</t>
  </si>
  <si>
    <t>181</t>
  </si>
  <si>
    <t>14:16:02</t>
  </si>
  <si>
    <t>21:04:31</t>
  </si>
  <si>
    <t>258</t>
  </si>
  <si>
    <t>23/10/2023 13:00:00</t>
  </si>
  <si>
    <t>27/02/2024 14:10:54</t>
  </si>
  <si>
    <t>ENSAIO FOTOGRÁFICO + MANCINI MUSIC</t>
  </si>
  <si>
    <t>13:30:00</t>
  </si>
  <si>
    <t>20:44:26</t>
  </si>
  <si>
    <t>259</t>
  </si>
  <si>
    <t>23/10/2023 13:14:23</t>
  </si>
  <si>
    <t>19/02/2024 22:24:18</t>
  </si>
  <si>
    <t>12</t>
  </si>
  <si>
    <t>AMBULÂNCIA + IGREJA + CARROS COM CHROMA</t>
  </si>
  <si>
    <t>11:20:22</t>
  </si>
  <si>
    <t>16:55:05</t>
  </si>
  <si>
    <t>260</t>
  </si>
  <si>
    <t>23/10/2023 18:01:10</t>
  </si>
  <si>
    <t>30/01/2024 20:43:29</t>
  </si>
  <si>
    <t>QT PLUTÃO + PRODUTORA + CASA LONDRES</t>
  </si>
  <si>
    <t>21:12:53</t>
  </si>
  <si>
    <t>261</t>
  </si>
  <si>
    <t>23/10/2023 18:10:51</t>
  </si>
  <si>
    <t>15/02/2024 22:44:20</t>
  </si>
  <si>
    <t>131</t>
  </si>
  <si>
    <t>10:05:46</t>
  </si>
  <si>
    <t>18:56:21</t>
  </si>
  <si>
    <t>262</t>
  </si>
  <si>
    <t>23/10/2023 18:11:24</t>
  </si>
  <si>
    <t>21/02/2024 18:59:07</t>
  </si>
  <si>
    <t>13</t>
  </si>
  <si>
    <t>MANCINI MUSIC + PRODUTORA</t>
  </si>
  <si>
    <t>08:00</t>
  </si>
  <si>
    <t>17:00</t>
  </si>
  <si>
    <t>08:25:45</t>
  </si>
  <si>
    <t>17:06:26</t>
  </si>
  <si>
    <t>263</t>
  </si>
  <si>
    <t>23/10/2023 18:19:48</t>
  </si>
  <si>
    <t>19/02/2024 22:24:53</t>
  </si>
  <si>
    <t>14</t>
  </si>
  <si>
    <t>13:26:55</t>
  </si>
  <si>
    <t>21:05:47</t>
  </si>
  <si>
    <t>264</t>
  </si>
  <si>
    <t>23/10/2023 18:22:15</t>
  </si>
  <si>
    <t>24/02/2024 11:55:58</t>
  </si>
  <si>
    <t>10:53:53</t>
  </si>
  <si>
    <t>19:03:33</t>
  </si>
  <si>
    <t>265</t>
  </si>
  <si>
    <t>23/10/2023 18:29:36</t>
  </si>
  <si>
    <t>29/02/2024 16:02:31</t>
  </si>
  <si>
    <t>10:08:49</t>
  </si>
  <si>
    <t>19:03:08</t>
  </si>
  <si>
    <t>266</t>
  </si>
  <si>
    <t>23/10/2023 18:30:09</t>
  </si>
  <si>
    <t>24/02/2024 11:56:38</t>
  </si>
  <si>
    <t>73</t>
  </si>
  <si>
    <t>CASARÃO + PRODUTORA</t>
  </si>
  <si>
    <t>13:22:18</t>
  </si>
  <si>
    <t>20:55:57</t>
  </si>
  <si>
    <t>267</t>
  </si>
  <si>
    <t>23/10/2023 18:30:20</t>
  </si>
  <si>
    <t>29/02/2024 21:27:59</t>
  </si>
  <si>
    <t>111</t>
  </si>
  <si>
    <t>GALERIA + MANCINI MUSIC</t>
  </si>
  <si>
    <t>13:13:57</t>
  </si>
  <si>
    <t>20:44:06</t>
  </si>
  <si>
    <t>268</t>
  </si>
  <si>
    <t>23/10/2023 18:30:37</t>
  </si>
  <si>
    <t>23/02/2024 19:01:50</t>
  </si>
  <si>
    <t>APTO LUCA + CASA DE BRENDA</t>
  </si>
  <si>
    <t>11:16:25</t>
  </si>
  <si>
    <t>20:46:48</t>
  </si>
  <si>
    <t>269</t>
  </si>
  <si>
    <t>23/10/2023 18:30:56</t>
  </si>
  <si>
    <t>27/02/2024 15:00:06</t>
  </si>
  <si>
    <t>PRODUTORA + CASARÃO</t>
  </si>
  <si>
    <t>10:28:56</t>
  </si>
  <si>
    <t>19:10:39</t>
  </si>
  <si>
    <t>279</t>
  </si>
  <si>
    <t>12/12/2023 13:10:24</t>
  </si>
  <si>
    <t>06/02/2024 14:11:18</t>
  </si>
  <si>
    <t>281</t>
  </si>
  <si>
    <t>05/01/2024 18:00:04</t>
  </si>
  <si>
    <t>06/03/2024 20:58:32</t>
  </si>
  <si>
    <t>40</t>
  </si>
  <si>
    <t>DELEGACIA LUPITA</t>
  </si>
  <si>
    <t>12:18:00</t>
  </si>
  <si>
    <t>20:41:44</t>
  </si>
  <si>
    <t>288</t>
  </si>
  <si>
    <t>31/01/2024 15:23:23</t>
  </si>
  <si>
    <t>17/02/2024 13:00:50</t>
  </si>
  <si>
    <t>10:44:32</t>
  </si>
  <si>
    <t>18:50:17</t>
  </si>
  <si>
    <t>289</t>
  </si>
  <si>
    <t>02/02/2024 13:20:45</t>
  </si>
  <si>
    <t>04/03/2024 13:36:46</t>
  </si>
  <si>
    <t>-4</t>
  </si>
  <si>
    <t>18:00</t>
  </si>
  <si>
    <t>09:15:21</t>
  </si>
  <si>
    <t>17:47:51</t>
  </si>
  <si>
    <t>299</t>
  </si>
  <si>
    <t>27/02/2024 17:11:28</t>
  </si>
  <si>
    <t>05/03/2024 12:55:51</t>
  </si>
  <si>
    <t>13:16:39</t>
  </si>
  <si>
    <t>20:37:25</t>
  </si>
  <si>
    <t>300</t>
  </si>
  <si>
    <t>27/02/2024 17:14:02</t>
  </si>
  <si>
    <t>29/02/2024 13:51:14</t>
  </si>
  <si>
    <t>119</t>
  </si>
  <si>
    <t>13:09:14</t>
  </si>
  <si>
    <t>301</t>
  </si>
  <si>
    <t>27/02/2024 18:56:32</t>
  </si>
  <si>
    <t>29/02/2024 23:31:25</t>
  </si>
  <si>
    <t>202</t>
  </si>
  <si>
    <t>MANCINI MUSIC + GALERIA MANCINI</t>
  </si>
  <si>
    <t>10:30:07</t>
  </si>
  <si>
    <t>18:51:37</t>
  </si>
  <si>
    <t>302</t>
  </si>
  <si>
    <t>27/02/2024 19:54:31</t>
  </si>
  <si>
    <t>05/03/2024 22:13:37</t>
  </si>
  <si>
    <t>11</t>
  </si>
  <si>
    <t>PENSÃO + APTO LEDA + NANDA</t>
  </si>
  <si>
    <t>10:14:28</t>
  </si>
  <si>
    <t>19:00:22</t>
  </si>
  <si>
    <t>305</t>
  </si>
  <si>
    <t>27/02/2024 23:22:42</t>
  </si>
  <si>
    <t>13/03/2024 18:27:07</t>
  </si>
  <si>
    <t>M - CASARÃO</t>
  </si>
  <si>
    <t>13:23:26</t>
  </si>
  <si>
    <t>21:13:06</t>
  </si>
  <si>
    <t>306</t>
  </si>
  <si>
    <t>28/02/2024 18:59:43</t>
  </si>
  <si>
    <t>28/02/2024 19:57:33</t>
  </si>
  <si>
    <t>110</t>
  </si>
  <si>
    <t>FOTOGRAFIAS</t>
  </si>
  <si>
    <t>309</t>
  </si>
  <si>
    <t>01/03/2024 13:56:17</t>
  </si>
  <si>
    <t>08/03/2024 20:52:56</t>
  </si>
  <si>
    <t>64</t>
  </si>
  <si>
    <t>B - DELEGACIA ELECTRA</t>
  </si>
  <si>
    <t>13:08:09</t>
  </si>
  <si>
    <t>20:52:19</t>
  </si>
  <si>
    <t>310</t>
  </si>
  <si>
    <t>04/03/2024 15:00:02</t>
  </si>
  <si>
    <t>11/03/2024 15:27:36</t>
  </si>
  <si>
    <t>B - APTO JÉSSICA + QUARTO HOTEL HANS</t>
  </si>
  <si>
    <t>13:18:06</t>
  </si>
  <si>
    <t>20:26:14</t>
  </si>
  <si>
    <t>311</t>
  </si>
  <si>
    <t>04/03/2024 15:53:35</t>
  </si>
  <si>
    <t>08/03/2024 02:36:50</t>
  </si>
  <si>
    <t>199</t>
  </si>
  <si>
    <t>M - GALERIA MANCINI + MANCINI MUSIC</t>
  </si>
  <si>
    <t>10:33:02</t>
  </si>
  <si>
    <t>18:44:05</t>
  </si>
  <si>
    <t>312</t>
  </si>
  <si>
    <t>04/03/2024 15:55:49</t>
  </si>
  <si>
    <t>14/03/2024 20:01:52</t>
  </si>
  <si>
    <t>-7</t>
  </si>
  <si>
    <t>L - PENSÃO + AP LEDA + FUNDO NEUTRO + AP NANDA</t>
  </si>
  <si>
    <t>20:53:54</t>
  </si>
  <si>
    <t>313</t>
  </si>
  <si>
    <t>04/03/2024 15:59:11</t>
  </si>
  <si>
    <t>14/03/2024 16:17:45</t>
  </si>
  <si>
    <t>ESTÚDIO M</t>
  </si>
  <si>
    <t>13:25:02</t>
  </si>
  <si>
    <t>21:01:44</t>
  </si>
  <si>
    <t>316</t>
  </si>
  <si>
    <t>05/03/2024 21:36:42</t>
  </si>
  <si>
    <t>11/03/2024 19:28:02</t>
  </si>
  <si>
    <t>M - CASARÃO + MANCINI MUSIC + GALERIA MANCINI</t>
  </si>
  <si>
    <t>13:21:59</t>
  </si>
  <si>
    <t>21:09:09</t>
  </si>
  <si>
    <t>321</t>
  </si>
  <si>
    <t>08/03/2024 14:49:20</t>
  </si>
  <si>
    <t>21/03/2024 13:34:26</t>
  </si>
  <si>
    <t>ESTÚDIO L</t>
  </si>
  <si>
    <t>10:27:24</t>
  </si>
  <si>
    <t>16:44:11</t>
  </si>
  <si>
    <t>322</t>
  </si>
  <si>
    <t>08/03/2024 14:55:41</t>
  </si>
  <si>
    <t>19/03/2024 15:19:55</t>
  </si>
  <si>
    <t>13:17:58</t>
  </si>
  <si>
    <t>19:53:13</t>
  </si>
  <si>
    <t>323</t>
  </si>
  <si>
    <t>08/03/2024 15:00:25</t>
  </si>
  <si>
    <t>19/03/2024 22:23:56</t>
  </si>
  <si>
    <t>13:10:09</t>
  </si>
  <si>
    <t>19:16:04</t>
  </si>
  <si>
    <t>324</t>
  </si>
  <si>
    <t>11/03/2024 15:38:27</t>
  </si>
  <si>
    <t>23/03/2024 20:11:57</t>
  </si>
  <si>
    <t>10:13:44</t>
  </si>
  <si>
    <t>18:20:54</t>
  </si>
  <si>
    <t>333</t>
  </si>
  <si>
    <t>12/03/2024 15:21:52</t>
  </si>
  <si>
    <t>14/03/2024 16:17:25</t>
  </si>
  <si>
    <t>13:31:57</t>
  </si>
  <si>
    <t>20:34:43</t>
  </si>
  <si>
    <t>334</t>
  </si>
  <si>
    <t>12/03/2024 17:18:27</t>
  </si>
  <si>
    <t>21/03/2024 13:03:05</t>
  </si>
  <si>
    <t>13:08:33</t>
  </si>
  <si>
    <t>21:07:42</t>
  </si>
  <si>
    <t>336</t>
  </si>
  <si>
    <t>12/03/2024 20:43:26</t>
  </si>
  <si>
    <t>21/03/2024 15:04:25</t>
  </si>
  <si>
    <t>10:38:41</t>
  </si>
  <si>
    <t>18:27:48</t>
  </si>
  <si>
    <t>338</t>
  </si>
  <si>
    <t>15/03/2024 15:46:12</t>
  </si>
  <si>
    <t>27/03/2024 17:22:56</t>
  </si>
  <si>
    <t>13:15:07</t>
  </si>
  <si>
    <t>19:41:54</t>
  </si>
  <si>
    <t>339</t>
  </si>
  <si>
    <t>15/03/2024 16:23:48</t>
  </si>
  <si>
    <t>24/03/2024 14:32:36</t>
  </si>
  <si>
    <t>11:11:15</t>
  </si>
  <si>
    <t>18:40:54</t>
  </si>
  <si>
    <t>340</t>
  </si>
  <si>
    <t>15/03/2024 16:27:19</t>
  </si>
  <si>
    <t>30/03/2024 18:53:13</t>
  </si>
  <si>
    <t>-5</t>
  </si>
  <si>
    <t>20:47:14</t>
  </si>
  <si>
    <t>341</t>
  </si>
  <si>
    <t>15/03/2024 16:39:46</t>
  </si>
  <si>
    <t>27/03/2024 17:13:55</t>
  </si>
  <si>
    <t>13:19:42</t>
  </si>
  <si>
    <t>20:34:51</t>
  </si>
  <si>
    <t>343</t>
  </si>
  <si>
    <t>18/03/2024 16:51:47</t>
  </si>
  <si>
    <t>02/04/2024 12:01:28</t>
  </si>
  <si>
    <t>ESTÚDIO H</t>
  </si>
  <si>
    <t>13:38:52</t>
  </si>
  <si>
    <t>18:36:14</t>
  </si>
  <si>
    <t>347</t>
  </si>
  <si>
    <t>19/03/2024 13:53:22</t>
  </si>
  <si>
    <t>06/04/2024 16:46:10</t>
  </si>
  <si>
    <t>08/04/2024</t>
  </si>
  <si>
    <t>ESTÚDIO B</t>
  </si>
  <si>
    <t>13:22:49</t>
  </si>
  <si>
    <t>20:59:40</t>
  </si>
  <si>
    <t>351</t>
  </si>
  <si>
    <t>20/03/2024 13:27:03</t>
  </si>
  <si>
    <t>03/04/2024 16:42:46</t>
  </si>
  <si>
    <t>13:09:44</t>
  </si>
  <si>
    <t>20:27:14</t>
  </si>
  <si>
    <t>352</t>
  </si>
  <si>
    <t>20/03/2024 15:07:00</t>
  </si>
  <si>
    <t>30/03/2024 13:55:44</t>
  </si>
  <si>
    <t>10:44:22</t>
  </si>
  <si>
    <t>19:08:48</t>
  </si>
  <si>
    <t>353</t>
  </si>
  <si>
    <t>20/03/2024 15:07:20</t>
  </si>
  <si>
    <t>30/03/2024 13:45:52</t>
  </si>
  <si>
    <t>10:39:42</t>
  </si>
  <si>
    <t>18:50:45</t>
  </si>
  <si>
    <t>357</t>
  </si>
  <si>
    <t>21/03/2024 20:20:57</t>
  </si>
  <si>
    <t>26/03/2024 20:05:51</t>
  </si>
  <si>
    <t>13:31:06</t>
  </si>
  <si>
    <t>20:58:56</t>
  </si>
  <si>
    <t>359</t>
  </si>
  <si>
    <t>24/03/2024 14:23:08</t>
  </si>
  <si>
    <t>30/03/2024 13:47:35</t>
  </si>
  <si>
    <t>10:31:10</t>
  </si>
  <si>
    <t>17:01:45</t>
  </si>
  <si>
    <t>366</t>
  </si>
  <si>
    <t>26/03/2024 18:18:48</t>
  </si>
  <si>
    <t>02/04/2024 22:43:05</t>
  </si>
  <si>
    <t>13:13:21</t>
  </si>
  <si>
    <t>20:20:11</t>
  </si>
  <si>
    <t>367</t>
  </si>
  <si>
    <t>26/03/2024 18:27:05</t>
  </si>
  <si>
    <t>12/04/2024 21:56:33</t>
  </si>
  <si>
    <t>12/04/2024</t>
  </si>
  <si>
    <t>-11</t>
  </si>
  <si>
    <t>10:11:15</t>
  </si>
  <si>
    <t>18:52:41</t>
  </si>
  <si>
    <t>368</t>
  </si>
  <si>
    <t>26/03/2024 21:04:06</t>
  </si>
  <si>
    <t>05/04/2024 21:01:26</t>
  </si>
  <si>
    <t>11/04/2024</t>
  </si>
  <si>
    <t>132</t>
  </si>
  <si>
    <t>10:53:56</t>
  </si>
  <si>
    <t>18:57:10</t>
  </si>
  <si>
    <t>370</t>
  </si>
  <si>
    <t>26/03/2024 23:52:37</t>
  </si>
  <si>
    <t>01/04/2024 20:44:17</t>
  </si>
  <si>
    <t>11:32:02</t>
  </si>
  <si>
    <t>20:04:21</t>
  </si>
  <si>
    <t>373</t>
  </si>
  <si>
    <t>01/04/2024 14:29:47</t>
  </si>
  <si>
    <t>06/04/2024 16:45:21</t>
  </si>
  <si>
    <t>10:21:37</t>
  </si>
  <si>
    <t>18:27:13</t>
  </si>
  <si>
    <t>374</t>
  </si>
  <si>
    <t>01/04/2024 14:31:13</t>
  </si>
  <si>
    <t>06/04/2024 18:16:39</t>
  </si>
  <si>
    <t>09/04/2024</t>
  </si>
  <si>
    <t>63</t>
  </si>
  <si>
    <t>10:07:48</t>
  </si>
  <si>
    <t>18:56:39</t>
  </si>
  <si>
    <t>375</t>
  </si>
  <si>
    <t>01/04/2024 14:41:44</t>
  </si>
  <si>
    <t>12/04/2024 12:47:30</t>
  </si>
  <si>
    <t>13:30:10</t>
  </si>
  <si>
    <t>21:02:21</t>
  </si>
  <si>
    <t>376</t>
  </si>
  <si>
    <t>01/04/2024 14:51:52</t>
  </si>
  <si>
    <t>13/04/2024 09:37:11</t>
  </si>
  <si>
    <t>20/04/2024</t>
  </si>
  <si>
    <t>13:17:09</t>
  </si>
  <si>
    <t>21:03:24</t>
  </si>
  <si>
    <t>377</t>
  </si>
  <si>
    <t>01/04/2024 15:05:46</t>
  </si>
  <si>
    <t>04/04/2024 15:58:32</t>
  </si>
  <si>
    <t>10/04/2024</t>
  </si>
  <si>
    <t>138</t>
  </si>
  <si>
    <t>10:14:24</t>
  </si>
  <si>
    <t>18:11:46</t>
  </si>
  <si>
    <t>380</t>
  </si>
  <si>
    <t>01/04/2024 16:48:03</t>
  </si>
  <si>
    <t>11/04/2024 22:19:29</t>
  </si>
  <si>
    <t>13/04/2024</t>
  </si>
  <si>
    <t>35</t>
  </si>
  <si>
    <t>10:09:25</t>
  </si>
  <si>
    <t>18:53:16</t>
  </si>
  <si>
    <t>387</t>
  </si>
  <si>
    <t>02/04/2024 22:39:34</t>
  </si>
  <si>
    <t>03/04/2024 16:44:06</t>
  </si>
  <si>
    <t>13:19:00</t>
  </si>
  <si>
    <t>20:10:19</t>
  </si>
  <si>
    <t>390</t>
  </si>
  <si>
    <t>04/04/2024 12:26:57</t>
  </si>
  <si>
    <t>13/04/2024 09:35:31</t>
  </si>
  <si>
    <t>15/04/2024</t>
  </si>
  <si>
    <t>51</t>
  </si>
  <si>
    <t>13:28:01</t>
  </si>
  <si>
    <t>20:50:01</t>
  </si>
  <si>
    <t>391</t>
  </si>
  <si>
    <t>04/04/2024 12:27:00</t>
  </si>
  <si>
    <t>16/04/2024 20:42:19</t>
  </si>
  <si>
    <t>16/04/2024</t>
  </si>
  <si>
    <t>13:08:41</t>
  </si>
  <si>
    <t>20:57:12</t>
  </si>
  <si>
    <t>397</t>
  </si>
  <si>
    <t>04/04/2024 15:11:13</t>
  </si>
  <si>
    <t>15/04/2024 13:11:09</t>
  </si>
  <si>
    <t>17/04/2024</t>
  </si>
  <si>
    <t>47</t>
  </si>
  <si>
    <t>13:42:35</t>
  </si>
  <si>
    <t>20:57:00</t>
  </si>
  <si>
    <t>401</t>
  </si>
  <si>
    <t>08/04/2024 14:56:37</t>
  </si>
  <si>
    <t>13/04/2024 09:36:38</t>
  </si>
  <si>
    <t>18/04/2024</t>
  </si>
  <si>
    <t>121</t>
  </si>
  <si>
    <t>11:20:36</t>
  </si>
  <si>
    <t>19:46:26</t>
  </si>
  <si>
    <t>403</t>
  </si>
  <si>
    <t>08/04/2024 17:24:24</t>
  </si>
  <si>
    <t>18/04/2024 20:16:15</t>
  </si>
  <si>
    <t>22/04/2024</t>
  </si>
  <si>
    <t>13:06:32</t>
  </si>
  <si>
    <t>19:06:14</t>
  </si>
  <si>
    <t>404</t>
  </si>
  <si>
    <t>08/04/2024 18:53:05</t>
  </si>
  <si>
    <t>09/04/2024 14:37:48</t>
  </si>
  <si>
    <t>13:14:35</t>
  </si>
  <si>
    <t>21:00:07</t>
  </si>
  <si>
    <t>413</t>
  </si>
  <si>
    <t>09/04/2024 20:05:33</t>
  </si>
  <si>
    <t>19/04/2024 21:12:15</t>
  </si>
  <si>
    <t>13:15:02</t>
  </si>
  <si>
    <t>19:38:18</t>
  </si>
  <si>
    <t>417</t>
  </si>
  <si>
    <t>09/04/2024 22:32:58</t>
  </si>
  <si>
    <t>18/04/2024 18:01:24</t>
  </si>
  <si>
    <t>19/04/2024</t>
  </si>
  <si>
    <t>13:19:26</t>
  </si>
  <si>
    <t>20:55:58</t>
  </si>
  <si>
    <t>437</t>
  </si>
  <si>
    <t>16/04/2024 11:33:47</t>
  </si>
  <si>
    <t>18/04/2024 20:16:28</t>
  </si>
  <si>
    <t>13:22:01</t>
  </si>
  <si>
    <t>20:12:06</t>
  </si>
  <si>
    <t>Fuzuê</t>
  </si>
  <si>
    <t>843</t>
  </si>
  <si>
    <t>19/12/2023 19:14:30</t>
  </si>
  <si>
    <t>28/12/2023 13:19:25</t>
  </si>
  <si>
    <t>CONDE DE MONTEBELLO</t>
  </si>
  <si>
    <t>19:35:35</t>
  </si>
  <si>
    <t>844</t>
  </si>
  <si>
    <t>19/12/2023 19:14:43</t>
  </si>
  <si>
    <t>27/12/2023 18:39:12</t>
  </si>
  <si>
    <t>210</t>
  </si>
  <si>
    <t>APTO BEBEL</t>
  </si>
  <si>
    <t>20:39:25</t>
  </si>
  <si>
    <t>846</t>
  </si>
  <si>
    <t>19/12/2023 19:27:11</t>
  </si>
  <si>
    <t>28/12/2023 13:36:42</t>
  </si>
  <si>
    <t>143</t>
  </si>
  <si>
    <t>APTO NERO + APTO PASCOAL</t>
  </si>
  <si>
    <t>13:09:35</t>
  </si>
  <si>
    <t>20:35:49</t>
  </si>
  <si>
    <t>848</t>
  </si>
  <si>
    <t>19/12/2023 19:36:42</t>
  </si>
  <si>
    <t>06/01/2024 16:06:47</t>
  </si>
  <si>
    <t>HOSPITAL PÚBLICO + ESCRITÓRIO DE MIGUEL</t>
  </si>
  <si>
    <t>22:00</t>
  </si>
  <si>
    <t>14:17:42</t>
  </si>
  <si>
    <t>22:04:40</t>
  </si>
  <si>
    <t>849</t>
  </si>
  <si>
    <t>19/12/2023 19:38:44</t>
  </si>
  <si>
    <t>26/12/2023 17:29:09</t>
  </si>
  <si>
    <t>CASA DE EMÍLIA + APTO LUNA</t>
  </si>
  <si>
    <t>13:08:55</t>
  </si>
  <si>
    <t>20:05:07</t>
  </si>
  <si>
    <t>853</t>
  </si>
  <si>
    <t>20/12/2023 10:55:36</t>
  </si>
  <si>
    <t>03/01/2024 15:25:41</t>
  </si>
  <si>
    <t>HOSPITAL PÚBLICO +  APTO LUNA</t>
  </si>
  <si>
    <t>13:02:56</t>
  </si>
  <si>
    <t>20:38:00</t>
  </si>
  <si>
    <t>855</t>
  </si>
  <si>
    <t>21/12/2023 18:08:44</t>
  </si>
  <si>
    <t>04/01/2024 18:43:55</t>
  </si>
  <si>
    <t>ESCRITÓRIO DE MIGUEL + APTO LUNA</t>
  </si>
  <si>
    <t>13:17:28</t>
  </si>
  <si>
    <t>19:32:23</t>
  </si>
  <si>
    <t>29/12/2023 18:53:51</t>
  </si>
  <si>
    <t>04/01/2024 17:05:45</t>
  </si>
  <si>
    <t>CONDE DE MONTEBELLO + APTO BEBEL</t>
  </si>
  <si>
    <t>13:14:38</t>
  </si>
  <si>
    <t>19:30:00</t>
  </si>
  <si>
    <t>867</t>
  </si>
  <si>
    <t>29/12/2023 18:56:16</t>
  </si>
  <si>
    <t>04/01/2024 15:04:06</t>
  </si>
  <si>
    <t>189</t>
  </si>
  <si>
    <t>APTO BEBEL + CASA REJANE</t>
  </si>
  <si>
    <t>13:02:54</t>
  </si>
  <si>
    <t>20:00:30</t>
  </si>
  <si>
    <t>868</t>
  </si>
  <si>
    <t>29/12/2023 19:00:21</t>
  </si>
  <si>
    <t>04/01/2024 12:17:11</t>
  </si>
  <si>
    <t>144</t>
  </si>
  <si>
    <t>CASA DE GLÁUCIA + SALA DE NERO (FUZUÊ)</t>
  </si>
  <si>
    <t>13:00:35</t>
  </si>
  <si>
    <t>20:59:30</t>
  </si>
  <si>
    <t>869</t>
  </si>
  <si>
    <t>29/12/2023 19:18:37</t>
  </si>
  <si>
    <t>04/01/2024 19:38:59</t>
  </si>
  <si>
    <t>209</t>
  </si>
  <si>
    <t>APTO DE EMÍLIA + CASA DE REJANE</t>
  </si>
  <si>
    <t>13:04:56</t>
  </si>
  <si>
    <t>20:54:31</t>
  </si>
  <si>
    <t>886</t>
  </si>
  <si>
    <t>05/01/2024 19:50:25</t>
  </si>
  <si>
    <t>11/01/2024 19:06:04</t>
  </si>
  <si>
    <t>APTO PASCOAL + APTO LUNA</t>
  </si>
  <si>
    <t>13:13:35</t>
  </si>
  <si>
    <t>20:37:38</t>
  </si>
  <si>
    <t>887</t>
  </si>
  <si>
    <t>05/01/2024 19:52:29</t>
  </si>
  <si>
    <t>17/01/2024 19:00:49</t>
  </si>
  <si>
    <t>20/01/2024</t>
  </si>
  <si>
    <t>APTO ALÍCIA + ELEVADOR + SALA DE NERO (FUZUÊ)</t>
  </si>
  <si>
    <t>13:10:02</t>
  </si>
  <si>
    <t>20:30:54</t>
  </si>
  <si>
    <t>888</t>
  </si>
  <si>
    <t>05/01/2024 19:56:54</t>
  </si>
  <si>
    <t>15/01/2024 15:32:07</t>
  </si>
  <si>
    <t>APTO BEBEL + ALERJ</t>
  </si>
  <si>
    <t>13:01:12</t>
  </si>
  <si>
    <t>20:15:38</t>
  </si>
  <si>
    <t>05/01/2024 20:50:45</t>
  </si>
  <si>
    <t>15/01/2024 13:15:46</t>
  </si>
  <si>
    <t>APTO NERO</t>
  </si>
  <si>
    <t>13:02:25</t>
  </si>
  <si>
    <t>20:51:45</t>
  </si>
  <si>
    <t>893</t>
  </si>
  <si>
    <t>05/01/2024 22:38:47</t>
  </si>
  <si>
    <t>11/01/2024 17:39:16</t>
  </si>
  <si>
    <t>APTO PASCOAL + BASTIDORES BECO</t>
  </si>
  <si>
    <t>10:39:44</t>
  </si>
  <si>
    <t>19:46:38</t>
  </si>
  <si>
    <t>897</t>
  </si>
  <si>
    <t>06/01/2024 15:52:47</t>
  </si>
  <si>
    <t>09/01/2024 20:21:20</t>
  </si>
  <si>
    <t>208</t>
  </si>
  <si>
    <t>ESCONDERIJO MERRECA + APTO LUNA</t>
  </si>
  <si>
    <t>13:08:18</t>
  </si>
  <si>
    <t>20:18:27</t>
  </si>
  <si>
    <t>901</t>
  </si>
  <si>
    <t>10/01/2024 11:55:08</t>
  </si>
  <si>
    <t>17/01/2024 15:43:57</t>
  </si>
  <si>
    <t>DELEGACIA</t>
  </si>
  <si>
    <t>13:08:23</t>
  </si>
  <si>
    <t>18:07:05</t>
  </si>
  <si>
    <t>902</t>
  </si>
  <si>
    <t>10/01/2024 11:59:19</t>
  </si>
  <si>
    <t>17/01/2024 15:43:37</t>
  </si>
  <si>
    <t>13:04:46</t>
  </si>
  <si>
    <t>20:06:46</t>
  </si>
  <si>
    <t>903</t>
  </si>
  <si>
    <t>10/01/2024 12:00:43</t>
  </si>
  <si>
    <t>24/01/2024 16:51:46</t>
  </si>
  <si>
    <t>13:16:18</t>
  </si>
  <si>
    <t>20:06:10</t>
  </si>
  <si>
    <t>910</t>
  </si>
  <si>
    <t>10/01/2024 15:05:52</t>
  </si>
  <si>
    <t>24/01/2024 13:27:03</t>
  </si>
  <si>
    <t>23</t>
  </si>
  <si>
    <t>APTO PASCOAL + CASA DE GLÁUCIA</t>
  </si>
  <si>
    <t>13:06:41</t>
  </si>
  <si>
    <t>20:33:58</t>
  </si>
  <si>
    <t>916</t>
  </si>
  <si>
    <t>11/01/2024 17:44:11</t>
  </si>
  <si>
    <t>17/01/2024 15:45:41</t>
  </si>
  <si>
    <t>237</t>
  </si>
  <si>
    <t>ESCRITÓRIO DE MIGUEL</t>
  </si>
  <si>
    <t>13:01:00</t>
  </si>
  <si>
    <t>20:39:42</t>
  </si>
  <si>
    <t>918</t>
  </si>
  <si>
    <t>12/01/2024 17:20:04</t>
  </si>
  <si>
    <t>25/01/2024 14:02:10</t>
  </si>
  <si>
    <t>CASA DE DOMINGOS + APARTAMENTO DE NERO (SALA E QUARTO)</t>
  </si>
  <si>
    <t>13:08:29</t>
  </si>
  <si>
    <t>20:59:32</t>
  </si>
  <si>
    <t>922</t>
  </si>
  <si>
    <t>16/01/2024 13:12:57</t>
  </si>
  <si>
    <t>27/01/2024 14:47:42</t>
  </si>
  <si>
    <t xml:space="preserve"> APTO BEBEL + CASA DE EMÍLIA</t>
  </si>
  <si>
    <t>13:00:00</t>
  </si>
  <si>
    <t>20:10:40</t>
  </si>
  <si>
    <t>923</t>
  </si>
  <si>
    <t>16/01/2024 13:14:38</t>
  </si>
  <si>
    <t>25/01/2024 19:12:13</t>
  </si>
  <si>
    <t>113</t>
  </si>
  <si>
    <t>13:05:54</t>
  </si>
  <si>
    <t>20:49:06</t>
  </si>
  <si>
    <t>17/01/2024 21:17:46</t>
  </si>
  <si>
    <t>29/01/2024 17:26:58</t>
  </si>
  <si>
    <t>CS EMÍLIA + BASTIDORES BECO + QTO DE PRECIOSA</t>
  </si>
  <si>
    <t>13:05:46</t>
  </si>
  <si>
    <t>20:57:36</t>
  </si>
  <si>
    <t>18/01/2024 12:57:24</t>
  </si>
  <si>
    <t>31/01/2024 17:55:32</t>
  </si>
  <si>
    <t>APTO LUNA</t>
  </si>
  <si>
    <t>13:16:48</t>
  </si>
  <si>
    <t>21:15:19</t>
  </si>
  <si>
    <t>939</t>
  </si>
  <si>
    <t>18/01/2024 19:10:37</t>
  </si>
  <si>
    <t>02/02/2024 20:45:48</t>
  </si>
  <si>
    <t>ALERJ +  APTO LUNA</t>
  </si>
  <si>
    <t>13:25:57</t>
  </si>
  <si>
    <t>19:55:09</t>
  </si>
  <si>
    <t>943</t>
  </si>
  <si>
    <t>22/01/2024 21:33:55</t>
  </si>
  <si>
    <t>01/02/2024 20:24:58</t>
  </si>
  <si>
    <t xml:space="preserve"> ALERJ + QTO NERO + FUZUÊ SL NERO + APTO ALÍCIA</t>
  </si>
  <si>
    <t>20:57:25</t>
  </si>
  <si>
    <t>955</t>
  </si>
  <si>
    <t>24/01/2024 05:04:36</t>
  </si>
  <si>
    <t>14/02/2024 10:46:57</t>
  </si>
  <si>
    <t>3</t>
  </si>
  <si>
    <t>APTO BEBEL + ESCRITORIO DE MIGUEL</t>
  </si>
  <si>
    <t>14:08:20</t>
  </si>
  <si>
    <t>20:25:45</t>
  </si>
  <si>
    <t>967</t>
  </si>
  <si>
    <t>24/01/2024 23:57:09</t>
  </si>
  <si>
    <t>08/02/2024 20:06:55</t>
  </si>
  <si>
    <t>160</t>
  </si>
  <si>
    <t>QUARTO NERO + APTO NERO</t>
  </si>
  <si>
    <t>20:05:18</t>
  </si>
  <si>
    <t>24/01/2024 23:58:45</t>
  </si>
  <si>
    <t>16/02/2024 10:58:29</t>
  </si>
  <si>
    <t>26</t>
  </si>
  <si>
    <t>TRIBUNAL</t>
  </si>
  <si>
    <t>13:44:48</t>
  </si>
  <si>
    <t>978</t>
  </si>
  <si>
    <t>26/01/2024 18:03:14</t>
  </si>
  <si>
    <t>03/02/2024 18:08:44</t>
  </si>
  <si>
    <t>APTO LUNA (VAZIO) + CONDE DE MONTEBELLO + APTO LUNA</t>
  </si>
  <si>
    <t>13:50:00</t>
  </si>
  <si>
    <t>20:45:09</t>
  </si>
  <si>
    <t>979</t>
  </si>
  <si>
    <t>26/01/2024 18:05:11</t>
  </si>
  <si>
    <t>05/02/2024 21:35:07</t>
  </si>
  <si>
    <t>CONDE DE MONTEBELLO + DELEGACIA</t>
  </si>
  <si>
    <t>13:05:09</t>
  </si>
  <si>
    <t>19:47:43</t>
  </si>
  <si>
    <t>985</t>
  </si>
  <si>
    <t>26/01/2024 18:48:54</t>
  </si>
  <si>
    <t>01/02/2024 19:44:28</t>
  </si>
  <si>
    <t>QTO DE PRECIOSA + APTO BEBEL</t>
  </si>
  <si>
    <t>13:04:04</t>
  </si>
  <si>
    <t>20:24:44</t>
  </si>
  <si>
    <t>986</t>
  </si>
  <si>
    <t>26/01/2024 18:54:53</t>
  </si>
  <si>
    <t>01/02/2024 19:46:28</t>
  </si>
  <si>
    <t>HOSPITAL PARTICULAR E PÚBLICO + SALA DE PARTO + DELEGACIA</t>
  </si>
  <si>
    <t>20:58:06</t>
  </si>
  <si>
    <t>987</t>
  </si>
  <si>
    <t>26/01/2024 19:28:37</t>
  </si>
  <si>
    <t>31/01/2024 01:24:40</t>
  </si>
  <si>
    <t>227</t>
  </si>
  <si>
    <t>APTO BEBEL + QUARTO HOTEL CESAR</t>
  </si>
  <si>
    <t>13:09:10</t>
  </si>
  <si>
    <t>20:42:32</t>
  </si>
  <si>
    <t>988</t>
  </si>
  <si>
    <t>26/01/2024 19:53:44</t>
  </si>
  <si>
    <t>09/02/2024 16:57:29</t>
  </si>
  <si>
    <t>CASA DE EMÍLIA + ELEVADOR ALÍCIA + SALA DE EXAME</t>
  </si>
  <si>
    <t>13:48:59</t>
  </si>
  <si>
    <t>15:23:49</t>
  </si>
  <si>
    <t>993</t>
  </si>
  <si>
    <t>27/01/2024 17:08:06</t>
  </si>
  <si>
    <t>08/02/2024 19:26:24</t>
  </si>
  <si>
    <t>APTO PASCOAL + CELA PRESÍDIO</t>
  </si>
  <si>
    <t>17:26:40</t>
  </si>
  <si>
    <t>27/01/2024 21:00:05</t>
  </si>
  <si>
    <t>02/02/2024 20:56:05</t>
  </si>
  <si>
    <t>136</t>
  </si>
  <si>
    <t>SALA DE CONCILIAÇÃO + CONDE DE MONTEBELLO + PRESÍDIO (PARLATÓRIO)</t>
  </si>
  <si>
    <t>13:05:51</t>
  </si>
  <si>
    <t>20:11:00</t>
  </si>
  <si>
    <t>1007</t>
  </si>
  <si>
    <t>30/01/2024 11:45:50</t>
  </si>
  <si>
    <t>14/02/2024 19:01:51</t>
  </si>
  <si>
    <t>CASA DE EMÍLIA + MUSEU</t>
  </si>
  <si>
    <t>15:00</t>
  </si>
  <si>
    <t>15:10:53</t>
  </si>
  <si>
    <t>19:45:08</t>
  </si>
  <si>
    <t>No Rancho Fundo</t>
  </si>
  <si>
    <t>6</t>
  </si>
  <si>
    <t>24/10/2023 20:28:26</t>
  </si>
  <si>
    <t>29/01/2024 13:24:35</t>
  </si>
  <si>
    <t>71</t>
  </si>
  <si>
    <t>C.ZÉFA -SALA/COZINHA-EST.G</t>
  </si>
  <si>
    <t>13:39:35</t>
  </si>
  <si>
    <t>16:39:00</t>
  </si>
  <si>
    <t>7</t>
  </si>
  <si>
    <t>24/10/2023 20:31:57</t>
  </si>
  <si>
    <t>17/01/2024 17:49:50</t>
  </si>
  <si>
    <t>CASA DE ZÉFA LEONEL  - ESTÚDIO G</t>
  </si>
  <si>
    <t>13:36:45</t>
  </si>
  <si>
    <t>26/10/2023 20:10:14</t>
  </si>
  <si>
    <t>17/01/2024 19:47:53</t>
  </si>
  <si>
    <t>206</t>
  </si>
  <si>
    <t>CASA PRIMO CICERO- ESTÚDIO H</t>
  </si>
  <si>
    <t>10:24:54</t>
  </si>
  <si>
    <t>18:33:19</t>
  </si>
  <si>
    <t>26/10/2023 20:33:47</t>
  </si>
  <si>
    <t>29/01/2024 13:28:07</t>
  </si>
  <si>
    <t>C.ZÉFA-QUARTOS-EST. H</t>
  </si>
  <si>
    <t>13:49:02</t>
  </si>
  <si>
    <t>16:16:24</t>
  </si>
  <si>
    <t>27/10/2023 15:07:23</t>
  </si>
  <si>
    <t>02/02/2024 12:20:00</t>
  </si>
  <si>
    <t>SALVADOR - PENSÃO - QTO DRACENA + QTO MARCELO - ESTÚDIO H</t>
  </si>
  <si>
    <t>14:16:26</t>
  </si>
  <si>
    <t>18:55:51</t>
  </si>
  <si>
    <t>27/10/2023 15:32:23</t>
  </si>
  <si>
    <t>30/01/2024 20:41:17</t>
  </si>
  <si>
    <t>13:25:53</t>
  </si>
  <si>
    <t>21:01:18</t>
  </si>
  <si>
    <t>52</t>
  </si>
  <si>
    <t>02/11/2023 14:49:08</t>
  </si>
  <si>
    <t>06/03/2024 16:05:20</t>
  </si>
  <si>
    <t>140</t>
  </si>
  <si>
    <t>CASA DE ARIOSTO</t>
  </si>
  <si>
    <t>13:37:48</t>
  </si>
  <si>
    <t>18:37:41</t>
  </si>
  <si>
    <t>27/12/2023 20:12:33</t>
  </si>
  <si>
    <t>10/01/2024 16:43:54</t>
  </si>
  <si>
    <t>ESTÚDIO G - TESTE DE PALETA</t>
  </si>
  <si>
    <t>27/12/2023 20:13:08</t>
  </si>
  <si>
    <t>10/01/2024 17:51:52</t>
  </si>
  <si>
    <t>79</t>
  </si>
  <si>
    <t>27/12/2023 20:39:41</t>
  </si>
  <si>
    <t>31/01/2024 14:52:35</t>
  </si>
  <si>
    <t>13:27:00</t>
  </si>
  <si>
    <t>19:45:00</t>
  </si>
  <si>
    <t>83</t>
  </si>
  <si>
    <t>27/12/2023 22:05:13</t>
  </si>
  <si>
    <t>29/01/2024 11:00:51</t>
  </si>
  <si>
    <t>13:57:46</t>
  </si>
  <si>
    <t>20:54:57</t>
  </si>
  <si>
    <t>27/12/2023 22:25:37</t>
  </si>
  <si>
    <t>13/03/2024 14:10:09</t>
  </si>
  <si>
    <t>13:43:13</t>
  </si>
  <si>
    <t>20:10:47</t>
  </si>
  <si>
    <t>27/12/2023 22:40:29</t>
  </si>
  <si>
    <t>08/02/2024 21:23:56</t>
  </si>
  <si>
    <t>CASA PRIMO CICERO - ESTÚDIO G</t>
  </si>
  <si>
    <t>13:14:00</t>
  </si>
  <si>
    <t>19:24:12</t>
  </si>
  <si>
    <t>27/12/2023 22:42:37</t>
  </si>
  <si>
    <t>01/02/2024 18:39:09</t>
  </si>
  <si>
    <t>FLAT DE ARTHUR - ESTÚDIO G</t>
  </si>
  <si>
    <t>14:01:43</t>
  </si>
  <si>
    <t>20:27:58</t>
  </si>
  <si>
    <t>27/12/2023 22:45:01</t>
  </si>
  <si>
    <t>08/02/2024 21:34:42</t>
  </si>
  <si>
    <t>204</t>
  </si>
  <si>
    <t>HOTEL  - QTO QUINOTA - ESTTÚDIO G</t>
  </si>
  <si>
    <t>10:27:00</t>
  </si>
  <si>
    <t>11:21:00</t>
  </si>
  <si>
    <t>96</t>
  </si>
  <si>
    <t>27/12/2023 22:49:36</t>
  </si>
  <si>
    <t>15/02/2024 19:09:00</t>
  </si>
  <si>
    <t>HOTEL -RESTAURANTE</t>
  </si>
  <si>
    <t>13:42:44</t>
  </si>
  <si>
    <t>19:42:04</t>
  </si>
  <si>
    <t>27/12/2023 22:50:54</t>
  </si>
  <si>
    <t>16/02/2024 19:58:12</t>
  </si>
  <si>
    <t>14:42:56</t>
  </si>
  <si>
    <t>20:43:55</t>
  </si>
  <si>
    <t>98</t>
  </si>
  <si>
    <t>04/01/2024 21:18:20</t>
  </si>
  <si>
    <t>17/01/2024 17:42:27</t>
  </si>
  <si>
    <t>13:34:32</t>
  </si>
  <si>
    <t>21:05:00</t>
  </si>
  <si>
    <t>100</t>
  </si>
  <si>
    <t>04/01/2024 23:34:25</t>
  </si>
  <si>
    <t>06/02/2024 18:22:58</t>
  </si>
  <si>
    <t>SSA - H. CHIQUE - ESTÚDIO G</t>
  </si>
  <si>
    <t>13:56:26</t>
  </si>
  <si>
    <t>20:56:58</t>
  </si>
  <si>
    <t>101</t>
  </si>
  <si>
    <t>04/01/2024 23:36:44</t>
  </si>
  <si>
    <t>06/02/2024 20:02:46</t>
  </si>
  <si>
    <t>CABARÉ SALÃO  - ESTÚDIO H</t>
  </si>
  <si>
    <t>13:38:26</t>
  </si>
  <si>
    <t>20:17:24</t>
  </si>
  <si>
    <t>102</t>
  </si>
  <si>
    <t>04/01/2024 23:41:37</t>
  </si>
  <si>
    <t>06/02/2024 15:27:54</t>
  </si>
  <si>
    <t>CABARÉ  SALÃO - ESTÚDIO H</t>
  </si>
  <si>
    <t>16:23:00</t>
  </si>
  <si>
    <t>103</t>
  </si>
  <si>
    <t>05/01/2024 00:10:14</t>
  </si>
  <si>
    <t>01/02/2024 18:37:52</t>
  </si>
  <si>
    <t>H.LAPÃO DA BEIRADA  - QTO MARCELO - ESTÚDIO G</t>
  </si>
  <si>
    <t>13:33:30</t>
  </si>
  <si>
    <t>20:59:00</t>
  </si>
  <si>
    <t>105</t>
  </si>
  <si>
    <t>05/01/2024 00:24:52</t>
  </si>
  <si>
    <t>14/02/2024 19:46:22</t>
  </si>
  <si>
    <t>DELEGACIA - ESTÚDIO I</t>
  </si>
  <si>
    <t>13:57:56</t>
  </si>
  <si>
    <t>20:22:42</t>
  </si>
  <si>
    <t>05/01/2024 13:31:48</t>
  </si>
  <si>
    <t>22/02/2024 18:38:14</t>
  </si>
  <si>
    <t>ESTÚDIO D - CASA DE SABÁ BODÓ</t>
  </si>
  <si>
    <t>13:47:30</t>
  </si>
  <si>
    <t>19:07:50</t>
  </si>
  <si>
    <t>05/01/2024 13:32:09</t>
  </si>
  <si>
    <t>22/02/2024 18:38:25</t>
  </si>
  <si>
    <t>162</t>
  </si>
  <si>
    <t>13:26:51</t>
  </si>
  <si>
    <t>18:18:25</t>
  </si>
  <si>
    <t>08/01/2024 15:42:34</t>
  </si>
  <si>
    <t>17/01/2024 17:39:19</t>
  </si>
  <si>
    <t>13:54:47</t>
  </si>
  <si>
    <t>20:52:00</t>
  </si>
  <si>
    <t>120</t>
  </si>
  <si>
    <t>08/01/2024 15:46:05</t>
  </si>
  <si>
    <t>19/01/2024 16:03:39</t>
  </si>
  <si>
    <t>16:30:08</t>
  </si>
  <si>
    <t>21:22:51</t>
  </si>
  <si>
    <t>08/01/2024 15:54:51</t>
  </si>
  <si>
    <t>17/01/2024 17:52:40</t>
  </si>
  <si>
    <t>232</t>
  </si>
  <si>
    <t>123</t>
  </si>
  <si>
    <t>10/01/2024 21:39:18</t>
  </si>
  <si>
    <t>20/02/2024 19:21:44</t>
  </si>
  <si>
    <t>CABARÉ - SALÃO + ESCRITÓRIO</t>
  </si>
  <si>
    <t>14:19:56</t>
  </si>
  <si>
    <t>21:22:01</t>
  </si>
  <si>
    <t>29/01/2024 10:56:37</t>
  </si>
  <si>
    <t>29/01/2024 10:58:05</t>
  </si>
  <si>
    <t>-45</t>
  </si>
  <si>
    <t>adendos roteiro estúdio g</t>
  </si>
  <si>
    <t>31/01/2024 18:42:35</t>
  </si>
  <si>
    <t>08/02/2024 19:57:18</t>
  </si>
  <si>
    <t>CASA PAROQUIAL - ESTÚDIO G</t>
  </si>
  <si>
    <t>14:33:19</t>
  </si>
  <si>
    <t>20:53:15</t>
  </si>
  <si>
    <t>148</t>
  </si>
  <si>
    <t>05/02/2024 15:20:13</t>
  </si>
  <si>
    <t>22/02/2024 17:46:32</t>
  </si>
  <si>
    <t>CASA DE ZÉFA LEONEL</t>
  </si>
  <si>
    <t>14:36:51</t>
  </si>
  <si>
    <t>21:45:41</t>
  </si>
  <si>
    <t>149</t>
  </si>
  <si>
    <t>05/02/2024 15:20:18</t>
  </si>
  <si>
    <t>22/02/2024 17:48:12</t>
  </si>
  <si>
    <t>11:15:00</t>
  </si>
  <si>
    <t>150</t>
  </si>
  <si>
    <t>05/02/2024 16:22:25</t>
  </si>
  <si>
    <t>27/02/2024 19:09:46</t>
  </si>
  <si>
    <t>137</t>
  </si>
  <si>
    <t>ESCRITÓRIO MINERADORA</t>
  </si>
  <si>
    <t>13:48:00</t>
  </si>
  <si>
    <t>18:05:50</t>
  </si>
  <si>
    <t>151</t>
  </si>
  <si>
    <t>05/02/2024 16:26:48</t>
  </si>
  <si>
    <t>27/02/2024 19:16:42</t>
  </si>
  <si>
    <t>161</t>
  </si>
  <si>
    <t>13:29:00</t>
  </si>
  <si>
    <t>17:54:37</t>
  </si>
  <si>
    <t>152</t>
  </si>
  <si>
    <t>05/02/2024 16:33:30</t>
  </si>
  <si>
    <t>14/03/2024 13:07:37</t>
  </si>
  <si>
    <t>CABARÉ - SALÃO</t>
  </si>
  <si>
    <t>13:22:33</t>
  </si>
  <si>
    <t>19:38:34</t>
  </si>
  <si>
    <t>153</t>
  </si>
  <si>
    <t>05/02/2024 16:35:00</t>
  </si>
  <si>
    <t>15/03/2024 13:33:25</t>
  </si>
  <si>
    <t>10:21:31</t>
  </si>
  <si>
    <t>17:45:33</t>
  </si>
  <si>
    <t>154</t>
  </si>
  <si>
    <t>05/02/2024 16:43:04</t>
  </si>
  <si>
    <t>22/02/2024 18:38:07</t>
  </si>
  <si>
    <t>114</t>
  </si>
  <si>
    <t>ESTÚDIO D - HOTEL LAPÃO - QTO MARCELO+SL TOBIAS</t>
  </si>
  <si>
    <t>13:19:15</t>
  </si>
  <si>
    <t>20:47:40</t>
  </si>
  <si>
    <t>155</t>
  </si>
  <si>
    <t>05/02/2024 17:05:45</t>
  </si>
  <si>
    <t>24/02/2024 14:39:33</t>
  </si>
  <si>
    <t>ESTÚDIO D - DELEGACIA</t>
  </si>
  <si>
    <t>19:57:05</t>
  </si>
  <si>
    <t>156</t>
  </si>
  <si>
    <t>05/02/2024 17:18:09</t>
  </si>
  <si>
    <t>22/02/2024 18:38:32</t>
  </si>
  <si>
    <t>ESTÚDIO D - PREFEITURA</t>
  </si>
  <si>
    <t>13:23:31</t>
  </si>
  <si>
    <t>19:29:33</t>
  </si>
  <si>
    <t>157</t>
  </si>
  <si>
    <t>05/02/2024 17:21:21</t>
  </si>
  <si>
    <t>22/02/2024 18:38:37</t>
  </si>
  <si>
    <t>ESTÚDIO D - CASA PRIMO CICERO</t>
  </si>
  <si>
    <t>13:13:07</t>
  </si>
  <si>
    <t>19:45:17</t>
  </si>
  <si>
    <t>05/02/2024 17:25:56</t>
  </si>
  <si>
    <t>01/03/2024 19:43:10</t>
  </si>
  <si>
    <t>CABARÉ VOLTAGEM (SALÃO)</t>
  </si>
  <si>
    <t>13:32:25</t>
  </si>
  <si>
    <t>20:42:04</t>
  </si>
  <si>
    <t>05/02/2024 17:32:56</t>
  </si>
  <si>
    <t>09/03/2024 12:04:22</t>
  </si>
  <si>
    <t>HOTEL - QTO MARCELO</t>
  </si>
  <si>
    <t>10:14:34</t>
  </si>
  <si>
    <t>18:55:08</t>
  </si>
  <si>
    <t>05/02/2024 17:51:14</t>
  </si>
  <si>
    <t>05/03/2024 16:45:30</t>
  </si>
  <si>
    <t>13:11:35</t>
  </si>
  <si>
    <t>20:36:34</t>
  </si>
  <si>
    <t>09/02/2024 19:59:05</t>
  </si>
  <si>
    <t>21/02/2024 19:02:24</t>
  </si>
  <si>
    <t>13:39:04</t>
  </si>
  <si>
    <t>20:48:56</t>
  </si>
  <si>
    <t>20/02/2024 19:35:01</t>
  </si>
  <si>
    <t>29/02/2024 15:37:12</t>
  </si>
  <si>
    <t>CASA PRIMO CÍCERO</t>
  </si>
  <si>
    <t>13:28:13</t>
  </si>
  <si>
    <t>17:52:32</t>
  </si>
  <si>
    <t>20/02/2024 19:53:55</t>
  </si>
  <si>
    <t>09/03/2024 17:26:30</t>
  </si>
  <si>
    <t>HOTEL - RESTAURANTE</t>
  </si>
  <si>
    <t>13:44:18</t>
  </si>
  <si>
    <t>18:28:53</t>
  </si>
  <si>
    <t>190</t>
  </si>
  <si>
    <t>20/02/2024 19:54:42</t>
  </si>
  <si>
    <t>07/03/2024 15:40:00</t>
  </si>
  <si>
    <t>DELEGACIA + PREFEITURA</t>
  </si>
  <si>
    <t>13:11:28</t>
  </si>
  <si>
    <t>19:15:02</t>
  </si>
  <si>
    <t>23/02/2024 18:01:01</t>
  </si>
  <si>
    <t>18/03/2024 18:27:20</t>
  </si>
  <si>
    <t>ESTÚDIO D - HOTEL QTO MARCELO</t>
  </si>
  <si>
    <t>13:11:55</t>
  </si>
  <si>
    <t>19:54:28</t>
  </si>
  <si>
    <t>23/02/2024 18:06:55</t>
  </si>
  <si>
    <t>16/03/2024 13:20:06</t>
  </si>
  <si>
    <t>ESTÚDIO D - CASA ARIOSTOS</t>
  </si>
  <si>
    <t>13:13:10</t>
  </si>
  <si>
    <t>20:30:13</t>
  </si>
  <si>
    <t>23/02/2024 18:29:25</t>
  </si>
  <si>
    <t>19/03/2024 15:14:52</t>
  </si>
  <si>
    <t>ESTÚDIO D  - CASA ARIOSTOS</t>
  </si>
  <si>
    <t>13:20:00</t>
  </si>
  <si>
    <t>18:39:39</t>
  </si>
  <si>
    <t>23/02/2024 18:55:17</t>
  </si>
  <si>
    <t>22/03/2024 18:02:15</t>
  </si>
  <si>
    <t xml:space="preserve"> ESTÚDIO B  - CASA ZÉFA LEONEL</t>
  </si>
  <si>
    <t>10:20:00</t>
  </si>
  <si>
    <t>16:38:42</t>
  </si>
  <si>
    <t>23/02/2024 18:59:51</t>
  </si>
  <si>
    <t>16/03/2024 13:19:39</t>
  </si>
  <si>
    <t>ESTÚDIO D - HOTEL - FLAT ARTUR</t>
  </si>
  <si>
    <t>13:04:36</t>
  </si>
  <si>
    <t>19:10:23</t>
  </si>
  <si>
    <t>219</t>
  </si>
  <si>
    <t>26/02/2024 18:40:18</t>
  </si>
  <si>
    <t>21/03/2024 13:29:08</t>
  </si>
  <si>
    <t>ESTÚDIO B - CASA PRIMO CÍCERO</t>
  </si>
  <si>
    <t>10:24:00</t>
  </si>
  <si>
    <t>16:44:43</t>
  </si>
  <si>
    <t>230</t>
  </si>
  <si>
    <t>26/02/2024 21:23:18</t>
  </si>
  <si>
    <t>23/03/2024 15:08:20</t>
  </si>
  <si>
    <t>13:16:45</t>
  </si>
  <si>
    <t>21:03:40</t>
  </si>
  <si>
    <t>231</t>
  </si>
  <si>
    <t>26/02/2024 21:23:20</t>
  </si>
  <si>
    <t>25/03/2024 17:03:43</t>
  </si>
  <si>
    <t>13:45:32</t>
  </si>
  <si>
    <t>20:19:44</t>
  </si>
  <si>
    <t>26/02/2024 21:23:22</t>
  </si>
  <si>
    <t>23/03/2024 14:22:18</t>
  </si>
  <si>
    <t>19:43:29</t>
  </si>
  <si>
    <t>233</t>
  </si>
  <si>
    <t>26/02/2024 21:23:24</t>
  </si>
  <si>
    <t>23/03/2024 15:08:47</t>
  </si>
  <si>
    <t>13:32:53</t>
  </si>
  <si>
    <t>245</t>
  </si>
  <si>
    <t>16/03/2024 13:53:21</t>
  </si>
  <si>
    <t>28/03/2024 19:54:23</t>
  </si>
  <si>
    <t>13:42:23</t>
  </si>
  <si>
    <t>20:53:51</t>
  </si>
  <si>
    <t>16/03/2024 14:50:44</t>
  </si>
  <si>
    <t>13/04/2024 14:11:05</t>
  </si>
  <si>
    <t>ESTÚDIO D</t>
  </si>
  <si>
    <t>13:21:45</t>
  </si>
  <si>
    <t>19:01:38</t>
  </si>
  <si>
    <t>16/03/2024 14:52:22</t>
  </si>
  <si>
    <t>04/04/2024 15:46:05</t>
  </si>
  <si>
    <t>13:25:26</t>
  </si>
  <si>
    <t>21:04:06</t>
  </si>
  <si>
    <t>16/03/2024 14:57:47</t>
  </si>
  <si>
    <t>04/04/2024 20:37:58</t>
  </si>
  <si>
    <t>19:24:02</t>
  </si>
  <si>
    <t>20/03/2024 15:42:56</t>
  </si>
  <si>
    <t>27/03/2024 21:21:27</t>
  </si>
  <si>
    <t>13:35:00</t>
  </si>
  <si>
    <t>18:22:09</t>
  </si>
  <si>
    <t>20/03/2024 15:43:09</t>
  </si>
  <si>
    <t>27/03/2024 21:21:19</t>
  </si>
  <si>
    <t>13:29:42</t>
  </si>
  <si>
    <t>20:26:28</t>
  </si>
  <si>
    <t>271</t>
  </si>
  <si>
    <t>25/03/2024 13:20:55</t>
  </si>
  <si>
    <t>27/03/2024 21:19:35</t>
  </si>
  <si>
    <t>13:11:49</t>
  </si>
  <si>
    <t>19:04:04</t>
  </si>
  <si>
    <t>277</t>
  </si>
  <si>
    <t>25/03/2024 14:06:55</t>
  </si>
  <si>
    <t>27/03/2024 21:21:37</t>
  </si>
  <si>
    <t>207</t>
  </si>
  <si>
    <t>13:11:00</t>
  </si>
  <si>
    <t>20:57:39</t>
  </si>
  <si>
    <t>25/03/2024 15:10:33</t>
  </si>
  <si>
    <t>02/04/2024 11:59:17</t>
  </si>
  <si>
    <t>13:18:13</t>
  </si>
  <si>
    <t>20:16:49</t>
  </si>
  <si>
    <t>282</t>
  </si>
  <si>
    <t>25/03/2024 16:05:39</t>
  </si>
  <si>
    <t>05/04/2024 17:59:51</t>
  </si>
  <si>
    <t>13:11:44</t>
  </si>
  <si>
    <t>17:28:43</t>
  </si>
  <si>
    <t>25/03/2024 16:37:40</t>
  </si>
  <si>
    <t>04/04/2024 15:32:50</t>
  </si>
  <si>
    <t>14:15:00</t>
  </si>
  <si>
    <t>20:45:42</t>
  </si>
  <si>
    <t>292</t>
  </si>
  <si>
    <t>25/03/2024 21:34:06</t>
  </si>
  <si>
    <t>11/04/2024 19:36:23</t>
  </si>
  <si>
    <t>10:25:50</t>
  </si>
  <si>
    <t>16:01:49</t>
  </si>
  <si>
    <t>293</t>
  </si>
  <si>
    <t>25/03/2024 21:35:08</t>
  </si>
  <si>
    <t>11/04/2024 14:04:43</t>
  </si>
  <si>
    <t>14:06:11</t>
  </si>
  <si>
    <t>21:48:10</t>
  </si>
  <si>
    <t>295</t>
  </si>
  <si>
    <t>25/03/2024 21:36:52</t>
  </si>
  <si>
    <t>11/04/2024 20:59:50</t>
  </si>
  <si>
    <t>21:02:47</t>
  </si>
  <si>
    <t>296</t>
  </si>
  <si>
    <t>25/03/2024 21:39:40</t>
  </si>
  <si>
    <t>11/04/2024 20:00:12</t>
  </si>
  <si>
    <t>112</t>
  </si>
  <si>
    <t>18:19:32</t>
  </si>
  <si>
    <t>297</t>
  </si>
  <si>
    <t>25/03/2024 21:41:27</t>
  </si>
  <si>
    <t>16/04/2024 18:05:32</t>
  </si>
  <si>
    <t>13:30:03</t>
  </si>
  <si>
    <t>20:51:52</t>
  </si>
  <si>
    <t>298</t>
  </si>
  <si>
    <t>25/03/2024 21:46:25</t>
  </si>
  <si>
    <t>18/04/2024 19:39:26</t>
  </si>
  <si>
    <t>21:09:11</t>
  </si>
  <si>
    <t>01/04/2024 15:40:16</t>
  </si>
  <si>
    <t>18/04/2024 14:24:32</t>
  </si>
  <si>
    <t>13:30:31</t>
  </si>
  <si>
    <t>20:06:25</t>
  </si>
  <si>
    <t>04/04/2024 15:01:55</t>
  </si>
  <si>
    <t>08/04/2024 12:58:19</t>
  </si>
  <si>
    <t>17:30</t>
  </si>
  <si>
    <t>13:40:38</t>
  </si>
  <si>
    <t>16:20:15</t>
  </si>
  <si>
    <t>320</t>
  </si>
  <si>
    <t>05/04/2024 15:20:36</t>
  </si>
  <si>
    <t>17/04/2024 19:03:09</t>
  </si>
  <si>
    <t>13:10:39</t>
  </si>
  <si>
    <t>20:49:28</t>
  </si>
  <si>
    <t>Os Outros - 2</t>
  </si>
  <si>
    <t>25/09/2023 09:49:30</t>
  </si>
  <si>
    <t>18/01/2024 18:18:03</t>
  </si>
  <si>
    <t>ESTÚDIO I - CASA DE CIBELE</t>
  </si>
  <si>
    <t>14:37:38</t>
  </si>
  <si>
    <t>21:01:06</t>
  </si>
  <si>
    <t>4</t>
  </si>
  <si>
    <t>25/09/2023 09:52:31</t>
  </si>
  <si>
    <t>19/01/2024 21:07:03</t>
  </si>
  <si>
    <t>21:42:26</t>
  </si>
  <si>
    <t>8</t>
  </si>
  <si>
    <t>25/09/2023 10:05:26</t>
  </si>
  <si>
    <t>04/01/2024 19:13:09</t>
  </si>
  <si>
    <t>ESTUDIO I (MG3) - DELEGACIA DA MULHER</t>
  </si>
  <si>
    <t>11:39:39</t>
  </si>
  <si>
    <t>19:03:27</t>
  </si>
  <si>
    <t>59</t>
  </si>
  <si>
    <t>13/10/2023 17:14:18</t>
  </si>
  <si>
    <t>22/01/2024 12:02:37</t>
  </si>
  <si>
    <t>EST. I - MUNDO VIRTUAL</t>
  </si>
  <si>
    <t>15:00:00</t>
  </si>
  <si>
    <t>20:00:00</t>
  </si>
  <si>
    <t>134</t>
  </si>
  <si>
    <t>20/12/2023 19:16:43</t>
  </si>
  <si>
    <t>24/01/2024 15:23:07</t>
  </si>
  <si>
    <t>EST.I - PROMODAY</t>
  </si>
  <si>
    <t>11:00:00</t>
  </si>
  <si>
    <t>17:54:09</t>
  </si>
  <si>
    <t>16/01/2024 16:19:20</t>
  </si>
  <si>
    <t>25/01/2024 10:36:42</t>
  </si>
  <si>
    <t>14:20:00</t>
  </si>
  <si>
    <t>21:15:00</t>
  </si>
  <si>
    <t>Pablo e Luisão</t>
  </si>
  <si>
    <t>26/12/2023 14:43:14</t>
  </si>
  <si>
    <t>07/03/2024 15:26:02</t>
  </si>
  <si>
    <t>Igreja Paroquial - Ep 07 e 15</t>
  </si>
  <si>
    <t>14:45:35</t>
  </si>
  <si>
    <t>21:02:59</t>
  </si>
  <si>
    <t>Renascer</t>
  </si>
  <si>
    <t>10/09/2023 18:41:29</t>
  </si>
  <si>
    <t>27/12/2023 20:23:32</t>
  </si>
  <si>
    <t>FAZ. JEQUITIBÁ REI</t>
  </si>
  <si>
    <t>14:28:32</t>
  </si>
  <si>
    <t>19:37:48</t>
  </si>
  <si>
    <t>229</t>
  </si>
  <si>
    <t>10/09/2023 19:58:29</t>
  </si>
  <si>
    <t>15/01/2024 14:30:59</t>
  </si>
  <si>
    <t>CASA TIÃO GALINHA</t>
  </si>
  <si>
    <t>13:22:37</t>
  </si>
  <si>
    <t>18:23:08</t>
  </si>
  <si>
    <t>10/09/2023 19:58:31</t>
  </si>
  <si>
    <t>11/01/2024 19:03:05</t>
  </si>
  <si>
    <t>17:18:12</t>
  </si>
  <si>
    <t>331</t>
  </si>
  <si>
    <t>13/09/2023 21:09:15</t>
  </si>
  <si>
    <t>04/01/2024 16:13:56</t>
  </si>
  <si>
    <t>CASA DE JACUTINGA - FASE 2</t>
  </si>
  <si>
    <t>13:39:42</t>
  </si>
  <si>
    <t>21:21:24</t>
  </si>
  <si>
    <t>14/09/2023 13:59:34</t>
  </si>
  <si>
    <t>04/01/2024 18:01:15</t>
  </si>
  <si>
    <t>HOTEL ILHÉUS 2 (QUARTO)</t>
  </si>
  <si>
    <t>16:00</t>
  </si>
  <si>
    <t>11:17:25</t>
  </si>
  <si>
    <t>16:47:44</t>
  </si>
  <si>
    <t>433</t>
  </si>
  <si>
    <t>25/09/2023 16:13:20</t>
  </si>
  <si>
    <t>27/12/2023 20:19:22</t>
  </si>
  <si>
    <t>PRÉ LIGHT + GRAVAÇÃO APTO BENTO E KIKA</t>
  </si>
  <si>
    <t>15:09:00</t>
  </si>
  <si>
    <t>17:55:00</t>
  </si>
  <si>
    <t>434</t>
  </si>
  <si>
    <t>25/09/2023 16:13:59</t>
  </si>
  <si>
    <t>27/12/2023 20:18:38</t>
  </si>
  <si>
    <t>JACUTINGA FASE 1 + AP JOSÉ BENTO E KIKA</t>
  </si>
  <si>
    <t>16:51:46</t>
  </si>
  <si>
    <t>435</t>
  </si>
  <si>
    <t>25/09/2023 16:14:21</t>
  </si>
  <si>
    <t>27/12/2023 20:24:43</t>
  </si>
  <si>
    <t>184</t>
  </si>
  <si>
    <t>APTO JOSÉ BENTO E KIKA</t>
  </si>
  <si>
    <t>13:19:56</t>
  </si>
  <si>
    <t>18:32:05</t>
  </si>
  <si>
    <t>438</t>
  </si>
  <si>
    <t>25/09/2023 18:57:27</t>
  </si>
  <si>
    <t>11/01/2024 16:07:24</t>
  </si>
  <si>
    <t>CASA INÁCIA</t>
  </si>
  <si>
    <t>13:42:39</t>
  </si>
  <si>
    <t>20:54:37</t>
  </si>
  <si>
    <t>439</t>
  </si>
  <si>
    <t>25/09/2023 18:57:28</t>
  </si>
  <si>
    <t>10/01/2024 18:13:10</t>
  </si>
  <si>
    <t>14:00:00</t>
  </si>
  <si>
    <t>21:03:09</t>
  </si>
  <si>
    <t>442</t>
  </si>
  <si>
    <t>28/09/2023 18:09:01</t>
  </si>
  <si>
    <t>11/01/2024 16:25:47</t>
  </si>
  <si>
    <t>HOTEL ILHÉUS 1 + CASA INÁCIA</t>
  </si>
  <si>
    <t>10:15:00</t>
  </si>
  <si>
    <t>18:30:00</t>
  </si>
  <si>
    <t>480</t>
  </si>
  <si>
    <t>12/12/2023 12:31:40</t>
  </si>
  <si>
    <t>28/12/2023 18:42:38</t>
  </si>
  <si>
    <t>FAZ. EGÍDIO</t>
  </si>
  <si>
    <t>13:11:45</t>
  </si>
  <si>
    <t>20:11:19</t>
  </si>
  <si>
    <t>481</t>
  </si>
  <si>
    <t>12/12/2023 12:37:29</t>
  </si>
  <si>
    <t>28/12/2023 18:42:46</t>
  </si>
  <si>
    <t>500</t>
  </si>
  <si>
    <t>20/12/2023 13:50:05</t>
  </si>
  <si>
    <t>06/01/2024 10:37:22</t>
  </si>
  <si>
    <t>FAZ. BELARMINO</t>
  </si>
  <si>
    <t>12:00</t>
  </si>
  <si>
    <t>12:05:00</t>
  </si>
  <si>
    <t>20:30:09</t>
  </si>
  <si>
    <t>501</t>
  </si>
  <si>
    <t>20/12/2023 15:39:14</t>
  </si>
  <si>
    <t>04/01/2024 13:27:11</t>
  </si>
  <si>
    <t>18:41:45</t>
  </si>
  <si>
    <t>507</t>
  </si>
  <si>
    <t>26/12/2023 14:21:10</t>
  </si>
  <si>
    <t>04/01/2024 16:15:06</t>
  </si>
  <si>
    <t>13:10:41</t>
  </si>
  <si>
    <t>21:10:49</t>
  </si>
  <si>
    <t>508</t>
  </si>
  <si>
    <t>26/12/2023 14:22:09</t>
  </si>
  <si>
    <t>04/01/2024 17:03:05</t>
  </si>
  <si>
    <t>13:12:23</t>
  </si>
  <si>
    <t>20:32:46</t>
  </si>
  <si>
    <t>509</t>
  </si>
  <si>
    <t>26/12/2023 14:24:57</t>
  </si>
  <si>
    <t>08/01/2024 18:34:24</t>
  </si>
  <si>
    <t>39</t>
  </si>
  <si>
    <t>10:23:58</t>
  </si>
  <si>
    <t>18:32:00</t>
  </si>
  <si>
    <t>512</t>
  </si>
  <si>
    <t>26/12/2023 14:42:47</t>
  </si>
  <si>
    <t>04/01/2024 16:13:40</t>
  </si>
  <si>
    <t xml:space="preserve"> CARLED + PRÉ LIGHT INÁCIA</t>
  </si>
  <si>
    <t>13:08:11</t>
  </si>
  <si>
    <t>513</t>
  </si>
  <si>
    <t>26/12/2023 15:04:20</t>
  </si>
  <si>
    <t>11/01/2024 21:02:12</t>
  </si>
  <si>
    <t>13:19:09</t>
  </si>
  <si>
    <t>20:49:19</t>
  </si>
  <si>
    <t>514</t>
  </si>
  <si>
    <t>26/12/2023 17:56:23</t>
  </si>
  <si>
    <t>11/01/2024 16:19:40</t>
  </si>
  <si>
    <t>19:53:25</t>
  </si>
  <si>
    <t>518</t>
  </si>
  <si>
    <t>28/12/2023 16:38:43</t>
  </si>
  <si>
    <t>08/01/2024 14:57:09</t>
  </si>
  <si>
    <t>APTO JOSÉ VENÂNCIO</t>
  </si>
  <si>
    <t>13:26:24</t>
  </si>
  <si>
    <t>20:47:15</t>
  </si>
  <si>
    <t>519</t>
  </si>
  <si>
    <t>28/12/2023 16:58:31</t>
  </si>
  <si>
    <t>10/01/2024 20:19:30</t>
  </si>
  <si>
    <t>17:01:56</t>
  </si>
  <si>
    <t>524</t>
  </si>
  <si>
    <t>28/12/2023 18:43:40</t>
  </si>
  <si>
    <t>11/01/2024 17:36:18</t>
  </si>
  <si>
    <t>13:13:58</t>
  </si>
  <si>
    <t>527</t>
  </si>
  <si>
    <t>28/12/2023 18:56:06</t>
  </si>
  <si>
    <t>16/01/2024 15:01:34</t>
  </si>
  <si>
    <t>20:30:34</t>
  </si>
  <si>
    <t>528</t>
  </si>
  <si>
    <t>28/12/2023 19:13:05</t>
  </si>
  <si>
    <t>17/01/2024 13:56:30</t>
  </si>
  <si>
    <t>13:22:23</t>
  </si>
  <si>
    <t>20:53:48</t>
  </si>
  <si>
    <t>529</t>
  </si>
  <si>
    <t>28/12/2023 19:15:21</t>
  </si>
  <si>
    <t>13:09:27</t>
  </si>
  <si>
    <t>17:50:52</t>
  </si>
  <si>
    <t>530</t>
  </si>
  <si>
    <t>28/12/2023 19:21:47</t>
  </si>
  <si>
    <t>11/01/2024 21:04:28</t>
  </si>
  <si>
    <t>APTO BUBA + FLAT JOSE VENANCIO</t>
  </si>
  <si>
    <t>20:50:00</t>
  </si>
  <si>
    <t>531</t>
  </si>
  <si>
    <t>28/12/2023 19:22:57</t>
  </si>
  <si>
    <t>11/01/2024 20:14:15</t>
  </si>
  <si>
    <t>APTO BUBA</t>
  </si>
  <si>
    <t>13:26:20</t>
  </si>
  <si>
    <t>20:46:05</t>
  </si>
  <si>
    <t>535</t>
  </si>
  <si>
    <t>11/01/2024 18:48:57</t>
  </si>
  <si>
    <t>11/01/2024 20:26:54</t>
  </si>
  <si>
    <t>FAZ. JEQUITIBÁ REI / DEMANDA COMUNICAÇÃO</t>
  </si>
  <si>
    <t>09:10:22</t>
  </si>
  <si>
    <t>536</t>
  </si>
  <si>
    <t>12/01/2024 14:14:19</t>
  </si>
  <si>
    <t>24/01/2024 11:45:29</t>
  </si>
  <si>
    <t>13:14:43</t>
  </si>
  <si>
    <t>20:59:19</t>
  </si>
  <si>
    <t>537</t>
  </si>
  <si>
    <t>12/01/2024 14:23:33</t>
  </si>
  <si>
    <t>19/01/2024 16:30:33</t>
  </si>
  <si>
    <t>13:12:06</t>
  </si>
  <si>
    <t>21:05:27</t>
  </si>
  <si>
    <t>538</t>
  </si>
  <si>
    <t>12/01/2024 15:59:17</t>
  </si>
  <si>
    <t>19/01/2024 15:53:50</t>
  </si>
  <si>
    <t>FAZ. EGIDIO</t>
  </si>
  <si>
    <t>11:00:21</t>
  </si>
  <si>
    <t>18:02:17</t>
  </si>
  <si>
    <t>541</t>
  </si>
  <si>
    <t>13/01/2024 09:32:33</t>
  </si>
  <si>
    <t>19/01/2024 15:56:44</t>
  </si>
  <si>
    <t>CASA INÁCIA + APTO BUBA</t>
  </si>
  <si>
    <t>11:30:03</t>
  </si>
  <si>
    <t>18:54:34</t>
  </si>
  <si>
    <t>547</t>
  </si>
  <si>
    <t>13/01/2024 10:59:15</t>
  </si>
  <si>
    <t>17/01/2024 18:05:56</t>
  </si>
  <si>
    <t>13:35:33</t>
  </si>
  <si>
    <t>20:24:10</t>
  </si>
  <si>
    <t>549</t>
  </si>
  <si>
    <t>13/01/2024 19:04:08</t>
  </si>
  <si>
    <t>24/01/2024 12:20:25</t>
  </si>
  <si>
    <t>APTO J. BENTO E KIKA</t>
  </si>
  <si>
    <t>13:03:26</t>
  </si>
  <si>
    <t>17:31:17</t>
  </si>
  <si>
    <t>550</t>
  </si>
  <si>
    <t>13/01/2024 19:14:18</t>
  </si>
  <si>
    <t>18/01/2024 09:59:30</t>
  </si>
  <si>
    <t>195</t>
  </si>
  <si>
    <t>13:20:47</t>
  </si>
  <si>
    <t>19:40:16</t>
  </si>
  <si>
    <t>554</t>
  </si>
  <si>
    <t>13/01/2024 20:20:55</t>
  </si>
  <si>
    <t>24/01/2024 19:12:35</t>
  </si>
  <si>
    <t>13:06:54</t>
  </si>
  <si>
    <t>19:08:52</t>
  </si>
  <si>
    <t>555</t>
  </si>
  <si>
    <t>15/01/2024 15:14:55</t>
  </si>
  <si>
    <t>18/01/2024 10:00:20</t>
  </si>
  <si>
    <t>194</t>
  </si>
  <si>
    <t>13:17:33</t>
  </si>
  <si>
    <t>19:04:37</t>
  </si>
  <si>
    <t>556</t>
  </si>
  <si>
    <t>15/01/2024 15:31:32</t>
  </si>
  <si>
    <t>17/01/2024 18:03:39</t>
  </si>
  <si>
    <t>13:09:12</t>
  </si>
  <si>
    <t>21:00:00</t>
  </si>
  <si>
    <t>561</t>
  </si>
  <si>
    <t>15/01/2024 17:43:10</t>
  </si>
  <si>
    <t>17/01/2024 17:49:11</t>
  </si>
  <si>
    <t>13:29:51</t>
  </si>
  <si>
    <t>17:24:14</t>
  </si>
  <si>
    <t>562</t>
  </si>
  <si>
    <t>15/01/2024 17:56:47</t>
  </si>
  <si>
    <t>23/01/2024 18:54:09</t>
  </si>
  <si>
    <t>13:48:21</t>
  </si>
  <si>
    <t>20:53:12</t>
  </si>
  <si>
    <t>566</t>
  </si>
  <si>
    <t>15/01/2024 20:19:29</t>
  </si>
  <si>
    <t>24/01/2024 18:50:45</t>
  </si>
  <si>
    <t>13:32:05</t>
  </si>
  <si>
    <t>21:06:47</t>
  </si>
  <si>
    <t>567</t>
  </si>
  <si>
    <t>15/01/2024 20:22:03</t>
  </si>
  <si>
    <t>14/02/2024 15:51:24</t>
  </si>
  <si>
    <t>13:32:08</t>
  </si>
  <si>
    <t>20:41:08</t>
  </si>
  <si>
    <t>569</t>
  </si>
  <si>
    <t>15/01/2024 20:28:36</t>
  </si>
  <si>
    <t>26/01/2024 12:19:26</t>
  </si>
  <si>
    <t>APT JOSÉ VENÂNCIO</t>
  </si>
  <si>
    <t>13:16:11</t>
  </si>
  <si>
    <t>20:45:04</t>
  </si>
  <si>
    <t>570</t>
  </si>
  <si>
    <t>15/01/2024 20:33:30</t>
  </si>
  <si>
    <t>01/02/2024 13:29:08</t>
  </si>
  <si>
    <t>13:06:07</t>
  </si>
  <si>
    <t>16:13:47</t>
  </si>
  <si>
    <t>571</t>
  </si>
  <si>
    <t>15/01/2024 20:47:13</t>
  </si>
  <si>
    <t>24/01/2024 18:58:10</t>
  </si>
  <si>
    <t>10:51:55</t>
  </si>
  <si>
    <t>18:50:13</t>
  </si>
  <si>
    <t>572</t>
  </si>
  <si>
    <t>15/01/2024 20:58:28</t>
  </si>
  <si>
    <t>26/01/2024 12:18:59</t>
  </si>
  <si>
    <t>19:51:09</t>
  </si>
  <si>
    <t>580</t>
  </si>
  <si>
    <t>16/01/2024 19:39:18</t>
  </si>
  <si>
    <t>29/01/2024 12:35:52</t>
  </si>
  <si>
    <t>FAZ JEQUITIBÁ REI</t>
  </si>
  <si>
    <t>20:39:16</t>
  </si>
  <si>
    <t>581</t>
  </si>
  <si>
    <t>16/01/2024 19:52:42</t>
  </si>
  <si>
    <t>25/01/2024 13:56:19</t>
  </si>
  <si>
    <t>188</t>
  </si>
  <si>
    <t>10:46:02</t>
  </si>
  <si>
    <t>18:57:37</t>
  </si>
  <si>
    <t>582</t>
  </si>
  <si>
    <t>16/01/2024 19:55:18</t>
  </si>
  <si>
    <t>29/01/2024 14:06:45</t>
  </si>
  <si>
    <t>FAZ .EGÍDIO</t>
  </si>
  <si>
    <t>10:25:00</t>
  </si>
  <si>
    <t>585</t>
  </si>
  <si>
    <t>19/01/2024 15:28:56</t>
  </si>
  <si>
    <t>14/02/2024 14:45:42</t>
  </si>
  <si>
    <t>13:10:12</t>
  </si>
  <si>
    <t>20:28:26</t>
  </si>
  <si>
    <t>588</t>
  </si>
  <si>
    <t>20/01/2024 12:53:43</t>
  </si>
  <si>
    <t>25/01/2024 17:53:19</t>
  </si>
  <si>
    <t xml:space="preserve"> APTO BUBA</t>
  </si>
  <si>
    <t>10:04:45</t>
  </si>
  <si>
    <t>17:00:17</t>
  </si>
  <si>
    <t>598</t>
  </si>
  <si>
    <t>22/01/2024 14:54:09</t>
  </si>
  <si>
    <t>29/01/2024 09:00:25</t>
  </si>
  <si>
    <t>13:10:22</t>
  </si>
  <si>
    <t>18:50:57</t>
  </si>
  <si>
    <t>600</t>
  </si>
  <si>
    <t>22/01/2024 15:33:23</t>
  </si>
  <si>
    <t>25/01/2024 18:11:51</t>
  </si>
  <si>
    <t>APTO BUBA + CLÍNICA GINECO</t>
  </si>
  <si>
    <t>13:12:20</t>
  </si>
  <si>
    <t>20:39:01</t>
  </si>
  <si>
    <t>603</t>
  </si>
  <si>
    <t>22/01/2024 19:30:40</t>
  </si>
  <si>
    <t>02/02/2024 17:13:10</t>
  </si>
  <si>
    <t>10:16:20</t>
  </si>
  <si>
    <t>19:11:51</t>
  </si>
  <si>
    <t>613</t>
  </si>
  <si>
    <t>24/01/2024 17:15:30</t>
  </si>
  <si>
    <t>01/02/2024 18:31:12</t>
  </si>
  <si>
    <t>10:48:00</t>
  </si>
  <si>
    <t>19:02:37</t>
  </si>
  <si>
    <t>615</t>
  </si>
  <si>
    <t>24/01/2024 17:42:01</t>
  </si>
  <si>
    <t>07/02/2024 14:41:06</t>
  </si>
  <si>
    <t>CASA DE INÁCIA + APTO BUBA</t>
  </si>
  <si>
    <t>10:17:07</t>
  </si>
  <si>
    <t>18:30:06</t>
  </si>
  <si>
    <t>616</t>
  </si>
  <si>
    <t>24/01/2024 17:47:44</t>
  </si>
  <si>
    <t>14/02/2024 15:16:23</t>
  </si>
  <si>
    <t>13:27:06</t>
  </si>
  <si>
    <t>617</t>
  </si>
  <si>
    <t>24/01/2024 18:09:49</t>
  </si>
  <si>
    <t>01/02/2024 19:44:14</t>
  </si>
  <si>
    <t>10:32:53</t>
  </si>
  <si>
    <t>18:54:56</t>
  </si>
  <si>
    <t>620</t>
  </si>
  <si>
    <t>26/01/2024 19:59:44</t>
  </si>
  <si>
    <t>31/01/2024 17:53:19</t>
  </si>
  <si>
    <t>FAZ. JEQUITIBÁ BEI</t>
  </si>
  <si>
    <t>18:14:19</t>
  </si>
  <si>
    <t>29/01/2024 14:45:04</t>
  </si>
  <si>
    <t>07/02/2024 15:51:16</t>
  </si>
  <si>
    <t>13:05:40</t>
  </si>
  <si>
    <t>19:40:00</t>
  </si>
  <si>
    <t>29/01/2024 14:48:18</t>
  </si>
  <si>
    <t>06/02/2024 20:19:50</t>
  </si>
  <si>
    <t>20:31:08</t>
  </si>
  <si>
    <t>640</t>
  </si>
  <si>
    <t>31/01/2024 14:54:09</t>
  </si>
  <si>
    <t>05/02/2024 17:42:37</t>
  </si>
  <si>
    <t>AP JOSÉ VENANCIO + CARLED</t>
  </si>
  <si>
    <t>21:04:05</t>
  </si>
  <si>
    <t>643</t>
  </si>
  <si>
    <t>05/02/2024 16:17:50</t>
  </si>
  <si>
    <t>09/02/2024 21:02:21</t>
  </si>
  <si>
    <t>13:14:01</t>
  </si>
  <si>
    <t>19:29:08</t>
  </si>
  <si>
    <t>644</t>
  </si>
  <si>
    <t>05/02/2024 16:21:52</t>
  </si>
  <si>
    <t>09/02/2024 18:39:39</t>
  </si>
  <si>
    <t>13:16:46</t>
  </si>
  <si>
    <t>20:04:40</t>
  </si>
  <si>
    <t>645</t>
  </si>
  <si>
    <t>05/02/2024 17:25:26</t>
  </si>
  <si>
    <t>14/02/2024 15:53:50</t>
  </si>
  <si>
    <t>13:17:00</t>
  </si>
  <si>
    <t>20:49:56</t>
  </si>
  <si>
    <t>647</t>
  </si>
  <si>
    <t>05/02/2024 18:00:00</t>
  </si>
  <si>
    <t>12/02/2024 11:38:32</t>
  </si>
  <si>
    <t>49</t>
  </si>
  <si>
    <t>13:18:52</t>
  </si>
  <si>
    <t>19:17:40</t>
  </si>
  <si>
    <t>650</t>
  </si>
  <si>
    <t>06/02/2024 15:56:21</t>
  </si>
  <si>
    <t>21/02/2024 15:59:27</t>
  </si>
  <si>
    <t>13:18:33</t>
  </si>
  <si>
    <t>19:58:42</t>
  </si>
  <si>
    <t>656</t>
  </si>
  <si>
    <t>06/02/2024 20:32:22</t>
  </si>
  <si>
    <t>20/02/2024 19:16:54</t>
  </si>
  <si>
    <t>13:13:19</t>
  </si>
  <si>
    <t>18:22:57</t>
  </si>
  <si>
    <t>657</t>
  </si>
  <si>
    <t>06/02/2024 20:36:35</t>
  </si>
  <si>
    <t>19/02/2024 19:10:26</t>
  </si>
  <si>
    <t>20:40:41</t>
  </si>
  <si>
    <t>658</t>
  </si>
  <si>
    <t>07/02/2024 17:51:17</t>
  </si>
  <si>
    <t>07/02/2024 18:23:03</t>
  </si>
  <si>
    <t>13:30:29</t>
  </si>
  <si>
    <t>20:33:53</t>
  </si>
  <si>
    <t>665</t>
  </si>
  <si>
    <t>09/02/2024 13:23:16</t>
  </si>
  <si>
    <t>17/02/2024 20:11:43</t>
  </si>
  <si>
    <t>13:39:59</t>
  </si>
  <si>
    <t>20:52:16</t>
  </si>
  <si>
    <t>666</t>
  </si>
  <si>
    <t>09/02/2024 13:26:21</t>
  </si>
  <si>
    <t>14/02/2024 17:40:25</t>
  </si>
  <si>
    <t>13:46:15</t>
  </si>
  <si>
    <t>20:36:59</t>
  </si>
  <si>
    <t>669</t>
  </si>
  <si>
    <t>09/02/2024 19:26:14</t>
  </si>
  <si>
    <t>19/02/2024 14:48:45</t>
  </si>
  <si>
    <t>10:28:58</t>
  </si>
  <si>
    <t>19:11:00</t>
  </si>
  <si>
    <t>670</t>
  </si>
  <si>
    <t>09/02/2024 19:36:02</t>
  </si>
  <si>
    <t>19/02/2024 18:44:59</t>
  </si>
  <si>
    <t>CASA DE INÁCIA</t>
  </si>
  <si>
    <t>13:49:00</t>
  </si>
  <si>
    <t>18:33:27</t>
  </si>
  <si>
    <t>673</t>
  </si>
  <si>
    <t>09/02/2024 20:01:49</t>
  </si>
  <si>
    <t>15/02/2024 18:13:58</t>
  </si>
  <si>
    <t>13:26:19</t>
  </si>
  <si>
    <t>22:26:01</t>
  </si>
  <si>
    <t>09/02/2024 20:11:36</t>
  </si>
  <si>
    <t>19/02/2024 14:44:42</t>
  </si>
  <si>
    <t>13:35:50</t>
  </si>
  <si>
    <t>19:35:21</t>
  </si>
  <si>
    <t>676</t>
  </si>
  <si>
    <t>09/02/2024 20:17:52</t>
  </si>
  <si>
    <t>15/02/2024 16:36:50</t>
  </si>
  <si>
    <t>13:15:23</t>
  </si>
  <si>
    <t>20:26:15</t>
  </si>
  <si>
    <t>689</t>
  </si>
  <si>
    <t>14/02/2024 18:20:15</t>
  </si>
  <si>
    <t>28/02/2024 18:08:33</t>
  </si>
  <si>
    <t>13:32:06</t>
  </si>
  <si>
    <t>16:19:46</t>
  </si>
  <si>
    <t>690</t>
  </si>
  <si>
    <t>14/02/2024 18:32:24</t>
  </si>
  <si>
    <t>02/03/2024 12:09:18</t>
  </si>
  <si>
    <t>13:21:29</t>
  </si>
  <si>
    <t>20:43:36</t>
  </si>
  <si>
    <t>14/02/2024 18:36:58</t>
  </si>
  <si>
    <t>23/02/2024 08:14:07</t>
  </si>
  <si>
    <t>13:27:57</t>
  </si>
  <si>
    <t>19:41:32</t>
  </si>
  <si>
    <t>692</t>
  </si>
  <si>
    <t>14/02/2024 18:38:36</t>
  </si>
  <si>
    <t>23/02/2024 08:14:21</t>
  </si>
  <si>
    <t>13:23:29</t>
  </si>
  <si>
    <t>20:59:10</t>
  </si>
  <si>
    <t>14/02/2024 18:41:36</t>
  </si>
  <si>
    <t>23/02/2024 08:14:13</t>
  </si>
  <si>
    <t>10:15:24</t>
  </si>
  <si>
    <t>18:52:05</t>
  </si>
  <si>
    <t>694</t>
  </si>
  <si>
    <t>14/02/2024 18:45:17</t>
  </si>
  <si>
    <t>23/02/2024 08:13:59</t>
  </si>
  <si>
    <t>76</t>
  </si>
  <si>
    <t>13:15:03</t>
  </si>
  <si>
    <t>19:58:19</t>
  </si>
  <si>
    <t>695</t>
  </si>
  <si>
    <t>14/02/2024 18:57:12</t>
  </si>
  <si>
    <t>23/02/2024 21:04:53</t>
  </si>
  <si>
    <t>13:09:30</t>
  </si>
  <si>
    <t>20:26:13</t>
  </si>
  <si>
    <t>697</t>
  </si>
  <si>
    <t>14/02/2024 19:11:54</t>
  </si>
  <si>
    <t>26/02/2024 12:50:56</t>
  </si>
  <si>
    <t>CASA DE JACUTINGA</t>
  </si>
  <si>
    <t>13:28:38</t>
  </si>
  <si>
    <t>19:16:49</t>
  </si>
  <si>
    <t>698</t>
  </si>
  <si>
    <t>14/02/2024 19:20:36</t>
  </si>
  <si>
    <t>07/03/2024 17:15:46</t>
  </si>
  <si>
    <t>-196</t>
  </si>
  <si>
    <t>14:01:06</t>
  </si>
  <si>
    <t>700</t>
  </si>
  <si>
    <t>14/02/2024 19:27:15</t>
  </si>
  <si>
    <t>07/03/2024 16:52:31</t>
  </si>
  <si>
    <t>-246</t>
  </si>
  <si>
    <t>10:30:14</t>
  </si>
  <si>
    <t>17:59:00</t>
  </si>
  <si>
    <t>701</t>
  </si>
  <si>
    <t>14/02/2024 19:34:34</t>
  </si>
  <si>
    <t>28/02/2024 18:08:08</t>
  </si>
  <si>
    <t>13:15:10</t>
  </si>
  <si>
    <t>20:32:14</t>
  </si>
  <si>
    <t>703</t>
  </si>
  <si>
    <t>19/02/2024 14:56:21</t>
  </si>
  <si>
    <t>09/03/2024 15:52:59</t>
  </si>
  <si>
    <t>11:12:43</t>
  </si>
  <si>
    <t>17:59:49</t>
  </si>
  <si>
    <t>19/02/2024 17:17:11</t>
  </si>
  <si>
    <t>02/03/2024 16:57:23</t>
  </si>
  <si>
    <t>13:06:25</t>
  </si>
  <si>
    <t>20:53:40</t>
  </si>
  <si>
    <t>711</t>
  </si>
  <si>
    <t>19/02/2024 17:21:08</t>
  </si>
  <si>
    <t>02/03/2024 17:50:51</t>
  </si>
  <si>
    <t>13:13:36</t>
  </si>
  <si>
    <t>20:50:48</t>
  </si>
  <si>
    <t>19/02/2024 17:32:22</t>
  </si>
  <si>
    <t>07/03/2024 21:05:00</t>
  </si>
  <si>
    <t>13:17:37</t>
  </si>
  <si>
    <t>21:05:57</t>
  </si>
  <si>
    <t>717</t>
  </si>
  <si>
    <t>19/02/2024 18:48:31</t>
  </si>
  <si>
    <t>09/03/2024 11:14:53</t>
  </si>
  <si>
    <t>-70</t>
  </si>
  <si>
    <t>13:11:50</t>
  </si>
  <si>
    <t>719</t>
  </si>
  <si>
    <t>19/02/2024 19:05:04</t>
  </si>
  <si>
    <t>29/02/2024 18:13:16</t>
  </si>
  <si>
    <t>21:15:18</t>
  </si>
  <si>
    <t>722</t>
  </si>
  <si>
    <t>20/02/2024 17:46:01</t>
  </si>
  <si>
    <t>02/03/2024 16:58:23</t>
  </si>
  <si>
    <t>13:28:35</t>
  </si>
  <si>
    <t>20:20:00</t>
  </si>
  <si>
    <t>724</t>
  </si>
  <si>
    <t>20/02/2024 18:17:54</t>
  </si>
  <si>
    <t>08/03/2024 16:53:53</t>
  </si>
  <si>
    <t>11:27:00</t>
  </si>
  <si>
    <t>17:10:00</t>
  </si>
  <si>
    <t>725</t>
  </si>
  <si>
    <t>20/02/2024 18:28:38</t>
  </si>
  <si>
    <t>08/03/2024 18:31:07</t>
  </si>
  <si>
    <t>20:30:00</t>
  </si>
  <si>
    <t>734</t>
  </si>
  <si>
    <t>24/02/2024 11:27:31</t>
  </si>
  <si>
    <t>08/03/2024 17:33:21</t>
  </si>
  <si>
    <t>10:10:50</t>
  </si>
  <si>
    <t>18:53:58</t>
  </si>
  <si>
    <t>735</t>
  </si>
  <si>
    <t>24/02/2024 11:33:59</t>
  </si>
  <si>
    <t>09/03/2024 13:19:48</t>
  </si>
  <si>
    <t>13:04:21</t>
  </si>
  <si>
    <t>20:55:59</t>
  </si>
  <si>
    <t>742</t>
  </si>
  <si>
    <t>26/02/2024 18:29:56</t>
  </si>
  <si>
    <t>07/03/2024 18:34:37</t>
  </si>
  <si>
    <t>19:52:55</t>
  </si>
  <si>
    <t>743</t>
  </si>
  <si>
    <t>26/02/2024 18:40:35</t>
  </si>
  <si>
    <t>07/03/2024 20:07:24</t>
  </si>
  <si>
    <t>13:12:05</t>
  </si>
  <si>
    <t>20:45:12</t>
  </si>
  <si>
    <t>745</t>
  </si>
  <si>
    <t>26/02/2024 19:19:54</t>
  </si>
  <si>
    <t>15/03/2024 12:05:27</t>
  </si>
  <si>
    <t>13:23:00</t>
  </si>
  <si>
    <t>17:00:43</t>
  </si>
  <si>
    <t>746</t>
  </si>
  <si>
    <t>26/02/2024 19:35:32</t>
  </si>
  <si>
    <t>06/03/2024 09:25:00</t>
  </si>
  <si>
    <t>13:42:13</t>
  </si>
  <si>
    <t>20:15:16</t>
  </si>
  <si>
    <t>750</t>
  </si>
  <si>
    <t>28/02/2024 17:54:27</t>
  </si>
  <si>
    <t>12/03/2024 17:15:03</t>
  </si>
  <si>
    <t>13:16:32</t>
  </si>
  <si>
    <t>751</t>
  </si>
  <si>
    <t>28/02/2024 17:59:05</t>
  </si>
  <si>
    <t>11/03/2024 16:51:09</t>
  </si>
  <si>
    <t>29/02/2024 18:40:29</t>
  </si>
  <si>
    <t>11/03/2024 17:55:38</t>
  </si>
  <si>
    <t>10:05:00</t>
  </si>
  <si>
    <t>17:56:15</t>
  </si>
  <si>
    <t>29/02/2024 18:53:41</t>
  </si>
  <si>
    <t>07/03/2024 20:47:01</t>
  </si>
  <si>
    <t>205</t>
  </si>
  <si>
    <t>10:28:21</t>
  </si>
  <si>
    <t>19:04:00</t>
  </si>
  <si>
    <t>763</t>
  </si>
  <si>
    <t>02/03/2024 11:59:22</t>
  </si>
  <si>
    <t>02/03/2024 19:50:38</t>
  </si>
  <si>
    <t>15:20:53</t>
  </si>
  <si>
    <t>773</t>
  </si>
  <si>
    <t>05/03/2024 19:04:01</t>
  </si>
  <si>
    <t>16/03/2024 20:06:30</t>
  </si>
  <si>
    <t>10:19:53</t>
  </si>
  <si>
    <t>18:51:09</t>
  </si>
  <si>
    <t>774</t>
  </si>
  <si>
    <t>05/03/2024 19:19:26</t>
  </si>
  <si>
    <t>21/03/2024 15:12:27</t>
  </si>
  <si>
    <t>10:26:24</t>
  </si>
  <si>
    <t>18:36:38</t>
  </si>
  <si>
    <t>775</t>
  </si>
  <si>
    <t>05/03/2024 19:52:35</t>
  </si>
  <si>
    <t>16/03/2024 20:08:03</t>
  </si>
  <si>
    <t>10:18:00</t>
  </si>
  <si>
    <t>18:18:39</t>
  </si>
  <si>
    <t>777</t>
  </si>
  <si>
    <t>06/03/2024 11:26:36</t>
  </si>
  <si>
    <t>19/03/2024 16:06:27</t>
  </si>
  <si>
    <t>13:23:39</t>
  </si>
  <si>
    <t>21:03:45</t>
  </si>
  <si>
    <t>779</t>
  </si>
  <si>
    <t>06/03/2024 11:36:49</t>
  </si>
  <si>
    <t>19/03/2024 20:13:42</t>
  </si>
  <si>
    <t>13:10:34</t>
  </si>
  <si>
    <t>20:48:46</t>
  </si>
  <si>
    <t>780</t>
  </si>
  <si>
    <t>06/03/2024 14:45:40</t>
  </si>
  <si>
    <t>14/03/2024 20:02:32</t>
  </si>
  <si>
    <t>13:07:32</t>
  </si>
  <si>
    <t>18:20:36</t>
  </si>
  <si>
    <t>782</t>
  </si>
  <si>
    <t>06/03/2024 17:12:01</t>
  </si>
  <si>
    <t>28/03/2024 16:45:33</t>
  </si>
  <si>
    <t>ESTÚDIO K</t>
  </si>
  <si>
    <t>10:38:00</t>
  </si>
  <si>
    <t>18:48:38</t>
  </si>
  <si>
    <t>787</t>
  </si>
  <si>
    <t>06/03/2024 20:09:41</t>
  </si>
  <si>
    <t>14/03/2024 19:21:52</t>
  </si>
  <si>
    <t>13:05:28</t>
  </si>
  <si>
    <t>17:58:20</t>
  </si>
  <si>
    <t>07/03/2024 18:18:40</t>
  </si>
  <si>
    <t>14/03/2024 19:44:30</t>
  </si>
  <si>
    <t>20:00:12</t>
  </si>
  <si>
    <t>792</t>
  </si>
  <si>
    <t>08/03/2024 14:18:05</t>
  </si>
  <si>
    <t>21/03/2024 15:30:37</t>
  </si>
  <si>
    <t>10:54:37</t>
  </si>
  <si>
    <t>19:01:42</t>
  </si>
  <si>
    <t>802</t>
  </si>
  <si>
    <t>10/03/2024 14:08:23</t>
  </si>
  <si>
    <t>20/03/2024 16:32:48</t>
  </si>
  <si>
    <t>ESTÚDIO C</t>
  </si>
  <si>
    <t>20:58:29</t>
  </si>
  <si>
    <t>803</t>
  </si>
  <si>
    <t>10/03/2024 14:19:14</t>
  </si>
  <si>
    <t>25/03/2024 19:33:23</t>
  </si>
  <si>
    <t>38</t>
  </si>
  <si>
    <t>10:25:55</t>
  </si>
  <si>
    <t>18:55:00</t>
  </si>
  <si>
    <t>804</t>
  </si>
  <si>
    <t>10/03/2024 14:22:58</t>
  </si>
  <si>
    <t>23/03/2024 11:21:43</t>
  </si>
  <si>
    <t>11:12:00</t>
  </si>
  <si>
    <t>10/03/2024 14:38:23</t>
  </si>
  <si>
    <t>20/03/2024 18:00:33</t>
  </si>
  <si>
    <t>11:30:00</t>
  </si>
  <si>
    <t>10/03/2024 14:51:02</t>
  </si>
  <si>
    <t>04/04/2024 11:58:09</t>
  </si>
  <si>
    <t>14:10:01</t>
  </si>
  <si>
    <t>18:22:26</t>
  </si>
  <si>
    <t>820</t>
  </si>
  <si>
    <t>13/03/2024 19:15:06</t>
  </si>
  <si>
    <t>02/04/2024 18:54:28</t>
  </si>
  <si>
    <t>13:27:38</t>
  </si>
  <si>
    <t>20:58:13</t>
  </si>
  <si>
    <t>823</t>
  </si>
  <si>
    <t>14/03/2024 16:55:32</t>
  </si>
  <si>
    <t>21/03/2024 16:16:04</t>
  </si>
  <si>
    <t>10:45:00</t>
  </si>
  <si>
    <t>19:09:00</t>
  </si>
  <si>
    <t>825</t>
  </si>
  <si>
    <t>14/03/2024 19:34:53</t>
  </si>
  <si>
    <t>22/03/2024 20:05:59</t>
  </si>
  <si>
    <t>13:44:17</t>
  </si>
  <si>
    <t>21:08:03</t>
  </si>
  <si>
    <t>827</t>
  </si>
  <si>
    <t>15/03/2024 11:25:48</t>
  </si>
  <si>
    <t>25/03/2024 18:53:37</t>
  </si>
  <si>
    <t>13:07:46</t>
  </si>
  <si>
    <t>20:08:33</t>
  </si>
  <si>
    <t>828</t>
  </si>
  <si>
    <t>15/03/2024 11:32:37</t>
  </si>
  <si>
    <t>21/03/2024 16:13:26</t>
  </si>
  <si>
    <t>11:39:00</t>
  </si>
  <si>
    <t>19:19:13</t>
  </si>
  <si>
    <t>829</t>
  </si>
  <si>
    <t>15/03/2024 11:47:05</t>
  </si>
  <si>
    <t>20/03/2024 18:05:13</t>
  </si>
  <si>
    <t>20:09:59</t>
  </si>
  <si>
    <t>18/03/2024 17:15:12</t>
  </si>
  <si>
    <t>26/03/2024 22:13:59</t>
  </si>
  <si>
    <t>11:14:17</t>
  </si>
  <si>
    <t>19:56:19</t>
  </si>
  <si>
    <t>18/03/2024 17:17:38</t>
  </si>
  <si>
    <t>28/03/2024 18:55:35</t>
  </si>
  <si>
    <t>13:16:29</t>
  </si>
  <si>
    <t>20:37:42</t>
  </si>
  <si>
    <t>18/03/2024 18:16:41</t>
  </si>
  <si>
    <t>28/03/2024 19:40:35</t>
  </si>
  <si>
    <t>19/03/2024 12:45:01</t>
  </si>
  <si>
    <t>28/03/2024 15:09:24</t>
  </si>
  <si>
    <t>13:21:08</t>
  </si>
  <si>
    <t>20:21:29</t>
  </si>
  <si>
    <t>20/03/2024 18:28:55</t>
  </si>
  <si>
    <t>05/04/2024 15:00:41</t>
  </si>
  <si>
    <t>11:45:00</t>
  </si>
  <si>
    <t>19:34:55</t>
  </si>
  <si>
    <t>852</t>
  </si>
  <si>
    <t>21/03/2024 16:08:24</t>
  </si>
  <si>
    <t>26/03/2024 22:14:16</t>
  </si>
  <si>
    <t>13:15:06</t>
  </si>
  <si>
    <t>21:04:55</t>
  </si>
  <si>
    <t>21/03/2024 16:26:26</t>
  </si>
  <si>
    <t>05/04/2024 12:30:14</t>
  </si>
  <si>
    <t>11:21:55</t>
  </si>
  <si>
    <t>854</t>
  </si>
  <si>
    <t>21/03/2024 16:45:18</t>
  </si>
  <si>
    <t>03/04/2024 12:06:27</t>
  </si>
  <si>
    <t>25/03/2024 17:13:52</t>
  </si>
  <si>
    <t>08/04/2024 10:12:09</t>
  </si>
  <si>
    <t>11:09:25</t>
  </si>
  <si>
    <t>20:05:34</t>
  </si>
  <si>
    <t>25/03/2024 18:01:00</t>
  </si>
  <si>
    <t>09/04/2024 10:05:32</t>
  </si>
  <si>
    <t>18:52:59</t>
  </si>
  <si>
    <t>871</t>
  </si>
  <si>
    <t>25/03/2024 18:50:19</t>
  </si>
  <si>
    <t>04/04/2024 10:04:18</t>
  </si>
  <si>
    <t>12:58:00</t>
  </si>
  <si>
    <t>18:44:26</t>
  </si>
  <si>
    <t>872</t>
  </si>
  <si>
    <t>25/03/2024 19:04:29</t>
  </si>
  <si>
    <t>04/04/2024 13:58:46</t>
  </si>
  <si>
    <t>13:03:12</t>
  </si>
  <si>
    <t>17:40:18</t>
  </si>
  <si>
    <t>876</t>
  </si>
  <si>
    <t>27/03/2024 12:54:52</t>
  </si>
  <si>
    <t>04/04/2024 13:58:47</t>
  </si>
  <si>
    <t>191</t>
  </si>
  <si>
    <t>13:11:46</t>
  </si>
  <si>
    <t>20:32:47</t>
  </si>
  <si>
    <t>877</t>
  </si>
  <si>
    <t>27/03/2024 16:31:06</t>
  </si>
  <si>
    <t>05/04/2024 16:28:03</t>
  </si>
  <si>
    <t>10:33:31</t>
  </si>
  <si>
    <t>19:06:05</t>
  </si>
  <si>
    <t>878</t>
  </si>
  <si>
    <t>27/03/2024 16:35:04</t>
  </si>
  <si>
    <t>04/04/2024 12:27:18</t>
  </si>
  <si>
    <t>13:45:14</t>
  </si>
  <si>
    <t>20:46:10</t>
  </si>
  <si>
    <t>879</t>
  </si>
  <si>
    <t>27/03/2024 17:16:42</t>
  </si>
  <si>
    <t>04/04/2024 12:58:43</t>
  </si>
  <si>
    <t>20:25:00</t>
  </si>
  <si>
    <t>880</t>
  </si>
  <si>
    <t>27/03/2024 17:20:27</t>
  </si>
  <si>
    <t>04/04/2024 10:18:02</t>
  </si>
  <si>
    <t>13:14:26</t>
  </si>
  <si>
    <t>881</t>
  </si>
  <si>
    <t>27/03/2024 18:53:14</t>
  </si>
  <si>
    <t>11/04/2024 13:18:09</t>
  </si>
  <si>
    <t>19:10:12</t>
  </si>
  <si>
    <t>890</t>
  </si>
  <si>
    <t>28/03/2024 19:10:19</t>
  </si>
  <si>
    <t>11/04/2024 17:33:39</t>
  </si>
  <si>
    <t>10:30:11</t>
  </si>
  <si>
    <t>18:17:12</t>
  </si>
  <si>
    <t>02/04/2024 11:30:19</t>
  </si>
  <si>
    <t>16/04/2024 18:26:59</t>
  </si>
  <si>
    <t>10:33:01</t>
  </si>
  <si>
    <t>18:40:04</t>
  </si>
  <si>
    <t>02/04/2024 11:35:11</t>
  </si>
  <si>
    <t>11/04/2024 16:18:14</t>
  </si>
  <si>
    <t>22:57:16</t>
  </si>
  <si>
    <t>896</t>
  </si>
  <si>
    <t>02/04/2024 12:44:48</t>
  </si>
  <si>
    <t>11/04/2024 16:57:27</t>
  </si>
  <si>
    <t>13:20:20</t>
  </si>
  <si>
    <t>02/04/2024 12:54:03</t>
  </si>
  <si>
    <t>11/04/2024 21:04:48</t>
  </si>
  <si>
    <t>13:21:00</t>
  </si>
  <si>
    <t>20:50:33</t>
  </si>
  <si>
    <t>02/04/2024 13:03:24</t>
  </si>
  <si>
    <t>10:12:00</t>
  </si>
  <si>
    <t>18:27:09</t>
  </si>
  <si>
    <t>02/04/2024 13:10:04</t>
  </si>
  <si>
    <t>18/04/2024 17:55:10</t>
  </si>
  <si>
    <t>20:39:07</t>
  </si>
  <si>
    <t>04/04/2024 14:18:29</t>
  </si>
  <si>
    <t>11/04/2024 18:23:07</t>
  </si>
  <si>
    <t>13:10:33</t>
  </si>
  <si>
    <t>19:42:42</t>
  </si>
  <si>
    <t>919</t>
  </si>
  <si>
    <t>05/04/2024 17:03:15</t>
  </si>
  <si>
    <t>15/04/2024 18:46:48</t>
  </si>
  <si>
    <t>13:20:46</t>
  </si>
  <si>
    <t>19:48:13</t>
  </si>
  <si>
    <t>921</t>
  </si>
  <si>
    <t>05/04/2024 17:31:57</t>
  </si>
  <si>
    <t>12/04/2024 18:15:56</t>
  </si>
  <si>
    <t>14:19:36</t>
  </si>
  <si>
    <t>17:48:48</t>
  </si>
  <si>
    <t>05/04/2024 17:41:07</t>
  </si>
  <si>
    <t>16/04/2024 19:28:07</t>
  </si>
  <si>
    <t>10:51:00</t>
  </si>
  <si>
    <t>18:29:57</t>
  </si>
  <si>
    <t>931</t>
  </si>
  <si>
    <t>05/04/2024 20:29:49</t>
  </si>
  <si>
    <t>16/04/2024 18:04:41</t>
  </si>
  <si>
    <t>19:36:42</t>
  </si>
  <si>
    <t>937</t>
  </si>
  <si>
    <t>08/04/2024 19:35:25</t>
  </si>
  <si>
    <t>22/04/2024 14:44:05</t>
  </si>
  <si>
    <t>13:09:20</t>
  </si>
  <si>
    <t>Terra e Ação</t>
  </si>
  <si>
    <t>16/01/2024 14:09:18</t>
  </si>
  <si>
    <t>16/01/2024 14:09:28</t>
  </si>
  <si>
    <t>(Não informado)</t>
  </si>
  <si>
    <t>553</t>
  </si>
  <si>
    <t>18/01/2024 15:45:25</t>
  </si>
  <si>
    <t>18/01/2024 15:49:30</t>
  </si>
  <si>
    <t>18/01/2024 16:36:03</t>
  </si>
  <si>
    <t>18/01/2024 16:40:16</t>
  </si>
  <si>
    <t>20:40</t>
  </si>
  <si>
    <t>16:46:49</t>
  </si>
  <si>
    <t>16:47:35</t>
  </si>
  <si>
    <t>Rua Inglaterra, 111</t>
  </si>
  <si>
    <t>24/01/2024 12:03:40</t>
  </si>
  <si>
    <t>24/01/2024 12:07:35</t>
  </si>
  <si>
    <t>-26</t>
  </si>
  <si>
    <t>MG4</t>
  </si>
  <si>
    <t>10:05</t>
  </si>
  <si>
    <t>18:05</t>
  </si>
  <si>
    <t>557</t>
  </si>
  <si>
    <t>24/01/2024 17:20:07</t>
  </si>
  <si>
    <t>24/01/2024 17:20:11</t>
  </si>
  <si>
    <t>579</t>
  </si>
  <si>
    <t>15/03/2024 14:36:32</t>
  </si>
  <si>
    <t>15/03/2024 14:36:41</t>
  </si>
  <si>
    <t>584</t>
  </si>
  <si>
    <t>15/03/2024 15:40:29</t>
  </si>
  <si>
    <t>15/03/2024 15:40:30</t>
  </si>
  <si>
    <t>15/03/2024 15:53:28</t>
  </si>
  <si>
    <t>15/03/2024 15:53:29</t>
  </si>
  <si>
    <t>17/03/2024</t>
  </si>
  <si>
    <t>Domingo</t>
  </si>
  <si>
    <t>586</t>
  </si>
  <si>
    <t>15/03/2024 18:40:21</t>
  </si>
  <si>
    <t>590</t>
  </si>
  <si>
    <t>18/03/2024 14:51:54</t>
  </si>
  <si>
    <t>18/03/2024 15:52:49</t>
  </si>
  <si>
    <t>Estúdios Globo MG4 - Estrada de Curicica, 1190 - Curicica</t>
  </si>
  <si>
    <t>591</t>
  </si>
  <si>
    <t>18/03/2024 15:58:31</t>
  </si>
  <si>
    <t>18/03/2024 15:58:45</t>
  </si>
  <si>
    <t>Estúdio MG4</t>
  </si>
  <si>
    <t>592</t>
  </si>
  <si>
    <t>18/03/2024 18:39:51</t>
  </si>
  <si>
    <t>18/03/2024 18:40:00</t>
  </si>
  <si>
    <t>TERRA E PAIXÃO</t>
  </si>
  <si>
    <t>1172</t>
  </si>
  <si>
    <t>21/12/2023 15:34:38</t>
  </si>
  <si>
    <t>30/12/2023 09:55:06</t>
  </si>
  <si>
    <t>EST D - SILVÉRIO + CASA MARA + CASA ADEMIR + QTO GRAÇA</t>
  </si>
  <si>
    <t>13:23:49</t>
  </si>
  <si>
    <t>21:01:00</t>
  </si>
  <si>
    <t>1173</t>
  </si>
  <si>
    <t>21/12/2023 15:34:56</t>
  </si>
  <si>
    <t>28/12/2023 14:07:43</t>
  </si>
  <si>
    <t>EST M - ADM FAZENDA + CASA ANTÔNIO</t>
  </si>
  <si>
    <t>13:05:50</t>
  </si>
  <si>
    <t>16:57:45</t>
  </si>
  <si>
    <t>1174</t>
  </si>
  <si>
    <t>21/12/2023 15:37:01</t>
  </si>
  <si>
    <t>28/12/2023 14:33:53</t>
  </si>
  <si>
    <t>142</t>
  </si>
  <si>
    <t>EST D - BAR CÂNDIDA + DELEGACIA</t>
  </si>
  <si>
    <t>13:13:18</t>
  </si>
  <si>
    <t>21:25:03</t>
  </si>
  <si>
    <t>1175</t>
  </si>
  <si>
    <t>21/12/2023 15:37:04</t>
  </si>
  <si>
    <t>28/12/2023 14:59:29</t>
  </si>
  <si>
    <t>EST D - DELEGACIA</t>
  </si>
  <si>
    <t>13:13:23</t>
  </si>
  <si>
    <t>21:07:12</t>
  </si>
  <si>
    <t>1176</t>
  </si>
  <si>
    <t>21/12/2023 15:37:06</t>
  </si>
  <si>
    <t>28/12/2023 16:36:24</t>
  </si>
  <si>
    <t>13:11:26</t>
  </si>
  <si>
    <t>21:04:57</t>
  </si>
  <si>
    <t>1177</t>
  </si>
  <si>
    <t>21/12/2023 15:37:09</t>
  </si>
  <si>
    <t>04/01/2024 14:54:06</t>
  </si>
  <si>
    <t>EST D - CASA TADEU + DELEGACIA + FÓRUM</t>
  </si>
  <si>
    <t>14:11:32</t>
  </si>
  <si>
    <t>21:06:11</t>
  </si>
  <si>
    <t>1178</t>
  </si>
  <si>
    <t>21/12/2023 15:55:54</t>
  </si>
  <si>
    <t>28/12/2023 15:23:44</t>
  </si>
  <si>
    <t>EST M - POUSADA</t>
  </si>
  <si>
    <t>11:08:36</t>
  </si>
  <si>
    <t>20:05:59</t>
  </si>
  <si>
    <t>1179</t>
  </si>
  <si>
    <t>21/12/2023 15:56:14</t>
  </si>
  <si>
    <t>28/12/2023 14:36:04</t>
  </si>
  <si>
    <t>EST M - CASA ANTÔNIO + JOALHERIA (ADM)</t>
  </si>
  <si>
    <t>19:14:09</t>
  </si>
  <si>
    <t>1180</t>
  </si>
  <si>
    <t>21/12/2023 15:56:31</t>
  </si>
  <si>
    <t>28/12/2023 15:04:26</t>
  </si>
  <si>
    <t>EST M - CASA ANTÔNIO</t>
  </si>
  <si>
    <t>13:23:25</t>
  </si>
  <si>
    <t>21:07:32</t>
  </si>
  <si>
    <t>1187</t>
  </si>
  <si>
    <t>21/12/2023 16:21:00</t>
  </si>
  <si>
    <t>04/01/2024 15:29:52</t>
  </si>
  <si>
    <t>EST D - CONSULTÓRIO TERAPIA + CASA JONATAS</t>
  </si>
  <si>
    <t>13:05:45</t>
  </si>
  <si>
    <t>21:08:19</t>
  </si>
  <si>
    <t>1188</t>
  </si>
  <si>
    <t>21/12/2023 16:21:13</t>
  </si>
  <si>
    <t>03/01/2024 14:46:25</t>
  </si>
  <si>
    <t>EST D - HOTEL BARATO</t>
  </si>
  <si>
    <t>11:28:16</t>
  </si>
  <si>
    <t>19:02:24</t>
  </si>
  <si>
    <t>1190</t>
  </si>
  <si>
    <t>21/12/2023 16:31:30</t>
  </si>
  <si>
    <t>27/12/2023 16:42:27</t>
  </si>
  <si>
    <t>13:03:33</t>
  </si>
  <si>
    <t>20:35:17</t>
  </si>
  <si>
    <t>1197</t>
  </si>
  <si>
    <t>22/12/2023 18:03:40</t>
  </si>
  <si>
    <t>28/12/2023 15:37:18</t>
  </si>
  <si>
    <t>13:43:54</t>
  </si>
  <si>
    <t>17:54:39</t>
  </si>
  <si>
    <t>1198</t>
  </si>
  <si>
    <t>22/12/2023 18:05:38</t>
  </si>
  <si>
    <t>03/01/2024 16:21:25</t>
  </si>
  <si>
    <t>EST D - CLOSES DE BEBÊ + HOSPITAL ALINE</t>
  </si>
  <si>
    <t>12:57:21</t>
  </si>
  <si>
    <t>00:01:57</t>
  </si>
  <si>
    <t>1199</t>
  </si>
  <si>
    <t>22/12/2023 18:07:36</t>
  </si>
  <si>
    <t>11/01/2024 17:11:00</t>
  </si>
  <si>
    <t>EST D - DELEGACIA + CLOSES BEBÊS</t>
  </si>
  <si>
    <t>13:07:36</t>
  </si>
  <si>
    <t>21:21:36</t>
  </si>
  <si>
    <t>1200</t>
  </si>
  <si>
    <t>22/12/2023 18:08:48</t>
  </si>
  <si>
    <t>13/01/2024 15:35:17</t>
  </si>
  <si>
    <t>EST D - APARTAMENTO RJ + ESCRITÓRIO DE SILVÉRIO + DELEGACIA</t>
  </si>
  <si>
    <t>13:32:22</t>
  </si>
  <si>
    <t>18:03:50</t>
  </si>
  <si>
    <t>Filtro Horário Fim</t>
  </si>
  <si>
    <t>Filtro Hora Final</t>
  </si>
  <si>
    <t>Rótulos de Coluna</t>
  </si>
  <si>
    <t>Total Geral</t>
  </si>
  <si>
    <t>Contagem de Roteiro</t>
  </si>
  <si>
    <t>Rótulos de Linha</t>
  </si>
  <si>
    <t xml:space="preserve">Hora </t>
  </si>
  <si>
    <t>Hora Fim Arred</t>
  </si>
  <si>
    <t>Cálculo de Ociosidade</t>
  </si>
  <si>
    <t>Turno de Gravação</t>
  </si>
  <si>
    <t>A Lista</t>
  </si>
  <si>
    <t>5</t>
  </si>
  <si>
    <t>09/03/2024 11:56:02</t>
  </si>
  <si>
    <t>30/04/2024 12:28:41</t>
  </si>
  <si>
    <t>03/05/2024</t>
  </si>
  <si>
    <t>ESTÚDIO I</t>
  </si>
  <si>
    <t>17:53:25</t>
  </si>
  <si>
    <t>400</t>
  </si>
  <si>
    <t>08/04/2024 14:50:48</t>
  </si>
  <si>
    <t>22/04/2024 21:24:47</t>
  </si>
  <si>
    <t>24/04/2024</t>
  </si>
  <si>
    <t>36</t>
  </si>
  <si>
    <t>10:01:33</t>
  </si>
  <si>
    <t>15:52:49</t>
  </si>
  <si>
    <t>412</t>
  </si>
  <si>
    <t>09/04/2024 18:45:19</t>
  </si>
  <si>
    <t>26/04/2024 17:06:53</t>
  </si>
  <si>
    <t>29/04/2024</t>
  </si>
  <si>
    <t>10:16:06</t>
  </si>
  <si>
    <t>17:10:08</t>
  </si>
  <si>
    <t>423</t>
  </si>
  <si>
    <t>12/04/2024 18:05:03</t>
  </si>
  <si>
    <t>22/04/2024 21:45:45</t>
  </si>
  <si>
    <t>11:23:03</t>
  </si>
  <si>
    <t>20:10:07</t>
  </si>
  <si>
    <t>425</t>
  </si>
  <si>
    <t>12/04/2024 18:22:15</t>
  </si>
  <si>
    <t>24/04/2024 14:20:36</t>
  </si>
  <si>
    <t>27/04/2024</t>
  </si>
  <si>
    <t>67</t>
  </si>
  <si>
    <t>18:44:56</t>
  </si>
  <si>
    <t>428</t>
  </si>
  <si>
    <t>12/04/2024 18:46:14</t>
  </si>
  <si>
    <t>03/05/2024 12:05:32</t>
  </si>
  <si>
    <t>13:04:40</t>
  </si>
  <si>
    <t>20:48:26</t>
  </si>
  <si>
    <t>429</t>
  </si>
  <si>
    <t>12/04/2024 20:13:03</t>
  </si>
  <si>
    <t>30/04/2024 18:09:16</t>
  </si>
  <si>
    <t>02/05/2024</t>
  </si>
  <si>
    <t>13:15:09</t>
  </si>
  <si>
    <t>430</t>
  </si>
  <si>
    <t>12/04/2024 20:34:53</t>
  </si>
  <si>
    <t>24/04/2024 12:31:54</t>
  </si>
  <si>
    <t>25/04/2024</t>
  </si>
  <si>
    <t>13:08:50</t>
  </si>
  <si>
    <t>20:11:33</t>
  </si>
  <si>
    <t>431</t>
  </si>
  <si>
    <t>15/04/2024 12:14:00</t>
  </si>
  <si>
    <t>18/04/2024 19:46:33</t>
  </si>
  <si>
    <t>26/04/2024</t>
  </si>
  <si>
    <t>11:06:35</t>
  </si>
  <si>
    <t>19:06:32</t>
  </si>
  <si>
    <t>441</t>
  </si>
  <si>
    <t>17/04/2024 20:21:58</t>
  </si>
  <si>
    <t>29/04/2024 19:44:08</t>
  </si>
  <si>
    <t>30/04/2024</t>
  </si>
  <si>
    <t>10:12:07</t>
  </si>
  <si>
    <t>18:58:47</t>
  </si>
  <si>
    <t>446</t>
  </si>
  <si>
    <t>18/04/2024 21:05:55</t>
  </si>
  <si>
    <t>03/05/2024 12:44:13</t>
  </si>
  <si>
    <t>04/05/2024</t>
  </si>
  <si>
    <t>10:09:45</t>
  </si>
  <si>
    <t>18:36:16</t>
  </si>
  <si>
    <t>448</t>
  </si>
  <si>
    <t>21/04/2024 21:51:41</t>
  </si>
  <si>
    <t>02/05/2024 13:07:35</t>
  </si>
  <si>
    <t>06/05/2024</t>
  </si>
  <si>
    <t>13:12:11</t>
  </si>
  <si>
    <t>19:27:25</t>
  </si>
  <si>
    <t>318</t>
  </si>
  <si>
    <t>05/04/2024 15:01:15</t>
  </si>
  <si>
    <t>26/04/2024 11:35:58</t>
  </si>
  <si>
    <t>21:06:05</t>
  </si>
  <si>
    <t>12/04/2024 11:43:36</t>
  </si>
  <si>
    <t>18/04/2024 19:39:35</t>
  </si>
  <si>
    <t>13:34:31</t>
  </si>
  <si>
    <t>18:08:00</t>
  </si>
  <si>
    <t>12/04/2024 11:45:27</t>
  </si>
  <si>
    <t>18/04/2024 19:39:43</t>
  </si>
  <si>
    <t>13:28:47</t>
  </si>
  <si>
    <t>325</t>
  </si>
  <si>
    <t>12/04/2024 11:48:11</t>
  </si>
  <si>
    <t>18/04/2024 22:05:30</t>
  </si>
  <si>
    <t>14:17:55</t>
  </si>
  <si>
    <t>21:20:08</t>
  </si>
  <si>
    <t>326</t>
  </si>
  <si>
    <t>12/04/2024 12:52:42</t>
  </si>
  <si>
    <t>25/04/2024 15:00:17</t>
  </si>
  <si>
    <t>20:20:06</t>
  </si>
  <si>
    <t>327</t>
  </si>
  <si>
    <t>12/04/2024 12:54:02</t>
  </si>
  <si>
    <t>25/04/2024 15:00:28</t>
  </si>
  <si>
    <t>13:22:00</t>
  </si>
  <si>
    <t>19:01:52</t>
  </si>
  <si>
    <t>329</t>
  </si>
  <si>
    <t>12/04/2024 13:00:33</t>
  </si>
  <si>
    <t>30/04/2024 21:26:44</t>
  </si>
  <si>
    <t>18:15:12</t>
  </si>
  <si>
    <t>330</t>
  </si>
  <si>
    <t>12/04/2024 13:07:19</t>
  </si>
  <si>
    <t>03/05/2024 22:44:33</t>
  </si>
  <si>
    <t>10:16:04</t>
  </si>
  <si>
    <t>18:40:16</t>
  </si>
  <si>
    <t>12/04/2024 13:28:57</t>
  </si>
  <si>
    <t>30/04/2024 21:35:49</t>
  </si>
  <si>
    <t>13:16:57</t>
  </si>
  <si>
    <t>18:34:00</t>
  </si>
  <si>
    <t>388</t>
  </si>
  <si>
    <t>24/04/2024 13:14:28</t>
  </si>
  <si>
    <t>02/05/2024 18:53:45</t>
  </si>
  <si>
    <t>13:05:18</t>
  </si>
  <si>
    <t>20:59:03</t>
  </si>
  <si>
    <t>12/04/2024 10:51:25</t>
  </si>
  <si>
    <t>29/04/2024 16:20:37</t>
  </si>
  <si>
    <t>20:30:45</t>
  </si>
  <si>
    <t>08/04/2024 19:17:37</t>
  </si>
  <si>
    <t>26/04/2024 18:59:47</t>
  </si>
  <si>
    <t>10:28:29</t>
  </si>
  <si>
    <t>18:59:11</t>
  </si>
  <si>
    <t>938</t>
  </si>
  <si>
    <t>08/04/2024 19:41:06</t>
  </si>
  <si>
    <t>22/04/2024 14:43:36</t>
  </si>
  <si>
    <t>10:33:00</t>
  </si>
  <si>
    <t>19:02:14</t>
  </si>
  <si>
    <t>08/04/2024 19:48:52</t>
  </si>
  <si>
    <t>19/04/2024 16:38:16</t>
  </si>
  <si>
    <t>10:21:56</t>
  </si>
  <si>
    <t>18:07:22</t>
  </si>
  <si>
    <t>940</t>
  </si>
  <si>
    <t>10/04/2024 17:49:53</t>
  </si>
  <si>
    <t>24/04/2024 18:53:09</t>
  </si>
  <si>
    <t>18:19:42</t>
  </si>
  <si>
    <t>942</t>
  </si>
  <si>
    <t>10/04/2024 20:07:28</t>
  </si>
  <si>
    <t>18/04/2024 17:55:22</t>
  </si>
  <si>
    <t>13:44:30</t>
  </si>
  <si>
    <t>20:57:17</t>
  </si>
  <si>
    <t>10/04/2024 20:09:29</t>
  </si>
  <si>
    <t>24/04/2024 18:22:21</t>
  </si>
  <si>
    <t>10:26:20</t>
  </si>
  <si>
    <t>19:09:23</t>
  </si>
  <si>
    <t>952</t>
  </si>
  <si>
    <t>12/04/2024 19:06:50</t>
  </si>
  <si>
    <t>25/04/2024 20:27:46</t>
  </si>
  <si>
    <t>13:45:15</t>
  </si>
  <si>
    <t>958</t>
  </si>
  <si>
    <t>15/04/2024 17:24:28</t>
  </si>
  <si>
    <t>25/04/2024 20:34:23</t>
  </si>
  <si>
    <t>13:19:03</t>
  </si>
  <si>
    <t>19:01:47</t>
  </si>
  <si>
    <t>959</t>
  </si>
  <si>
    <t>15/04/2024 17:33:09</t>
  </si>
  <si>
    <t>25/04/2024 20:51:26</t>
  </si>
  <si>
    <t>21:07:43</t>
  </si>
  <si>
    <t>960</t>
  </si>
  <si>
    <t>15/04/2024 18:05:20</t>
  </si>
  <si>
    <t>25/04/2024 21:06:22</t>
  </si>
  <si>
    <t>11:27:11</t>
  </si>
  <si>
    <t>15:58:59</t>
  </si>
  <si>
    <t>961</t>
  </si>
  <si>
    <t>15/04/2024 18:17:52</t>
  </si>
  <si>
    <t>25/04/2024 19:50:29</t>
  </si>
  <si>
    <t>20:27:20</t>
  </si>
  <si>
    <t>962</t>
  </si>
  <si>
    <t>15/04/2024 18:33:23</t>
  </si>
  <si>
    <t>24/04/2024 19:01:05</t>
  </si>
  <si>
    <t>11:20:00</t>
  </si>
  <si>
    <t>19:14:57</t>
  </si>
  <si>
    <t>963</t>
  </si>
  <si>
    <t>15/04/2024 18:35:38</t>
  </si>
  <si>
    <t>05/05/2024 11:04:28</t>
  </si>
  <si>
    <t>ESTÚDIO K - JEQUITIBÁ REI</t>
  </si>
  <si>
    <t>10:24:46</t>
  </si>
  <si>
    <t>19:03:16</t>
  </si>
  <si>
    <t>964</t>
  </si>
  <si>
    <t>15/04/2024 18:43:05</t>
  </si>
  <si>
    <t>01/05/2024 12:04:36</t>
  </si>
  <si>
    <t>13:33:16</t>
  </si>
  <si>
    <t>20:45:16</t>
  </si>
  <si>
    <t>965</t>
  </si>
  <si>
    <t>15/04/2024 19:13:34</t>
  </si>
  <si>
    <t>01/05/2024 12:13:33</t>
  </si>
  <si>
    <t>966</t>
  </si>
  <si>
    <t>15/04/2024 19:22:12</t>
  </si>
  <si>
    <t>27/04/2024 14:45:05</t>
  </si>
  <si>
    <t>20:33:12</t>
  </si>
  <si>
    <t>15/04/2024 19:50:05</t>
  </si>
  <si>
    <t>30/04/2024 14:12:34</t>
  </si>
  <si>
    <t>13:08:36</t>
  </si>
  <si>
    <t>20:06:05</t>
  </si>
  <si>
    <t>981</t>
  </si>
  <si>
    <t>19/04/2024 15:17:58</t>
  </si>
  <si>
    <t>03/05/2024 16:42:26</t>
  </si>
  <si>
    <t>17:35:00</t>
  </si>
  <si>
    <t>983</t>
  </si>
  <si>
    <t>24/04/2024 11:33:20</t>
  </si>
  <si>
    <t>02/05/2024 19:22:32</t>
  </si>
  <si>
    <t>ESTÚDIO C- QTO NORBERTO</t>
  </si>
  <si>
    <t>20:07:49</t>
  </si>
  <si>
    <t>Vítimas do Dia</t>
  </si>
  <si>
    <t>9</t>
  </si>
  <si>
    <t>27/02/2024 19:01:11</t>
  </si>
  <si>
    <t>24/04/2024 21:08:43</t>
  </si>
  <si>
    <t>-8</t>
  </si>
  <si>
    <t>EST B - MERCADO</t>
  </si>
  <si>
    <t>13:28:00</t>
  </si>
  <si>
    <t>20:46:07</t>
  </si>
  <si>
    <t>10</t>
  </si>
  <si>
    <t>27/02/2024 19:01:46</t>
  </si>
  <si>
    <t>25/04/2024 15:37:41</t>
  </si>
  <si>
    <t>20:25:54</t>
  </si>
  <si>
    <t>27/02/2024 19:07:14</t>
  </si>
  <si>
    <t>27/04/2024 16:38:20</t>
  </si>
  <si>
    <t>13:24:27</t>
  </si>
  <si>
    <t>20:56:02</t>
  </si>
  <si>
    <t>27/02/2024 19:07:46</t>
  </si>
  <si>
    <t>26/04/2024 21:05:26</t>
  </si>
  <si>
    <t>13:46:10</t>
  </si>
  <si>
    <t>21:23:32</t>
  </si>
  <si>
    <t>27/02/2024 19:10:01</t>
  </si>
  <si>
    <t>27/04/2024 16:32:25</t>
  </si>
  <si>
    <t>13:30:04</t>
  </si>
  <si>
    <t>27/02/2024 19:10:05</t>
  </si>
  <si>
    <t>29/04/2024 17:36:44</t>
  </si>
  <si>
    <t>13:12:29</t>
  </si>
  <si>
    <t>20:59:15</t>
  </si>
  <si>
    <t>27/02/2024 19:17:12</t>
  </si>
  <si>
    <t>01/05/2024 18:44:08</t>
  </si>
  <si>
    <t>20:19:55</t>
  </si>
  <si>
    <t>27/02/2024 19:17:30</t>
  </si>
  <si>
    <t>02/05/2024 21:11:48</t>
  </si>
  <si>
    <t>13:46:20</t>
  </si>
  <si>
    <t>20:42:47</t>
  </si>
  <si>
    <t>Hora Inicio Arred</t>
  </si>
  <si>
    <t>09/03/2024 11:49:26</t>
  </si>
  <si>
    <t>09/05/2024 12:10:30</t>
  </si>
  <si>
    <t>09/05/2024</t>
  </si>
  <si>
    <t>ESTÚDIO G</t>
  </si>
  <si>
    <t>20:30</t>
  </si>
  <si>
    <t>13:15:17</t>
  </si>
  <si>
    <t>19:20:36</t>
  </si>
  <si>
    <t>09/03/2024 11:50:55</t>
  </si>
  <si>
    <t>10/05/2024 17:47:28</t>
  </si>
  <si>
    <t>10/05/2024</t>
  </si>
  <si>
    <t>13:33:31</t>
  </si>
  <si>
    <t>19:32:57</t>
  </si>
  <si>
    <t>09/03/2024 12:09:43</t>
  </si>
  <si>
    <t>11/05/2024 18:54:24</t>
  </si>
  <si>
    <t>11/05/2024</t>
  </si>
  <si>
    <t>10:01:18</t>
  </si>
  <si>
    <t>17:28:03</t>
  </si>
  <si>
    <t>09/03/2024 12:09:47</t>
  </si>
  <si>
    <t>11/05/2024 18:53:35</t>
  </si>
  <si>
    <t>13/05/2024</t>
  </si>
  <si>
    <t>13:20:26</t>
  </si>
  <si>
    <t>19:16:34</t>
  </si>
  <si>
    <t>414</t>
  </si>
  <si>
    <t>09/04/2024 21:02:19</t>
  </si>
  <si>
    <t>08/05/2024 19:24:22</t>
  </si>
  <si>
    <t>62</t>
  </si>
  <si>
    <t>10:10:00</t>
  </si>
  <si>
    <t>18:59:55</t>
  </si>
  <si>
    <t>444</t>
  </si>
  <si>
    <t>18/04/2024 20:32:01</t>
  </si>
  <si>
    <t>08/05/2024 17:55:38</t>
  </si>
  <si>
    <t>08/05/2024</t>
  </si>
  <si>
    <t>10:08:37</t>
  </si>
  <si>
    <t>18:59:32</t>
  </si>
  <si>
    <t>453</t>
  </si>
  <si>
    <t>22/04/2024 22:24:16</t>
  </si>
  <si>
    <t>05/05/2024 21:20:31</t>
  </si>
  <si>
    <t>07/05/2024</t>
  </si>
  <si>
    <t>11:13:05</t>
  </si>
  <si>
    <t>19:44:05</t>
  </si>
  <si>
    <t>460</t>
  </si>
  <si>
    <t>25/04/2024 21:17:11</t>
  </si>
  <si>
    <t>08/05/2024 14:31:32</t>
  </si>
  <si>
    <t>14:42:00</t>
  </si>
  <si>
    <t>19:07:40</t>
  </si>
  <si>
    <t>461</t>
  </si>
  <si>
    <t>25/04/2024 21:23:43</t>
  </si>
  <si>
    <t>02/05/2024 13:26:34</t>
  </si>
  <si>
    <t>14:43:00</t>
  </si>
  <si>
    <t>18:48:57</t>
  </si>
  <si>
    <t>463</t>
  </si>
  <si>
    <t>29/04/2024 10:36:06</t>
  </si>
  <si>
    <t>13/05/2024 20:50:53</t>
  </si>
  <si>
    <t>20:30:24</t>
  </si>
  <si>
    <t>328</t>
  </si>
  <si>
    <t>12/04/2024 12:56:40</t>
  </si>
  <si>
    <t>08/05/2024 17:30:20</t>
  </si>
  <si>
    <t>20:18:19</t>
  </si>
  <si>
    <t>12/04/2024 13:23:59</t>
  </si>
  <si>
    <t>07/05/2024 15:02:34</t>
  </si>
  <si>
    <t>13:26:16</t>
  </si>
  <si>
    <t>332</t>
  </si>
  <si>
    <t>12/04/2024 13:26:24</t>
  </si>
  <si>
    <t>08/05/2024 17:30:02</t>
  </si>
  <si>
    <t>14:34:30</t>
  </si>
  <si>
    <t>22:01:08</t>
  </si>
  <si>
    <t>335</t>
  </si>
  <si>
    <t>12/04/2024 13:30:37</t>
  </si>
  <si>
    <t>18:02:08</t>
  </si>
  <si>
    <t>12/04/2024 13:35:15</t>
  </si>
  <si>
    <t>02/05/2024 18:53:59</t>
  </si>
  <si>
    <t>13:05:15</t>
  </si>
  <si>
    <t>19:59:30</t>
  </si>
  <si>
    <t>12/04/2024 13:41:42</t>
  </si>
  <si>
    <t>10/05/2024 19:31:32</t>
  </si>
  <si>
    <t>13:10:04</t>
  </si>
  <si>
    <t>20:53:14</t>
  </si>
  <si>
    <t>982</t>
  </si>
  <si>
    <t>22/04/2024 17:41:31</t>
  </si>
  <si>
    <t>02/05/2024 19:40:14</t>
  </si>
  <si>
    <t>ESTÚDIO C - BUBA</t>
  </si>
  <si>
    <t>13:16:25</t>
  </si>
  <si>
    <t>18:31:30</t>
  </si>
  <si>
    <t>984</t>
  </si>
  <si>
    <t>24/04/2024 12:29:02</t>
  </si>
  <si>
    <t>04/05/2024 15:20:36</t>
  </si>
  <si>
    <t>10:06:00</t>
  </si>
  <si>
    <t>18:56:35</t>
  </si>
  <si>
    <t>24/04/2024 12:30:22</t>
  </si>
  <si>
    <t>04/05/2024 16:56:13</t>
  </si>
  <si>
    <t>19:30:25</t>
  </si>
  <si>
    <t>24/04/2024 12:51:01</t>
  </si>
  <si>
    <t>04/05/2024 16:32:10</t>
  </si>
  <si>
    <t>ESTÚDIO C - BELARMINO</t>
  </si>
  <si>
    <t>20:36:08</t>
  </si>
  <si>
    <t>24/04/2024 18:41:28</t>
  </si>
  <si>
    <t>02/05/2024 20:25:16</t>
  </si>
  <si>
    <t>19:37:39</t>
  </si>
  <si>
    <t>24/04/2024 18:46:14</t>
  </si>
  <si>
    <t>04/05/2024 15:31:40</t>
  </si>
  <si>
    <t>ESTÚDIO K- JEQUITIBÁ REI</t>
  </si>
  <si>
    <t>20:09:17</t>
  </si>
  <si>
    <t>989</t>
  </si>
  <si>
    <t>24/04/2024 18:57:48</t>
  </si>
  <si>
    <t>07/05/2024 15:34:38</t>
  </si>
  <si>
    <t>10:39:05</t>
  </si>
  <si>
    <t>19:00:19</t>
  </si>
  <si>
    <t>991</t>
  </si>
  <si>
    <t>24/04/2024 19:14:36</t>
  </si>
  <si>
    <t>08/05/2024 13:03:13</t>
  </si>
  <si>
    <t>ESTÚDIO C - JACUTINGA</t>
  </si>
  <si>
    <t>10:19:18</t>
  </si>
  <si>
    <t>19:00:00</t>
  </si>
  <si>
    <t>992</t>
  </si>
  <si>
    <t>24/04/2024 19:54:32</t>
  </si>
  <si>
    <t>08/05/2024 15:07:50</t>
  </si>
  <si>
    <t>10:25:48</t>
  </si>
  <si>
    <t>18:28:58</t>
  </si>
  <si>
    <t>1001</t>
  </si>
  <si>
    <t>26/04/2024 19:16:03</t>
  </si>
  <si>
    <t>10/05/2024 19:54:51</t>
  </si>
  <si>
    <t>13:10:42</t>
  </si>
  <si>
    <t>20:42:21</t>
  </si>
  <si>
    <t>1010</t>
  </si>
  <si>
    <t>30/04/2024 13:36:26</t>
  </si>
  <si>
    <t>11/05/2024 16:44:10</t>
  </si>
  <si>
    <t>18:59:28</t>
  </si>
  <si>
    <t>1017</t>
  </si>
  <si>
    <t>02/05/2024 15:55:27</t>
  </si>
  <si>
    <t>11/05/2024 16:48:32</t>
  </si>
  <si>
    <t>10:16:25</t>
  </si>
  <si>
    <t>19:01:21</t>
  </si>
  <si>
    <t>(Vários itens)</t>
  </si>
  <si>
    <t>09/03/2024 11:58:59</t>
  </si>
  <si>
    <t>08/05/2024 14:00:50</t>
  </si>
  <si>
    <t>18/05/2024</t>
  </si>
  <si>
    <t>238</t>
  </si>
  <si>
    <t>18:04:12</t>
  </si>
  <si>
    <t>462</t>
  </si>
  <si>
    <t>25/04/2024 21:27:31</t>
  </si>
  <si>
    <t>13/05/2024 20:36:31</t>
  </si>
  <si>
    <t>15/05/2024</t>
  </si>
  <si>
    <t>13:18:26</t>
  </si>
  <si>
    <t>19:15:14</t>
  </si>
  <si>
    <t>470</t>
  </si>
  <si>
    <t>02/05/2024 15:27:28</t>
  </si>
  <si>
    <t>13/05/2024 19:39:19</t>
  </si>
  <si>
    <t>14/05/2024</t>
  </si>
  <si>
    <t>13:19:14</t>
  </si>
  <si>
    <t>20:55:53</t>
  </si>
  <si>
    <t>476</t>
  </si>
  <si>
    <t>02/05/2024 19:39:28</t>
  </si>
  <si>
    <t>13/05/2024 18:21:40</t>
  </si>
  <si>
    <t>16/05/2024</t>
  </si>
  <si>
    <t>13:01:34</t>
  </si>
  <si>
    <t>19:36:57</t>
  </si>
  <si>
    <t>477</t>
  </si>
  <si>
    <t>02/05/2024 21:02:21</t>
  </si>
  <si>
    <t>17/05/2024 13:56:38</t>
  </si>
  <si>
    <t>17/05/2024</t>
  </si>
  <si>
    <t>10:27:22</t>
  </si>
  <si>
    <t>18:19:16</t>
  </si>
  <si>
    <t>478</t>
  </si>
  <si>
    <t>02/05/2024 21:28:34</t>
  </si>
  <si>
    <t>16/05/2024 14:31:28</t>
  </si>
  <si>
    <t>20:03:19</t>
  </si>
  <si>
    <t>09/05/2024 20:32:44</t>
  </si>
  <si>
    <t>22/05/2024 14:46:08</t>
  </si>
  <si>
    <t>22/05/2024</t>
  </si>
  <si>
    <t>13:37:04</t>
  </si>
  <si>
    <t>18:18:55</t>
  </si>
  <si>
    <t>482</t>
  </si>
  <si>
    <t>09/05/2024 20:34:04</t>
  </si>
  <si>
    <t>23/05/2024 13:05:53</t>
  </si>
  <si>
    <t>23/05/2024</t>
  </si>
  <si>
    <t>13:12:46</t>
  </si>
  <si>
    <t>17:33:56</t>
  </si>
  <si>
    <t>484</t>
  </si>
  <si>
    <t>09/05/2024 20:44:05</t>
  </si>
  <si>
    <t>16/05/2024 19:32:03</t>
  </si>
  <si>
    <t>20/05/2024</t>
  </si>
  <si>
    <t>10:09:18</t>
  </si>
  <si>
    <t>18:52:34</t>
  </si>
  <si>
    <t>490</t>
  </si>
  <si>
    <t>13/05/2024 14:15:18</t>
  </si>
  <si>
    <t>21/05/2024 20:57:45</t>
  </si>
  <si>
    <t>21/05/2024</t>
  </si>
  <si>
    <t>13:13:43</t>
  </si>
  <si>
    <t>20:22:03</t>
  </si>
  <si>
    <t>494</t>
  </si>
  <si>
    <t>13/05/2024 17:10:55</t>
  </si>
  <si>
    <t>24/05/2024 19:48:56</t>
  </si>
  <si>
    <t>25/05/2024</t>
  </si>
  <si>
    <t>13:20:38</t>
  </si>
  <si>
    <t>21:02:30</t>
  </si>
  <si>
    <t>495</t>
  </si>
  <si>
    <t>13/05/2024 17:16:46</t>
  </si>
  <si>
    <t>22/05/2024 17:20:46</t>
  </si>
  <si>
    <t>24/05/2024</t>
  </si>
  <si>
    <t>13:21:07</t>
  </si>
  <si>
    <t>20:50:08</t>
  </si>
  <si>
    <t>17/05/2024 19:58:29</t>
  </si>
  <si>
    <t>27/05/2024 17:43:05</t>
  </si>
  <si>
    <t>28/05/2024</t>
  </si>
  <si>
    <t>506</t>
  </si>
  <si>
    <t>18/05/2024 12:14:16</t>
  </si>
  <si>
    <t>27/05/2024 13:53:52</t>
  </si>
  <si>
    <t>27/05/2024</t>
  </si>
  <si>
    <t>20:46:30</t>
  </si>
  <si>
    <t>12/04/2024 13:41:11</t>
  </si>
  <si>
    <t>27/05/2024 19:48:07</t>
  </si>
  <si>
    <t>20:02:10</t>
  </si>
  <si>
    <t>12/04/2024 13:43:45</t>
  </si>
  <si>
    <t>10/05/2024 20:25:01</t>
  </si>
  <si>
    <t>13:10:56</t>
  </si>
  <si>
    <t>20:28:19</t>
  </si>
  <si>
    <t>342</t>
  </si>
  <si>
    <t>12/04/2024 13:46:54</t>
  </si>
  <si>
    <t>09/05/2024 21:20:05</t>
  </si>
  <si>
    <t>20:44:34</t>
  </si>
  <si>
    <t>12/04/2024 13:52:45</t>
  </si>
  <si>
    <t>16/05/2024 19:53:30</t>
  </si>
  <si>
    <t>10:09:50</t>
  </si>
  <si>
    <t>18:23:31</t>
  </si>
  <si>
    <t>344</t>
  </si>
  <si>
    <t>12/04/2024 13:53:15</t>
  </si>
  <si>
    <t>22/05/2024 13:29:41</t>
  </si>
  <si>
    <t>-27</t>
  </si>
  <si>
    <t>10:30:04</t>
  </si>
  <si>
    <t>18:29:36</t>
  </si>
  <si>
    <t>26/04/2024 19:31:41</t>
  </si>
  <si>
    <t>09/05/2024 20:44:14</t>
  </si>
  <si>
    <t>18:48:46</t>
  </si>
  <si>
    <t>402</t>
  </si>
  <si>
    <t>26/04/2024 19:37:07</t>
  </si>
  <si>
    <t>16/05/2024 17:59:21</t>
  </si>
  <si>
    <t>13:22:45</t>
  </si>
  <si>
    <t>20:43:56</t>
  </si>
  <si>
    <t>26/04/2024 19:50:46</t>
  </si>
  <si>
    <t>24/05/2024 13:15:43</t>
  </si>
  <si>
    <t>19:23:50</t>
  </si>
  <si>
    <t>26/04/2024 19:59:42</t>
  </si>
  <si>
    <t>16/05/2024 19:29:55</t>
  </si>
  <si>
    <t>13:25:46</t>
  </si>
  <si>
    <t>405</t>
  </si>
  <si>
    <t>26/04/2024 20:28:16</t>
  </si>
  <si>
    <t>13/05/2024 21:22:46</t>
  </si>
  <si>
    <t>13:08:17</t>
  </si>
  <si>
    <t>20:51:42</t>
  </si>
  <si>
    <t>10/05/2024 18:45:06</t>
  </si>
  <si>
    <t>22/05/2024 14:23:14</t>
  </si>
  <si>
    <t>11:17:58</t>
  </si>
  <si>
    <t>19:21:34</t>
  </si>
  <si>
    <t>451</t>
  </si>
  <si>
    <t>14/05/2024 17:17:21</t>
  </si>
  <si>
    <t>16/05/2024 19:11:25</t>
  </si>
  <si>
    <t>10:41:08</t>
  </si>
  <si>
    <t>14:26:24</t>
  </si>
  <si>
    <t>458</t>
  </si>
  <si>
    <t>16/05/2024 21:03:02</t>
  </si>
  <si>
    <t>27/05/2024 19:48:14</t>
  </si>
  <si>
    <t>908</t>
  </si>
  <si>
    <t>18/04/2024 19:35:25</t>
  </si>
  <si>
    <t>21/05/2024 20:52:34</t>
  </si>
  <si>
    <t>13:34:00</t>
  </si>
  <si>
    <t>20:15:31</t>
  </si>
  <si>
    <t>944</t>
  </si>
  <si>
    <t>24/04/2024 14:21:03</t>
  </si>
  <si>
    <t>18/05/2024 11:54:38</t>
  </si>
  <si>
    <t>13:34:26</t>
  </si>
  <si>
    <t>21:01:21</t>
  </si>
  <si>
    <t>1084</t>
  </si>
  <si>
    <t>22/05/2024 15:50:14</t>
  </si>
  <si>
    <t>24/05/2024 14:32:43</t>
  </si>
  <si>
    <t>ESTUDIO H</t>
  </si>
  <si>
    <t>1011</t>
  </si>
  <si>
    <t>30/04/2024 13:46:41</t>
  </si>
  <si>
    <t>16/05/2024 15:04:39</t>
  </si>
  <si>
    <t>10:30:00</t>
  </si>
  <si>
    <t>18:59:22</t>
  </si>
  <si>
    <t>1016</t>
  </si>
  <si>
    <t>02/05/2024 15:54:16</t>
  </si>
  <si>
    <t>13/05/2024 14:01:18</t>
  </si>
  <si>
    <t>13:15:22</t>
  </si>
  <si>
    <t>21:05:30</t>
  </si>
  <si>
    <t>1019</t>
  </si>
  <si>
    <t>02/05/2024 16:16:52</t>
  </si>
  <si>
    <t>09/05/2024 18:46:45</t>
  </si>
  <si>
    <t>10:22:26</t>
  </si>
  <si>
    <t>15:51:19</t>
  </si>
  <si>
    <t>1024</t>
  </si>
  <si>
    <t>02/05/2024 20:48:18</t>
  </si>
  <si>
    <t>13/05/2024 14:00:37</t>
  </si>
  <si>
    <t>10:42:50</t>
  </si>
  <si>
    <t>19:15:52</t>
  </si>
  <si>
    <t>1030</t>
  </si>
  <si>
    <t>04/05/2024 15:18:41</t>
  </si>
  <si>
    <t>16/05/2024 15:06:06</t>
  </si>
  <si>
    <t>10:14:03</t>
  </si>
  <si>
    <t>19:14:43</t>
  </si>
  <si>
    <t>1031</t>
  </si>
  <si>
    <t>04/05/2024 15:19:28</t>
  </si>
  <si>
    <t>17/05/2024 11:16:08</t>
  </si>
  <si>
    <t>21:00:21</t>
  </si>
  <si>
    <t>1033</t>
  </si>
  <si>
    <t>06/05/2024 17:43:44</t>
  </si>
  <si>
    <t>23/05/2024 14:43:11</t>
  </si>
  <si>
    <t>13:20:30</t>
  </si>
  <si>
    <t>21:00:32</t>
  </si>
  <si>
    <t>06/05/2024 18:19:38</t>
  </si>
  <si>
    <t>16/05/2024 19:31:41</t>
  </si>
  <si>
    <t>10:39:02</t>
  </si>
  <si>
    <t>19:22:57</t>
  </si>
  <si>
    <t>1043</t>
  </si>
  <si>
    <t>06/05/2024 19:52:50</t>
  </si>
  <si>
    <t>20/05/2024 14:38:41</t>
  </si>
  <si>
    <t>10:27:13</t>
  </si>
  <si>
    <t>17:43:44</t>
  </si>
  <si>
    <t>1044</t>
  </si>
  <si>
    <t>06/05/2024 20:10:01</t>
  </si>
  <si>
    <t>15/05/2024 18:28:27</t>
  </si>
  <si>
    <t>13:04:11</t>
  </si>
  <si>
    <t>21:01:17</t>
  </si>
  <si>
    <t>1057</t>
  </si>
  <si>
    <t>10/05/2024 17:01:13</t>
  </si>
  <si>
    <t>23/05/2024 16:24:25</t>
  </si>
  <si>
    <t>13:15:08</t>
  </si>
  <si>
    <t>1060</t>
  </si>
  <si>
    <t>10/05/2024 17:12:19</t>
  </si>
  <si>
    <t>20/05/2024 14:39:09</t>
  </si>
  <si>
    <t>20:40:05</t>
  </si>
  <si>
    <t>1061</t>
  </si>
  <si>
    <t>10/05/2024 17:48:32</t>
  </si>
  <si>
    <t>24/05/2024 16:23:45</t>
  </si>
  <si>
    <t>10:20:08</t>
  </si>
  <si>
    <t>1065</t>
  </si>
  <si>
    <t>10/05/2024 19:03:16</t>
  </si>
  <si>
    <t>15/05/2024 20:03:26</t>
  </si>
  <si>
    <t>10:28:05</t>
  </si>
  <si>
    <t>18:55:05</t>
  </si>
  <si>
    <t>1066</t>
  </si>
  <si>
    <t>10/05/2024 19:42:51</t>
  </si>
  <si>
    <t>16/05/2024 15:26:11</t>
  </si>
  <si>
    <t>12:11:18</t>
  </si>
  <si>
    <t>18:27:30</t>
  </si>
  <si>
    <t>14/05/2024 15:49:54</t>
  </si>
  <si>
    <t>13:13:00</t>
  </si>
  <si>
    <t>17:11:32</t>
  </si>
  <si>
    <t>1081</t>
  </si>
  <si>
    <t>14/05/2024 18:20:31</t>
  </si>
  <si>
    <t>18/05/2024 21:27:55</t>
  </si>
  <si>
    <t>14:20:30</t>
  </si>
  <si>
    <t>19:12:11</t>
  </si>
  <si>
    <t>1083</t>
  </si>
  <si>
    <t>14/05/2024 19:53:44</t>
  </si>
  <si>
    <t>27/05/2024 13:59:34</t>
  </si>
  <si>
    <t>1085</t>
  </si>
  <si>
    <t>14/05/2024 20:26:57</t>
  </si>
  <si>
    <t>23/05/2024 15:58:05</t>
  </si>
  <si>
    <t>1092</t>
  </si>
  <si>
    <t>16/05/2024 13:04:14</t>
  </si>
  <si>
    <t>27/05/2024 12:43:16</t>
  </si>
  <si>
    <t>21:00:29</t>
  </si>
  <si>
    <t>1105</t>
  </si>
  <si>
    <t>17/05/2024 18:20:02</t>
  </si>
  <si>
    <t>23/05/2024 15:14:41</t>
  </si>
  <si>
    <t>13:13:59</t>
  </si>
  <si>
    <t>13/05/2024 12:33:18</t>
  </si>
  <si>
    <t>16/05/2024 17:44:54</t>
  </si>
  <si>
    <t>ESTÚDIO G - PROMODAY</t>
  </si>
  <si>
    <t>483</t>
  </si>
  <si>
    <t>09/05/2024 20:34:51</t>
  </si>
  <si>
    <t>27/05/2024 19:58:38</t>
  </si>
  <si>
    <t>29/05/2024</t>
  </si>
  <si>
    <t>13:06:47</t>
  </si>
  <si>
    <t>20:18:42</t>
  </si>
  <si>
    <t>10:23:38</t>
  </si>
  <si>
    <t>19:10:19</t>
  </si>
  <si>
    <t>18/05/2024 15:45:58</t>
  </si>
  <si>
    <t>31/05/2024 18:45:19</t>
  </si>
  <si>
    <t>05/06/2024</t>
  </si>
  <si>
    <t>13:09:15</t>
  </si>
  <si>
    <t>20:56:28</t>
  </si>
  <si>
    <t>18/05/2024 16:44:24</t>
  </si>
  <si>
    <t>29/05/2024 18:04:39</t>
  </si>
  <si>
    <t>31/05/2024</t>
  </si>
  <si>
    <t>10:22:04</t>
  </si>
  <si>
    <t>19:00:28</t>
  </si>
  <si>
    <t>20/05/2024 19:04:30</t>
  </si>
  <si>
    <t>27/05/2024 22:44:34</t>
  </si>
  <si>
    <t>01/06/2024</t>
  </si>
  <si>
    <t>13:03:40</t>
  </si>
  <si>
    <t>19:32:02</t>
  </si>
  <si>
    <t>20/05/2024 20:11:41</t>
  </si>
  <si>
    <t>31/05/2024 18:26:12</t>
  </si>
  <si>
    <t>03/06/2024</t>
  </si>
  <si>
    <t>10:11:03</t>
  </si>
  <si>
    <t>19:00:36</t>
  </si>
  <si>
    <t>517</t>
  </si>
  <si>
    <t>23/05/2024 18:37:46</t>
  </si>
  <si>
    <t>31/05/2024 18:45:03</t>
  </si>
  <si>
    <t>11:13:27</t>
  </si>
  <si>
    <t>18:28:18</t>
  </si>
  <si>
    <t>23/05/2024 18:39:08</t>
  </si>
  <si>
    <t>05/06/2024 14:35:31</t>
  </si>
  <si>
    <t>06/06/2024</t>
  </si>
  <si>
    <t>13:14:33</t>
  </si>
  <si>
    <t>20:53:27</t>
  </si>
  <si>
    <t>523</t>
  </si>
  <si>
    <t>27/05/2024 22:46:35</t>
  </si>
  <si>
    <t>06/06/2024 18:06:38</t>
  </si>
  <si>
    <t>07/06/2024</t>
  </si>
  <si>
    <t>10:05:01</t>
  </si>
  <si>
    <t>18:53:56</t>
  </si>
  <si>
    <t>27/05/2024 22:46:50</t>
  </si>
  <si>
    <t>31/05/2024 17:26:23</t>
  </si>
  <si>
    <t>08/06/2024</t>
  </si>
  <si>
    <t>13:29:06</t>
  </si>
  <si>
    <t>20:50:23</t>
  </si>
  <si>
    <t>28/05/2024 20:26:23</t>
  </si>
  <si>
    <t>31/05/2024 17:56:20</t>
  </si>
  <si>
    <t>04/06/2024</t>
  </si>
  <si>
    <t>13:15:48</t>
  </si>
  <si>
    <t>20:50:27</t>
  </si>
  <si>
    <t>534</t>
  </si>
  <si>
    <t>03/06/2024 15:35:36</t>
  </si>
  <si>
    <t>10/06/2024 16:56:47</t>
  </si>
  <si>
    <t>11/06/2024</t>
  </si>
  <si>
    <t>10:29:04</t>
  </si>
  <si>
    <t>18:37:45</t>
  </si>
  <si>
    <t>03/06/2024 15:44:18</t>
  </si>
  <si>
    <t>12/06/2024 17:57:31</t>
  </si>
  <si>
    <t>15/06/2024</t>
  </si>
  <si>
    <t>10:06:28</t>
  </si>
  <si>
    <t>18:15:35</t>
  </si>
  <si>
    <t>03/06/2024 16:06:51</t>
  </si>
  <si>
    <t>06/06/2024 22:09:38</t>
  </si>
  <si>
    <t>10/06/2024</t>
  </si>
  <si>
    <t>19:05:34</t>
  </si>
  <si>
    <t>03/06/2024 16:07:04</t>
  </si>
  <si>
    <t>11/06/2024 18:46:58</t>
  </si>
  <si>
    <t>12/06/2024</t>
  </si>
  <si>
    <t>10:14:41</t>
  </si>
  <si>
    <t>18:46:05</t>
  </si>
  <si>
    <t>03/06/2024 16:08:09</t>
  </si>
  <si>
    <t>14/06/2024 11:58:29</t>
  </si>
  <si>
    <t>14/06/2024</t>
  </si>
  <si>
    <t>20:59:50</t>
  </si>
  <si>
    <t>539</t>
  </si>
  <si>
    <t>03/06/2024 16:10:19</t>
  </si>
  <si>
    <t>12/06/2024 20:19:39</t>
  </si>
  <si>
    <t>13/06/2024</t>
  </si>
  <si>
    <t>09:23:51</t>
  </si>
  <si>
    <t>18:02:02</t>
  </si>
  <si>
    <t>544</t>
  </si>
  <si>
    <t>04/06/2024 17:43:54</t>
  </si>
  <si>
    <t>11/06/2024 19:11:34</t>
  </si>
  <si>
    <t>15:10:00</t>
  </si>
  <si>
    <t>10/06/2024 17:18:09</t>
  </si>
  <si>
    <t>13/06/2024 18:16:29</t>
  </si>
  <si>
    <t>17/06/2024</t>
  </si>
  <si>
    <t>19:55:37</t>
  </si>
  <si>
    <t>11/06/2024 13:20:04</t>
  </si>
  <si>
    <t>18/06/2024 16:25:43</t>
  </si>
  <si>
    <t>18/06/2024</t>
  </si>
  <si>
    <t>13:03:56</t>
  </si>
  <si>
    <t>20:59:56</t>
  </si>
  <si>
    <t>564</t>
  </si>
  <si>
    <t>11/06/2024 21:11:12</t>
  </si>
  <si>
    <t>13/06/2024 20:42:26</t>
  </si>
  <si>
    <t>19/06/2024</t>
  </si>
  <si>
    <t>133</t>
  </si>
  <si>
    <t>10:10:29</t>
  </si>
  <si>
    <t>18:54:14</t>
  </si>
  <si>
    <t>200</t>
  </si>
  <si>
    <t>21/02/2024 16:41:11</t>
  </si>
  <si>
    <t>27/05/2024 19:48:21</t>
  </si>
  <si>
    <t>20:35:51</t>
  </si>
  <si>
    <t>12/04/2024 14:09:01</t>
  </si>
  <si>
    <t>27/05/2024 19:48:37</t>
  </si>
  <si>
    <t>13:08:48</t>
  </si>
  <si>
    <t>20:38:59</t>
  </si>
  <si>
    <t>355</t>
  </si>
  <si>
    <t>12/04/2024 14:20:21</t>
  </si>
  <si>
    <t>04/06/2024 16:05:04</t>
  </si>
  <si>
    <t>14:16:36</t>
  </si>
  <si>
    <t>21:16:55</t>
  </si>
  <si>
    <t>356</t>
  </si>
  <si>
    <t>12/04/2024 14:22:02</t>
  </si>
  <si>
    <t>13:03:00</t>
  </si>
  <si>
    <t>19:58:53</t>
  </si>
  <si>
    <t>17:13:11</t>
  </si>
  <si>
    <t>459</t>
  </si>
  <si>
    <t>16/05/2024 21:07:52</t>
  </si>
  <si>
    <t>27/05/2024 19:48:30</t>
  </si>
  <si>
    <t>13:20:51</t>
  </si>
  <si>
    <t>18:26:12</t>
  </si>
  <si>
    <t>16/05/2024 21:18:42</t>
  </si>
  <si>
    <t>06/06/2024 20:05:43</t>
  </si>
  <si>
    <t>13:36:01</t>
  </si>
  <si>
    <t>17:25:36</t>
  </si>
  <si>
    <t>16/05/2024 21:20:35</t>
  </si>
  <si>
    <t>29/05/2024 18:06:16</t>
  </si>
  <si>
    <t>13:04:44</t>
  </si>
  <si>
    <t>20:56:03</t>
  </si>
  <si>
    <t>16/05/2024 21:21:30</t>
  </si>
  <si>
    <t>07/06/2024 18:31:11</t>
  </si>
  <si>
    <t>13:16:04</t>
  </si>
  <si>
    <t>19:28:18</t>
  </si>
  <si>
    <t>464</t>
  </si>
  <si>
    <t>16/05/2024 21:22:20</t>
  </si>
  <si>
    <t>31/05/2024 19:10:27</t>
  </si>
  <si>
    <t>13:02:18</t>
  </si>
  <si>
    <t>18:35:10</t>
  </si>
  <si>
    <t>465</t>
  </si>
  <si>
    <t>16/05/2024 21:24:31</t>
  </si>
  <si>
    <t>29/05/2024 18:42:22</t>
  </si>
  <si>
    <t>13:07:18</t>
  </si>
  <si>
    <t>19:57:08</t>
  </si>
  <si>
    <t>475</t>
  </si>
  <si>
    <t>24/05/2024 16:05:28</t>
  </si>
  <si>
    <t>06/06/2024 20:06:04</t>
  </si>
  <si>
    <t>13:18:50</t>
  </si>
  <si>
    <t>20:46:55</t>
  </si>
  <si>
    <t>24/05/2024 16:14:32</t>
  </si>
  <si>
    <t>07/06/2024 18:37:18</t>
  </si>
  <si>
    <t>13:14:18</t>
  </si>
  <si>
    <t>20:04:59</t>
  </si>
  <si>
    <t>24/05/2024 17:01:49</t>
  </si>
  <si>
    <t>14/06/2024 19:01:38</t>
  </si>
  <si>
    <t>13:12:43</t>
  </si>
  <si>
    <t>20:23:27</t>
  </si>
  <si>
    <t>24/05/2024 17:19:09</t>
  </si>
  <si>
    <t>07/06/2024 21:06:34</t>
  </si>
  <si>
    <t>13:11:32</t>
  </si>
  <si>
    <t>19:18:54</t>
  </si>
  <si>
    <t>24/05/2024 17:26:21</t>
  </si>
  <si>
    <t>13/06/2024 21:38:31</t>
  </si>
  <si>
    <t>13:20:08</t>
  </si>
  <si>
    <t>19:55:29</t>
  </si>
  <si>
    <t>485</t>
  </si>
  <si>
    <t>24/05/2024 17:27:21</t>
  </si>
  <si>
    <t>17/06/2024 15:15:43</t>
  </si>
  <si>
    <t>13:07:28</t>
  </si>
  <si>
    <t>19:20:02</t>
  </si>
  <si>
    <t>24/05/2024 21:21:12</t>
  </si>
  <si>
    <t>13/06/2024 21:38:24</t>
  </si>
  <si>
    <t>19:56:29</t>
  </si>
  <si>
    <t>31/05/2024 21:44:51</t>
  </si>
  <si>
    <t>13/06/2024 20:58:08</t>
  </si>
  <si>
    <t>11:01:54</t>
  </si>
  <si>
    <t>17:51:28</t>
  </si>
  <si>
    <t>20/01/2024 18:04:49</t>
  </si>
  <si>
    <t>08/06/2024 12:41:31</t>
  </si>
  <si>
    <t>20/01/2024 18:04:52</t>
  </si>
  <si>
    <t>07/06/2024 12:32:29</t>
  </si>
  <si>
    <t>13:22:10</t>
  </si>
  <si>
    <t>20:55:09</t>
  </si>
  <si>
    <t>20/01/2024 18:05:04</t>
  </si>
  <si>
    <t>04/06/2024 16:46:17</t>
  </si>
  <si>
    <t>13:52:27</t>
  </si>
  <si>
    <t>19:41:00</t>
  </si>
  <si>
    <t>776</t>
  </si>
  <si>
    <t>01/04/2024 11:19:26</t>
  </si>
  <si>
    <t>31/05/2024 15:12:05</t>
  </si>
  <si>
    <t>13:42:00</t>
  </si>
  <si>
    <t>19:27:35</t>
  </si>
  <si>
    <t>13:53:58</t>
  </si>
  <si>
    <t>21:00:26</t>
  </si>
  <si>
    <t>1120</t>
  </si>
  <si>
    <t>03/06/2024 15:20:38</t>
  </si>
  <si>
    <t>06/06/2024 18:04:02</t>
  </si>
  <si>
    <t>15:32:32</t>
  </si>
  <si>
    <t>18:02:09</t>
  </si>
  <si>
    <t>1058</t>
  </si>
  <si>
    <t>10/05/2024 17:08:38</t>
  </si>
  <si>
    <t>27/05/2024 18:32:20</t>
  </si>
  <si>
    <t>1074</t>
  </si>
  <si>
    <t>14/05/2024 16:14:30</t>
  </si>
  <si>
    <t>29/05/2024 16:50:18</t>
  </si>
  <si>
    <t>13:07:06</t>
  </si>
  <si>
    <t>20:39:47</t>
  </si>
  <si>
    <t>1075</t>
  </si>
  <si>
    <t>14/05/2024 16:15:51</t>
  </si>
  <si>
    <t>13:14:48</t>
  </si>
  <si>
    <t>21:00:17</t>
  </si>
  <si>
    <t>1082</t>
  </si>
  <si>
    <t>14/05/2024 18:27:59</t>
  </si>
  <si>
    <t>29/05/2024 14:50:16</t>
  </si>
  <si>
    <t>13:19:39</t>
  </si>
  <si>
    <t>17:45:22</t>
  </si>
  <si>
    <t>10:32:28</t>
  </si>
  <si>
    <t>19:06:25</t>
  </si>
  <si>
    <t>13:13:51</t>
  </si>
  <si>
    <t>20:40:00</t>
  </si>
  <si>
    <t>1087</t>
  </si>
  <si>
    <t>15/05/2024 19:28:06</t>
  </si>
  <si>
    <t>31/05/2024 14:11:39</t>
  </si>
  <si>
    <t>11:19:14</t>
  </si>
  <si>
    <t>14:10:38</t>
  </si>
  <si>
    <t>1106</t>
  </si>
  <si>
    <t>17/05/2024 18:54:39</t>
  </si>
  <si>
    <t>27/05/2024 12:55:16</t>
  </si>
  <si>
    <t>1111</t>
  </si>
  <si>
    <t>20/05/2024 14:43:07</t>
  </si>
  <si>
    <t>01/06/2024 18:32:56</t>
  </si>
  <si>
    <t>13:22:25</t>
  </si>
  <si>
    <t>21:01:40</t>
  </si>
  <si>
    <t>1112</t>
  </si>
  <si>
    <t>20/05/2024 14:48:13</t>
  </si>
  <si>
    <t>07/06/2024 17:24:36</t>
  </si>
  <si>
    <t>11:06:00</t>
  </si>
  <si>
    <t>18:31:21</t>
  </si>
  <si>
    <t>1114</t>
  </si>
  <si>
    <t>20/05/2024 15:10:57</t>
  </si>
  <si>
    <t>03/06/2024 18:08:40</t>
  </si>
  <si>
    <t>13:12:56</t>
  </si>
  <si>
    <t>20:45:00</t>
  </si>
  <si>
    <t>1116</t>
  </si>
  <si>
    <t>20/05/2024 15:18:07</t>
  </si>
  <si>
    <t>29/05/2024 14:40:14</t>
  </si>
  <si>
    <t>11:42:00</t>
  </si>
  <si>
    <t>19:57:42</t>
  </si>
  <si>
    <t>1119</t>
  </si>
  <si>
    <t>20/05/2024 16:38:09</t>
  </si>
  <si>
    <t>29/05/2024 15:04:49</t>
  </si>
  <si>
    <t>10:05:59</t>
  </si>
  <si>
    <t>17:48:51</t>
  </si>
  <si>
    <t>1121</t>
  </si>
  <si>
    <t>20/05/2024 16:52:39</t>
  </si>
  <si>
    <t>03/06/2024 18:19:15</t>
  </si>
  <si>
    <t>13:09:45</t>
  </si>
  <si>
    <t>20:58:57</t>
  </si>
  <si>
    <t>1122</t>
  </si>
  <si>
    <t>20/05/2024 17:03:07</t>
  </si>
  <si>
    <t>29/05/2024 14:44:24</t>
  </si>
  <si>
    <t>20:43:47</t>
  </si>
  <si>
    <t>1123</t>
  </si>
  <si>
    <t>20/05/2024 17:06:15</t>
  </si>
  <si>
    <t>05/06/2024 19:31:15</t>
  </si>
  <si>
    <t>10:28:10</t>
  </si>
  <si>
    <t>18:20:18</t>
  </si>
  <si>
    <t>1124</t>
  </si>
  <si>
    <t>20/05/2024 17:08:47</t>
  </si>
  <si>
    <t>05/06/2024 16:01:32</t>
  </si>
  <si>
    <t>10:28:20</t>
  </si>
  <si>
    <t>18:03:21</t>
  </si>
  <si>
    <t>1125</t>
  </si>
  <si>
    <t>20/05/2024 17:20:37</t>
  </si>
  <si>
    <t>03/06/2024 17:17:11</t>
  </si>
  <si>
    <t>10:29:03</t>
  </si>
  <si>
    <t>18:39:07</t>
  </si>
  <si>
    <t>1142</t>
  </si>
  <si>
    <t>27/05/2024 19:54:22</t>
  </si>
  <si>
    <t>06/06/2024 19:28:50</t>
  </si>
  <si>
    <t>10:18:27</t>
  </si>
  <si>
    <t>18:33:59</t>
  </si>
  <si>
    <t>1148</t>
  </si>
  <si>
    <t>27/05/2024 20:24:24</t>
  </si>
  <si>
    <t>10/06/2024 20:54:57</t>
  </si>
  <si>
    <t>13:12:45</t>
  </si>
  <si>
    <t>20:56:17</t>
  </si>
  <si>
    <t>1149</t>
  </si>
  <si>
    <t>27/05/2024 20:29:51</t>
  </si>
  <si>
    <t>10/06/2024 16:37:11</t>
  </si>
  <si>
    <t>10:22:00</t>
  </si>
  <si>
    <t>18:50:27</t>
  </si>
  <si>
    <t>1150</t>
  </si>
  <si>
    <t>27/05/2024 20:36:02</t>
  </si>
  <si>
    <t>06/06/2024 19:18:24</t>
  </si>
  <si>
    <t>10:30</t>
  </si>
  <si>
    <t>19:30</t>
  </si>
  <si>
    <t>10:50:00</t>
  </si>
  <si>
    <t>1151</t>
  </si>
  <si>
    <t>28/05/2024 14:32:28</t>
  </si>
  <si>
    <t>06/06/2024 17:22:16</t>
  </si>
  <si>
    <t>1152</t>
  </si>
  <si>
    <t>28/05/2024 14:33:06</t>
  </si>
  <si>
    <t>12/06/2024 16:52:53</t>
  </si>
  <si>
    <t>11:21:21</t>
  </si>
  <si>
    <t>19:33:10</t>
  </si>
  <si>
    <t>1155</t>
  </si>
  <si>
    <t>28/05/2024 18:59:20</t>
  </si>
  <si>
    <t>10/06/2024 20:36:54</t>
  </si>
  <si>
    <t>13:25:09</t>
  </si>
  <si>
    <t>20:40:16</t>
  </si>
  <si>
    <t>1156</t>
  </si>
  <si>
    <t>28/05/2024 19:19:21</t>
  </si>
  <si>
    <t>10/06/2024 16:44:18</t>
  </si>
  <si>
    <t>10:24:25</t>
  </si>
  <si>
    <t>18:57:05</t>
  </si>
  <si>
    <t>1157</t>
  </si>
  <si>
    <t>28/05/2024 19:22:15</t>
  </si>
  <si>
    <t>06/06/2024 15:40:18</t>
  </si>
  <si>
    <t>10:20:40</t>
  </si>
  <si>
    <t>18:57:00</t>
  </si>
  <si>
    <t>1160</t>
  </si>
  <si>
    <t>31/05/2024 16:52:20</t>
  </si>
  <si>
    <t>05/06/2024 13:34:44</t>
  </si>
  <si>
    <t>21:11:40</t>
  </si>
  <si>
    <t>03/06/2024 15:15:48</t>
  </si>
  <si>
    <t>17/06/2024 14:43:07</t>
  </si>
  <si>
    <t>ACAMPAMENTO TIÃO GALINHA</t>
  </si>
  <si>
    <t>1194</t>
  </si>
  <si>
    <t>06/06/2024 17:55:43</t>
  </si>
  <si>
    <t>17/06/2024 14:42:45</t>
  </si>
  <si>
    <t>CASA MARÇAL + QUARTO FUNDOS</t>
  </si>
  <si>
    <t>13:44:55</t>
  </si>
  <si>
    <t>21:09:02</t>
  </si>
  <si>
    <t>1195</t>
  </si>
  <si>
    <t>06/06/2024 18:14:44</t>
  </si>
  <si>
    <t>14/06/2024 17:03:53</t>
  </si>
  <si>
    <t>19:05:00</t>
  </si>
  <si>
    <t>09/06/2024 10:32:51</t>
  </si>
  <si>
    <t>13/06/2024 15:23:26</t>
  </si>
  <si>
    <t>10:22:56</t>
  </si>
  <si>
    <t>18:05:44</t>
  </si>
  <si>
    <t>1201</t>
  </si>
  <si>
    <t>09/06/2024 10:38:41</t>
  </si>
  <si>
    <t>14/06/2024 19:23:59</t>
  </si>
  <si>
    <t>FAZ EGÍDIO</t>
  </si>
  <si>
    <t>1214</t>
  </si>
  <si>
    <t>11/06/2024 21:35:16</t>
  </si>
  <si>
    <t>13/06/2024 17:26:18</t>
  </si>
  <si>
    <t>13:10:08</t>
  </si>
  <si>
    <t>20:12:00</t>
  </si>
  <si>
    <t>Casa de Adriana</t>
  </si>
  <si>
    <t>10/06/2024 17:16:30</t>
  </si>
  <si>
    <t>20/06/2024 21:01:35</t>
  </si>
  <si>
    <t>21/06/2024</t>
  </si>
  <si>
    <t>13:07:17</t>
  </si>
  <si>
    <t>20:51:19</t>
  </si>
  <si>
    <t>11/06/2024 12:52:39</t>
  </si>
  <si>
    <t>18/06/2024 19:17:41</t>
  </si>
  <si>
    <t>20/06/2024</t>
  </si>
  <si>
    <t>10:11:00</t>
  </si>
  <si>
    <t>18:56:15</t>
  </si>
  <si>
    <t>563</t>
  </si>
  <si>
    <t>11/06/2024 21:04:18</t>
  </si>
  <si>
    <t>21/06/2024 16:48:35</t>
  </si>
  <si>
    <t>22/06/2024</t>
  </si>
  <si>
    <t>13:26:07</t>
  </si>
  <si>
    <t>20:54:08</t>
  </si>
  <si>
    <t>17/06/2024 20:46:56</t>
  </si>
  <si>
    <t>21/06/2024 18:45:08</t>
  </si>
  <si>
    <t>24/06/2024</t>
  </si>
  <si>
    <t>20:58:11</t>
  </si>
  <si>
    <t>18/06/2024 19:24:26</t>
  </si>
  <si>
    <t>24/06/2024 19:15:00</t>
  </si>
  <si>
    <t>25/06/2024</t>
  </si>
  <si>
    <t>13:13:24</t>
  </si>
  <si>
    <t>20:38:20</t>
  </si>
  <si>
    <t>486</t>
  </si>
  <si>
    <t>24/05/2024 17:27:51</t>
  </si>
  <si>
    <t>17/06/2024 15:38:56</t>
  </si>
  <si>
    <t>10:11:47</t>
  </si>
  <si>
    <t>18:01:48</t>
  </si>
  <si>
    <t>487</t>
  </si>
  <si>
    <t>24/05/2024 17:28:39</t>
  </si>
  <si>
    <t>17/06/2024 14:58:16</t>
  </si>
  <si>
    <t>13:09:46</t>
  </si>
  <si>
    <t>20:11:17</t>
  </si>
  <si>
    <t>488</t>
  </si>
  <si>
    <t>24/05/2024 17:29:20</t>
  </si>
  <si>
    <t>21/06/2024 09:46:29</t>
  </si>
  <si>
    <t>20:56:11</t>
  </si>
  <si>
    <t>491</t>
  </si>
  <si>
    <t>24/05/2024 17:38:12</t>
  </si>
  <si>
    <t>20/06/2024 18:57:26</t>
  </si>
  <si>
    <t>13:11:05</t>
  </si>
  <si>
    <t>20:52:38</t>
  </si>
  <si>
    <t>493</t>
  </si>
  <si>
    <t>24/05/2024 17:39:06</t>
  </si>
  <si>
    <t>20/06/2024 18:57:31</t>
  </si>
  <si>
    <t>20:34:12</t>
  </si>
  <si>
    <t>03/06/2024 15:41:33</t>
  </si>
  <si>
    <t>20/06/2024 17:47:27</t>
  </si>
  <si>
    <t>11:27:26</t>
  </si>
  <si>
    <t>19:16:12</t>
  </si>
  <si>
    <t>03/06/2024 15:45:23</t>
  </si>
  <si>
    <t>18/06/2024 20:50:21</t>
  </si>
  <si>
    <t>13:12:07</t>
  </si>
  <si>
    <t>20:06:30</t>
  </si>
  <si>
    <t>03/06/2024 15:47:24</t>
  </si>
  <si>
    <t>21/06/2024 18:08:53</t>
  </si>
  <si>
    <t>20:19:31</t>
  </si>
  <si>
    <t>06/06/2024 18:57:40</t>
  </si>
  <si>
    <t>18/06/2024 20:18:58</t>
  </si>
  <si>
    <t>10:03:45</t>
  </si>
  <si>
    <t>18:52:00</t>
  </si>
  <si>
    <t>1202</t>
  </si>
  <si>
    <t>09/06/2024 10:40:13</t>
  </si>
  <si>
    <t>20/06/2024 20:51:50</t>
  </si>
  <si>
    <t>FAZ. JEQUITIBÁ + FAZ. EGÍDIO</t>
  </si>
  <si>
    <t>10:22:54</t>
  </si>
  <si>
    <t>18:53:14</t>
  </si>
  <si>
    <t>1219</t>
  </si>
  <si>
    <t>13/06/2024 18:14:21</t>
  </si>
  <si>
    <t>21/06/2024 19:28:29</t>
  </si>
  <si>
    <t>10:22:30</t>
  </si>
  <si>
    <t>18:57:19</t>
  </si>
  <si>
    <t>1220</t>
  </si>
  <si>
    <t>13/06/2024 18:15:20</t>
  </si>
  <si>
    <t>21/06/2024 19:24:25</t>
  </si>
  <si>
    <t>10:25:43</t>
  </si>
  <si>
    <t>18:50:00</t>
  </si>
  <si>
    <t>Centro Comercial</t>
  </si>
  <si>
    <t>EST D - CASA MARA (Aline) + CASA CAIO</t>
  </si>
  <si>
    <t>Ociosidade</t>
  </si>
  <si>
    <t>Ociosidade2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</si>
</sst>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h:mm;@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8"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[SGP - Portfólio - Horário de Gravação.xlsx]Planilha13!Tabela dinâmica7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lobotipo Condensada" panose="00000506000000000000" pitchFamily="50" charset="0"/>
                <a:ea typeface="+mn-ea"/>
                <a:cs typeface="+mn-cs"/>
              </a:defRPr>
            </a:pPr>
            <a:r>
              <a:rPr lang="en-US" sz="1200">
                <a:latin typeface="Globotipo Condensada" panose="00000506000000000000" pitchFamily="50" charset="0"/>
              </a:rPr>
              <a:t>Roteiros que terminaram antes das 21h</a:t>
            </a:r>
            <a:r>
              <a:rPr lang="en-US" sz="1200" baseline="0">
                <a:latin typeface="Globotipo Condensada" panose="00000506000000000000" pitchFamily="50" charset="0"/>
              </a:rPr>
              <a:t> em 2024</a:t>
            </a:r>
            <a:endParaRPr lang="en-US" sz="1200">
              <a:latin typeface="Globotipo Condensada" panose="00000506000000000000" pitchFamily="50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lobotipo Condensada" panose="00000506000000000000" pitchFamily="50" charset="0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Planilha13!$B$4:$B$5</c:f>
              <c:strCache>
                <c:ptCount val="1"/>
                <c:pt idx="0">
                  <c:v>Total Geral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Planilha13!$A$6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Planilha13!$B$6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66DF-4738-A7D5-59B588671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9425327"/>
        <c:axId val="819435887"/>
      </c:barChart>
      <c:catAx>
        <c:axId val="81942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9435887"/>
        <c:crosses val="autoZero"/>
        <c:auto val="1"/>
        <c:lblAlgn val="ctr"/>
        <c:lblOffset val="100"/>
        <c:noMultiLvlLbl val="0"/>
      </c:catAx>
      <c:valAx>
        <c:axId val="8194358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19425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[SGP - Portfólio - Horário de Gravação.xlsx]Planilha14!Tabela dinâmica22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Globotipo Condensada" panose="00000506000000000000" pitchFamily="50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lobotipo Condensada" panose="00000506000000000000" pitchFamily="50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Planilha14!$A$4</c:f>
              <c:strCache>
                <c:ptCount val="1"/>
                <c:pt idx="0">
                  <c:v>Total Geral</c:v>
                </c:pt>
              </c:strCache>
            </c:strRef>
          </c:cat>
          <c:val>
            <c:numRef>
              <c:f>Planilha14!$B$4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1ED8-4F9D-A991-751B1A5CB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3064367"/>
        <c:axId val="1593064847"/>
      </c:barChart>
      <c:catAx>
        <c:axId val="1593064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lobotipo Condensada" panose="00000506000000000000" pitchFamily="50" charset="0"/>
                <a:ea typeface="+mn-ea"/>
                <a:cs typeface="+mn-cs"/>
              </a:defRPr>
            </a:pPr>
            <a:endParaRPr lang="pt-BR"/>
          </a:p>
        </c:txPr>
        <c:crossAx val="1593064847"/>
        <c:crosses val="autoZero"/>
        <c:auto val="1"/>
        <c:lblAlgn val="ctr"/>
        <c:lblOffset val="100"/>
        <c:noMultiLvlLbl val="0"/>
      </c:catAx>
      <c:valAx>
        <c:axId val="15930648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93064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4F8830-3945-43F9-4590-210DA9163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F9C76D7-5B49-BE9F-758F-18C654FB58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na Rodrigues Barboza" refreshedDate="45469.440336689811" createdVersion="8" refreshedVersion="8" minRefreshableVersion="3" recordCount="706" xr:uid="{ECE4745D-1D3B-40D8-A283-A101CCD422B3}">
  <cacheSource type="worksheet">
    <worksheetSource name="Tabela5"/>
  </cacheSource>
  <cacheFields count="25">
    <cacheField name="Sistema Fonte" numFmtId="0">
      <sharedItems/>
    </cacheField>
    <cacheField name="Produto" numFmtId="0">
      <sharedItems count="11">
        <s v="A Lista"/>
        <s v="Elas por Elas"/>
        <s v="Família é Tudo"/>
        <s v="Fuzuê"/>
        <s v="No Rancho Fundo"/>
        <s v="Os Outros - 2"/>
        <s v="Pablo e Luisão"/>
        <s v="Renascer"/>
        <s v="Terra e Ação"/>
        <s v="TERRA E PAIXÃO"/>
        <s v="Vítimas do Dia"/>
      </sharedItems>
    </cacheField>
    <cacheField name="Roteiro" numFmtId="0">
      <sharedItems/>
    </cacheField>
    <cacheField name="Data Criação Roteiro" numFmtId="0">
      <sharedItems/>
    </cacheField>
    <cacheField name="Data Modificação Roteiro" numFmtId="0">
      <sharedItems/>
    </cacheField>
    <cacheField name="Data do Roteiro" numFmtId="0">
      <sharedItems/>
    </cacheField>
    <cacheField name="Antecedência Mod Roteiro (hr)" numFmtId="0">
      <sharedItems/>
    </cacheField>
    <cacheField name="Tipo do Roteiro" numFmtId="0">
      <sharedItems/>
    </cacheField>
    <cacheField name="Status do Roteiro" numFmtId="0">
      <sharedItems/>
    </cacheField>
    <cacheField name="Local do Roteiro" numFmtId="0">
      <sharedItems/>
    </cacheField>
    <cacheField name="Hora Início Previsto" numFmtId="0">
      <sharedItems containsBlank="1"/>
    </cacheField>
    <cacheField name="Hora Fim Previsto" numFmtId="0">
      <sharedItems containsBlank="1"/>
    </cacheField>
    <cacheField name="Hora Início Realizado" numFmtId="0">
      <sharedItems containsBlank="1"/>
    </cacheField>
    <cacheField name="Hora Fim Realizado" numFmtId="0">
      <sharedItems containsBlank="1"/>
    </cacheField>
    <cacheField name="Dia da Semana do Roteiro" numFmtId="0">
      <sharedItems/>
    </cacheField>
    <cacheField name="Endereço Gravação" numFmtId="0">
      <sharedItems containsBlank="1"/>
    </cacheField>
    <cacheField name="Qtd Páginas" numFmtId="0">
      <sharedItems containsSemiMixedTypes="0" containsString="0" containsNumber="1" minValue="0" maxValue="28.125"/>
    </cacheField>
    <cacheField name="Filtro Horário Fim" numFmtId="0">
      <sharedItems/>
    </cacheField>
    <cacheField name="Filtro Hora Final" numFmtId="0">
      <sharedItems containsMixedTypes="1" containsNumber="1" containsInteger="1" minValue="1" maxValue="2" count="8">
        <s v="Até 20h"/>
        <s v="Até 18h"/>
        <s v="Até 19h"/>
        <s v="Até 17h"/>
        <s v="Acima de 21h"/>
        <s v="Até 21h"/>
        <n v="2" u="1"/>
        <n v="1" u="1"/>
      </sharedItems>
    </cacheField>
    <cacheField name="Hora " numFmtId="164">
      <sharedItems containsSemiMixedTypes="0" containsNonDate="0" containsDate="1" containsString="0" minDate="1899-12-30T00:00:00" maxDate="1900-01-22T04:38:47"/>
    </cacheField>
    <cacheField name="Turno de Gravação" numFmtId="0">
      <sharedItems containsNonDate="0" containsDate="1" containsString="0" containsBlank="1" minDate="1899-12-30T08:00:00" maxDate="1900-01-23T00:00:00"/>
    </cacheField>
    <cacheField name="OCIOSIDADE (MIN)" numFmtId="0">
      <sharedItems containsSemiMixedTypes="0" containsString="0" containsNumber="1" containsInteger="1" minValue="0" maxValue="1439"/>
    </cacheField>
    <cacheField name="Cálculo de Ociosidade" numFmtId="0">
      <sharedItems/>
    </cacheField>
    <cacheField name="Hora Fim Arred" numFmtId="164">
      <sharedItems containsDate="1" containsMixedTypes="1" minDate="1899-12-30T00:00:00" maxDate="1899-12-30T23:00:00"/>
    </cacheField>
    <cacheField name="Hora Inicio Arred" numFmtId="164">
      <sharedItems containsSemiMixedTypes="0" containsNonDate="0" containsDate="1" containsString="0" minDate="1899-12-30T00:00:00" maxDate="1899-12-30T2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6">
  <r>
    <s v="SGP_NOVO"/>
    <x v="0"/>
    <s v="2"/>
    <s v="09/03/2024 11:49:26"/>
    <s v="09/05/2024 12:10:30"/>
    <s v="09/05/2024"/>
    <s v="0"/>
    <s v="Estúdio"/>
    <s v="Fechado"/>
    <s v="ESTÚDIO G"/>
    <s v="13:00"/>
    <s v="20:30"/>
    <s v="13:15:17"/>
    <s v="19:20:36"/>
    <s v="Quinta"/>
    <m/>
    <n v="2.92"/>
    <s v="19:20"/>
    <x v="0"/>
    <d v="1899-12-30T01:54:41"/>
    <d v="1899-12-30T08:00:00"/>
    <n v="114"/>
    <s v="De 90 até 120 minutos"/>
    <d v="1899-12-30T19:30:00"/>
    <d v="1899-12-30T13:30:00"/>
  </r>
  <r>
    <s v="SGP_NOVO"/>
    <x v="0"/>
    <s v="3"/>
    <s v="09/03/2024 11:50:55"/>
    <s v="10/05/2024 17:47:28"/>
    <s v="10/05/2024"/>
    <s v="-4"/>
    <s v="Estúdio"/>
    <s v="Fechado"/>
    <s v="ESTÚDIO G"/>
    <s v="13:00"/>
    <s v="20:30"/>
    <s v="13:33:31"/>
    <s v="19:32:57"/>
    <s v="Sexta"/>
    <m/>
    <n v="6.6150000000000002"/>
    <s v="19:32"/>
    <x v="0"/>
    <d v="1899-12-30T03:00:34"/>
    <d v="1899-12-30T09:00:00"/>
    <n v="180"/>
    <s v="Acima de 120 minutos"/>
    <d v="1899-12-30T19:30:00"/>
    <d v="1899-12-30T13:30:00"/>
  </r>
  <r>
    <s v="SGP_NOVO"/>
    <x v="0"/>
    <s v="5"/>
    <s v="09/03/2024 11:56:02"/>
    <s v="30/04/2024 12:28:41"/>
    <s v="03/05/2024"/>
    <s v="72"/>
    <s v="Estúdio"/>
    <s v="Fechado"/>
    <s v="ESTÚDIO I"/>
    <s v="13:00"/>
    <s v="20:00"/>
    <s v="13:30:00"/>
    <s v="17:53:25"/>
    <s v="Sexta"/>
    <m/>
    <n v="4.4649999999999999"/>
    <s v="17:53"/>
    <x v="1"/>
    <d v="1899-12-30T05:36:35"/>
    <d v="1899-12-30T10:00:00"/>
    <n v="336"/>
    <s v="Acima de 120 minutos"/>
    <d v="1899-12-30T18:00:00"/>
    <d v="1899-12-30T13:30:00"/>
  </r>
  <r>
    <s v="SGP_NOVO"/>
    <x v="0"/>
    <s v="6"/>
    <s v="09/03/2024 11:58:59"/>
    <s v="08/05/2024 14:00:50"/>
    <s v="18/05/2024"/>
    <s v="238"/>
    <s v="Estúdio"/>
    <s v="Fechado"/>
    <s v="ESTÚDIO G"/>
    <s v="13:00"/>
    <s v="20:00"/>
    <s v="13:15:00"/>
    <s v="18:04:12"/>
    <s v="Sábado"/>
    <m/>
    <n v="6.5549999999999997"/>
    <s v="18:04"/>
    <x v="2"/>
    <d v="1899-12-30T06:10:48"/>
    <d v="1899-12-30T11:00:00"/>
    <n v="370"/>
    <s v="Acima de 120 minutos"/>
    <d v="1899-12-30T18:00:00"/>
    <d v="1899-12-30T13:30:00"/>
  </r>
  <r>
    <s v="SGP_NOVO"/>
    <x v="0"/>
    <s v="8"/>
    <s v="09/03/2024 12:09:43"/>
    <s v="11/05/2024 18:54:24"/>
    <s v="11/05/2024"/>
    <s v="-8"/>
    <s v="Estúdio"/>
    <s v="Fechado"/>
    <s v="ESTÚDIO G"/>
    <s v="10:00"/>
    <s v="19:00"/>
    <s v="10:01:18"/>
    <s v="17:28:03"/>
    <s v="Sábado"/>
    <m/>
    <n v="7.12"/>
    <s v="17:28"/>
    <x v="1"/>
    <d v="1899-12-30T04:33:15"/>
    <d v="1899-12-30T12:00:00"/>
    <n v="273"/>
    <s v="Acima de 120 minutos"/>
    <d v="1899-12-30T17:30:00"/>
    <d v="1899-12-30T10:00:00"/>
  </r>
  <r>
    <s v="SGP_NOVO"/>
    <x v="0"/>
    <s v="9"/>
    <s v="09/03/2024 12:09:47"/>
    <s v="11/05/2024 18:53:35"/>
    <s v="13/05/2024"/>
    <s v="42"/>
    <s v="Estúdio"/>
    <s v="Fechado"/>
    <s v="ESTÚDIO G"/>
    <s v="13:00"/>
    <s v="20:00"/>
    <s v="13:20:26"/>
    <s v="19:16:34"/>
    <s v="Segunda"/>
    <m/>
    <n v="4.7100000000000009"/>
    <s v="19:16"/>
    <x v="0"/>
    <d v="1899-12-30T07:03:52"/>
    <d v="1899-12-30T13:00:00"/>
    <n v="423"/>
    <s v="Acima de 120 minutos"/>
    <d v="1899-12-30T19:30:00"/>
    <d v="1899-12-30T13:30:00"/>
  </r>
  <r>
    <s v="SGP_NOVO"/>
    <x v="0"/>
    <s v="29"/>
    <s v="13/05/2024 12:33:18"/>
    <s v="16/05/2024 17:44:54"/>
    <s v="21/05/2024"/>
    <s v="116"/>
    <s v="Estúdio"/>
    <s v="Fechado"/>
    <s v="ESTÚDIO G - PROMODAY"/>
    <s v="14:00"/>
    <s v="19:00"/>
    <s v="13:35:00"/>
    <m/>
    <s v="Terça"/>
    <m/>
    <n v="0.05"/>
    <s v=""/>
    <x v="3"/>
    <d v="1899-12-31T03:35:00"/>
    <d v="1899-12-30T14:00:00"/>
    <n v="215"/>
    <s v="Acima de 120 minutos"/>
    <s v=" "/>
    <d v="1899-12-30T13:30:00"/>
  </r>
  <r>
    <s v="SGP_NOVO"/>
    <x v="1"/>
    <s v="618"/>
    <s v="29/11/2023 15:36:06"/>
    <s v="04/01/2024 13:00:19"/>
    <s v="04/01/2024"/>
    <s v="0"/>
    <s v="Estúdio"/>
    <s v="Fechado Parte"/>
    <s v="Qto Helena + Apto de Taís"/>
    <s v="13:00"/>
    <s v="21:00"/>
    <s v="13:12:00"/>
    <s v="21:02:04"/>
    <s v="Quinta"/>
    <m/>
    <n v="20.774999999999999"/>
    <s v="21:02"/>
    <x v="4"/>
    <d v="1899-12-30T07:09:56"/>
    <d v="1899-12-30T15:00:00"/>
    <n v="429"/>
    <s v="Acima de 120 minutos"/>
    <d v="1899-12-30T21:00:00"/>
    <d v="1899-12-30T13:00:00"/>
  </r>
  <r>
    <s v="SGP_NOVO"/>
    <x v="1"/>
    <s v="630"/>
    <s v="07/12/2023 19:43:11"/>
    <s v="26/12/2023 19:10:12"/>
    <s v="03/01/2024"/>
    <s v="185"/>
    <s v="Estúdio"/>
    <s v="Fechado"/>
    <s v=" Casa de Adriana + Cobertura"/>
    <s v="13:00"/>
    <s v="21:00"/>
    <s v="13:23:28"/>
    <s v="19:38:55"/>
    <s v="Quarta"/>
    <m/>
    <n v="17.785"/>
    <s v="19:38"/>
    <x v="0"/>
    <d v="1899-12-30T09:44:33"/>
    <d v="1899-12-30T16:00:00"/>
    <n v="584"/>
    <s v="Acima de 120 minutos"/>
    <d v="1899-12-30T19:30:00"/>
    <d v="1899-12-30T13:30:00"/>
  </r>
  <r>
    <s v="SGP_NOVO"/>
    <x v="1"/>
    <s v="631"/>
    <s v="07/12/2023 19:43:13"/>
    <s v="04/01/2024 14:02:50"/>
    <s v="05/01/2024"/>
    <s v="22"/>
    <s v="Estúdio"/>
    <s v="Fechado"/>
    <s v="Sala Natália + Helàne"/>
    <s v="13:00"/>
    <s v="21:00"/>
    <s v="13:05:59"/>
    <s v="20:54:27"/>
    <s v="Sexta"/>
    <m/>
    <n v="19.044999999999998"/>
    <s v="20:54"/>
    <x v="5"/>
    <d v="1899-12-30T09:11:32"/>
    <d v="1899-12-30T17:00:00"/>
    <n v="551"/>
    <s v="Acima de 120 minutos"/>
    <d v="1899-12-30T21:00:00"/>
    <d v="1899-12-30T13:00:00"/>
  </r>
  <r>
    <s v="SGP_NOVO"/>
    <x v="1"/>
    <s v="633"/>
    <s v="07/12/2023 19:43:16"/>
    <s v="04/01/2024 15:04:13"/>
    <s v="08/01/2024"/>
    <s v="93"/>
    <s v="Estúdio"/>
    <s v="Fechado"/>
    <s v="Cobertura de Helena"/>
    <s v="13:00"/>
    <s v="21:00"/>
    <s v="13:05:00"/>
    <s v="20:45:14"/>
    <s v="Segunda"/>
    <m/>
    <n v="17.38"/>
    <s v="20:45"/>
    <x v="5"/>
    <d v="1899-12-30T10:19:46"/>
    <d v="1899-12-30T18:00:00"/>
    <n v="619"/>
    <s v="Acima de 120 minutos"/>
    <d v="1899-12-30T21:00:00"/>
    <d v="1899-12-30T13:00:00"/>
  </r>
  <r>
    <s v="SGP_NOVO"/>
    <x v="1"/>
    <s v="654"/>
    <s v="08/12/2023 08:36:02"/>
    <s v="02/01/2024 19:32:51"/>
    <s v="02/01/2024"/>
    <s v="-6"/>
    <s v="Estúdio"/>
    <s v="Fechado"/>
    <s v="Escritório de Advocacia"/>
    <s v="13:00"/>
    <s v="21:00"/>
    <s v="13:27:41"/>
    <s v="19:47:22"/>
    <s v="Terça"/>
    <m/>
    <n v="15.81"/>
    <s v="19:47"/>
    <x v="0"/>
    <d v="1899-12-30T12:40:19"/>
    <d v="1899-12-30T19:00:00"/>
    <n v="760"/>
    <s v="Acima de 120 minutos"/>
    <d v="1899-12-30T20:00:00"/>
    <d v="1899-12-30T13:30:00"/>
  </r>
  <r>
    <s v="SGP_NOVO"/>
    <x v="1"/>
    <s v="659"/>
    <s v="08/12/2023 08:40:42"/>
    <s v="12/01/2024 14:44:47"/>
    <s v="17/01/2024"/>
    <s v="118"/>
    <s v="Estúdio"/>
    <s v="Fechado"/>
    <s v="Vara de Familia + Propriedade Natalia"/>
    <s v="13:00"/>
    <s v="21:00"/>
    <s v="13:02:03"/>
    <s v="21:00:02"/>
    <s v="Quarta"/>
    <m/>
    <n v="18.18"/>
    <s v="21:00"/>
    <x v="5"/>
    <d v="1899-12-30T12:02:01"/>
    <d v="1899-12-30T20:00:00"/>
    <n v="722"/>
    <s v="Acima de 120 minutos"/>
    <d v="1899-12-30T21:00:00"/>
    <d v="1899-12-30T13:00:00"/>
  </r>
  <r>
    <s v="SGP_NOVO"/>
    <x v="1"/>
    <s v="660"/>
    <s v="08/12/2023 08:40:44"/>
    <s v="04/01/2024 17:10:51"/>
    <s v="11/01/2024"/>
    <s v="163"/>
    <s v="Estúdio"/>
    <s v="Fechado"/>
    <s v="Apt Tais"/>
    <s v="13:00"/>
    <s v="21:00"/>
    <s v="13:06:02"/>
    <s v="20:01:52"/>
    <s v="Quinta"/>
    <m/>
    <n v="17.440000000000001"/>
    <s v="20:01"/>
    <x v="5"/>
    <d v="1899-12-30T14:04:10"/>
    <d v="1899-12-30T21:00:00"/>
    <n v="844"/>
    <s v="Acima de 120 minutos"/>
    <d v="1899-12-30T20:00:00"/>
    <d v="1899-12-30T13:00:00"/>
  </r>
  <r>
    <s v="SGP_NOVO"/>
    <x v="1"/>
    <s v="674"/>
    <s v="14/12/2023 17:38:11"/>
    <s v="04/01/2024 18:40:01"/>
    <s v="06/01/2024"/>
    <s v="42"/>
    <s v="Estúdio"/>
    <s v="Fechado"/>
    <s v="Maternidade + Hotel Chique"/>
    <s v="13:00"/>
    <s v="21:00"/>
    <s v="13:12:00"/>
    <s v="19:02:27"/>
    <s v="Sábado"/>
    <m/>
    <n v="8.1"/>
    <s v="19:02"/>
    <x v="0"/>
    <d v="1899-12-30T16:09:33"/>
    <d v="1899-12-30T22:00:00"/>
    <n v="969"/>
    <s v="Acima de 120 minutos"/>
    <d v="1899-12-30T19:00:00"/>
    <d v="1899-12-30T13:00:00"/>
  </r>
  <r>
    <s v="SGP_NOVO"/>
    <x v="1"/>
    <s v="675"/>
    <s v="14/12/2023 17:41:19"/>
    <s v="04/01/2024 14:01:13"/>
    <s v="05/01/2024"/>
    <s v="22"/>
    <s v="Estúdio"/>
    <s v="Fechado"/>
    <s v="Casa de Marcia + Audiência Virtual"/>
    <s v="13:00"/>
    <s v="21:00"/>
    <s v="13:15:00"/>
    <s v="17:59:39"/>
    <s v="Sexta"/>
    <m/>
    <n v="5.25"/>
    <s v="17:59"/>
    <x v="1"/>
    <d v="1899-12-30T18:15:21"/>
    <d v="1899-12-30T23:00:00"/>
    <n v="1095"/>
    <s v="Acima de 120 minutos"/>
    <d v="1899-12-30T18:00:00"/>
    <d v="1899-12-30T13:30:00"/>
  </r>
  <r>
    <s v="SGP_NOVO"/>
    <x v="1"/>
    <s v="677"/>
    <s v="14/12/2023 18:38:57"/>
    <s v="02/01/2024 13:20:51"/>
    <s v="06/01/2024"/>
    <s v="95"/>
    <s v="Estúdio"/>
    <s v="Fechado"/>
    <s v="Casa de Lara"/>
    <s v="13:00"/>
    <s v="21:00"/>
    <s v="13:11:57"/>
    <s v="19:02:13"/>
    <s v="Sábado"/>
    <m/>
    <n v="17.574999999999999"/>
    <s v="19:02"/>
    <x v="0"/>
    <d v="1899-12-30T18:09:44"/>
    <d v="1899-12-31T00:00:00"/>
    <n v="1089"/>
    <s v="Acima de 120 minutos"/>
    <d v="1899-12-30T19:00:00"/>
    <d v="1899-12-30T13:00:00"/>
  </r>
  <r>
    <s v="SGP_NOVO"/>
    <x v="1"/>
    <s v="683"/>
    <s v="19/12/2023 14:28:47"/>
    <s v="04/01/2024 15:48:08"/>
    <s v="08/01/2024"/>
    <s v="93"/>
    <s v="Estúdio"/>
    <s v="Fechado"/>
    <s v="Apt Erica + Quarto de Marcos"/>
    <s v="13:00"/>
    <s v="21:00"/>
    <s v="13:26:40"/>
    <s v="20:17:01"/>
    <s v="Segunda"/>
    <m/>
    <n v="11.24"/>
    <s v="20:17"/>
    <x v="5"/>
    <d v="1899-12-30T18:09:39"/>
    <d v="1899-12-31T01:00:00"/>
    <n v="1089"/>
    <s v="Acima de 120 minutos"/>
    <d v="1899-12-30T20:30:00"/>
    <d v="1899-12-30T13:30:00"/>
  </r>
  <r>
    <s v="SGP_NOVO"/>
    <x v="1"/>
    <s v="685"/>
    <s v="19/12/2023 16:52:59"/>
    <s v="04/01/2024 17:13:00"/>
    <s v="13/01/2024"/>
    <s v="211"/>
    <s v="Estúdio"/>
    <s v="Fechado"/>
    <s v="Helàne + Pensão"/>
    <s v="13:00"/>
    <s v="21:00"/>
    <s v="13:12:17"/>
    <s v="20:13:34"/>
    <s v="Sábado"/>
    <m/>
    <n v="18.579999999999998"/>
    <s v="20:13"/>
    <x v="5"/>
    <d v="1899-12-30T18:58:43"/>
    <d v="1899-12-31T02:00:00"/>
    <n v="1138"/>
    <s v="Acima de 120 minutos"/>
    <d v="1899-12-30T20:00:00"/>
    <d v="1899-12-30T13:00:00"/>
  </r>
  <r>
    <s v="SGP_NOVO"/>
    <x v="1"/>
    <s v="686"/>
    <s v="19/12/2023 16:53:07"/>
    <s v="08/01/2024 20:50:14"/>
    <s v="09/01/2024"/>
    <s v="16"/>
    <s v="Estúdio"/>
    <s v="Fechado"/>
    <s v="Cobertura de Helena"/>
    <s v="13:00"/>
    <s v="21:00"/>
    <s v="13:10:13"/>
    <s v="20:51:09"/>
    <s v="Terça"/>
    <m/>
    <n v="18.7"/>
    <s v="20:51"/>
    <x v="5"/>
    <d v="1899-12-30T19:19:04"/>
    <d v="1899-12-31T03:00:00"/>
    <n v="1159"/>
    <s v="Acima de 120 minutos"/>
    <d v="1899-12-30T21:00:00"/>
    <d v="1899-12-30T13:00:00"/>
  </r>
  <r>
    <s v="SGP_NOVO"/>
    <x v="1"/>
    <s v="688"/>
    <s v="19/12/2023 17:56:10"/>
    <s v="10/01/2024 14:12:50"/>
    <s v="15/01/2024"/>
    <s v="118"/>
    <s v="Estúdio"/>
    <s v="Fechado"/>
    <s v="Escritório de Advocacia"/>
    <s v="13:00"/>
    <s v="21:00"/>
    <s v="13:10:45"/>
    <s v="20:49:26"/>
    <s v="Segunda"/>
    <m/>
    <n v="19.925000000000001"/>
    <s v="20:49"/>
    <x v="5"/>
    <d v="1899-12-30T20:21:19"/>
    <d v="1899-12-31T04:00:00"/>
    <n v="1221"/>
    <s v="Acima de 120 minutos"/>
    <d v="1899-12-30T21:00:00"/>
    <d v="1899-12-30T13:00:00"/>
  </r>
  <r>
    <s v="SGP_NOVO"/>
    <x v="1"/>
    <s v="691"/>
    <s v="19/12/2023 18:13:45"/>
    <s v="10/01/2024 15:55:56"/>
    <s v="16/01/2024"/>
    <s v="141"/>
    <s v="Estúdio"/>
    <s v="Fechado"/>
    <s v="Cobertura de Helena"/>
    <s v="13:00"/>
    <s v="21:00"/>
    <s v="13:20:54"/>
    <s v="20:52:17"/>
    <s v="Terça"/>
    <m/>
    <n v="20.154999999999998"/>
    <s v="20:52"/>
    <x v="5"/>
    <d v="1899-12-30T21:28:37"/>
    <d v="1899-12-31T05:00:00"/>
    <n v="1288"/>
    <s v="Acima de 120 minutos"/>
    <d v="1899-12-30T21:00:00"/>
    <d v="1899-12-30T13:30:00"/>
  </r>
  <r>
    <s v="SGP_NOVO"/>
    <x v="1"/>
    <s v="693"/>
    <s v="19/12/2023 18:13:48"/>
    <s v="24/01/2024 17:58:58"/>
    <s v="26/01/2024"/>
    <s v="43"/>
    <s v="Estúdio"/>
    <s v="Fechado"/>
    <s v="Apt de Taís + Sala de Lara + Sala de Natalia"/>
    <s v="13:00"/>
    <s v="21:00"/>
    <s v="13:06:12"/>
    <s v="20:55:00"/>
    <s v="Sexta"/>
    <m/>
    <n v="19.310000000000002"/>
    <s v="20:55"/>
    <x v="5"/>
    <d v="1899-12-30T22:11:12"/>
    <d v="1899-12-31T06:00:00"/>
    <n v="1331"/>
    <s v="Acima de 120 minutos"/>
    <d v="1899-12-30T21:00:00"/>
    <d v="1899-12-30T13:00:00"/>
  </r>
  <r>
    <s v="SGP_NOVO"/>
    <x v="1"/>
    <s v="702"/>
    <s v="27/12/2023 16:43:10"/>
    <s v="04/01/2024 17:10:02"/>
    <s v="10/01/2024"/>
    <s v="139"/>
    <s v="Estúdio"/>
    <s v="Fechado"/>
    <s v="Casa de Lara"/>
    <s v="13:00"/>
    <s v="21:00"/>
    <s v="13:29:55"/>
    <s v="20:12:16"/>
    <s v="Quarta"/>
    <m/>
    <n v="16.27"/>
    <s v="20:12"/>
    <x v="5"/>
    <d v="1899-12-31T00:17:39"/>
    <d v="1899-12-31T07:00:00"/>
    <n v="17"/>
    <s v="Até 30 minutos"/>
    <d v="1899-12-30T20:00:00"/>
    <d v="1899-12-30T13:30:00"/>
  </r>
  <r>
    <s v="SGP_NOVO"/>
    <x v="1"/>
    <s v="704"/>
    <s v="27/12/2023 17:40:38"/>
    <s v="04/01/2024 17:37:07"/>
    <s v="12/01/2024"/>
    <s v="187"/>
    <s v="Estúdio"/>
    <s v="Fechado"/>
    <s v="CASA DE ADRIANA"/>
    <s v="13:00"/>
    <s v="21:00"/>
    <s v="13:10:23"/>
    <s v="20:06:23"/>
    <s v="Sexta"/>
    <m/>
    <n v="18.39"/>
    <s v="20:06"/>
    <x v="5"/>
    <d v="1899-12-31T01:04:00"/>
    <d v="1899-12-31T08:00:00"/>
    <n v="64"/>
    <s v="De 60 até 90 minutos"/>
    <d v="1899-12-30T20:00:00"/>
    <d v="1899-12-30T13:00:00"/>
  </r>
  <r>
    <s v="SGP_NOVO"/>
    <x v="1"/>
    <s v="708"/>
    <s v="27/12/2023 17:48:16"/>
    <s v="20/01/2024 16:47:02"/>
    <s v="23/01/2024"/>
    <s v="68"/>
    <s v="Estúdio"/>
    <s v="Fechado"/>
    <s v="Hospital Jonas"/>
    <s v="13:00"/>
    <s v="21:00"/>
    <s v="13:07:41"/>
    <s v="20:45:23"/>
    <s v="Terça"/>
    <m/>
    <n v="20.515000000000001"/>
    <s v="20:45"/>
    <x v="5"/>
    <d v="1899-12-31T01:22:18"/>
    <d v="1899-12-31T09:00:00"/>
    <n v="82"/>
    <s v="De 60 até 90 minutos"/>
    <d v="1899-12-30T21:00:00"/>
    <d v="1899-12-30T13:00:00"/>
  </r>
  <r>
    <s v="SGP_NOVO"/>
    <x v="1"/>
    <s v="710"/>
    <s v="27/12/2023 17:48:19"/>
    <s v="25/01/2024 12:13:39"/>
    <s v="27/01/2024"/>
    <s v="48"/>
    <s v="Estúdio"/>
    <s v="Fechado"/>
    <s v=" Hotel + Ligia + Escritório"/>
    <s v="13:00"/>
    <s v="21:00"/>
    <s v="13:00:10"/>
    <s v="21:03:14"/>
    <s v="Sábado"/>
    <m/>
    <n v="17.47"/>
    <s v="21:03"/>
    <x v="4"/>
    <d v="1899-12-31T01:56:56"/>
    <d v="1899-12-31T10:00:00"/>
    <n v="116"/>
    <s v="De 90 até 120 minutos"/>
    <d v="1899-12-30T21:00:00"/>
    <d v="1899-12-30T13:00:00"/>
  </r>
  <r>
    <s v="SGP_NOVO"/>
    <x v="1"/>
    <s v="712"/>
    <s v="27/12/2023 18:13:12"/>
    <s v="20/01/2024 16:47:24"/>
    <s v="24/01/2024"/>
    <s v="92"/>
    <s v="Estúdio"/>
    <s v="Fechado"/>
    <s v="Hospital Jonas"/>
    <s v="13:00"/>
    <s v="21:00"/>
    <s v="12:58:29"/>
    <s v="20:56:31"/>
    <s v="Quarta"/>
    <m/>
    <n v="21.225000000000001"/>
    <s v="20:56"/>
    <x v="5"/>
    <d v="1899-12-31T03:01:58"/>
    <d v="1899-12-31T11:00:00"/>
    <n v="181"/>
    <s v="Acima de 120 minutos"/>
    <d v="1899-12-30T21:00:00"/>
    <d v="1899-12-30T13:00:00"/>
  </r>
  <r>
    <s v="SGP_NOVO"/>
    <x v="1"/>
    <s v="713"/>
    <s v="27/12/2023 18:14:29"/>
    <s v="18/01/2024 19:41:32"/>
    <s v="18/01/2024"/>
    <s v="-6"/>
    <s v="Estúdio"/>
    <s v="Fechado"/>
    <s v="Casa de Lara"/>
    <s v="13:00"/>
    <s v="21:00"/>
    <s v="13:12:58"/>
    <s v="20:21:56"/>
    <s v="Quinta"/>
    <m/>
    <n v="17.445"/>
    <s v="20:21"/>
    <x v="5"/>
    <d v="1899-12-31T04:51:02"/>
    <d v="1899-12-31T12:00:00"/>
    <n v="291"/>
    <s v="Acima de 120 minutos"/>
    <d v="1899-12-30T20:30:00"/>
    <d v="1899-12-30T13:00:00"/>
  </r>
  <r>
    <s v="SGP_NOVO"/>
    <x v="1"/>
    <s v="728"/>
    <s v="27/12/2023 19:49:01"/>
    <s v="22/01/2024 12:27:47"/>
    <s v="25/01/2024"/>
    <s v="72"/>
    <s v="Estúdio"/>
    <s v="Fechado"/>
    <s v="Naitre + Helàne + Apt Erica"/>
    <s v="13:00"/>
    <s v="21:00"/>
    <s v="13:11:51"/>
    <s v="21:08:37"/>
    <s v="Quinta"/>
    <m/>
    <n v="15.47"/>
    <s v="21:08"/>
    <x v="4"/>
    <d v="1899-12-31T05:03:14"/>
    <d v="1899-12-31T13:00:00"/>
    <n v="303"/>
    <s v="Acima de 120 minutos"/>
    <d v="1899-12-30T21:00:00"/>
    <d v="1899-12-30T13:00:00"/>
  </r>
  <r>
    <s v="SGP_NOVO"/>
    <x v="1"/>
    <s v="748"/>
    <s v="02/01/2024 15:07:18"/>
    <s v="04/01/2024 17:09:04"/>
    <s v="09/01/2024"/>
    <s v="115"/>
    <s v="Estúdio"/>
    <s v="Fechado"/>
    <s v="Apto de Carol + Universidade"/>
    <s v="13:00"/>
    <s v="21:00"/>
    <s v="13:09:00"/>
    <s v="18:36:13"/>
    <s v="Terça"/>
    <m/>
    <n v="12.44"/>
    <s v="18:36"/>
    <x v="2"/>
    <d v="1899-12-31T08:32:47"/>
    <d v="1899-12-31T14:00:00"/>
    <n v="512"/>
    <s v="Acima de 120 minutos"/>
    <d v="1899-12-30T18:30:00"/>
    <d v="1899-12-30T13:00:00"/>
  </r>
  <r>
    <s v="SGP_NOVO"/>
    <x v="1"/>
    <s v="749"/>
    <s v="02/01/2024 16:42:50"/>
    <s v="11/01/2024 12:48:44"/>
    <s v="19/01/2024"/>
    <s v="192"/>
    <s v="Estúdio"/>
    <s v="Fechado"/>
    <s v="Casa de Erica + C. de Marcia + Pensão"/>
    <s v="13:00"/>
    <s v="21:00"/>
    <s v="13:06:55"/>
    <s v="20:37:44"/>
    <s v="Sexta"/>
    <m/>
    <n v="20.785"/>
    <s v="20:37"/>
    <x v="5"/>
    <d v="1899-12-31T07:29:11"/>
    <d v="1899-12-31T15:00:00"/>
    <n v="449"/>
    <s v="Acima de 120 minutos"/>
    <d v="1899-12-30T20:30:00"/>
    <d v="1899-12-30T13:00:00"/>
  </r>
  <r>
    <s v="SGP_NOVO"/>
    <x v="1"/>
    <s v="753"/>
    <s v="02/01/2024 16:56:16"/>
    <s v="31/01/2024 15:05:53"/>
    <s v="01/02/2024"/>
    <s v="21"/>
    <s v="Estúdio"/>
    <s v="Fechado"/>
    <s v="Vila Alfa + Casa Tais"/>
    <s v="13:00"/>
    <s v="21:00"/>
    <s v="13:33:56"/>
    <s v="20:55:21"/>
    <s v="Quinta"/>
    <m/>
    <n v="17.645000000000003"/>
    <s v="20:55"/>
    <x v="5"/>
    <d v="1899-12-31T08:38:35"/>
    <d v="1899-12-31T16:00:00"/>
    <n v="518"/>
    <s v="Acima de 120 minutos"/>
    <d v="1899-12-30T21:00:00"/>
    <d v="1899-12-30T13:30:00"/>
  </r>
  <r>
    <s v="SGP_NOVO"/>
    <x v="1"/>
    <s v="754"/>
    <s v="02/01/2024 16:56:19"/>
    <s v="01/02/2024 14:00:09"/>
    <s v="03/02/2024"/>
    <s v="46"/>
    <s v="Estúdio"/>
    <s v="Fechado"/>
    <s v="CASA DE ADRIANA"/>
    <s v="13:00"/>
    <s v="21:00"/>
    <s v="13:04:00"/>
    <s v="20:03:16"/>
    <s v="Sábado"/>
    <m/>
    <n v="20.414999999999999"/>
    <s v="20:03"/>
    <x v="5"/>
    <d v="1899-12-31T10:00:44"/>
    <d v="1899-12-31T17:00:00"/>
    <n v="600"/>
    <s v="Acima de 120 minutos"/>
    <d v="1899-12-30T20:00:00"/>
    <d v="1899-12-30T13:00:00"/>
  </r>
  <r>
    <s v="SGP_NOVO"/>
    <x v="1"/>
    <s v="755"/>
    <s v="02/01/2024 16:56:21"/>
    <s v="30/01/2024 20:50:41"/>
    <s v="31/01/2024"/>
    <s v="16"/>
    <s v="Estúdio"/>
    <s v="Fechado"/>
    <s v="Cobertura de Helena + Apto Carol"/>
    <s v="13:00"/>
    <s v="21:00"/>
    <s v="13:29:33"/>
    <s v="20:54:10"/>
    <s v="Quarta"/>
    <m/>
    <n v="20.625"/>
    <s v="20:54"/>
    <x v="5"/>
    <d v="1899-12-31T10:35:23"/>
    <d v="1899-12-31T18:00:00"/>
    <n v="635"/>
    <s v="Acima de 120 minutos"/>
    <d v="1899-12-30T21:00:00"/>
    <d v="1899-12-30T13:30:00"/>
  </r>
  <r>
    <s v="SGP_NOVO"/>
    <x v="1"/>
    <s v="756"/>
    <s v="02/01/2024 16:56:24"/>
    <s v="01/02/2024 14:30:23"/>
    <s v="05/02/2024"/>
    <s v="94"/>
    <s v="Estúdio"/>
    <s v="Fechado"/>
    <s v="Pensão + Apto Vila Alfa"/>
    <s v="13:00"/>
    <s v="21:00"/>
    <s v="13:18:16"/>
    <s v="21:12:15"/>
    <s v="Segunda"/>
    <m/>
    <n v="21.185000000000006"/>
    <s v="21:12"/>
    <x v="4"/>
    <d v="1899-12-31T11:06:01"/>
    <d v="1899-12-31T19:00:00"/>
    <n v="666"/>
    <s v="Acima de 120 minutos"/>
    <d v="1899-12-30T21:00:00"/>
    <d v="1899-12-30T13:30:00"/>
  </r>
  <r>
    <s v="SGP_NOVO"/>
    <x v="1"/>
    <s v="757"/>
    <s v="02/01/2024 17:12:08"/>
    <s v="17/01/2024 14:17:48"/>
    <s v="22/01/2024"/>
    <s v="118"/>
    <s v="Estúdio"/>
    <s v="Fechado"/>
    <s v=" Casa de Adriana + Apt Erica"/>
    <s v="13:00"/>
    <s v="21:00"/>
    <s v="13:04:47"/>
    <s v="21:07:46"/>
    <s v="Segunda"/>
    <m/>
    <n v="17.73"/>
    <s v="21:07"/>
    <x v="4"/>
    <d v="1899-12-31T11:57:01"/>
    <d v="1899-12-31T20:00:00"/>
    <n v="717"/>
    <s v="Acima de 120 minutos"/>
    <d v="1899-12-30T21:00:00"/>
    <d v="1899-12-30T13:00:00"/>
  </r>
  <r>
    <s v="SGP_NOVO"/>
    <x v="1"/>
    <s v="758"/>
    <s v="02/01/2024 17:43:03"/>
    <s v="29/01/2024 19:57:14"/>
    <s v="30/01/2024"/>
    <s v="17"/>
    <s v="Estúdio"/>
    <s v="Fechado"/>
    <s v="Cobertura de Helena"/>
    <s v="13:00"/>
    <s v="21:00"/>
    <s v="13:23:04"/>
    <s v="21:02:00"/>
    <s v="Terça"/>
    <m/>
    <n v="19.315000000000001"/>
    <s v="21:02"/>
    <x v="4"/>
    <d v="1899-12-31T13:21:04"/>
    <d v="1899-12-31T21:00:00"/>
    <n v="801"/>
    <s v="Acima de 120 minutos"/>
    <d v="1899-12-30T21:00:00"/>
    <d v="1899-12-30T13:30:00"/>
  </r>
  <r>
    <s v="SGP_NOVO"/>
    <x v="1"/>
    <s v="769"/>
    <s v="09/01/2024 19:22:03"/>
    <s v="29/01/2024 14:04:32"/>
    <s v="29/01/2024"/>
    <s v="-1"/>
    <s v="Estúdio"/>
    <s v="Fechado"/>
    <s v="Escritório + Quarto Lara + Pensão"/>
    <s v="13:00"/>
    <s v="21:00"/>
    <s v="13:05:59"/>
    <s v="20:41:11"/>
    <s v="Segunda"/>
    <m/>
    <n v="21.945000000000004"/>
    <s v="20:41"/>
    <x v="5"/>
    <d v="1899-12-31T14:24:48"/>
    <d v="1899-12-31T22:00:00"/>
    <n v="864"/>
    <s v="Acima de 120 minutos"/>
    <d v="1899-12-30T20:30:00"/>
    <d v="1899-12-30T13:00:00"/>
  </r>
  <r>
    <s v="SGP_NOVO"/>
    <x v="1"/>
    <s v="789"/>
    <s v="11/01/2024 17:56:18"/>
    <s v="01/02/2024 14:00:44"/>
    <s v="02/02/2024"/>
    <s v="22"/>
    <s v="Estúdio"/>
    <s v="Fechado"/>
    <s v="Galeria + Universidade + Adriana"/>
    <s v="13:00"/>
    <s v="21:00"/>
    <s v="13:05:42"/>
    <s v="21:00:41"/>
    <s v="Sexta"/>
    <m/>
    <n v="19.914999999999999"/>
    <s v="21:00"/>
    <x v="5"/>
    <d v="1899-12-31T15:05:01"/>
    <d v="1899-12-31T23:00:00"/>
    <n v="905"/>
    <s v="Acima de 120 minutos"/>
    <d v="1899-12-30T21:00:00"/>
    <d v="1899-12-30T13:00:00"/>
  </r>
  <r>
    <s v="SGP_NOVO"/>
    <x v="1"/>
    <s v="790"/>
    <s v="11/01/2024 18:04:49"/>
    <s v="01/02/2024 14:45:38"/>
    <s v="08/02/2024"/>
    <s v="166"/>
    <s v="Estúdio"/>
    <s v="Fechado"/>
    <s v="Propriedade de Natalia"/>
    <s v="13:00"/>
    <s v="21:00"/>
    <s v="13:37:18"/>
    <s v="20:59:23"/>
    <s v="Quinta"/>
    <m/>
    <n v="17.705000000000002"/>
    <s v="20:59"/>
    <x v="5"/>
    <d v="1899-12-31T16:37:55"/>
    <d v="1900-01-01T00:00:00"/>
    <n v="997"/>
    <s v="Acima de 120 minutos"/>
    <d v="1899-12-30T21:00:00"/>
    <d v="1899-12-30T13:30:00"/>
  </r>
  <r>
    <s v="SGP_NOVO"/>
    <x v="1"/>
    <s v="791"/>
    <s v="11/01/2024 18:04:50"/>
    <s v="03/02/2024 19:34:42"/>
    <s v="06/02/2024"/>
    <s v="65"/>
    <s v="Estúdio"/>
    <s v="Fechado"/>
    <s v="Cobertura de Helena"/>
    <s v="13:00"/>
    <s v="21:00"/>
    <s v="13:08:32"/>
    <s v="20:59:27"/>
    <s v="Terça"/>
    <m/>
    <n v="19.855"/>
    <s v="20:59"/>
    <x v="5"/>
    <d v="1899-12-31T17:09:05"/>
    <d v="1900-01-01T01:00:00"/>
    <n v="1029"/>
    <s v="Acima de 120 minutos"/>
    <d v="1899-12-30T21:00:00"/>
    <d v="1899-12-30T13:00:00"/>
  </r>
  <r>
    <s v="SGP_NOVO"/>
    <x v="1"/>
    <s v="794"/>
    <s v="11/01/2024 18:04:54"/>
    <s v="08/02/2024 19:19:38"/>
    <s v="10/02/2024"/>
    <s v="41"/>
    <s v="Estúdio"/>
    <s v="Fechado"/>
    <s v=" Hospital Wagner + Casa de Marcia + Carol"/>
    <s v="13:00"/>
    <s v="21:00"/>
    <s v="13:15:00"/>
    <s v="20:46:58"/>
    <s v="Sábado"/>
    <m/>
    <n v="19.12"/>
    <s v="20:46"/>
    <x v="5"/>
    <d v="1899-12-31T18:28:02"/>
    <d v="1900-01-01T02:00:00"/>
    <n v="1108"/>
    <s v="Acima de 120 minutos"/>
    <d v="1899-12-30T21:00:00"/>
    <d v="1899-12-30T13:30:00"/>
  </r>
  <r>
    <s v="SGP_NOVO"/>
    <x v="1"/>
    <s v="806"/>
    <s v="18/01/2024 13:56:45"/>
    <s v="07/02/2024 14:10:19"/>
    <s v="14/02/2024"/>
    <s v="166"/>
    <s v="Estúdio"/>
    <s v="Fechado"/>
    <s v="Cobertura de Helena"/>
    <s v="13:00"/>
    <s v="21:00"/>
    <s v="13:05:16"/>
    <s v="21:08:02"/>
    <s v="Quarta"/>
    <m/>
    <n v="19.765000000000001"/>
    <s v="21:08"/>
    <x v="4"/>
    <d v="1899-12-31T18:57:14"/>
    <d v="1900-01-01T03:00:00"/>
    <n v="1137"/>
    <s v="Acima de 120 minutos"/>
    <d v="1899-12-30T21:00:00"/>
    <d v="1899-12-30T13:00:00"/>
  </r>
  <r>
    <s v="SGP_NOVO"/>
    <x v="1"/>
    <s v="807"/>
    <s v="18/01/2024 13:56:47"/>
    <s v="16/02/2024 14:36:51"/>
    <s v="19/02/2024"/>
    <s v="70"/>
    <s v="Estúdio"/>
    <s v="Fechado"/>
    <s v="Cobertura de Helena"/>
    <s v="13:00"/>
    <s v="21:00"/>
    <s v="13:23:24"/>
    <s v="20:15:07"/>
    <s v="Segunda"/>
    <m/>
    <n v="18.420000000000002"/>
    <s v="20:15"/>
    <x v="5"/>
    <d v="1899-12-31T21:08:17"/>
    <d v="1900-01-01T04:00:00"/>
    <n v="1268"/>
    <s v="Acima de 120 minutos"/>
    <d v="1899-12-30T20:30:00"/>
    <d v="1899-12-30T13:30:00"/>
  </r>
  <r>
    <s v="SGP_NOVO"/>
    <x v="1"/>
    <s v="822"/>
    <s v="19/01/2024 17:37:01"/>
    <s v="02/02/2024 10:39:03"/>
    <s v="07/02/2024"/>
    <s v="122"/>
    <s v="Estúdio"/>
    <s v="Fechado"/>
    <s v="Apto de Taís + Quarto de Giovanni"/>
    <s v="13:00"/>
    <s v="21:00"/>
    <s v="13:02:53"/>
    <s v="20:56:55"/>
    <s v="Quarta"/>
    <m/>
    <n v="20.355000000000004"/>
    <s v="20:56"/>
    <x v="5"/>
    <d v="1899-12-31T21:05:58"/>
    <d v="1900-01-01T05:00:00"/>
    <n v="1265"/>
    <s v="Acima de 120 minutos"/>
    <d v="1899-12-30T21:00:00"/>
    <d v="1899-12-30T13:00:00"/>
  </r>
  <r>
    <s v="SGP_NOVO"/>
    <x v="1"/>
    <s v="831"/>
    <s v="21/01/2024 20:05:46"/>
    <s v="09/02/2024 14:57:16"/>
    <s v="09/02/2024"/>
    <s v="-1"/>
    <s v="Estúdio"/>
    <s v="Fechado"/>
    <s v="Apt Erica + Helàne"/>
    <s v="13:00"/>
    <s v="21:00"/>
    <s v="13:16:56"/>
    <s v="20:57:48"/>
    <s v="Sexta"/>
    <m/>
    <n v="19.34"/>
    <s v="20:57"/>
    <x v="5"/>
    <d v="1899-12-31T22:19:08"/>
    <d v="1900-01-01T06:00:00"/>
    <n v="1339"/>
    <s v="Acima de 120 minutos"/>
    <d v="1899-12-30T21:00:00"/>
    <d v="1899-12-30T13:30:00"/>
  </r>
  <r>
    <s v="SGP_NOVO"/>
    <x v="1"/>
    <s v="833"/>
    <s v="21/01/2024 20:17:12"/>
    <s v="15/02/2024 14:20:04"/>
    <s v="17/02/2024"/>
    <s v="46"/>
    <s v="Estúdio"/>
    <s v="Fechado"/>
    <s v=" Hotel Jonas + Propriedade de Natalia"/>
    <s v="13:00"/>
    <s v="21:00"/>
    <s v="13:07:24"/>
    <s v="19:30:49"/>
    <s v="Sábado"/>
    <m/>
    <n v="19.020000000000003"/>
    <s v="19:30"/>
    <x v="0"/>
    <d v="1900-01-01T00:36:35"/>
    <d v="1900-01-01T07:00:00"/>
    <n v="36"/>
    <s v="De 30 até 60 minutos"/>
    <d v="1899-12-30T19:30:00"/>
    <d v="1899-12-30T13:00:00"/>
  </r>
  <r>
    <s v="SGP_NOVO"/>
    <x v="1"/>
    <s v="834"/>
    <s v="21/01/2024 20:17:13"/>
    <s v="23/02/2024 12:30:46"/>
    <s v="24/02/2024"/>
    <s v="24"/>
    <s v="Estúdio"/>
    <s v="Fechado"/>
    <s v="Escritório  + Lab de Fotos"/>
    <s v="13:00"/>
    <s v="21:00"/>
    <s v="13:04:05"/>
    <s v="20:22:46"/>
    <s v="Sábado"/>
    <m/>
    <n v="19.279999999999998"/>
    <s v="20:22"/>
    <x v="5"/>
    <d v="1900-01-01T00:41:19"/>
    <d v="1900-01-01T08:00:00"/>
    <n v="41"/>
    <s v="De 30 até 60 minutos"/>
    <d v="1899-12-30T20:30:00"/>
    <d v="1899-12-30T13:00:00"/>
  </r>
  <r>
    <s v="SGP_NOVO"/>
    <x v="1"/>
    <s v="840"/>
    <s v="24/01/2024 16:49:27"/>
    <s v="09/02/2024 14:11:31"/>
    <s v="16/02/2024"/>
    <s v="166"/>
    <s v="Estúdio"/>
    <s v="Fechado"/>
    <s v="Casa de Adriana +  Quarto de Serra"/>
    <s v="13:00"/>
    <s v="21:00"/>
    <s v="13:15:59"/>
    <s v="19:17:16"/>
    <s v="Sexta"/>
    <m/>
    <n v="19.305"/>
    <s v="19:17"/>
    <x v="0"/>
    <d v="1900-01-01T02:58:43"/>
    <d v="1900-01-01T09:00:00"/>
    <n v="178"/>
    <s v="Acima de 120 minutos"/>
    <d v="1899-12-30T19:30:00"/>
    <d v="1899-12-30T13:30:00"/>
  </r>
  <r>
    <s v="SGP_NOVO"/>
    <x v="1"/>
    <s v="841"/>
    <s v="24/01/2024 16:49:29"/>
    <s v="16/02/2024 14:36:51"/>
    <s v="20/02/2024"/>
    <s v="94"/>
    <s v="Estúdio"/>
    <s v="Fechado"/>
    <s v="Cobertura + Vila Alfa"/>
    <s v="13:00"/>
    <s v="21:00"/>
    <s v="13:09:24"/>
    <s v="20:13:21"/>
    <s v="Terça"/>
    <m/>
    <n v="20.484999999999996"/>
    <s v="20:13"/>
    <x v="5"/>
    <d v="1900-01-01T02:56:03"/>
    <d v="1900-01-01T10:00:00"/>
    <n v="176"/>
    <s v="Acima de 120 minutos"/>
    <d v="1899-12-30T20:00:00"/>
    <d v="1899-12-30T13:00:00"/>
  </r>
  <r>
    <s v="SGP_NOVO"/>
    <x v="1"/>
    <s v="845"/>
    <s v="24/01/2024 16:49:34"/>
    <s v="15/02/2024 18:29:09"/>
    <s v="23/02/2024"/>
    <s v="186"/>
    <s v="Estúdio"/>
    <s v="Fechado"/>
    <s v=" Apt de Taís + Apto de Érica"/>
    <s v="13:00"/>
    <s v="21:00"/>
    <s v="13:11:37"/>
    <s v="20:34:15"/>
    <s v="Sexta"/>
    <m/>
    <n v="19.18"/>
    <s v="20:34"/>
    <x v="5"/>
    <d v="1900-01-01T03:37:22"/>
    <d v="1900-01-01T11:00:00"/>
    <n v="217"/>
    <s v="Acima de 120 minutos"/>
    <d v="1899-12-30T20:30:00"/>
    <d v="1899-12-30T13:00:00"/>
  </r>
  <r>
    <s v="SGP_NOVO"/>
    <x v="1"/>
    <s v="847"/>
    <s v="24/01/2024 17:05:09"/>
    <s v="21/02/2024 15:36:55"/>
    <s v="21/02/2024"/>
    <s v="-2"/>
    <s v="Estúdio"/>
    <s v="Fechado"/>
    <s v=" Apt Carol + Universidade"/>
    <s v="13:00"/>
    <s v="21:00"/>
    <s v="13:07:00"/>
    <s v="18:52:19"/>
    <s v="Quarta"/>
    <m/>
    <n v="15.555"/>
    <s v="18:52"/>
    <x v="2"/>
    <d v="1900-01-01T06:14:41"/>
    <d v="1900-01-01T12:00:00"/>
    <n v="374"/>
    <s v="Acima de 120 minutos"/>
    <d v="1899-12-30T19:00:00"/>
    <d v="1899-12-30T13:00:00"/>
  </r>
  <r>
    <s v="SGP_NOVO"/>
    <x v="1"/>
    <s v="850"/>
    <s v="24/01/2024 19:59:00"/>
    <s v="15/02/2024 14:45:16"/>
    <s v="15/02/2024"/>
    <s v="-1"/>
    <s v="Estúdio"/>
    <s v="Fechado"/>
    <s v="Helàne + Clínica + Quarto Giovanni"/>
    <s v="13:00"/>
    <s v="21:00"/>
    <s v="13:18:07"/>
    <s v="20:56:46"/>
    <s v="Quinta"/>
    <m/>
    <n v="18.91"/>
    <s v="20:56"/>
    <x v="5"/>
    <d v="1900-01-01T05:21:21"/>
    <d v="1900-01-01T13:00:00"/>
    <n v="321"/>
    <s v="Acima de 120 minutos"/>
    <d v="1899-12-30T21:00:00"/>
    <d v="1899-12-30T13:30:00"/>
  </r>
  <r>
    <s v="SGP_NOVO"/>
    <x v="1"/>
    <s v="856"/>
    <s v="26/01/2024 17:55:50"/>
    <s v="21/02/2024 17:15:48"/>
    <s v="26/02/2024"/>
    <s v="115"/>
    <s v="Estúdio"/>
    <s v="Fechado"/>
    <s v="Cobertura de Helena"/>
    <s v="13:00"/>
    <s v="21:00"/>
    <s v="13:08:00"/>
    <s v="20:39:39"/>
    <s v="Segunda"/>
    <m/>
    <n v="18"/>
    <s v="20:39"/>
    <x v="5"/>
    <d v="1900-01-01T06:28:21"/>
    <d v="1900-01-01T14:00:00"/>
    <n v="388"/>
    <s v="Acima de 120 minutos"/>
    <d v="1899-12-30T20:30:00"/>
    <d v="1899-12-30T13:00:00"/>
  </r>
  <r>
    <s v="SGP_NOVO"/>
    <x v="1"/>
    <s v="860"/>
    <s v="29/01/2024 20:11:46"/>
    <s v="28/02/2024 12:45:16"/>
    <s v="28/02/2024"/>
    <s v="0"/>
    <s v="Estúdio"/>
    <s v="Fechado"/>
    <s v="Quarto de Serra + Apt Adriana"/>
    <s v="13:00"/>
    <s v="21:00"/>
    <s v="13:30:48"/>
    <s v="17:47:46"/>
    <s v="Quarta"/>
    <m/>
    <n v="17.28"/>
    <s v="17:47"/>
    <x v="1"/>
    <d v="1900-01-01T10:43:02"/>
    <d v="1900-01-01T15:00:00"/>
    <n v="643"/>
    <s v="Acima de 120 minutos"/>
    <d v="1899-12-30T18:00:00"/>
    <d v="1899-12-30T13:30:00"/>
  </r>
  <r>
    <s v="SGP_NOVO"/>
    <x v="1"/>
    <s v="861"/>
    <s v="29/01/2024 20:11:47"/>
    <s v="01/03/2024 15:11:24"/>
    <s v="01/03/2024"/>
    <s v="-2"/>
    <s v="Estúdio"/>
    <s v="Fechado"/>
    <s v=" Helàne + Clínica"/>
    <s v="13:00"/>
    <s v="21:00"/>
    <s v="13:04:38"/>
    <s v="20:37:39"/>
    <s v="Sexta"/>
    <m/>
    <n v="18.25"/>
    <s v="20:37"/>
    <x v="5"/>
    <d v="1900-01-01T08:26:59"/>
    <d v="1900-01-01T16:00:00"/>
    <n v="506"/>
    <s v="Acima de 120 minutos"/>
    <d v="1899-12-30T20:30:00"/>
    <d v="1899-12-30T13:00:00"/>
  </r>
  <r>
    <s v="SGP_NOVO"/>
    <x v="1"/>
    <s v="865"/>
    <s v="29/01/2024 20:11:56"/>
    <s v="22/02/2024 16:21:10"/>
    <s v="29/02/2024"/>
    <s v="164"/>
    <s v="Estúdio"/>
    <s v="Fechado"/>
    <s v=" Prop de Natália + Apt Erika"/>
    <s v="13:00"/>
    <s v="21:00"/>
    <s v="13:01:43"/>
    <s v="20:33:07"/>
    <s v="Quinta"/>
    <m/>
    <n v="18.574999999999999"/>
    <s v="20:33"/>
    <x v="5"/>
    <d v="1900-01-01T09:28:36"/>
    <d v="1900-01-01T17:00:00"/>
    <n v="568"/>
    <s v="Acima de 120 minutos"/>
    <d v="1899-12-30T20:30:00"/>
    <d v="1899-12-30T13:00:00"/>
  </r>
  <r>
    <s v="SGP_NOVO"/>
    <x v="1"/>
    <s v="866"/>
    <s v="01/02/2024 15:27:36"/>
    <s v="19/02/2024 12:32:18"/>
    <s v="22/02/2024"/>
    <s v="72"/>
    <s v="Estúdio"/>
    <s v="Fechado"/>
    <s v="Delegacia de Rico + Casa de Serra"/>
    <s v="13:00"/>
    <s v="21:00"/>
    <s v="13:15:41"/>
    <s v="20:17:20"/>
    <s v="Quinta"/>
    <m/>
    <n v="18.125"/>
    <s v="20:17"/>
    <x v="5"/>
    <d v="1900-01-01T10:58:21"/>
    <d v="1900-01-01T18:00:00"/>
    <n v="658"/>
    <s v="Acima de 120 minutos"/>
    <d v="1899-12-30T20:30:00"/>
    <d v="1899-12-30T13:30:00"/>
  </r>
  <r>
    <s v="SGP_NOVO"/>
    <x v="1"/>
    <s v="870"/>
    <s v="01/02/2024 18:26:07"/>
    <s v="22/02/2024 16:32:12"/>
    <s v="27/02/2024"/>
    <s v="116"/>
    <s v="Estúdio"/>
    <s v="Fechado"/>
    <s v="Fundo Neutro + Hospital + Vila Alfa"/>
    <s v="13:00"/>
    <s v="21:00"/>
    <s v="13:13:42"/>
    <s v="20:35:01"/>
    <s v="Terça"/>
    <m/>
    <n v="17.350000000000001"/>
    <s v="20:35"/>
    <x v="5"/>
    <d v="1900-01-01T11:38:41"/>
    <d v="1900-01-01T19:00:00"/>
    <n v="698"/>
    <s v="Acima de 120 minutos"/>
    <d v="1899-12-30T20:30:00"/>
    <d v="1899-12-30T13:00:00"/>
  </r>
  <r>
    <s v="SGP_NOVO"/>
    <x v="1"/>
    <s v="892"/>
    <s v="05/02/2024 19:20:20"/>
    <s v="03/03/2024 17:37:55"/>
    <s v="04/03/2024"/>
    <s v="19"/>
    <s v="Estúdio"/>
    <s v="Fechado"/>
    <s v="Cobertura de Helena + Consultório Ligia"/>
    <s v="13:00"/>
    <s v="21:00"/>
    <s v="13:05:02"/>
    <s v="18:43:23"/>
    <s v="Segunda"/>
    <m/>
    <n v="16.205000000000002"/>
    <s v="18:43"/>
    <x v="2"/>
    <d v="1900-01-01T14:21:39"/>
    <d v="1900-01-01T20:00:00"/>
    <n v="861"/>
    <s v="Acima de 120 minutos"/>
    <d v="1899-12-30T18:30:00"/>
    <d v="1899-12-30T13:00:00"/>
  </r>
  <r>
    <s v="SGP_NOVO"/>
    <x v="1"/>
    <s v="894"/>
    <s v="05/02/2024 19:20:23"/>
    <s v="06/03/2024 10:45:14"/>
    <s v="06/03/2024"/>
    <s v="2"/>
    <s v="Estúdio"/>
    <s v="Fechado"/>
    <s v="Vila Alfa"/>
    <s v="13:00"/>
    <s v="21:00"/>
    <s v="13:27:32"/>
    <s v="20:42:33"/>
    <s v="Quarta"/>
    <m/>
    <n v="19.354999999999997"/>
    <s v="20:42"/>
    <x v="5"/>
    <d v="1900-01-01T13:44:59"/>
    <d v="1900-01-01T21:00:00"/>
    <n v="824"/>
    <s v="Acima de 120 minutos"/>
    <d v="1899-12-30T20:30:00"/>
    <d v="1899-12-30T13:30:00"/>
  </r>
  <r>
    <s v="SGP_NOVO"/>
    <x v="1"/>
    <s v="895"/>
    <s v="05/02/2024 19:20:25"/>
    <s v="05/03/2024 12:15:28"/>
    <s v="07/03/2024"/>
    <s v="48"/>
    <s v="Estúdio"/>
    <s v="Fechado"/>
    <s v="Pensão + Apt Tais"/>
    <s v="13:00"/>
    <s v="21:00"/>
    <s v="13:02:00"/>
    <s v="20:54:14"/>
    <s v="Quinta"/>
    <m/>
    <n v="20.724999999999998"/>
    <s v="20:54"/>
    <x v="5"/>
    <d v="1900-01-01T14:07:46"/>
    <d v="1900-01-01T22:00:00"/>
    <n v="847"/>
    <s v="Acima de 120 minutos"/>
    <d v="1899-12-30T21:00:00"/>
    <d v="1899-12-30T13:00:00"/>
  </r>
  <r>
    <s v="SGP_NOVO"/>
    <x v="1"/>
    <s v="899"/>
    <s v="05/02/2024 19:24:58"/>
    <s v="01/03/2024 17:04:36"/>
    <s v="02/03/2024"/>
    <s v="19"/>
    <s v="Estúdio"/>
    <s v="Fechado"/>
    <s v="Fake News + Adega"/>
    <s v="13:00"/>
    <s v="21:00"/>
    <s v="13:17:56"/>
    <s v="21:02:51"/>
    <s v="Sábado"/>
    <m/>
    <n v="18.865000000000002"/>
    <s v="21:02"/>
    <x v="4"/>
    <d v="1900-01-01T15:15:05"/>
    <d v="1900-01-01T23:00:00"/>
    <n v="915"/>
    <s v="Acima de 120 minutos"/>
    <d v="1899-12-30T21:00:00"/>
    <d v="1899-12-30T13:30:00"/>
  </r>
  <r>
    <s v="SGP_NOVO"/>
    <x v="1"/>
    <s v="900"/>
    <s v="05/02/2024 19:35:36"/>
    <s v="23/02/2024 14:38:06"/>
    <s v="28/02/2024"/>
    <s v="118"/>
    <s v="Estúdio"/>
    <s v="Fechado"/>
    <s v=" Apt Carol + Casa de Marcia"/>
    <s v="13:00"/>
    <s v="21:00"/>
    <s v="13:18:00"/>
    <s v="20:19:12"/>
    <s v="Quarta"/>
    <m/>
    <n v="11.969999999999999"/>
    <s v="20:19"/>
    <x v="5"/>
    <d v="1900-01-01T16:58:48"/>
    <d v="1900-01-02T00:00:00"/>
    <n v="1018"/>
    <s v="Acima de 120 minutos"/>
    <d v="1899-12-30T20:30:00"/>
    <d v="1899-12-30T13:30:00"/>
  </r>
  <r>
    <s v="SGP_NOVO"/>
    <x v="1"/>
    <s v="904"/>
    <s v="15/02/2024 12:29:52"/>
    <s v="20/02/2024 14:27:18"/>
    <s v="21/02/2024"/>
    <s v="22"/>
    <s v="Estúdio"/>
    <s v="Fechado"/>
    <s v="Casa de Lara + Quarto de Marcos"/>
    <s v="13:00"/>
    <s v="21:00"/>
    <s v="13:06:34"/>
    <s v="19:51:22"/>
    <s v="Quarta"/>
    <m/>
    <n v="15.89"/>
    <s v="19:51"/>
    <x v="0"/>
    <d v="1900-01-01T18:15:12"/>
    <d v="1900-01-02T01:00:00"/>
    <n v="1095"/>
    <s v="Acima de 120 minutos"/>
    <d v="1899-12-30T20:00:00"/>
    <d v="1899-12-30T13:00:00"/>
  </r>
  <r>
    <s v="SGP_NOVO"/>
    <x v="1"/>
    <s v="906"/>
    <s v="15/02/2024 16:23:39"/>
    <s v="04/03/2024 11:44:37"/>
    <s v="05/03/2024"/>
    <s v="25"/>
    <s v="Estúdio"/>
    <s v="Fechado"/>
    <s v=" Delegacia Rico + Casa de Erica"/>
    <s v="13:00"/>
    <s v="21:00"/>
    <s v="13:09:48"/>
    <s v="20:21:12"/>
    <s v="Terça"/>
    <m/>
    <n v="18.14"/>
    <s v="20:21"/>
    <x v="5"/>
    <d v="1900-01-01T18:48:36"/>
    <d v="1900-01-02T02:00:00"/>
    <n v="1128"/>
    <s v="Acima de 120 minutos"/>
    <d v="1899-12-30T20:30:00"/>
    <d v="1899-12-30T13:00:00"/>
  </r>
  <r>
    <s v="SGP_NOVO"/>
    <x v="1"/>
    <s v="907"/>
    <s v="15/02/2024 17:17:21"/>
    <s v="11/03/2024 10:23:36"/>
    <s v="11/03/2024"/>
    <s v="2"/>
    <s v="Estúdio"/>
    <s v="Fechado"/>
    <s v="Cobertura de Helena - Casamento Gio e Cris"/>
    <s v="13:00"/>
    <s v="21:00"/>
    <s v="13:19:27"/>
    <s v="20:37:45"/>
    <s v="Segunda"/>
    <m/>
    <n v="21.895"/>
    <s v="20:37"/>
    <x v="5"/>
    <d v="1900-01-01T19:41:42"/>
    <d v="1900-01-02T03:00:00"/>
    <n v="1181"/>
    <s v="Acima de 120 minutos"/>
    <d v="1899-12-30T20:30:00"/>
    <d v="1899-12-30T13:30:00"/>
  </r>
  <r>
    <s v="SGP_NOVO"/>
    <x v="1"/>
    <s v="915"/>
    <s v="19/02/2024 16:34:35"/>
    <s v="05/03/2024 16:58:44"/>
    <s v="06/03/2024"/>
    <s v="20"/>
    <s v="Estúdio"/>
    <s v="Fechado"/>
    <s v="Lab +  Apt Ester + Galeria + Fundo Neutro"/>
    <s v="13:00"/>
    <s v="21:00"/>
    <s v="13:08:47"/>
    <s v="17:40:49"/>
    <s v="Quarta"/>
    <m/>
    <n v="7.25"/>
    <s v="17:40"/>
    <x v="1"/>
    <d v="1900-01-01T23:27:58"/>
    <d v="1900-01-02T04:00:00"/>
    <n v="1407"/>
    <s v="Acima de 120 minutos"/>
    <d v="1899-12-30T17:30:00"/>
    <d v="1899-12-30T13:00:00"/>
  </r>
  <r>
    <s v="SGP_NOVO"/>
    <x v="1"/>
    <s v="929"/>
    <s v="22/02/2024 16:22:49"/>
    <s v="08/03/2024 12:00:03"/>
    <s v="09/03/2024"/>
    <s v="24"/>
    <s v="Estúdio"/>
    <s v="Fechado"/>
    <s v="Sala de Atila + Adega + Adriana"/>
    <s v="13:00"/>
    <s v="21:00"/>
    <s v="13:18:38"/>
    <s v="20:08:26"/>
    <s v="Sábado"/>
    <m/>
    <n v="17.23"/>
    <s v="20:08"/>
    <x v="5"/>
    <d v="1900-01-01T22:10:12"/>
    <d v="1900-01-02T05:00:00"/>
    <n v="1330"/>
    <s v="Acima de 120 minutos"/>
    <d v="1899-12-30T20:00:00"/>
    <d v="1899-12-30T13:30:00"/>
  </r>
  <r>
    <s v="SGP_NOVO"/>
    <x v="1"/>
    <s v="932"/>
    <s v="22/02/2024 16:32:58"/>
    <s v="08/03/2024 11:58:17"/>
    <s v="08/03/2024"/>
    <s v="1"/>
    <s v="Estúdio"/>
    <s v="Fechado"/>
    <s v="Adega + Casa de Adriana"/>
    <s v="13:00"/>
    <s v="21:00"/>
    <s v="13:02:35"/>
    <s v="20:57:38"/>
    <s v="Sexta"/>
    <m/>
    <n v="16.045000000000002"/>
    <s v="20:57"/>
    <x v="5"/>
    <d v="1900-01-01T22:04:57"/>
    <d v="1900-01-02T06:00:00"/>
    <n v="1324"/>
    <s v="Acima de 120 minutos"/>
    <d v="1899-12-30T21:00:00"/>
    <d v="1899-12-30T13:00:00"/>
  </r>
  <r>
    <s v="SGP_NOVO"/>
    <x v="1"/>
    <s v="933"/>
    <s v="22/02/2024 17:03:01"/>
    <s v="14/03/2024 15:58:38"/>
    <s v="18/03/2024"/>
    <s v="90"/>
    <s v="Estúdio"/>
    <s v="Fechado Parte"/>
    <s v="ESTÚDIO A"/>
    <s v="10:00"/>
    <s v="19:00"/>
    <s v="10:18:04"/>
    <s v="18:59:46"/>
    <s v="Segunda"/>
    <m/>
    <n v="17.25"/>
    <s v="18:59"/>
    <x v="2"/>
    <d v="1900-01-01T22:18:18"/>
    <d v="1900-01-02T07:00:00"/>
    <n v="1338"/>
    <s v="Acima de 120 minutos"/>
    <d v="1899-12-30T19:00:00"/>
    <d v="1899-12-30T10:30:00"/>
  </r>
  <r>
    <s v="SGP_NOVO"/>
    <x v="1"/>
    <s v="934"/>
    <s v="22/02/2024 17:03:02"/>
    <s v="16/03/2024 10:44:06"/>
    <s v="19/03/2024"/>
    <s v="74"/>
    <s v="Estúdio"/>
    <s v="Fechado"/>
    <s v="ESTÚDIO A"/>
    <s v="13:00"/>
    <s v="21:00"/>
    <s v="13:11:40"/>
    <s v="20:41:45"/>
    <s v="Terça"/>
    <m/>
    <n v="13.855"/>
    <s v="20:41"/>
    <x v="5"/>
    <d v="1900-01-02T00:29:55"/>
    <d v="1900-01-02T08:00:00"/>
    <n v="29"/>
    <s v="Até 30 minutos"/>
    <d v="1899-12-30T20:30:00"/>
    <d v="1899-12-30T13:00:00"/>
  </r>
  <r>
    <s v="SGP_NOVO"/>
    <x v="1"/>
    <s v="936"/>
    <s v="22/02/2024 17:03:05"/>
    <s v="14/03/2024 11:37:17"/>
    <s v="21/03/2024"/>
    <s v="169"/>
    <s v="Estúdio"/>
    <s v="Fechado Parte"/>
    <s v="ESTÚDIO A"/>
    <s v="13:00"/>
    <s v="21:00"/>
    <s v="13:21:25"/>
    <s v="17:44:57"/>
    <s v="Quinta"/>
    <m/>
    <n v="9.75"/>
    <s v="17:44"/>
    <x v="1"/>
    <d v="1900-01-02T04:36:28"/>
    <d v="1900-01-02T09:00:00"/>
    <n v="276"/>
    <s v="Acima de 120 minutos"/>
    <d v="1899-12-30T17:30:00"/>
    <d v="1899-12-30T13:30:00"/>
  </r>
  <r>
    <s v="SGP_NOVO"/>
    <x v="1"/>
    <s v="956"/>
    <s v="23/02/2024 12:46:07"/>
    <s v="07/03/2024 11:30:54"/>
    <s v="13/03/2024"/>
    <s v="145"/>
    <s v="Estúdio"/>
    <s v="Fechado"/>
    <s v="Apt Carol + Prop Natalia"/>
    <s v="13:00"/>
    <s v="21:00"/>
    <s v="13:22:24"/>
    <s v="20:35:25"/>
    <s v="Quarta"/>
    <m/>
    <n v="19.254999999999999"/>
    <s v="20:35"/>
    <x v="5"/>
    <d v="1900-01-02T02:46:59"/>
    <d v="1900-01-02T10:00:00"/>
    <n v="166"/>
    <s v="Acima de 120 minutos"/>
    <d v="1899-12-30T20:30:00"/>
    <d v="1899-12-30T13:30:00"/>
  </r>
  <r>
    <s v="SGP_NOVO"/>
    <x v="1"/>
    <s v="969"/>
    <s v="23/02/2024 18:49:31"/>
    <s v="21/03/2024 15:40:55"/>
    <s v="26/03/2024"/>
    <s v="117"/>
    <s v="Estúdio"/>
    <s v="Fechado"/>
    <s v="ESTÚDIO A"/>
    <s v="13:00"/>
    <s v="21:00"/>
    <s v="13:40:16"/>
    <s v="20:58:08"/>
    <s v="Terça"/>
    <m/>
    <n v="15.96"/>
    <s v="20:58"/>
    <x v="5"/>
    <d v="1900-01-02T03:42:08"/>
    <d v="1900-01-02T11:00:00"/>
    <n v="222"/>
    <s v="Acima de 120 minutos"/>
    <d v="1899-12-30T21:00:00"/>
    <d v="1899-12-30T13:30:00"/>
  </r>
  <r>
    <s v="SGP_NOVO"/>
    <x v="1"/>
    <s v="970"/>
    <s v="23/02/2024 18:49:32"/>
    <s v="26/03/2024 20:52:08"/>
    <s v="27/03/2024"/>
    <s v="16"/>
    <s v="Estúdio"/>
    <s v="Fechado Parte"/>
    <s v="ESTÚDIO A"/>
    <s v="13:00"/>
    <s v="21:00"/>
    <s v="13:09:09"/>
    <s v="20:28:34"/>
    <s v="Quarta"/>
    <m/>
    <n v="15.54"/>
    <s v="20:28"/>
    <x v="5"/>
    <d v="1900-01-02T04:40:35"/>
    <d v="1900-01-02T12:00:00"/>
    <n v="280"/>
    <s v="Acima de 120 minutos"/>
    <d v="1899-12-30T20:30:00"/>
    <d v="1899-12-30T13:00:00"/>
  </r>
  <r>
    <s v="SGP_NOVO"/>
    <x v="1"/>
    <s v="971"/>
    <s v="23/02/2024 18:49:33"/>
    <s v="14/03/2024 11:48:13"/>
    <s v="20/03/2024"/>
    <s v="146"/>
    <s v="Estúdio"/>
    <s v="Fechado"/>
    <s v="ESTÚDIO A"/>
    <s v="14:00"/>
    <s v="21:00"/>
    <s v="14:13:52"/>
    <s v="19:47:45"/>
    <s v="Quarta"/>
    <m/>
    <n v="10.25"/>
    <s v="19:47"/>
    <x v="0"/>
    <d v="1900-01-02T07:26:07"/>
    <d v="1900-01-02T13:00:00"/>
    <n v="446"/>
    <s v="Acima de 120 minutos"/>
    <d v="1899-12-30T20:00:00"/>
    <d v="1899-12-30T14:00:00"/>
  </r>
  <r>
    <s v="SGP_NOVO"/>
    <x v="1"/>
    <s v="972"/>
    <s v="23/02/2024 18:49:35"/>
    <s v="25/03/2024 14:09:58"/>
    <s v="28/03/2024"/>
    <s v="70"/>
    <s v="Estúdio"/>
    <s v="Fechado"/>
    <s v="ESTÚDIO A"/>
    <s v="13:00"/>
    <s v="21:00"/>
    <s v="13:20:35"/>
    <s v="21:01:15"/>
    <s v="Quinta"/>
    <m/>
    <n v="17.785"/>
    <s v="21:01"/>
    <x v="4"/>
    <d v="1900-01-02T06:19:20"/>
    <d v="1900-01-02T14:00:00"/>
    <n v="379"/>
    <s v="Acima de 120 minutos"/>
    <d v="1899-12-30T21:00:00"/>
    <d v="1899-12-30T13:30:00"/>
  </r>
  <r>
    <s v="SGP_NOVO"/>
    <x v="1"/>
    <s v="997"/>
    <s v="26/02/2024 18:22:01"/>
    <s v="22/03/2024 15:42:57"/>
    <s v="23/03/2024"/>
    <s v="18"/>
    <s v="Estúdio"/>
    <s v="Fechado"/>
    <s v="ESTÚDIO A"/>
    <s v="10:00"/>
    <s v="19:00"/>
    <s v="12:42:42"/>
    <s v="16:59:01"/>
    <s v="Sábado"/>
    <m/>
    <n v="11.5"/>
    <s v="16:59"/>
    <x v="3"/>
    <d v="1900-01-02T10:43:41"/>
    <d v="1900-01-02T15:00:00"/>
    <n v="643"/>
    <s v="Acima de 120 minutos"/>
    <d v="1899-12-30T17:00:00"/>
    <d v="1899-12-30T12:30:00"/>
  </r>
  <r>
    <s v="SGP_NOVO"/>
    <x v="1"/>
    <s v="998"/>
    <s v="26/02/2024 19:20:12"/>
    <s v="01/04/2024 12:29:41"/>
    <s v="05/04/2024"/>
    <s v="97"/>
    <s v="Estúdio"/>
    <s v="Fechado"/>
    <s v="ESTÚDIO A"/>
    <s v="14:00"/>
    <s v="20:00"/>
    <s v="14:45:53"/>
    <s v="20:02:38"/>
    <s v="Sexta"/>
    <m/>
    <n v="4.4450000000000003"/>
    <s v="20:02"/>
    <x v="5"/>
    <d v="1900-01-02T10:43:15"/>
    <d v="1900-01-02T16:00:00"/>
    <n v="643"/>
    <s v="Acima de 120 minutos"/>
    <d v="1899-12-30T20:00:00"/>
    <d v="1899-12-30T15:00:00"/>
  </r>
  <r>
    <s v="SGP_NOVO"/>
    <x v="1"/>
    <s v="1000"/>
    <s v="26/02/2024 19:20:14"/>
    <s v="26/03/2024 21:04:44"/>
    <s v="30/03/2024"/>
    <s v="87"/>
    <s v="Estúdio"/>
    <s v="Fechado"/>
    <s v="ESTÚDIO A"/>
    <s v="13:00"/>
    <s v="21:00"/>
    <s v="13:17:53"/>
    <s v="20:22:23"/>
    <s v="Sábado"/>
    <m/>
    <n v="15"/>
    <s v="20:22"/>
    <x v="5"/>
    <d v="1900-01-02T09:55:30"/>
    <d v="1900-01-02T17:00:00"/>
    <n v="595"/>
    <s v="Acima de 120 minutos"/>
    <d v="1899-12-30T20:30:00"/>
    <d v="1899-12-30T13:30:00"/>
  </r>
  <r>
    <s v="SGP_NOVO"/>
    <x v="1"/>
    <s v="1023"/>
    <s v="02/03/2024 14:34:40"/>
    <s v="13/03/2024 16:33:12"/>
    <s v="15/03/2024"/>
    <s v="44"/>
    <s v="Estúdio"/>
    <s v="Fechado"/>
    <s v="Fake News +  Vila Alfa + Apt Tais"/>
    <s v="13:00"/>
    <s v="21:00"/>
    <s v="13:08:06"/>
    <s v="20:15:23"/>
    <s v="Sexta"/>
    <m/>
    <n v="18.925000000000001"/>
    <s v="20:15"/>
    <x v="5"/>
    <d v="1900-01-02T10:52:43"/>
    <d v="1900-01-02T18:00:00"/>
    <n v="652"/>
    <s v="Acima de 120 minutos"/>
    <d v="1899-12-30T20:30:00"/>
    <d v="1899-12-30T13:00:00"/>
  </r>
  <r>
    <s v="SGP_NOVO"/>
    <x v="1"/>
    <s v="1025"/>
    <s v="02/03/2024 15:01:29"/>
    <s v="11/03/2024 20:33:35"/>
    <s v="12/03/2024"/>
    <s v="16"/>
    <s v="Estúdio"/>
    <s v="Fechado Parte"/>
    <s v="Clínica + Cobertura"/>
    <s v="13:00"/>
    <s v="21:00"/>
    <s v="13:20:11"/>
    <s v="20:49:15"/>
    <s v="Terça"/>
    <m/>
    <n v="19.41"/>
    <s v="20:49"/>
    <x v="5"/>
    <d v="1900-01-02T11:30:56"/>
    <d v="1900-01-02T19:00:00"/>
    <n v="690"/>
    <s v="Acima de 120 minutos"/>
    <d v="1899-12-30T21:00:00"/>
    <d v="1899-12-30T13:30:00"/>
  </r>
  <r>
    <s v="SGP_NOVO"/>
    <x v="1"/>
    <s v="1026"/>
    <s v="02/03/2024 15:12:51"/>
    <s v="07/03/2024 11:54:14"/>
    <s v="16/03/2024"/>
    <s v="217"/>
    <s v="Estúdio"/>
    <s v="Fechado"/>
    <s v="Apt de Erica"/>
    <s v="13:00"/>
    <s v="21:00"/>
    <s v="13:11:47"/>
    <s v="18:42:54"/>
    <s v="Sábado"/>
    <m/>
    <n v="15.055"/>
    <s v="18:42"/>
    <x v="2"/>
    <d v="1900-01-02T14:28:53"/>
    <d v="1900-01-02T20:00:00"/>
    <n v="868"/>
    <s v="Acima de 120 minutos"/>
    <d v="1899-12-30T18:30:00"/>
    <d v="1899-12-30T13:00:00"/>
  </r>
  <r>
    <s v="SGP_NOVO"/>
    <x v="1"/>
    <s v="1039"/>
    <s v="03/03/2024 17:55:51"/>
    <s v="13/03/2024 19:00:05"/>
    <s v="14/03/2024"/>
    <s v="17"/>
    <s v="Estúdio"/>
    <s v="Fechado"/>
    <s v="Vila Alfa + Apt de Carol"/>
    <s v="13:00"/>
    <s v="21:00"/>
    <s v="13:06:52"/>
    <s v="20:08:09"/>
    <s v="Quinta"/>
    <m/>
    <n v="19.53"/>
    <s v="20:08"/>
    <x v="5"/>
    <d v="1900-01-02T13:58:43"/>
    <d v="1900-01-02T21:00:00"/>
    <n v="838"/>
    <s v="Acima de 120 minutos"/>
    <d v="1899-12-30T20:00:00"/>
    <d v="1899-12-30T13:00:00"/>
  </r>
  <r>
    <s v="SGP_NOVO"/>
    <x v="1"/>
    <s v="1049"/>
    <s v="05/03/2024 17:54:44"/>
    <s v="21/03/2024 16:17:24"/>
    <s v="25/03/2024"/>
    <s v="92"/>
    <s v="Estúdio"/>
    <s v="Fechado"/>
    <s v="ESTÚDIO A"/>
    <s v="13:00"/>
    <s v="21:00"/>
    <s v="13:17:44"/>
    <s v="20:21:54"/>
    <s v="Segunda"/>
    <m/>
    <n v="10.335000000000001"/>
    <s v="20:21"/>
    <x v="5"/>
    <d v="1900-01-02T14:55:50"/>
    <d v="1900-01-02T22:00:00"/>
    <n v="895"/>
    <s v="Acima de 120 minutos"/>
    <d v="1899-12-30T20:30:00"/>
    <d v="1899-12-30T13:30:00"/>
  </r>
  <r>
    <s v="SGP_NOVO"/>
    <x v="1"/>
    <s v="1051"/>
    <s v="05/03/2024 18:11:03"/>
    <s v="22/03/2024 11:56:36"/>
    <s v="22/03/2024"/>
    <s v="-1"/>
    <s v="Estúdio"/>
    <s v="Fechado"/>
    <s v="ESTÚDIO A"/>
    <s v="10:00"/>
    <s v="19:00"/>
    <s v="10:28:54"/>
    <s v="16:55:28"/>
    <s v="Sexta"/>
    <m/>
    <n v="13.734999999999999"/>
    <s v="16:55"/>
    <x v="3"/>
    <d v="1900-01-02T16:33:26"/>
    <d v="1900-01-02T23:00:00"/>
    <n v="993"/>
    <s v="Acima de 120 minutos"/>
    <d v="1899-12-30T17:00:00"/>
    <d v="1899-12-30T10:30:00"/>
  </r>
  <r>
    <s v="SGP_NOVO"/>
    <x v="1"/>
    <s v="1052"/>
    <s v="05/03/2024 18:33:12"/>
    <s v="26/03/2024 18:45:17"/>
    <s v="29/03/2024"/>
    <s v="66"/>
    <s v="Estúdio"/>
    <s v="Fechado"/>
    <s v="ESTÚDIO A"/>
    <s v="13:00"/>
    <s v="21:00"/>
    <s v="13:38:19"/>
    <s v="20:43:12"/>
    <s v="Sexta"/>
    <m/>
    <n v="8.36"/>
    <s v="20:43"/>
    <x v="5"/>
    <d v="1900-01-02T16:55:07"/>
    <d v="1900-01-03T00:00:00"/>
    <n v="1015"/>
    <s v="Acima de 120 minutos"/>
    <d v="1899-12-30T20:30:00"/>
    <d v="1899-12-30T13:30:00"/>
  </r>
  <r>
    <s v="SGP_NOVO"/>
    <x v="1"/>
    <s v="1055"/>
    <s v="05/03/2024 18:51:34"/>
    <s v="31/03/2024 09:39:53"/>
    <s v="01/04/2024"/>
    <s v="27"/>
    <s v="Estúdio"/>
    <s v="Fechado"/>
    <s v="ESTÚDIO A"/>
    <s v="13:00"/>
    <s v="21:00"/>
    <s v="13:15:27"/>
    <s v="20:49:24"/>
    <s v="Segunda"/>
    <m/>
    <n v="12.645"/>
    <s v="20:49"/>
    <x v="5"/>
    <d v="1900-01-02T17:26:03"/>
    <d v="1900-01-03T01:00:00"/>
    <n v="1046"/>
    <s v="Acima de 120 minutos"/>
    <d v="1899-12-30T21:00:00"/>
    <d v="1899-12-30T13:30:00"/>
  </r>
  <r>
    <s v="SGP_NOVO"/>
    <x v="1"/>
    <s v="1071"/>
    <s v="06/03/2024 17:54:27"/>
    <s v="01/04/2024 11:47:09"/>
    <s v="02/04/2024"/>
    <s v="25"/>
    <s v="Estúdio"/>
    <s v="Fechado"/>
    <s v="ESTÚDIO A"/>
    <s v="13:00"/>
    <s v="21:00"/>
    <s v="13:10:55"/>
    <s v="18:06:07"/>
    <s v="Terça"/>
    <m/>
    <n v="3.5"/>
    <s v="18:06"/>
    <x v="2"/>
    <d v="1900-01-02T21:04:48"/>
    <d v="1900-01-03T02:00:00"/>
    <n v="1264"/>
    <s v="Acima de 120 minutos"/>
    <d v="1899-12-30T18:00:00"/>
    <d v="1899-12-30T13:00:00"/>
  </r>
  <r>
    <s v="SGP_NOVO"/>
    <x v="1"/>
    <s v="1090"/>
    <s v="11/03/2024 16:17:47"/>
    <s v="04/04/2024 14:49:11"/>
    <s v="04/04/2024"/>
    <s v="-1"/>
    <s v="Estúdio"/>
    <s v="Fechado"/>
    <s v="ESTÚDIO A"/>
    <s v="13:00"/>
    <s v="21:00"/>
    <s v="13:04:27"/>
    <s v="19:18:57"/>
    <s v="Quinta"/>
    <m/>
    <n v="7.125"/>
    <s v="19:18"/>
    <x v="0"/>
    <d v="1900-01-02T20:45:30"/>
    <d v="1900-01-03T03:00:00"/>
    <n v="1245"/>
    <s v="Acima de 120 minutos"/>
    <d v="1899-12-30T19:30:00"/>
    <d v="1899-12-30T13:00:00"/>
  </r>
  <r>
    <s v="SGP_NOVO"/>
    <x v="1"/>
    <s v="1093"/>
    <s v="11/03/2024 16:25:19"/>
    <s v="31/03/2024 09:42:33"/>
    <s v="06/04/2024"/>
    <s v="147"/>
    <s v="Estúdio"/>
    <s v="Fechado"/>
    <s v="ESTÚDIO A"/>
    <s v="13:00"/>
    <s v="21:00"/>
    <s v="14:33:24"/>
    <s v="16:50:50"/>
    <s v="Sábado"/>
    <m/>
    <n v="4.25"/>
    <s v="16:50"/>
    <x v="3"/>
    <d v="1900-01-03T01:42:34"/>
    <d v="1900-01-03T04:00:00"/>
    <n v="102"/>
    <s v="De 90 até 120 minutos"/>
    <d v="1899-12-30T17:00:00"/>
    <d v="1899-12-30T14:30:00"/>
  </r>
  <r>
    <s v="SGP_NOVO"/>
    <x v="1"/>
    <s v="1098"/>
    <s v="26/03/2024 13:46:00"/>
    <s v="31/03/2024 09:40:08"/>
    <s v="03/04/2024"/>
    <s v="75"/>
    <s v="Estúdio"/>
    <s v="Fechado"/>
    <s v="ESTÚDIO A"/>
    <s v="13:00"/>
    <s v="21:00"/>
    <s v="14:09:14"/>
    <s v="20:12:35"/>
    <s v="Quarta"/>
    <m/>
    <n v="5.25"/>
    <s v="20:12"/>
    <x v="5"/>
    <d v="1900-01-02T22:56:39"/>
    <d v="1900-01-03T05:00:00"/>
    <n v="1376"/>
    <s v="Acima de 120 minutos"/>
    <d v="1899-12-30T20:00:00"/>
    <d v="1899-12-30T14:00:00"/>
  </r>
  <r>
    <s v="SGP_NOVO"/>
    <x v="2"/>
    <s v="163"/>
    <s v="17/08/2023 21:59:36"/>
    <s v="05/02/2024 18:19:25"/>
    <s v="06/02/2024"/>
    <s v="19"/>
    <s v="Estúdio"/>
    <s v="Fechado Parte"/>
    <s v="PROMODAY"/>
    <s v="14:00"/>
    <s v="20:00"/>
    <s v="14:32:17"/>
    <m/>
    <s v="Terça"/>
    <m/>
    <n v="0.25"/>
    <s v=""/>
    <x v="3"/>
    <d v="1900-01-03T20:32:17"/>
    <d v="1900-01-03T06:00:00"/>
    <n v="1232"/>
    <s v="Acima de 120 minutos"/>
    <s v=" "/>
    <d v="1899-12-30T14:30:00"/>
  </r>
  <r>
    <s v="SGP_NOVO"/>
    <x v="2"/>
    <s v="164"/>
    <s v="17/08/2023 21:59:36"/>
    <s v="01/02/2024 22:35:42"/>
    <s v="05/02/2024"/>
    <s v="86"/>
    <s v="Estúdio"/>
    <s v="Fechado Parte"/>
    <s v="CHALÉ TOM"/>
    <s v="13:00"/>
    <s v="21:00"/>
    <s v="13:22:48"/>
    <s v="19:10:56"/>
    <s v="Segunda"/>
    <m/>
    <n v="9.375"/>
    <s v="19:10"/>
    <x v="0"/>
    <d v="1900-01-03T01:11:52"/>
    <d v="1900-01-03T07:00:00"/>
    <n v="71"/>
    <s v="De 60 até 90 minutos"/>
    <d v="1899-12-30T19:00:00"/>
    <d v="1899-12-30T13:30:00"/>
  </r>
  <r>
    <s v="SGP_NOVO"/>
    <x v="2"/>
    <s v="165"/>
    <s v="17/08/2023 21:59:37"/>
    <s v="01/02/2024 18:38:03"/>
    <s v="02/02/2024"/>
    <s v="18"/>
    <s v="Estúdio"/>
    <s v="Fechado Parte"/>
    <s v="FUNDAÇÃO TODOS HUMANOS"/>
    <s v="13:00"/>
    <s v="21:00"/>
    <s v="13:17:30"/>
    <s v="20:31:50"/>
    <s v="Sexta"/>
    <m/>
    <n v="14.75"/>
    <s v="20:31"/>
    <x v="5"/>
    <d v="1900-01-03T00:45:40"/>
    <d v="1900-01-03T08:00:00"/>
    <n v="45"/>
    <s v="De 30 até 60 minutos"/>
    <d v="1899-12-30T20:30:00"/>
    <d v="1899-12-30T13:30:00"/>
  </r>
  <r>
    <s v="SGP_NOVO"/>
    <x v="2"/>
    <s v="166"/>
    <s v="17/08/2023 21:59:39"/>
    <s v="06/02/2024 14:27:09"/>
    <s v="08/02/2024"/>
    <s v="46"/>
    <s v="Estúdio"/>
    <s v="Fechado Parte"/>
    <s v="CASA DE BRENDA + BASTIDORES HUCK + APTO LEDA"/>
    <s v="13:00"/>
    <s v="21:00"/>
    <s v="13:10:00"/>
    <s v="20:56:05"/>
    <s v="Quinta"/>
    <m/>
    <n v="16.664999999999999"/>
    <s v="20:56"/>
    <x v="5"/>
    <d v="1900-01-03T01:13:55"/>
    <d v="1900-01-03T09:00:00"/>
    <n v="73"/>
    <s v="De 60 até 90 minutos"/>
    <d v="1899-12-30T21:00:00"/>
    <d v="1899-12-30T13:00:00"/>
  </r>
  <r>
    <s v="SGP_NOVO"/>
    <x v="2"/>
    <s v="167"/>
    <s v="17/08/2023 21:59:40"/>
    <s v="29/01/2024 19:59:38"/>
    <s v="30/01/2024"/>
    <s v="17"/>
    <s v="Estúdio"/>
    <s v="Fechado Parte"/>
    <s v="APTO LUCA + CAR LED"/>
    <s v="13:00"/>
    <s v="21:00"/>
    <s v="14:28:54"/>
    <s v="21:03:17"/>
    <s v="Terça"/>
    <m/>
    <n v="11.459999999999999"/>
    <s v="21:03"/>
    <x v="4"/>
    <d v="1900-01-03T03:25:37"/>
    <d v="1900-01-03T10:00:00"/>
    <n v="205"/>
    <s v="Acima de 120 minutos"/>
    <d v="1899-12-30T21:00:00"/>
    <d v="1899-12-30T14:30:00"/>
  </r>
  <r>
    <s v="SGP_NOVO"/>
    <x v="2"/>
    <s v="168"/>
    <s v="17/08/2023 21:59:41"/>
    <s v="17/02/2024 15:51:40"/>
    <s v="19/02/2024"/>
    <s v="45"/>
    <s v="Estúdio"/>
    <s v="Fechado Parte"/>
    <s v="DELEGACIA + IGREJA"/>
    <s v="13:00"/>
    <s v="21:00"/>
    <s v="13:24:02"/>
    <s v="20:49:04"/>
    <s v="Segunda"/>
    <m/>
    <n v="16.53"/>
    <s v="20:49"/>
    <x v="5"/>
    <d v="1900-01-03T03:34:58"/>
    <d v="1900-01-03T11:00:00"/>
    <n v="214"/>
    <s v="Acima de 120 minutos"/>
    <d v="1899-12-30T21:00:00"/>
    <d v="1899-12-30T13:30:00"/>
  </r>
  <r>
    <s v="SGP_NOVO"/>
    <x v="2"/>
    <s v="169"/>
    <s v="17/08/2023 21:59:43"/>
    <s v="25/01/2024 21:43:48"/>
    <s v="29/01/2024"/>
    <s v="87"/>
    <s v="Estúdio"/>
    <s v="Fechado"/>
    <s v="CASA DE BRENDA"/>
    <s v="13:00"/>
    <s v="21:00"/>
    <s v="13:51:50"/>
    <s v="20:36:17"/>
    <s v="Segunda"/>
    <m/>
    <n v="12.37"/>
    <s v="20:36"/>
    <x v="5"/>
    <d v="1900-01-03T05:15:33"/>
    <d v="1900-01-03T12:00:00"/>
    <n v="315"/>
    <s v="Acima de 120 minutos"/>
    <d v="1899-12-30T20:30:00"/>
    <d v="1899-12-30T14:00:00"/>
  </r>
  <r>
    <s v="SGP_NOVO"/>
    <x v="2"/>
    <s v="170"/>
    <s v="17/08/2023 22:03:02"/>
    <s v="11/01/2024 21:10:28"/>
    <s v="18/01/2024"/>
    <s v="159"/>
    <s v="Estúdio"/>
    <s v="Fechado"/>
    <s v="APTO NANDA"/>
    <s v="13:00"/>
    <s v="21:00"/>
    <s v="13:12:28"/>
    <s v="20:07:45"/>
    <s v="Quinta"/>
    <m/>
    <n v="10.875"/>
    <s v="20:07"/>
    <x v="5"/>
    <d v="1900-01-03T06:04:43"/>
    <d v="1900-01-03T13:00:00"/>
    <n v="364"/>
    <s v="Acima de 120 minutos"/>
    <d v="1899-12-30T20:00:00"/>
    <d v="1899-12-30T13:00:00"/>
  </r>
  <r>
    <s v="SGP_NOVO"/>
    <x v="2"/>
    <s v="171"/>
    <s v="17/08/2023 22:03:03"/>
    <s v="22/01/2024 15:49:09"/>
    <s v="24/01/2024"/>
    <s v="45"/>
    <s v="Estúdio"/>
    <s v="Fechado"/>
    <s v="APTO VÊNUS"/>
    <s v="13:00"/>
    <s v="21:00"/>
    <s v="13:46:17"/>
    <s v="21:01:39"/>
    <s v="Quarta"/>
    <m/>
    <n v="12.25"/>
    <s v="21:01"/>
    <x v="4"/>
    <d v="1900-01-03T06:44:38"/>
    <d v="1900-01-03T14:00:00"/>
    <n v="404"/>
    <s v="Acima de 120 minutos"/>
    <d v="1899-12-30T21:00:00"/>
    <d v="1899-12-30T14:00:00"/>
  </r>
  <r>
    <s v="SGP_NOVO"/>
    <x v="2"/>
    <s v="172"/>
    <s v="17/08/2023 22:03:04"/>
    <s v="01/02/2024 23:17:23"/>
    <s v="08/02/2024"/>
    <s v="158"/>
    <s v="Estúdio"/>
    <s v="Fechado"/>
    <s v="PROMODAY"/>
    <s v="14:00"/>
    <s v="20:00"/>
    <m/>
    <m/>
    <s v="Quinta"/>
    <m/>
    <n v="0.25"/>
    <s v=""/>
    <x v="3"/>
    <d v="1900-01-03T15:00:00"/>
    <d v="1900-01-03T15:00:00"/>
    <n v="900"/>
    <s v="Acima de 120 minutos"/>
    <s v=" "/>
    <d v="1899-12-30T00:00:00"/>
  </r>
  <r>
    <s v="SGP_NOVO"/>
    <x v="2"/>
    <s v="173"/>
    <s v="17/08/2023 22:03:05"/>
    <s v="11/01/2024 21:11:47"/>
    <s v="19/01/2024"/>
    <s v="183"/>
    <s v="Estúdio"/>
    <s v="Fechado"/>
    <s v="APTO VÊNUS"/>
    <s v="13:00"/>
    <s v="21:00"/>
    <s v="13:21:47"/>
    <s v="20:16:42"/>
    <s v="Sexta"/>
    <m/>
    <n v="6.625"/>
    <s v="20:16"/>
    <x v="5"/>
    <d v="1900-01-03T09:05:05"/>
    <d v="1900-01-03T16:00:00"/>
    <n v="545"/>
    <s v="Acima de 120 minutos"/>
    <d v="1899-12-30T20:30:00"/>
    <d v="1899-12-30T13:30:00"/>
  </r>
  <r>
    <s v="SGP_NOVO"/>
    <x v="2"/>
    <s v="174"/>
    <s v="17/08/2023 22:03:06"/>
    <s v="15/02/2024 20:46:30"/>
    <s v="17/02/2024"/>
    <s v="37"/>
    <s v="Estúdio"/>
    <s v="Fechado Parte"/>
    <s v="MANCINI MUSIC"/>
    <s v="10:00"/>
    <s v="19:00"/>
    <s v="10:22:46"/>
    <s v="18:17:28"/>
    <s v="Sábado"/>
    <m/>
    <n v="15.885"/>
    <s v="18:17"/>
    <x v="2"/>
    <d v="1900-01-03T09:05:18"/>
    <d v="1900-01-03T17:00:00"/>
    <n v="545"/>
    <s v="Acima de 120 minutos"/>
    <d v="1899-12-30T18:30:00"/>
    <d v="1899-12-30T10:30:00"/>
  </r>
  <r>
    <s v="SGP_NOVO"/>
    <x v="2"/>
    <s v="175"/>
    <s v="17/08/2023 22:03:07"/>
    <s v="22/01/2024 15:48:31"/>
    <s v="25/01/2024"/>
    <s v="69"/>
    <s v="Estúdio"/>
    <s v="Fechado"/>
    <s v="PENITENCIÁRIA + QT MATHIAS + QT ANDRÔMEDA + AMBULÂNCIA"/>
    <s v="13:00"/>
    <s v="21:00"/>
    <s v="13:48:40"/>
    <s v="21:04:58"/>
    <s v="Quinta"/>
    <m/>
    <n v="9.43"/>
    <s v="21:04"/>
    <x v="4"/>
    <d v="1900-01-03T10:43:42"/>
    <d v="1900-01-03T18:00:00"/>
    <n v="643"/>
    <s v="Acima de 120 minutos"/>
    <d v="1899-12-30T21:00:00"/>
    <d v="1899-12-30T14:00:00"/>
  </r>
  <r>
    <s v="SGP_NOVO"/>
    <x v="2"/>
    <s v="176"/>
    <s v="17/08/2023 22:03:08"/>
    <s v="02/02/2024 20:48:02"/>
    <s v="03/02/2024"/>
    <s v="16"/>
    <s v="Estúdio"/>
    <s v="Fechado Parte"/>
    <s v="DELEGACIA 9 E 14"/>
    <s v="13:00"/>
    <s v="21:00"/>
    <s v="13:15:51"/>
    <s v="19:55:28"/>
    <s v="Sábado"/>
    <m/>
    <n v="13.25"/>
    <s v="19:55"/>
    <x v="0"/>
    <d v="1900-01-03T12:20:23"/>
    <d v="1900-01-03T19:00:00"/>
    <n v="740"/>
    <s v="Acima de 120 minutos"/>
    <d v="1899-12-30T20:00:00"/>
    <d v="1899-12-30T13:30:00"/>
  </r>
  <r>
    <s v="SGP_NOVO"/>
    <x v="2"/>
    <s v="177"/>
    <s v="17/08/2023 22:05:35"/>
    <s v="11/01/2024 17:05:46"/>
    <s v="16/01/2024"/>
    <s v="0"/>
    <s v="Estúdio"/>
    <s v="Fechado"/>
    <s v="FOTOS JÚPITER"/>
    <m/>
    <m/>
    <m/>
    <m/>
    <s v="Terça"/>
    <m/>
    <n v="1.7850000000000001"/>
    <s v=""/>
    <x v="3"/>
    <d v="1900-01-03T20:00:00"/>
    <d v="1900-01-03T20:00:00"/>
    <n v="1200"/>
    <s v="Acima de 120 minutos"/>
    <s v=" "/>
    <d v="1899-12-30T00:00:00"/>
  </r>
  <r>
    <s v="SGP_NOVO"/>
    <x v="2"/>
    <s v="178"/>
    <s v="17/08/2023 22:05:36"/>
    <s v="06/03/2024 20:55:11"/>
    <s v="07/03/2024"/>
    <s v="16"/>
    <s v="Estúdio"/>
    <s v="Fechado"/>
    <s v="CASARÃO"/>
    <s v="13:00"/>
    <s v="21:00"/>
    <s v="13:08:14"/>
    <s v="20:59:45"/>
    <s v="Quinta"/>
    <m/>
    <n v="18.625"/>
    <s v="20:59"/>
    <x v="5"/>
    <d v="1900-01-03T13:08:29"/>
    <d v="1900-01-03T21:00:00"/>
    <n v="788"/>
    <s v="Acima de 120 minutos"/>
    <d v="1899-12-30T21:00:00"/>
    <d v="1899-12-30T13:00:00"/>
  </r>
  <r>
    <s v="SGP_NOVO"/>
    <x v="2"/>
    <s v="179"/>
    <s v="17/08/2023 22:05:37"/>
    <s v="02/02/2024 15:04:11"/>
    <s v="07/02/2024"/>
    <s v="117"/>
    <s v="Estúdio"/>
    <s v="Fechado Parte"/>
    <s v="PENSÃO"/>
    <s v="13:00"/>
    <s v="21:00"/>
    <s v="14:49:37"/>
    <s v="20:47:56"/>
    <s v="Quarta"/>
    <m/>
    <n v="14.125"/>
    <s v="20:47"/>
    <x v="5"/>
    <d v="1900-01-03T16:01:41"/>
    <d v="1900-01-03T22:00:00"/>
    <n v="961"/>
    <s v="Acima de 120 minutos"/>
    <d v="1899-12-30T21:00:00"/>
    <d v="1899-12-30T15:00:00"/>
  </r>
  <r>
    <s v="SGP_NOVO"/>
    <x v="2"/>
    <s v="180"/>
    <s v="17/08/2023 22:05:38"/>
    <s v="29/01/2024 15:54:34"/>
    <s v="01/02/2024"/>
    <s v="69"/>
    <s v="Estúdio"/>
    <s v="Fechado Parte"/>
    <s v="TEASER + CABINE HANS + APTO LEDA"/>
    <s v="13:00"/>
    <s v="21:00"/>
    <s v="13:46:27"/>
    <s v="21:02:14"/>
    <s v="Quinta"/>
    <m/>
    <n v="7.99"/>
    <s v="21:02"/>
    <x v="4"/>
    <d v="1900-01-03T15:44:13"/>
    <d v="1900-01-03T23:00:00"/>
    <n v="944"/>
    <s v="Acima de 120 minutos"/>
    <d v="1899-12-30T21:00:00"/>
    <d v="1899-12-30T14:00:00"/>
  </r>
  <r>
    <s v="SGP_NOVO"/>
    <x v="2"/>
    <s v="211"/>
    <s v="22/08/2023 19:25:19"/>
    <s v="02/02/2024 19:05:28"/>
    <s v="06/02/2024"/>
    <s v="85"/>
    <s v="Estúdio"/>
    <s v="Fechado Parte"/>
    <s v="COLETIVA DE IMPRENSA VIRTUAL COM ELENCO"/>
    <s v="09:00"/>
    <s v="11:00"/>
    <m/>
    <m/>
    <s v="Terça"/>
    <m/>
    <n v="0.125"/>
    <s v=""/>
    <x v="3"/>
    <d v="1900-01-04T00:00:00"/>
    <d v="1900-01-04T00:00:00"/>
    <n v="0"/>
    <s v="Até 30 minutos"/>
    <s v=" "/>
    <d v="1899-12-30T00:00:00"/>
  </r>
  <r>
    <s v="SGP_NOVO"/>
    <x v="2"/>
    <s v="212"/>
    <s v="22/08/2023 19:25:21"/>
    <s v="11/01/2024 20:57:47"/>
    <s v="15/01/2024"/>
    <s v="88"/>
    <s v="Estúdio"/>
    <s v="Fechado Parte"/>
    <s v="MANCINI MUSIC"/>
    <s v="13:00"/>
    <s v="21:00"/>
    <s v="13:46:47"/>
    <s v="20:55:03"/>
    <s v="Segunda"/>
    <m/>
    <n v="11.379999999999999"/>
    <s v="20:55"/>
    <x v="5"/>
    <d v="1900-01-03T17:51:44"/>
    <d v="1900-01-04T01:00:00"/>
    <n v="1071"/>
    <s v="Acima de 120 minutos"/>
    <d v="1899-12-30T21:00:00"/>
    <d v="1899-12-30T14:00:00"/>
  </r>
  <r>
    <s v="SGP_NOVO"/>
    <x v="2"/>
    <s v="213"/>
    <s v="22/08/2023 19:25:25"/>
    <s v="15/01/2024 21:02:37"/>
    <s v="16/01/2024"/>
    <s v="15"/>
    <s v="Estúdio"/>
    <s v="Fechado Parte"/>
    <s v="MANCINI MUSIC"/>
    <s v="13:00"/>
    <s v="21:00"/>
    <s v="13:34:53"/>
    <s v="21:01:33"/>
    <s v="Terça"/>
    <m/>
    <n v="13.66"/>
    <s v="21:01"/>
    <x v="4"/>
    <d v="1900-01-03T18:33:20"/>
    <d v="1900-01-04T02:00:00"/>
    <n v="1113"/>
    <s v="Acima de 120 minutos"/>
    <d v="1899-12-30T21:00:00"/>
    <d v="1899-12-30T13:30:00"/>
  </r>
  <r>
    <s v="SGP_NOVO"/>
    <x v="2"/>
    <s v="214"/>
    <s v="22/08/2023 19:25:28"/>
    <s v="19/01/2024 14:44:11"/>
    <s v="22/01/2024"/>
    <s v="70"/>
    <s v="Estúdio"/>
    <s v="Fechado Parte"/>
    <s v="APTO LEDA"/>
    <s v="13:00"/>
    <s v="21:00"/>
    <s v="13:34:42"/>
    <s v="20:06:51"/>
    <s v="Segunda"/>
    <m/>
    <n v="10.965"/>
    <s v="20:06"/>
    <x v="5"/>
    <d v="1900-01-03T20:27:51"/>
    <d v="1900-01-04T03:00:00"/>
    <n v="1227"/>
    <s v="Acima de 120 minutos"/>
    <d v="1899-12-30T20:00:00"/>
    <d v="1899-12-30T13:30:00"/>
  </r>
  <r>
    <s v="SGP_NOVO"/>
    <x v="2"/>
    <s v="215"/>
    <s v="22/08/2023 19:25:32"/>
    <s v="19/01/2024 17:32:46"/>
    <s v="23/01/2024"/>
    <s v="91"/>
    <s v="Estúdio"/>
    <s v="Fechado Parte"/>
    <s v="PRODUTORA + QT JÚPITER"/>
    <s v="13:00"/>
    <s v="21:00"/>
    <s v="14:11:39"/>
    <s v="20:55:10"/>
    <s v="Terça"/>
    <m/>
    <n v="10.51"/>
    <s v="20:55"/>
    <x v="5"/>
    <d v="1900-01-03T21:16:29"/>
    <d v="1900-01-04T04:00:00"/>
    <n v="1276"/>
    <s v="Acima de 120 minutos"/>
    <d v="1899-12-30T21:00:00"/>
    <d v="1899-12-30T14:00:00"/>
  </r>
  <r>
    <s v="SGP_NOVO"/>
    <x v="2"/>
    <s v="216"/>
    <s v="22/08/2023 19:25:35"/>
    <s v="11/01/2024 21:06:44"/>
    <s v="17/01/2024"/>
    <s v="135"/>
    <s v="Estúdio"/>
    <s v="Fechado Parte"/>
    <s v="MANCINI MUSIC"/>
    <s v="13:00"/>
    <s v="21:00"/>
    <s v="13:27:08"/>
    <s v="19:38:27"/>
    <s v="Quarta"/>
    <m/>
    <n v="12.625"/>
    <s v="19:38"/>
    <x v="0"/>
    <d v="1900-01-03T22:48:41"/>
    <d v="1900-01-04T05:00:00"/>
    <n v="1368"/>
    <s v="Acima de 120 minutos"/>
    <d v="1899-12-30T19:30:00"/>
    <d v="1899-12-30T13:30:00"/>
  </r>
  <r>
    <s v="SGP_NOVO"/>
    <x v="2"/>
    <s v="248"/>
    <s v="06/10/2023 14:11:38"/>
    <s v="19/01/2024 17:50:32"/>
    <s v="27/01/2024"/>
    <s v="187"/>
    <s v="Estúdio"/>
    <s v="Fechado"/>
    <s v="FLAT LUCA E ELECTRA + FLAT PAULINA"/>
    <s v="13:00"/>
    <s v="21:00"/>
    <s v="13:25:00"/>
    <s v="20:20:04"/>
    <s v="Sábado"/>
    <m/>
    <n v="9.8099999999999987"/>
    <s v="20:20"/>
    <x v="5"/>
    <d v="1900-01-03T23:04:56"/>
    <d v="1900-01-04T06:00:00"/>
    <n v="1384"/>
    <s v="Acima de 120 minutos"/>
    <d v="1899-12-30T20:30:00"/>
    <d v="1899-12-30T13:30:00"/>
  </r>
  <r>
    <s v="SGP_NOVO"/>
    <x v="2"/>
    <s v="251"/>
    <s v="20/10/2023 20:57:22"/>
    <s v="09/02/2024 14:30:09"/>
    <s v="09/02/2024"/>
    <s v="-1"/>
    <s v="Estúdio"/>
    <s v="Fechado"/>
    <s v="FUNDAÇÃO + MANCINI"/>
    <s v="13:00"/>
    <s v="21:00"/>
    <s v="13:20:34"/>
    <s v="21:37:37"/>
    <s v="Sexta"/>
    <m/>
    <n v="15.38"/>
    <s v="21:37"/>
    <x v="4"/>
    <d v="1900-01-03T22:42:57"/>
    <d v="1900-01-04T07:00:00"/>
    <n v="1362"/>
    <s v="Acima de 120 minutos"/>
    <d v="1899-12-30T21:30:00"/>
    <d v="1899-12-30T13:30:00"/>
  </r>
  <r>
    <s v="SGP_NOVO"/>
    <x v="2"/>
    <s v="252"/>
    <s v="20/10/2023 20:58:38"/>
    <s v="18/01/2024 21:10:21"/>
    <s v="26/01/2024"/>
    <s v="183"/>
    <s v="Estúdio"/>
    <s v="Fechado"/>
    <s v="CLIPE ANDRÔMEDA + CABINE FRIDA NAVIO"/>
    <s v="13:00"/>
    <s v="21:00"/>
    <s v="13:37:34"/>
    <s v="19:59:35"/>
    <s v="Sexta"/>
    <m/>
    <n v="3.375"/>
    <s v="19:59"/>
    <x v="0"/>
    <d v="1900-01-04T01:37:59"/>
    <d v="1900-01-04T08:00:00"/>
    <n v="97"/>
    <s v="De 90 até 120 minutos"/>
    <d v="1899-12-30T20:00:00"/>
    <d v="1899-12-30T13:30:00"/>
  </r>
  <r>
    <s v="SGP_NOVO"/>
    <x v="2"/>
    <s v="253"/>
    <s v="20/10/2023 21:08:10"/>
    <s v="02/02/2024 19:13:11"/>
    <s v="06/02/2024"/>
    <s v="89"/>
    <s v="Estúdio"/>
    <s v="Fechado"/>
    <s v="PRODUTORA"/>
    <s v="13:00"/>
    <s v="21:00"/>
    <s v="13:32:30"/>
    <s v="21:04:51"/>
    <s v="Terça"/>
    <m/>
    <n v="14.285"/>
    <s v="21:04"/>
    <x v="4"/>
    <d v="1900-01-04T01:27:39"/>
    <d v="1900-01-04T09:00:00"/>
    <n v="87"/>
    <s v="De 60 até 90 minutos"/>
    <d v="1899-12-30T21:00:00"/>
    <d v="1899-12-30T13:30:00"/>
  </r>
  <r>
    <s v="SGP_NOVO"/>
    <x v="2"/>
    <s v="254"/>
    <s v="20/10/2023 21:10:51"/>
    <s v="15/02/2024 15:11:56"/>
    <s v="16/02/2024"/>
    <s v="18"/>
    <s v="Estúdio"/>
    <s v="Fechado"/>
    <s v="LUCA + BRENDA"/>
    <s v="10:00"/>
    <s v="19:00"/>
    <s v="10:08:35"/>
    <s v="17:58:17"/>
    <s v="Sexta"/>
    <m/>
    <n v="14.875"/>
    <s v="17:58"/>
    <x v="1"/>
    <d v="1900-01-04T02:10:18"/>
    <d v="1900-01-04T10:00:00"/>
    <n v="130"/>
    <s v="Acima de 120 minutos"/>
    <d v="1899-12-30T18:00:00"/>
    <d v="1899-12-30T10:00:00"/>
  </r>
  <r>
    <s v="SGP_NOVO"/>
    <x v="2"/>
    <s v="255"/>
    <s v="20/10/2023 21:12:54"/>
    <s v="14/02/2024 16:13:50"/>
    <s v="14/02/2024"/>
    <s v="-3"/>
    <s v="Estúdio"/>
    <s v="Fechado"/>
    <s v="MANCINI MUSIC"/>
    <s v="13:00"/>
    <s v="21:00"/>
    <s v="13:15:32"/>
    <s v="20:57:41"/>
    <s v="Quarta"/>
    <m/>
    <n v="16.945"/>
    <s v="20:57"/>
    <x v="5"/>
    <d v="1900-01-04T03:17:51"/>
    <d v="1900-01-04T11:00:00"/>
    <n v="197"/>
    <s v="Acima de 120 minutos"/>
    <d v="1899-12-30T21:00:00"/>
    <d v="1899-12-30T13:30:00"/>
  </r>
  <r>
    <s v="SGP_NOVO"/>
    <x v="2"/>
    <s v="256"/>
    <s v="23/10/2023 12:11:41"/>
    <s v="14/02/2024 16:21:17"/>
    <s v="15/02/2024"/>
    <s v="20"/>
    <s v="Estúdio"/>
    <s v="Fechado"/>
    <s v="PRODUTORA + MANCINI MUSIC"/>
    <s v="13:00"/>
    <s v="21:00"/>
    <s v="13:34:30"/>
    <s v="21:06:39"/>
    <s v="Quinta"/>
    <m/>
    <n v="15.66"/>
    <s v="21:06"/>
    <x v="4"/>
    <d v="1900-01-04T04:27:51"/>
    <d v="1900-01-04T12:00:00"/>
    <n v="267"/>
    <s v="Acima de 120 minutos"/>
    <d v="1899-12-30T21:00:00"/>
    <d v="1899-12-30T13:30:00"/>
  </r>
  <r>
    <s v="SGP_NOVO"/>
    <x v="2"/>
    <s v="257"/>
    <s v="23/10/2023 12:18:32"/>
    <s v="15/02/2024 23:32:10"/>
    <s v="23/02/2024"/>
    <s v="181"/>
    <s v="Estúdio"/>
    <s v="Fechado"/>
    <s v="CASARÃO"/>
    <s v="13:00"/>
    <s v="21:00"/>
    <s v="14:16:02"/>
    <s v="21:04:31"/>
    <s v="Sexta"/>
    <m/>
    <n v="12.605"/>
    <s v="21:04"/>
    <x v="4"/>
    <d v="1900-01-04T06:11:31"/>
    <d v="1900-01-04T13:00:00"/>
    <n v="371"/>
    <s v="Acima de 120 minutos"/>
    <d v="1899-12-30T21:00:00"/>
    <d v="1899-12-30T14:30:00"/>
  </r>
  <r>
    <s v="SGP_NOVO"/>
    <x v="2"/>
    <s v="258"/>
    <s v="23/10/2023 13:00:00"/>
    <s v="27/02/2024 14:10:54"/>
    <s v="29/02/2024"/>
    <s v="46"/>
    <s v="Estúdio"/>
    <s v="Fechado"/>
    <s v="ENSAIO FOTOGRÁFICO + MANCINI MUSIC"/>
    <s v="13:00"/>
    <s v="21:00"/>
    <s v="13:30:00"/>
    <s v="20:44:26"/>
    <s v="Quinta"/>
    <m/>
    <n v="15.94"/>
    <s v="20:44"/>
    <x v="5"/>
    <d v="1900-01-04T06:45:34"/>
    <d v="1900-01-04T14:00:00"/>
    <n v="405"/>
    <s v="Acima de 120 minutos"/>
    <d v="1899-12-30T20:30:00"/>
    <d v="1899-12-30T13:30:00"/>
  </r>
  <r>
    <s v="SGP_NOVO"/>
    <x v="2"/>
    <s v="259"/>
    <s v="23/10/2023 13:14:23"/>
    <s v="19/02/2024 22:24:18"/>
    <s v="20/02/2024"/>
    <s v="12"/>
    <s v="Estúdio"/>
    <s v="Fechado"/>
    <s v="AMBULÂNCIA + IGREJA + CARROS COM CHROMA"/>
    <s v="11:00"/>
    <s v="20:00"/>
    <s v="11:20:22"/>
    <s v="16:55:05"/>
    <s v="Terça"/>
    <m/>
    <n v="7.28"/>
    <s v="16:55"/>
    <x v="3"/>
    <d v="1900-01-04T09:25:17"/>
    <d v="1900-01-04T15:00:00"/>
    <n v="565"/>
    <s v="Acima de 120 minutos"/>
    <d v="1899-12-30T17:00:00"/>
    <d v="1899-12-30T11:30:00"/>
  </r>
  <r>
    <s v="SGP_NOVO"/>
    <x v="2"/>
    <s v="260"/>
    <s v="23/10/2023 18:01:10"/>
    <s v="30/01/2024 20:43:29"/>
    <s v="31/01/2024"/>
    <s v="16"/>
    <s v="Estúdio"/>
    <s v="Fechado"/>
    <s v="QT PLUTÃO + PRODUTORA + CASA LONDRES"/>
    <s v="13:00"/>
    <s v="21:00"/>
    <s v="13:20:35"/>
    <s v="21:12:53"/>
    <s v="Quarta"/>
    <m/>
    <n v="10.4"/>
    <s v="21:12"/>
    <x v="4"/>
    <d v="1900-01-04T08:07:42"/>
    <d v="1900-01-04T16:00:00"/>
    <n v="487"/>
    <s v="Acima de 120 minutos"/>
    <d v="1899-12-30T21:00:00"/>
    <d v="1899-12-30T13:30:00"/>
  </r>
  <r>
    <s v="SGP_NOVO"/>
    <x v="2"/>
    <s v="261"/>
    <s v="23/10/2023 18:10:51"/>
    <s v="15/02/2024 22:44:20"/>
    <s v="21/02/2024"/>
    <s v="131"/>
    <s v="Estúdio"/>
    <s v="Fechado"/>
    <s v="PENSÃO"/>
    <s v="10:00"/>
    <s v="19:00"/>
    <s v="10:05:46"/>
    <s v="18:56:21"/>
    <s v="Quarta"/>
    <m/>
    <n v="18.75"/>
    <s v="18:56"/>
    <x v="2"/>
    <d v="1900-01-04T08:09:25"/>
    <d v="1900-01-04T17:00:00"/>
    <n v="489"/>
    <s v="Acima de 120 minutos"/>
    <d v="1899-12-30T19:00:00"/>
    <d v="1899-12-30T10:00:00"/>
  </r>
  <r>
    <s v="SGP_NOVO"/>
    <x v="2"/>
    <s v="262"/>
    <s v="23/10/2023 18:11:24"/>
    <s v="21/02/2024 18:59:07"/>
    <s v="22/02/2024"/>
    <s v="13"/>
    <s v="Estúdio"/>
    <s v="Fechado"/>
    <s v="MANCINI MUSIC + PRODUTORA"/>
    <s v="08:00"/>
    <s v="17:00"/>
    <s v="08:25:45"/>
    <s v="17:06:26"/>
    <s v="Quinta"/>
    <m/>
    <n v="18.064999999999998"/>
    <s v="17:06"/>
    <x v="1"/>
    <d v="1900-01-04T09:19:19"/>
    <d v="1900-01-04T18:00:00"/>
    <n v="559"/>
    <s v="Acima de 120 minutos"/>
    <d v="1899-12-30T17:00:00"/>
    <d v="1899-12-30T08:30:00"/>
  </r>
  <r>
    <s v="SGP_NOVO"/>
    <x v="2"/>
    <s v="263"/>
    <s v="23/10/2023 18:19:48"/>
    <s v="19/02/2024 22:24:53"/>
    <s v="20/02/2024"/>
    <s v="14"/>
    <s v="Estúdio"/>
    <s v="Fechado"/>
    <s v="FUNDAÇÃO + MANCINI"/>
    <s v="13:00"/>
    <s v="21:00"/>
    <s v="13:26:55"/>
    <s v="21:05:47"/>
    <s v="Terça"/>
    <m/>
    <n v="16.25"/>
    <s v="21:05"/>
    <x v="4"/>
    <d v="1900-01-04T11:21:08"/>
    <d v="1900-01-04T19:00:00"/>
    <n v="681"/>
    <s v="Acima de 120 minutos"/>
    <d v="1899-12-30T21:00:00"/>
    <d v="1899-12-30T13:30:00"/>
  </r>
  <r>
    <s v="SGP_NOVO"/>
    <x v="2"/>
    <s v="264"/>
    <s v="23/10/2023 18:22:15"/>
    <s v="24/02/2024 11:55:58"/>
    <s v="26/02/2024"/>
    <s v="46"/>
    <s v="Estúdio"/>
    <s v="Fechado"/>
    <s v="CASARÃO"/>
    <s v="10:00"/>
    <s v="19:00"/>
    <s v="10:53:53"/>
    <s v="19:03:33"/>
    <s v="Segunda"/>
    <m/>
    <n v="14.75"/>
    <s v="19:03"/>
    <x v="0"/>
    <d v="1900-01-04T11:50:20"/>
    <d v="1900-01-04T20:00:00"/>
    <n v="710"/>
    <s v="Acima de 120 minutos"/>
    <d v="1899-12-30T19:00:00"/>
    <d v="1899-12-30T11:00:00"/>
  </r>
  <r>
    <s v="SGP_NOVO"/>
    <x v="2"/>
    <s v="265"/>
    <s v="23/10/2023 18:29:36"/>
    <s v="29/02/2024 16:02:31"/>
    <s v="02/03/2024"/>
    <s v="41"/>
    <s v="Estúdio"/>
    <s v="Fechado"/>
    <s v="PRODUTORA + MANCINI MUSIC"/>
    <s v="10:00"/>
    <s v="19:00"/>
    <s v="10:08:49"/>
    <s v="19:03:08"/>
    <s v="Sábado"/>
    <m/>
    <n v="15.705"/>
    <s v="19:03"/>
    <x v="0"/>
    <d v="1900-01-04T12:05:41"/>
    <d v="1900-01-04T21:00:00"/>
    <n v="725"/>
    <s v="Acima de 120 minutos"/>
    <d v="1899-12-30T19:00:00"/>
    <d v="1899-12-30T10:00:00"/>
  </r>
  <r>
    <s v="SGP_NOVO"/>
    <x v="2"/>
    <s v="266"/>
    <s v="23/10/2023 18:30:09"/>
    <s v="24/02/2024 11:56:38"/>
    <s v="27/02/2024"/>
    <s v="73"/>
    <s v="Estúdio"/>
    <s v="Fechado"/>
    <s v="CASARÃO + PRODUTORA"/>
    <s v="13:00"/>
    <s v="21:00"/>
    <s v="13:22:18"/>
    <s v="20:55:57"/>
    <s v="Terça"/>
    <m/>
    <n v="14.75"/>
    <s v="20:55"/>
    <x v="5"/>
    <d v="1900-01-04T14:26:21"/>
    <d v="1900-01-04T22:00:00"/>
    <n v="866"/>
    <s v="Acima de 120 minutos"/>
    <d v="1899-12-30T21:00:00"/>
    <d v="1899-12-30T13:30:00"/>
  </r>
  <r>
    <s v="SGP_NOVO"/>
    <x v="2"/>
    <s v="267"/>
    <s v="23/10/2023 18:30:20"/>
    <s v="29/02/2024 21:27:59"/>
    <s v="05/03/2024"/>
    <s v="111"/>
    <s v="Estúdio"/>
    <s v="Fechado"/>
    <s v="GALERIA + MANCINI MUSIC"/>
    <s v="13:00"/>
    <s v="21:00"/>
    <s v="13:13:57"/>
    <s v="20:44:06"/>
    <s v="Terça"/>
    <m/>
    <n v="15.5"/>
    <s v="20:44"/>
    <x v="5"/>
    <d v="1900-01-04T15:29:51"/>
    <d v="1900-01-04T23:00:00"/>
    <n v="929"/>
    <s v="Acima de 120 minutos"/>
    <d v="1899-12-30T20:30:00"/>
    <d v="1899-12-30T13:00:00"/>
  </r>
  <r>
    <s v="SGP_NOVO"/>
    <x v="2"/>
    <s v="268"/>
    <s v="23/10/2023 18:30:37"/>
    <s v="23/02/2024 19:01:50"/>
    <s v="28/02/2024"/>
    <s v="111"/>
    <s v="Estúdio"/>
    <s v="Fechado"/>
    <s v="APTO LUCA + CASA DE BRENDA"/>
    <s v="11:00"/>
    <s v="20:00"/>
    <s v="11:16:25"/>
    <s v="20:46:48"/>
    <s v="Quarta"/>
    <m/>
    <n v="16.810000000000002"/>
    <s v="20:46"/>
    <x v="5"/>
    <d v="1900-01-04T14:29:37"/>
    <d v="1900-01-05T00:00:00"/>
    <n v="869"/>
    <s v="Acima de 120 minutos"/>
    <d v="1899-12-30T21:00:00"/>
    <d v="1899-12-30T11:30:00"/>
  </r>
  <r>
    <s v="SGP_NOVO"/>
    <x v="2"/>
    <s v="269"/>
    <s v="23/10/2023 18:30:56"/>
    <s v="27/02/2024 15:00:06"/>
    <s v="01/03/2024"/>
    <s v="66"/>
    <s v="Estúdio"/>
    <s v="Fechado"/>
    <s v="PRODUTORA + CASARÃO"/>
    <s v="10:00"/>
    <s v="19:00"/>
    <s v="10:28:56"/>
    <s v="19:10:39"/>
    <s v="Sexta"/>
    <m/>
    <n v="16.344999999999999"/>
    <s v="19:10"/>
    <x v="0"/>
    <d v="1900-01-04T16:18:17"/>
    <d v="1900-01-05T01:00:00"/>
    <n v="978"/>
    <s v="Acima de 120 minutos"/>
    <d v="1899-12-30T19:00:00"/>
    <d v="1899-12-30T10:30:00"/>
  </r>
  <r>
    <s v="SGP_NOVO"/>
    <x v="2"/>
    <s v="279"/>
    <s v="12/12/2023 13:10:24"/>
    <s v="06/02/2024 14:11:18"/>
    <s v="08/02/2024"/>
    <s v="42"/>
    <s v="Estúdio"/>
    <s v="Fechado"/>
    <s v="COLETIVA DE IMPRENSA VIRTUAL COM ELENCO"/>
    <s v="09:00"/>
    <s v="11:00"/>
    <m/>
    <m/>
    <s v="Quinta"/>
    <m/>
    <n v="0.125"/>
    <s v=""/>
    <x v="3"/>
    <d v="1900-01-05T02:00:00"/>
    <d v="1900-01-05T02:00:00"/>
    <n v="120"/>
    <s v="De 90 até 120 minutos"/>
    <s v=" "/>
    <d v="1899-12-30T00:00:00"/>
  </r>
  <r>
    <s v="SGP_NOVO"/>
    <x v="2"/>
    <s v="281"/>
    <s v="05/01/2024 18:00:04"/>
    <s v="06/03/2024 20:58:32"/>
    <s v="08/03/2024"/>
    <s v="40"/>
    <s v="Estúdio"/>
    <s v="Fechado"/>
    <s v="DELEGACIA LUPITA"/>
    <s v="13:00"/>
    <s v="21:00"/>
    <s v="12:18:00"/>
    <s v="20:41:44"/>
    <s v="Sexta"/>
    <m/>
    <n v="14.79"/>
    <s v="20:41"/>
    <x v="5"/>
    <d v="1900-01-04T18:36:16"/>
    <d v="1900-01-05T03:00:00"/>
    <n v="1116"/>
    <s v="Acima de 120 minutos"/>
    <d v="1899-12-30T20:30:00"/>
    <d v="1899-12-30T12:30:00"/>
  </r>
  <r>
    <s v="SGP_NOVO"/>
    <x v="2"/>
    <s v="288"/>
    <s v="31/01/2024 15:23:23"/>
    <s v="17/02/2024 13:00:50"/>
    <s v="24/02/2024"/>
    <s v="164"/>
    <s v="Estúdio"/>
    <s v="Fechado"/>
    <s v="PENSÃO"/>
    <s v="10:00"/>
    <s v="19:00"/>
    <s v="10:44:32"/>
    <s v="18:50:17"/>
    <s v="Sábado"/>
    <m/>
    <n v="18.425000000000001"/>
    <s v="18:50"/>
    <x v="2"/>
    <d v="1900-01-04T19:54:15"/>
    <d v="1900-01-05T04:00:00"/>
    <n v="1194"/>
    <s v="Acima de 120 minutos"/>
    <d v="1899-12-30T19:00:00"/>
    <d v="1899-12-30T10:30:00"/>
  </r>
  <r>
    <s v="SGP_NOVO"/>
    <x v="2"/>
    <s v="289"/>
    <s v="02/02/2024 13:20:45"/>
    <s v="04/03/2024 13:36:46"/>
    <s v="04/03/2024"/>
    <s v="-4"/>
    <s v="Estúdio"/>
    <s v="Fechado"/>
    <s v="PRODUTORA"/>
    <s v="09:00"/>
    <s v="18:00"/>
    <s v="09:15:21"/>
    <s v="17:47:51"/>
    <s v="Segunda"/>
    <m/>
    <n v="16.294999999999998"/>
    <s v="17:47"/>
    <x v="1"/>
    <d v="1900-01-04T20:27:30"/>
    <d v="1900-01-05T05:00:00"/>
    <n v="1227"/>
    <s v="Acima de 120 minutos"/>
    <d v="1899-12-30T18:00:00"/>
    <d v="1899-12-30T09:30:00"/>
  </r>
  <r>
    <s v="SGP_NOVO"/>
    <x v="2"/>
    <s v="299"/>
    <s v="27/02/2024 17:11:28"/>
    <s v="05/03/2024 12:55:51"/>
    <s v="06/03/2024"/>
    <s v="24"/>
    <s v="Estúdio"/>
    <s v="Fechado"/>
    <s v="CASARÃO"/>
    <s v="13:00"/>
    <s v="21:00"/>
    <s v="13:16:39"/>
    <s v="20:37:25"/>
    <s v="Quarta"/>
    <m/>
    <n v="14"/>
    <s v="20:37"/>
    <x v="5"/>
    <d v="1900-01-04T22:39:14"/>
    <d v="1900-01-05T06:00:00"/>
    <n v="1359"/>
    <s v="Acima de 120 minutos"/>
    <d v="1899-12-30T20:30:00"/>
    <d v="1899-12-30T13:30:00"/>
  </r>
  <r>
    <s v="SGP_NOVO"/>
    <x v="2"/>
    <s v="300"/>
    <s v="27/02/2024 17:14:02"/>
    <s v="29/02/2024 13:51:14"/>
    <s v="05/03/2024"/>
    <s v="119"/>
    <s v="Estúdio"/>
    <s v="Fechado"/>
    <s v="PENSÃO"/>
    <s v="13:00"/>
    <s v="21:00"/>
    <s v="13:09:14"/>
    <s v="20:49:26"/>
    <s v="Terça"/>
    <m/>
    <n v="11.625"/>
    <s v="20:49"/>
    <x v="5"/>
    <d v="1900-01-04T23:19:48"/>
    <d v="1900-01-05T07:00:00"/>
    <n v="1399"/>
    <s v="Acima de 120 minutos"/>
    <d v="1899-12-30T21:00:00"/>
    <d v="1899-12-30T13:00:00"/>
  </r>
  <r>
    <s v="SGP_NOVO"/>
    <x v="2"/>
    <s v="301"/>
    <s v="27/02/2024 18:56:32"/>
    <s v="29/02/2024 23:31:25"/>
    <s v="09/03/2024"/>
    <s v="202"/>
    <s v="Estúdio"/>
    <s v="Fechado"/>
    <s v="MANCINI MUSIC + GALERIA MANCINI"/>
    <s v="10:00"/>
    <s v="19:00"/>
    <s v="10:30:07"/>
    <s v="18:51:37"/>
    <s v="Sábado"/>
    <m/>
    <n v="17.75"/>
    <s v="18:51"/>
    <x v="2"/>
    <d v="1900-01-04T23:38:30"/>
    <d v="1900-01-05T08:00:00"/>
    <n v="1418"/>
    <s v="Acima de 120 minutos"/>
    <d v="1899-12-30T19:00:00"/>
    <d v="1899-12-30T10:30:00"/>
  </r>
  <r>
    <s v="SGP_NOVO"/>
    <x v="2"/>
    <s v="302"/>
    <s v="27/02/2024 19:54:31"/>
    <s v="05/03/2024 22:13:37"/>
    <s v="06/03/2024"/>
    <s v="11"/>
    <s v="Estúdio"/>
    <s v="Fechado"/>
    <s v="PENSÃO + APTO LEDA + NANDA"/>
    <s v="10:00"/>
    <s v="19:00"/>
    <s v="10:14:28"/>
    <s v="19:00:22"/>
    <s v="Quarta"/>
    <m/>
    <n v="9.75"/>
    <s v="19:00"/>
    <x v="0"/>
    <d v="1900-01-05T00:14:06"/>
    <d v="1900-01-05T09:00:00"/>
    <n v="14"/>
    <s v="Até 30 minutos"/>
    <d v="1899-12-30T19:00:00"/>
    <d v="1899-12-30T10:00:00"/>
  </r>
  <r>
    <s v="SGP_NOVO"/>
    <x v="2"/>
    <s v="305"/>
    <s v="27/02/2024 23:22:42"/>
    <s v="13/03/2024 18:27:07"/>
    <s v="15/03/2024"/>
    <s v="42"/>
    <s v="Estúdio"/>
    <s v="Fechado"/>
    <s v="M - CASARÃO"/>
    <s v="13:00"/>
    <s v="21:00"/>
    <s v="13:23:26"/>
    <s v="21:13:06"/>
    <s v="Sexta"/>
    <m/>
    <n v="17.47"/>
    <s v="21:13"/>
    <x v="4"/>
    <d v="1900-01-05T02:10:20"/>
    <d v="1900-01-05T10:00:00"/>
    <n v="130"/>
    <s v="Acima de 120 minutos"/>
    <d v="1899-12-30T21:00:00"/>
    <d v="1899-12-30T13:30:00"/>
  </r>
  <r>
    <s v="SGP_NOVO"/>
    <x v="2"/>
    <s v="306"/>
    <s v="28/02/2024 18:59:43"/>
    <s v="28/02/2024 19:57:33"/>
    <s v="04/03/2024"/>
    <s v="110"/>
    <s v="Estúdio"/>
    <s v="Fechado"/>
    <s v="FOTOGRAFIAS"/>
    <s v="10:00"/>
    <s v="17:00"/>
    <m/>
    <m/>
    <s v="Segunda"/>
    <m/>
    <n v="2.395"/>
    <s v=""/>
    <x v="3"/>
    <d v="1900-01-05T11:00:00"/>
    <d v="1900-01-05T11:00:00"/>
    <n v="660"/>
    <s v="Acima de 120 minutos"/>
    <s v=" "/>
    <d v="1899-12-30T00:00:00"/>
  </r>
  <r>
    <s v="SGP_NOVO"/>
    <x v="2"/>
    <s v="309"/>
    <s v="01/03/2024 13:56:17"/>
    <s v="08/03/2024 20:52:56"/>
    <s v="11/03/2024"/>
    <s v="64"/>
    <s v="Estúdio"/>
    <s v="Fechado"/>
    <s v="B - DELEGACIA ELECTRA"/>
    <s v="13:00"/>
    <s v="21:00"/>
    <s v="13:08:09"/>
    <s v="20:52:19"/>
    <s v="Segunda"/>
    <m/>
    <n v="18.875"/>
    <s v="20:52"/>
    <x v="5"/>
    <d v="1900-01-05T04:15:50"/>
    <d v="1900-01-05T12:00:00"/>
    <n v="255"/>
    <s v="Acima de 120 minutos"/>
    <d v="1899-12-30T21:00:00"/>
    <d v="1899-12-30T13:00:00"/>
  </r>
  <r>
    <s v="SGP_NOVO"/>
    <x v="2"/>
    <s v="310"/>
    <s v="04/03/2024 15:00:02"/>
    <s v="11/03/2024 15:27:36"/>
    <s v="12/03/2024"/>
    <s v="21"/>
    <s v="Estúdio"/>
    <s v="Fechado"/>
    <s v="B - APTO JÉSSICA + QUARTO HOTEL HANS"/>
    <s v="13:00"/>
    <s v="21:00"/>
    <s v="13:18:06"/>
    <s v="20:26:14"/>
    <s v="Terça"/>
    <m/>
    <n v="12.385"/>
    <s v="20:26"/>
    <x v="5"/>
    <d v="1900-01-05T05:51:52"/>
    <d v="1900-01-05T13:00:00"/>
    <n v="351"/>
    <s v="Acima de 120 minutos"/>
    <d v="1899-12-30T20:30:00"/>
    <d v="1899-12-30T13:30:00"/>
  </r>
  <r>
    <s v="SGP_NOVO"/>
    <x v="2"/>
    <s v="311"/>
    <s v="04/03/2024 15:53:35"/>
    <s v="08/03/2024 02:36:50"/>
    <s v="16/03/2024"/>
    <s v="199"/>
    <s v="Estúdio"/>
    <s v="Fechado"/>
    <s v="M - GALERIA MANCINI + MANCINI MUSIC"/>
    <s v="10:00"/>
    <s v="19:00"/>
    <s v="10:33:02"/>
    <s v="18:44:05"/>
    <s v="Sábado"/>
    <m/>
    <n v="17"/>
    <s v="18:44"/>
    <x v="2"/>
    <d v="1900-01-05T05:48:57"/>
    <d v="1900-01-05T14:00:00"/>
    <n v="348"/>
    <s v="Acima de 120 minutos"/>
    <d v="1899-12-30T18:30:00"/>
    <d v="1899-12-30T10:30:00"/>
  </r>
  <r>
    <s v="SGP_NOVO"/>
    <x v="2"/>
    <s v="312"/>
    <s v="04/03/2024 15:55:49"/>
    <s v="14/03/2024 20:01:52"/>
    <s v="14/03/2024"/>
    <s v="-7"/>
    <s v="Estúdio"/>
    <s v="Fechado"/>
    <s v="L - PENSÃO + AP LEDA + FUNDO NEUTRO + AP NANDA"/>
    <s v="13:00"/>
    <s v="21:00"/>
    <s v="13:10:00"/>
    <s v="20:53:54"/>
    <s v="Quinta"/>
    <m/>
    <n v="17.03"/>
    <s v="20:53"/>
    <x v="5"/>
    <d v="1900-01-05T07:16:06"/>
    <d v="1900-01-05T15:00:00"/>
    <n v="436"/>
    <s v="Acima de 120 minutos"/>
    <d v="1899-12-30T21:00:00"/>
    <d v="1899-12-30T13:00:00"/>
  </r>
  <r>
    <s v="SGP_NOVO"/>
    <x v="2"/>
    <s v="313"/>
    <s v="04/03/2024 15:59:11"/>
    <s v="14/03/2024 16:17:45"/>
    <s v="19/03/2024"/>
    <s v="116"/>
    <s v="Estúdio"/>
    <s v="Fechado"/>
    <s v="ESTÚDIO M"/>
    <s v="13:00"/>
    <s v="21:00"/>
    <s v="13:25:02"/>
    <s v="21:01:44"/>
    <s v="Terça"/>
    <m/>
    <n v="17.75"/>
    <s v="21:01"/>
    <x v="4"/>
    <d v="1900-01-05T08:23:18"/>
    <d v="1900-01-05T16:00:00"/>
    <n v="503"/>
    <s v="Acima de 120 minutos"/>
    <d v="1899-12-30T21:00:00"/>
    <d v="1899-12-30T13:30:00"/>
  </r>
  <r>
    <s v="SGP_NOVO"/>
    <x v="2"/>
    <s v="316"/>
    <s v="05/03/2024 21:36:42"/>
    <s v="11/03/2024 19:28:02"/>
    <s v="13/03/2024"/>
    <s v="41"/>
    <s v="Estúdio"/>
    <s v="Fechado"/>
    <s v="M - CASARÃO + MANCINI MUSIC + GALERIA MANCINI"/>
    <s v="13:00"/>
    <s v="21:00"/>
    <s v="13:21:59"/>
    <s v="21:09:09"/>
    <s v="Quarta"/>
    <m/>
    <n v="15.5"/>
    <s v="21:09"/>
    <x v="4"/>
    <d v="1900-01-05T09:12:50"/>
    <d v="1900-01-05T17:00:00"/>
    <n v="552"/>
    <s v="Acima de 120 minutos"/>
    <d v="1899-12-30T21:00:00"/>
    <d v="1899-12-30T13:30:00"/>
  </r>
  <r>
    <s v="SGP_NOVO"/>
    <x v="2"/>
    <s v="321"/>
    <s v="08/03/2024 14:49:20"/>
    <s v="21/03/2024 13:34:26"/>
    <s v="22/03/2024"/>
    <s v="20"/>
    <s v="Estúdio"/>
    <s v="Fechado"/>
    <s v="ESTÚDIO L"/>
    <s v="10:00"/>
    <s v="19:00"/>
    <s v="10:27:24"/>
    <s v="16:44:11"/>
    <s v="Sexta"/>
    <m/>
    <n v="14.23"/>
    <s v="16:44"/>
    <x v="3"/>
    <d v="1900-01-05T11:43:13"/>
    <d v="1900-01-05T18:00:00"/>
    <n v="703"/>
    <s v="Acima de 120 minutos"/>
    <d v="1899-12-30T16:30:00"/>
    <d v="1899-12-30T10:30:00"/>
  </r>
  <r>
    <s v="SGP_NOVO"/>
    <x v="2"/>
    <s v="322"/>
    <s v="08/03/2024 14:55:41"/>
    <s v="19/03/2024 15:19:55"/>
    <s v="21/03/2024"/>
    <s v="45"/>
    <s v="Estúdio"/>
    <s v="Fechado"/>
    <s v="ESTÚDIO L"/>
    <s v="13:00"/>
    <s v="21:00"/>
    <s v="13:17:58"/>
    <s v="19:53:13"/>
    <s v="Quinta"/>
    <m/>
    <n v="11.719999999999999"/>
    <s v="19:53"/>
    <x v="0"/>
    <d v="1900-01-05T12:24:45"/>
    <d v="1900-01-05T19:00:00"/>
    <n v="744"/>
    <s v="Acima de 120 minutos"/>
    <d v="1899-12-30T20:00:00"/>
    <d v="1899-12-30T13:30:00"/>
  </r>
  <r>
    <s v="SGP_NOVO"/>
    <x v="2"/>
    <s v="323"/>
    <s v="08/03/2024 15:00:25"/>
    <s v="19/03/2024 22:23:56"/>
    <s v="20/03/2024"/>
    <s v="14"/>
    <s v="Estúdio"/>
    <s v="Fechado"/>
    <s v="ESTÚDIO M"/>
    <s v="13:00"/>
    <s v="21:00"/>
    <s v="13:10:09"/>
    <s v="19:16:04"/>
    <s v="Quarta"/>
    <m/>
    <n v="18.215"/>
    <s v="19:16"/>
    <x v="0"/>
    <d v="1900-01-05T13:54:05"/>
    <d v="1900-01-05T20:00:00"/>
    <n v="834"/>
    <s v="Acima de 120 minutos"/>
    <d v="1899-12-30T19:30:00"/>
    <d v="1899-12-30T13:00:00"/>
  </r>
  <r>
    <s v="SGP_NOVO"/>
    <x v="2"/>
    <s v="324"/>
    <s v="11/03/2024 15:38:27"/>
    <s v="23/03/2024 20:11:57"/>
    <s v="25/03/2024"/>
    <s v="37"/>
    <s v="Estúdio"/>
    <s v="Fechado"/>
    <s v="ESTÚDIO M"/>
    <s v="10:00"/>
    <s v="19:00"/>
    <s v="10:13:44"/>
    <s v="18:20:54"/>
    <s v="Segunda"/>
    <m/>
    <n v="18.25"/>
    <s v="18:20"/>
    <x v="2"/>
    <d v="1900-01-05T12:52:50"/>
    <d v="1900-01-05T21:00:00"/>
    <n v="772"/>
    <s v="Acima de 120 minutos"/>
    <d v="1899-12-30T18:30:00"/>
    <d v="1899-12-30T10:00:00"/>
  </r>
  <r>
    <s v="SGP_NOVO"/>
    <x v="2"/>
    <s v="333"/>
    <s v="12/03/2024 15:21:52"/>
    <s v="14/03/2024 16:17:25"/>
    <s v="18/03/2024"/>
    <s v="92"/>
    <s v="Estúdio"/>
    <s v="Fechado"/>
    <s v="ESTÚDIO M"/>
    <s v="13:00"/>
    <s v="21:00"/>
    <s v="13:31:57"/>
    <s v="20:34:43"/>
    <s v="Segunda"/>
    <m/>
    <n v="17.95"/>
    <s v="20:34"/>
    <x v="5"/>
    <d v="1900-01-05T14:57:14"/>
    <d v="1900-01-05T22:00:00"/>
    <n v="897"/>
    <s v="Acima de 120 minutos"/>
    <d v="1899-12-30T20:30:00"/>
    <d v="1899-12-30T13:30:00"/>
  </r>
  <r>
    <s v="SGP_NOVO"/>
    <x v="2"/>
    <s v="334"/>
    <s v="12/03/2024 17:18:27"/>
    <s v="21/03/2024 13:03:05"/>
    <s v="21/03/2024"/>
    <s v="0"/>
    <s v="Estúdio"/>
    <s v="Fechado"/>
    <s v="ESTÚDIO M"/>
    <s v="13:00"/>
    <s v="21:00"/>
    <s v="13:08:33"/>
    <s v="21:07:42"/>
    <s v="Quinta"/>
    <m/>
    <n v="19.63"/>
    <s v="21:07"/>
    <x v="4"/>
    <d v="1900-01-05T15:00:51"/>
    <d v="1900-01-05T23:00:00"/>
    <n v="900"/>
    <s v="Acima de 120 minutos"/>
    <d v="1899-12-30T21:00:00"/>
    <d v="1899-12-30T13:00:00"/>
  </r>
  <r>
    <s v="SGP_NOVO"/>
    <x v="2"/>
    <s v="336"/>
    <s v="12/03/2024 20:43:26"/>
    <s v="21/03/2024 15:04:25"/>
    <s v="23/03/2024"/>
    <s v="42"/>
    <s v="Estúdio"/>
    <s v="Fechado"/>
    <s v="ESTÚDIO M"/>
    <s v="10:00"/>
    <s v="19:00"/>
    <s v="10:38:41"/>
    <s v="18:27:48"/>
    <s v="Sábado"/>
    <m/>
    <n v="19.809999999999999"/>
    <s v="18:27"/>
    <x v="2"/>
    <d v="1900-01-05T16:10:53"/>
    <d v="1900-01-06T00:00:00"/>
    <n v="970"/>
    <s v="Acima de 120 minutos"/>
    <d v="1899-12-30T18:30:00"/>
    <d v="1899-12-30T10:30:00"/>
  </r>
  <r>
    <s v="SGP_NOVO"/>
    <x v="2"/>
    <s v="338"/>
    <s v="15/03/2024 15:46:12"/>
    <s v="27/03/2024 17:22:56"/>
    <s v="27/03/2024"/>
    <s v="-4"/>
    <s v="Estúdio"/>
    <s v="Fechado"/>
    <s v="ESTÚDIO M"/>
    <s v="13:00"/>
    <s v="21:00"/>
    <s v="13:15:07"/>
    <s v="19:41:54"/>
    <s v="Quarta"/>
    <m/>
    <n v="20.22"/>
    <s v="19:41"/>
    <x v="0"/>
    <d v="1900-01-05T18:33:13"/>
    <d v="1900-01-06T01:00:00"/>
    <n v="1113"/>
    <s v="Acima de 120 minutos"/>
    <d v="1899-12-30T19:30:00"/>
    <d v="1899-12-30T13:30:00"/>
  </r>
  <r>
    <s v="SGP_NOVO"/>
    <x v="2"/>
    <s v="339"/>
    <s v="15/03/2024 16:23:48"/>
    <s v="24/03/2024 14:32:36"/>
    <s v="26/03/2024"/>
    <s v="44"/>
    <s v="Estúdio"/>
    <s v="Fechado"/>
    <s v="ESTÚDIO L"/>
    <s v="11:00"/>
    <s v="20:00"/>
    <s v="11:11:15"/>
    <s v="18:40:54"/>
    <s v="Terça"/>
    <m/>
    <n v="19.43"/>
    <s v="18:40"/>
    <x v="2"/>
    <d v="1900-01-05T18:30:21"/>
    <d v="1900-01-06T02:00:00"/>
    <n v="1110"/>
    <s v="Acima de 120 minutos"/>
    <d v="1899-12-30T18:30:00"/>
    <d v="1899-12-30T11:00:00"/>
  </r>
  <r>
    <s v="SGP_NOVO"/>
    <x v="2"/>
    <s v="340"/>
    <s v="15/03/2024 16:27:19"/>
    <s v="30/03/2024 18:53:13"/>
    <s v="30/03/2024"/>
    <s v="-5"/>
    <s v="Estúdio"/>
    <s v="Fechado"/>
    <s v="ESTÚDIO M"/>
    <s v="13:00"/>
    <s v="21:00"/>
    <s v="13:12:17"/>
    <s v="20:47:14"/>
    <s v="Sábado"/>
    <m/>
    <n v="19.214999999999996"/>
    <s v="20:47"/>
    <x v="5"/>
    <d v="1900-01-05T19:25:03"/>
    <d v="1900-01-06T03:00:00"/>
    <n v="1165"/>
    <s v="Acima de 120 minutos"/>
    <d v="1899-12-30T21:00:00"/>
    <d v="1899-12-30T13:00:00"/>
  </r>
  <r>
    <s v="SGP_NOVO"/>
    <x v="2"/>
    <s v="341"/>
    <s v="15/03/2024 16:39:46"/>
    <s v="27/03/2024 17:13:55"/>
    <s v="28/03/2024"/>
    <s v="19"/>
    <s v="Estúdio"/>
    <s v="Fechado"/>
    <s v="ESTÚDIO M"/>
    <s v="13:00"/>
    <s v="21:00"/>
    <s v="13:19:42"/>
    <s v="20:34:51"/>
    <s v="Quinta"/>
    <m/>
    <n v="19.125"/>
    <s v="20:34"/>
    <x v="5"/>
    <d v="1900-01-05T20:44:51"/>
    <d v="1900-01-06T04:00:00"/>
    <n v="1244"/>
    <s v="Acima de 120 minutos"/>
    <d v="1899-12-30T20:30:00"/>
    <d v="1899-12-30T13:30:00"/>
  </r>
  <r>
    <s v="SGP_NOVO"/>
    <x v="2"/>
    <s v="343"/>
    <s v="18/03/2024 16:51:47"/>
    <s v="02/04/2024 12:01:28"/>
    <s v="02/04/2024"/>
    <s v="0"/>
    <s v="Estúdio"/>
    <s v="Fechado"/>
    <s v="ESTÚDIO H"/>
    <s v="13:00"/>
    <s v="21:00"/>
    <s v="13:38:52"/>
    <s v="18:36:14"/>
    <s v="Terça"/>
    <m/>
    <n v="9.0150000000000006"/>
    <s v="18:36"/>
    <x v="2"/>
    <d v="1900-01-06T00:02:38"/>
    <d v="1900-01-06T05:00:00"/>
    <n v="2"/>
    <s v="Até 30 minutos"/>
    <d v="1899-12-30T18:30:00"/>
    <d v="1899-12-30T13:30:00"/>
  </r>
  <r>
    <s v="SGP_NOVO"/>
    <x v="2"/>
    <s v="347"/>
    <s v="19/03/2024 13:53:22"/>
    <s v="06/04/2024 16:46:10"/>
    <s v="08/04/2024"/>
    <s v="44"/>
    <s v="Estúdio"/>
    <s v="Fechado"/>
    <s v="ESTÚDIO B"/>
    <s v="13:00"/>
    <s v="21:00"/>
    <s v="13:22:49"/>
    <s v="20:59:40"/>
    <s v="Segunda"/>
    <m/>
    <n v="13.125"/>
    <s v="20:59"/>
    <x v="5"/>
    <d v="1900-01-05T22:23:09"/>
    <d v="1900-01-06T06:00:00"/>
    <n v="1343"/>
    <s v="Acima de 120 minutos"/>
    <d v="1899-12-30T21:00:00"/>
    <d v="1899-12-30T13:30:00"/>
  </r>
  <r>
    <s v="SGP_NOVO"/>
    <x v="2"/>
    <s v="351"/>
    <s v="20/03/2024 13:27:03"/>
    <s v="03/04/2024 16:42:46"/>
    <s v="05/04/2024"/>
    <s v="44"/>
    <s v="Estúdio"/>
    <s v="Fechado"/>
    <s v="ESTÚDIO M"/>
    <s v="13:00"/>
    <s v="21:00"/>
    <s v="13:09:44"/>
    <s v="20:27:14"/>
    <s v="Sexta"/>
    <m/>
    <n v="20.625"/>
    <s v="20:27"/>
    <x v="5"/>
    <d v="1900-01-05T23:42:30"/>
    <d v="1900-01-06T07:00:00"/>
    <n v="1422"/>
    <s v="Acima de 120 minutos"/>
    <d v="1899-12-30T20:30:00"/>
    <d v="1899-12-30T13:00:00"/>
  </r>
  <r>
    <s v="SGP_NOVO"/>
    <x v="2"/>
    <s v="352"/>
    <s v="20/03/2024 15:07:00"/>
    <s v="30/03/2024 13:55:44"/>
    <s v="01/04/2024"/>
    <s v="44"/>
    <s v="Estúdio"/>
    <s v="Fechado"/>
    <s v="ESTÚDIO M"/>
    <s v="10:00"/>
    <s v="19:00"/>
    <s v="10:44:22"/>
    <s v="19:08:48"/>
    <s v="Segunda"/>
    <m/>
    <n v="19.215"/>
    <s v="19:08"/>
    <x v="0"/>
    <d v="1900-01-05T23:35:34"/>
    <d v="1900-01-06T08:00:00"/>
    <n v="1415"/>
    <s v="Acima de 120 minutos"/>
    <d v="1899-12-30T19:00:00"/>
    <d v="1899-12-30T10:30:00"/>
  </r>
  <r>
    <s v="SGP_NOVO"/>
    <x v="2"/>
    <s v="353"/>
    <s v="20/03/2024 15:07:20"/>
    <s v="30/03/2024 13:45:52"/>
    <s v="02/04/2024"/>
    <s v="68"/>
    <s v="Estúdio"/>
    <s v="Fechado"/>
    <s v="ESTÚDIO M"/>
    <s v="10:00"/>
    <s v="19:00"/>
    <s v="10:39:42"/>
    <s v="18:50:45"/>
    <s v="Terça"/>
    <m/>
    <n v="18.84"/>
    <s v="18:50"/>
    <x v="2"/>
    <d v="1900-01-06T00:48:57"/>
    <d v="1900-01-06T09:00:00"/>
    <n v="48"/>
    <s v="De 30 até 60 minutos"/>
    <d v="1899-12-30T19:00:00"/>
    <d v="1899-12-30T10:30:00"/>
  </r>
  <r>
    <s v="SGP_NOVO"/>
    <x v="2"/>
    <s v="357"/>
    <s v="21/03/2024 20:20:57"/>
    <s v="26/03/2024 20:05:51"/>
    <s v="28/03/2024"/>
    <s v="40"/>
    <s v="Estúdio"/>
    <s v="Fechado"/>
    <s v="ESTÚDIO L"/>
    <s v="13:00"/>
    <s v="21:00"/>
    <s v="13:31:06"/>
    <s v="20:58:56"/>
    <s v="Quinta"/>
    <m/>
    <n v="16.25"/>
    <s v="20:58"/>
    <x v="5"/>
    <d v="1900-01-06T02:32:10"/>
    <d v="1900-01-06T10:00:00"/>
    <n v="152"/>
    <s v="Acima de 120 minutos"/>
    <d v="1899-12-30T21:00:00"/>
    <d v="1899-12-30T13:30:00"/>
  </r>
  <r>
    <s v="SGP_NOVO"/>
    <x v="2"/>
    <s v="359"/>
    <s v="24/03/2024 14:23:08"/>
    <s v="30/03/2024 13:47:35"/>
    <s v="04/04/2024"/>
    <s v="116"/>
    <s v="Estúdio"/>
    <s v="Fechado"/>
    <s v="ESTÚDIO M"/>
    <s v="10:00"/>
    <s v="19:00"/>
    <s v="10:31:10"/>
    <s v="17:01:45"/>
    <s v="Quinta"/>
    <m/>
    <n v="19.169999999999998"/>
    <s v="17:01"/>
    <x v="1"/>
    <d v="1900-01-06T04:29:25"/>
    <d v="1900-01-06T11:00:00"/>
    <n v="269"/>
    <s v="Acima de 120 minutos"/>
    <d v="1899-12-30T17:00:00"/>
    <d v="1899-12-30T10:30:00"/>
  </r>
  <r>
    <s v="SGP_NOVO"/>
    <x v="2"/>
    <s v="366"/>
    <s v="26/03/2024 18:18:48"/>
    <s v="02/04/2024 22:43:05"/>
    <s v="03/04/2024"/>
    <s v="14"/>
    <s v="Estúdio"/>
    <s v="Fechado"/>
    <s v="ESTÚDIO L"/>
    <s v="13:00"/>
    <s v="21:00"/>
    <s v="13:13:21"/>
    <s v="20:20:11"/>
    <s v="Quarta"/>
    <m/>
    <n v="19.685000000000002"/>
    <s v="20:20"/>
    <x v="5"/>
    <d v="1900-01-06T04:53:10"/>
    <d v="1900-01-06T12:00:00"/>
    <n v="293"/>
    <s v="Acima de 120 minutos"/>
    <d v="1899-12-30T20:30:00"/>
    <d v="1899-12-30T13:00:00"/>
  </r>
  <r>
    <s v="SGP_NOVO"/>
    <x v="2"/>
    <s v="367"/>
    <s v="26/03/2024 18:27:05"/>
    <s v="12/04/2024 21:56:33"/>
    <s v="12/04/2024"/>
    <s v="-11"/>
    <s v="Estúdio"/>
    <s v="Fechado"/>
    <s v="ESTÚDIO M"/>
    <s v="10:00"/>
    <s v="19:00"/>
    <s v="10:11:15"/>
    <s v="18:52:41"/>
    <s v="Sexta"/>
    <m/>
    <n v="18.375"/>
    <s v="18:52"/>
    <x v="2"/>
    <d v="1900-01-06T04:18:34"/>
    <d v="1900-01-06T13:00:00"/>
    <n v="258"/>
    <s v="Acima de 120 minutos"/>
    <d v="1899-12-30T19:00:00"/>
    <d v="1899-12-30T10:00:00"/>
  </r>
  <r>
    <s v="SGP_NOVO"/>
    <x v="2"/>
    <s v="368"/>
    <s v="26/03/2024 21:04:06"/>
    <s v="05/04/2024 21:01:26"/>
    <s v="11/04/2024"/>
    <s v="132"/>
    <s v="Estúdio"/>
    <s v="Fechado"/>
    <s v="ESTÚDIO M"/>
    <s v="10:00"/>
    <s v="19:00"/>
    <s v="10:53:56"/>
    <s v="18:57:10"/>
    <s v="Quinta"/>
    <m/>
    <n v="19.239999999999998"/>
    <s v="18:57"/>
    <x v="2"/>
    <d v="1900-01-06T05:56:46"/>
    <d v="1900-01-06T14:00:00"/>
    <n v="356"/>
    <s v="Acima de 120 minutos"/>
    <d v="1899-12-30T19:00:00"/>
    <d v="1899-12-30T11:00:00"/>
  </r>
  <r>
    <s v="SGP_NOVO"/>
    <x v="2"/>
    <s v="370"/>
    <s v="26/03/2024 23:52:37"/>
    <s v="01/04/2024 20:44:17"/>
    <s v="06/04/2024"/>
    <s v="110"/>
    <s v="Estúdio"/>
    <s v="Fechado"/>
    <s v="ESTÚDIO M"/>
    <s v="11:00"/>
    <s v="20:00"/>
    <s v="11:32:02"/>
    <s v="20:04:21"/>
    <s v="Sábado"/>
    <m/>
    <n v="19.125"/>
    <s v="20:04"/>
    <x v="5"/>
    <d v="1900-01-06T06:27:41"/>
    <d v="1900-01-06T15:00:00"/>
    <n v="387"/>
    <s v="Acima de 120 minutos"/>
    <d v="1899-12-30T20:00:00"/>
    <d v="1899-12-30T11:30:00"/>
  </r>
  <r>
    <s v="SGP_NOVO"/>
    <x v="2"/>
    <s v="373"/>
    <s v="01/04/2024 14:29:47"/>
    <s v="06/04/2024 16:45:21"/>
    <s v="08/04/2024"/>
    <s v="41"/>
    <s v="Estúdio"/>
    <s v="Fechado"/>
    <s v="ESTÚDIO M"/>
    <s v="10:00"/>
    <s v="19:00"/>
    <s v="10:21:37"/>
    <s v="18:27:13"/>
    <s v="Segunda"/>
    <m/>
    <n v="19.495000000000001"/>
    <s v="18:27"/>
    <x v="2"/>
    <d v="1900-01-06T07:54:24"/>
    <d v="1900-01-06T16:00:00"/>
    <n v="474"/>
    <s v="Acima de 120 minutos"/>
    <d v="1899-12-30T18:30:00"/>
    <d v="1899-12-30T10:30:00"/>
  </r>
  <r>
    <s v="SGP_NOVO"/>
    <x v="2"/>
    <s v="374"/>
    <s v="01/04/2024 14:31:13"/>
    <s v="06/04/2024 18:16:39"/>
    <s v="09/04/2024"/>
    <s v="63"/>
    <s v="Estúdio"/>
    <s v="Fechado"/>
    <s v="ESTÚDIO L"/>
    <s v="10:00"/>
    <s v="19:00"/>
    <s v="10:07:48"/>
    <s v="18:56:39"/>
    <s v="Terça"/>
    <m/>
    <n v="18.655000000000001"/>
    <s v="18:56"/>
    <x v="2"/>
    <d v="1900-01-06T08:11:09"/>
    <d v="1900-01-06T17:00:00"/>
    <n v="491"/>
    <s v="Acima de 120 minutos"/>
    <d v="1899-12-30T19:00:00"/>
    <d v="1899-12-30T10:00:00"/>
  </r>
  <r>
    <s v="SGP_NOVO"/>
    <x v="2"/>
    <s v="375"/>
    <s v="01/04/2024 14:41:44"/>
    <s v="12/04/2024 12:47:30"/>
    <s v="12/04/2024"/>
    <s v="0"/>
    <s v="Estúdio"/>
    <s v="Fechado"/>
    <s v="ESTÚDIO A"/>
    <s v="13:00"/>
    <s v="21:00"/>
    <s v="13:30:10"/>
    <s v="21:02:21"/>
    <s v="Sexta"/>
    <m/>
    <n v="14.125"/>
    <s v="21:02"/>
    <x v="4"/>
    <d v="1900-01-06T10:27:49"/>
    <d v="1900-01-06T18:00:00"/>
    <n v="627"/>
    <s v="Acima de 120 minutos"/>
    <d v="1899-12-30T21:00:00"/>
    <d v="1899-12-30T13:30:00"/>
  </r>
  <r>
    <s v="SGP_NOVO"/>
    <x v="2"/>
    <s v="376"/>
    <s v="01/04/2024 14:51:52"/>
    <s v="13/04/2024 09:37:11"/>
    <s v="20/04/2024"/>
    <s v="171"/>
    <s v="Estúdio"/>
    <s v="Fechado Parte"/>
    <s v="ESTÚDIO A"/>
    <s v="13:00"/>
    <s v="21:00"/>
    <s v="13:17:09"/>
    <s v="21:03:24"/>
    <s v="Sábado"/>
    <m/>
    <n v="14.275"/>
    <s v="21:03"/>
    <x v="4"/>
    <d v="1900-01-06T11:13:45"/>
    <d v="1900-01-06T19:00:00"/>
    <n v="673"/>
    <s v="Acima de 120 minutos"/>
    <d v="1899-12-30T21:00:00"/>
    <d v="1899-12-30T13:30:00"/>
  </r>
  <r>
    <s v="SGP_NOVO"/>
    <x v="2"/>
    <s v="377"/>
    <s v="01/04/2024 15:05:46"/>
    <s v="04/04/2024 15:58:32"/>
    <s v="10/04/2024"/>
    <s v="138"/>
    <s v="Estúdio"/>
    <s v="Fechado"/>
    <s v="ESTÚDIO L"/>
    <s v="10:00"/>
    <s v="19:00"/>
    <s v="10:14:24"/>
    <s v="18:11:46"/>
    <s v="Quarta"/>
    <m/>
    <n v="18.745000000000001"/>
    <s v="18:11"/>
    <x v="2"/>
    <d v="1900-01-06T12:02:38"/>
    <d v="1900-01-06T20:00:00"/>
    <n v="722"/>
    <s v="Acima de 120 minutos"/>
    <d v="1899-12-30T18:00:00"/>
    <d v="1899-12-30T10:00:00"/>
  </r>
  <r>
    <s v="SGP_NOVO"/>
    <x v="2"/>
    <s v="380"/>
    <s v="01/04/2024 16:48:03"/>
    <s v="11/04/2024 22:19:29"/>
    <s v="13/04/2024"/>
    <s v="35"/>
    <s v="Estúdio"/>
    <s v="Fechado"/>
    <s v="ESTÚDIO M"/>
    <s v="10:00"/>
    <s v="19:00"/>
    <s v="10:09:25"/>
    <s v="18:53:16"/>
    <s v="Sábado"/>
    <m/>
    <n v="15.615"/>
    <s v="18:53"/>
    <x v="2"/>
    <d v="1900-01-06T12:16:09"/>
    <d v="1900-01-06T21:00:00"/>
    <n v="736"/>
    <s v="Acima de 120 minutos"/>
    <d v="1899-12-30T19:00:00"/>
    <d v="1899-12-30T10:00:00"/>
  </r>
  <r>
    <s v="SGP_NOVO"/>
    <x v="2"/>
    <s v="387"/>
    <s v="02/04/2024 22:39:34"/>
    <s v="03/04/2024 16:44:06"/>
    <s v="05/04/2024"/>
    <s v="44"/>
    <s v="Estúdio"/>
    <s v="Fechado"/>
    <s v="ESTÚDIO L"/>
    <s v="13:00"/>
    <s v="21:00"/>
    <s v="13:19:00"/>
    <s v="20:10:19"/>
    <s v="Sexta"/>
    <m/>
    <n v="14.5"/>
    <s v="20:10"/>
    <x v="5"/>
    <d v="1900-01-06T15:08:41"/>
    <d v="1900-01-06T22:00:00"/>
    <n v="908"/>
    <s v="Acima de 120 minutos"/>
    <d v="1899-12-30T20:00:00"/>
    <d v="1899-12-30T13:30:00"/>
  </r>
  <r>
    <s v="SGP_NOVO"/>
    <x v="2"/>
    <s v="390"/>
    <s v="04/04/2024 12:26:57"/>
    <s v="13/04/2024 09:35:31"/>
    <s v="15/04/2024"/>
    <s v="51"/>
    <s v="Estúdio"/>
    <s v="Fechado"/>
    <s v="ESTÚDIO A"/>
    <s v="13:00"/>
    <s v="21:00"/>
    <s v="13:28:01"/>
    <s v="20:50:01"/>
    <s v="Segunda"/>
    <m/>
    <n v="17.98"/>
    <s v="20:50"/>
    <x v="5"/>
    <d v="1900-01-06T15:38:00"/>
    <d v="1900-01-06T23:00:00"/>
    <n v="938"/>
    <s v="Acima de 120 minutos"/>
    <d v="1899-12-30T21:00:00"/>
    <d v="1899-12-30T13:30:00"/>
  </r>
  <r>
    <s v="SGP_NOVO"/>
    <x v="2"/>
    <s v="391"/>
    <s v="04/04/2024 12:27:00"/>
    <s v="16/04/2024 20:42:19"/>
    <s v="16/04/2024"/>
    <s v="-7"/>
    <s v="Estúdio"/>
    <s v="Fechado"/>
    <s v="ESTÚDIO A"/>
    <s v="13:00"/>
    <s v="21:00"/>
    <s v="13:08:41"/>
    <s v="20:57:12"/>
    <s v="Terça"/>
    <m/>
    <n v="17.925000000000001"/>
    <s v="20:57"/>
    <x v="5"/>
    <d v="1900-01-06T16:11:29"/>
    <d v="1900-01-07T00:00:00"/>
    <n v="971"/>
    <s v="Acima de 120 minutos"/>
    <d v="1899-12-30T21:00:00"/>
    <d v="1899-12-30T13:00:00"/>
  </r>
  <r>
    <s v="SGP_NOVO"/>
    <x v="2"/>
    <s v="397"/>
    <s v="04/04/2024 15:11:13"/>
    <s v="15/04/2024 13:11:09"/>
    <s v="17/04/2024"/>
    <s v="47"/>
    <s v="Estúdio"/>
    <s v="Fechado"/>
    <s v="ESTÚDIO M"/>
    <s v="13:00"/>
    <s v="21:00"/>
    <s v="13:42:35"/>
    <s v="20:57:00"/>
    <s v="Quarta"/>
    <m/>
    <n v="18.965"/>
    <s v="20:57"/>
    <x v="5"/>
    <d v="1900-01-06T17:45:35"/>
    <d v="1900-01-07T01:00:00"/>
    <n v="1065"/>
    <s v="Acima de 120 minutos"/>
    <d v="1899-12-30T21:00:00"/>
    <d v="1899-12-30T13:30:00"/>
  </r>
  <r>
    <s v="SGP_NOVO"/>
    <x v="2"/>
    <s v="400"/>
    <s v="08/04/2024 14:50:48"/>
    <s v="22/04/2024 21:24:47"/>
    <s v="24/04/2024"/>
    <s v="36"/>
    <s v="Estúdio"/>
    <s v="Fechado"/>
    <s v="ESTÚDIO M"/>
    <s v="10:00"/>
    <s v="19:00"/>
    <s v="10:01:33"/>
    <s v="15:52:49"/>
    <s v="Quarta"/>
    <m/>
    <n v="19.490000000000002"/>
    <s v="15:52"/>
    <x v="3"/>
    <d v="1900-01-06T20:08:44"/>
    <d v="1900-01-07T02:00:00"/>
    <n v="1208"/>
    <s v="Acima de 120 minutos"/>
    <d v="1899-12-30T16:00:00"/>
    <d v="1899-12-30T10:00:00"/>
  </r>
  <r>
    <s v="SGP_NOVO"/>
    <x v="2"/>
    <s v="401"/>
    <s v="08/04/2024 14:56:37"/>
    <s v="13/04/2024 09:36:38"/>
    <s v="18/04/2024"/>
    <s v="121"/>
    <s v="Estúdio"/>
    <s v="Fechado"/>
    <s v="ESTÚDIO M"/>
    <s v="11:00"/>
    <s v="20:00"/>
    <s v="11:20:36"/>
    <s v="19:46:26"/>
    <s v="Quinta"/>
    <m/>
    <n v="19.875"/>
    <s v="19:46"/>
    <x v="0"/>
    <d v="1900-01-06T18:34:10"/>
    <d v="1900-01-07T03:00:00"/>
    <n v="1114"/>
    <s v="Acima de 120 minutos"/>
    <d v="1899-12-30T20:00:00"/>
    <d v="1899-12-30T11:30:00"/>
  </r>
  <r>
    <s v="SGP_NOVO"/>
    <x v="2"/>
    <s v="403"/>
    <s v="08/04/2024 17:24:24"/>
    <s v="18/04/2024 20:16:15"/>
    <s v="22/04/2024"/>
    <s v="88"/>
    <s v="Estúdio"/>
    <s v="Fechado"/>
    <s v="ESTÚDIO M"/>
    <s v="13:00"/>
    <s v="21:00"/>
    <s v="13:06:32"/>
    <s v="19:06:14"/>
    <s v="Segunda"/>
    <m/>
    <n v="18.914999999999999"/>
    <s v="19:06"/>
    <x v="0"/>
    <d v="1900-01-06T22:00:18"/>
    <d v="1900-01-07T04:00:00"/>
    <n v="1320"/>
    <s v="Acima de 120 minutos"/>
    <d v="1899-12-30T19:00:00"/>
    <d v="1899-12-30T13:00:00"/>
  </r>
  <r>
    <s v="SGP_NOVO"/>
    <x v="2"/>
    <s v="404"/>
    <s v="08/04/2024 18:53:05"/>
    <s v="09/04/2024 14:37:48"/>
    <s v="13/04/2024"/>
    <s v="94"/>
    <s v="Estúdio"/>
    <s v="Fechado"/>
    <s v="ESTÚDIO L"/>
    <s v="13:00"/>
    <s v="21:00"/>
    <s v="13:14:35"/>
    <s v="21:00:07"/>
    <s v="Sábado"/>
    <m/>
    <n v="17.715"/>
    <s v="21:00"/>
    <x v="5"/>
    <d v="1900-01-06T21:14:28"/>
    <d v="1900-01-07T05:00:00"/>
    <n v="1274"/>
    <s v="Acima de 120 minutos"/>
    <d v="1899-12-30T21:00:00"/>
    <d v="1899-12-30T13:00:00"/>
  </r>
  <r>
    <s v="SGP_NOVO"/>
    <x v="2"/>
    <s v="412"/>
    <s v="09/04/2024 18:45:19"/>
    <s v="26/04/2024 17:06:53"/>
    <s v="29/04/2024"/>
    <s v="64"/>
    <s v="Estúdio"/>
    <s v="Fechado"/>
    <s v="ESTÚDIO M"/>
    <s v="10:00"/>
    <s v="19:00"/>
    <s v="10:16:06"/>
    <s v="17:10:08"/>
    <s v="Segunda"/>
    <m/>
    <n v="17.615000000000002"/>
    <s v="17:10"/>
    <x v="1"/>
    <d v="1900-01-06T23:05:58"/>
    <d v="1900-01-07T06:00:00"/>
    <n v="1385"/>
    <s v="Acima de 120 minutos"/>
    <d v="1899-12-30T17:00:00"/>
    <d v="1899-12-30T10:30:00"/>
  </r>
  <r>
    <s v="SGP_NOVO"/>
    <x v="2"/>
    <s v="413"/>
    <s v="09/04/2024 20:05:33"/>
    <s v="19/04/2024 21:12:15"/>
    <s v="20/04/2024"/>
    <s v="15"/>
    <s v="Estúdio"/>
    <s v="Fechado"/>
    <s v="ESTÚDIO M"/>
    <s v="13:00"/>
    <s v="21:00"/>
    <s v="13:15:02"/>
    <s v="19:38:18"/>
    <s v="Sábado"/>
    <m/>
    <n v="17.795000000000002"/>
    <s v="19:38"/>
    <x v="0"/>
    <d v="1900-01-07T00:36:44"/>
    <d v="1900-01-07T07:00:00"/>
    <n v="36"/>
    <s v="De 30 até 60 minutos"/>
    <d v="1899-12-30T19:30:00"/>
    <d v="1899-12-30T13:30:00"/>
  </r>
  <r>
    <s v="SGP_NOVO"/>
    <x v="2"/>
    <s v="414"/>
    <s v="09/04/2024 21:02:19"/>
    <s v="08/05/2024 19:24:22"/>
    <s v="11/05/2024"/>
    <s v="62"/>
    <s v="Estúdio"/>
    <s v="Fechado"/>
    <s v="ESTÚDIO L"/>
    <s v="10:00"/>
    <s v="19:00"/>
    <s v="10:10:00"/>
    <s v="18:59:55"/>
    <s v="Sábado"/>
    <m/>
    <n v="15.43"/>
    <s v="18:59"/>
    <x v="2"/>
    <d v="1900-01-06T23:10:05"/>
    <d v="1900-01-07T08:00:00"/>
    <n v="1390"/>
    <s v="Acima de 120 minutos"/>
    <d v="1899-12-30T19:00:00"/>
    <d v="1899-12-30T10:00:00"/>
  </r>
  <r>
    <s v="SGP_NOVO"/>
    <x v="2"/>
    <s v="417"/>
    <s v="09/04/2024 22:32:58"/>
    <s v="18/04/2024 18:01:24"/>
    <s v="19/04/2024"/>
    <s v="18"/>
    <s v="Estúdio"/>
    <s v="Fechado"/>
    <s v="ESTÚDIO M"/>
    <s v="13:00"/>
    <s v="21:00"/>
    <s v="13:19:26"/>
    <s v="20:55:58"/>
    <s v="Sexta"/>
    <m/>
    <n v="19.59"/>
    <s v="20:55"/>
    <x v="5"/>
    <d v="1900-01-07T01:23:28"/>
    <d v="1900-01-07T09:00:00"/>
    <n v="83"/>
    <s v="De 60 até 90 minutos"/>
    <d v="1899-12-30T21:00:00"/>
    <d v="1899-12-30T13:30:00"/>
  </r>
  <r>
    <s v="SGP_NOVO"/>
    <x v="2"/>
    <s v="423"/>
    <s v="12/04/2024 18:05:03"/>
    <s v="22/04/2024 21:45:45"/>
    <s v="24/04/2024"/>
    <s v="37"/>
    <s v="Estúdio"/>
    <s v="Fechado"/>
    <s v="ESTÚDIO L"/>
    <s v="11:00"/>
    <s v="20:00"/>
    <s v="11:23:03"/>
    <s v="20:10:07"/>
    <s v="Quarta"/>
    <m/>
    <n v="16.935000000000002"/>
    <s v="20:10"/>
    <x v="5"/>
    <d v="1900-01-07T01:12:56"/>
    <d v="1900-01-07T10:00:00"/>
    <n v="72"/>
    <s v="De 60 até 90 minutos"/>
    <d v="1899-12-30T20:00:00"/>
    <d v="1899-12-30T11:30:00"/>
  </r>
  <r>
    <s v="SGP_NOVO"/>
    <x v="2"/>
    <s v="425"/>
    <s v="12/04/2024 18:22:15"/>
    <s v="24/04/2024 14:20:36"/>
    <s v="27/04/2024"/>
    <s v="67"/>
    <s v="Estúdio"/>
    <s v="Fechado"/>
    <s v="ESTÚDIO M"/>
    <s v="10:00"/>
    <s v="19:00"/>
    <s v="10:25:00"/>
    <s v="18:44:56"/>
    <s v="Sábado"/>
    <m/>
    <n v="15"/>
    <s v="18:44"/>
    <x v="2"/>
    <d v="1900-01-07T02:40:04"/>
    <d v="1900-01-07T11:00:00"/>
    <n v="160"/>
    <s v="Acima de 120 minutos"/>
    <d v="1899-12-30T18:30:00"/>
    <d v="1899-12-30T10:30:00"/>
  </r>
  <r>
    <s v="SGP_NOVO"/>
    <x v="2"/>
    <s v="428"/>
    <s v="12/04/2024 18:46:14"/>
    <s v="03/05/2024 12:05:32"/>
    <s v="03/05/2024"/>
    <s v="0"/>
    <s v="Estúdio"/>
    <s v="Fechado"/>
    <s v="ESTÚDIO M"/>
    <s v="13:00"/>
    <s v="21:00"/>
    <s v="13:04:40"/>
    <s v="20:48:26"/>
    <s v="Sexta"/>
    <m/>
    <n v="18.03"/>
    <s v="20:48"/>
    <x v="5"/>
    <d v="1900-01-07T04:16:14"/>
    <d v="1900-01-07T12:00:00"/>
    <n v="256"/>
    <s v="Acima de 120 minutos"/>
    <d v="1899-12-30T21:00:00"/>
    <d v="1899-12-30T13:00:00"/>
  </r>
  <r>
    <s v="SGP_NOVO"/>
    <x v="2"/>
    <s v="429"/>
    <s v="12/04/2024 20:13:03"/>
    <s v="30/04/2024 18:09:16"/>
    <s v="02/05/2024"/>
    <s v="42"/>
    <s v="Estúdio"/>
    <s v="Fechado"/>
    <s v="ESTÚDIO M"/>
    <s v="13:00"/>
    <s v="21:00"/>
    <s v="13:15:09"/>
    <s v="21:00:41"/>
    <s v="Quinta"/>
    <m/>
    <n v="20.125"/>
    <s v="21:00"/>
    <x v="5"/>
    <d v="1900-01-07T05:14:28"/>
    <d v="1900-01-07T13:00:00"/>
    <n v="314"/>
    <s v="Acima de 120 minutos"/>
    <d v="1899-12-30T21:00:00"/>
    <d v="1899-12-30T13:30:00"/>
  </r>
  <r>
    <s v="SGP_NOVO"/>
    <x v="2"/>
    <s v="430"/>
    <s v="12/04/2024 20:34:53"/>
    <s v="24/04/2024 12:31:54"/>
    <s v="25/04/2024"/>
    <s v="24"/>
    <s v="Estúdio"/>
    <s v="Fechado"/>
    <s v="ESTÚDIO M"/>
    <s v="13:00"/>
    <s v="21:00"/>
    <s v="13:08:50"/>
    <s v="20:11:33"/>
    <s v="Quinta"/>
    <m/>
    <n v="20.75"/>
    <s v="20:11"/>
    <x v="5"/>
    <d v="1900-01-07T06:57:17"/>
    <d v="1900-01-07T14:00:00"/>
    <n v="417"/>
    <s v="Acima de 120 minutos"/>
    <d v="1899-12-30T20:00:00"/>
    <d v="1899-12-30T13:00:00"/>
  </r>
  <r>
    <s v="SGP_NOVO"/>
    <x v="2"/>
    <s v="431"/>
    <s v="15/04/2024 12:14:00"/>
    <s v="18/04/2024 19:46:33"/>
    <s v="26/04/2024"/>
    <s v="183"/>
    <s v="Estúdio"/>
    <s v="Fechado"/>
    <s v="ESTÚDIO L"/>
    <s v="11:00"/>
    <s v="20:00"/>
    <s v="11:06:35"/>
    <s v="19:06:32"/>
    <s v="Sexta"/>
    <m/>
    <n v="16.315000000000001"/>
    <s v="19:06"/>
    <x v="0"/>
    <d v="1900-01-07T07:00:03"/>
    <d v="1900-01-07T15:00:00"/>
    <n v="420"/>
    <s v="Acima de 120 minutos"/>
    <d v="1899-12-30T19:00:00"/>
    <d v="1899-12-30T11:00:00"/>
  </r>
  <r>
    <s v="SGP_NOVO"/>
    <x v="2"/>
    <s v="437"/>
    <s v="16/04/2024 11:33:47"/>
    <s v="18/04/2024 20:16:28"/>
    <s v="22/04/2024"/>
    <s v="88"/>
    <s v="Estúdio"/>
    <s v="Fechado"/>
    <s v="ESTÚDIO A"/>
    <s v="13:00"/>
    <s v="21:00"/>
    <s v="13:22:01"/>
    <s v="20:12:06"/>
    <s v="Segunda"/>
    <m/>
    <n v="15.875"/>
    <s v="20:12"/>
    <x v="5"/>
    <d v="1900-01-07T09:09:55"/>
    <d v="1900-01-07T16:00:00"/>
    <n v="549"/>
    <s v="Acima de 120 minutos"/>
    <d v="1899-12-30T20:00:00"/>
    <d v="1899-12-30T13:30:00"/>
  </r>
  <r>
    <s v="SGP_NOVO"/>
    <x v="2"/>
    <s v="441"/>
    <s v="17/04/2024 20:21:58"/>
    <s v="29/04/2024 19:44:08"/>
    <s v="30/04/2024"/>
    <s v="14"/>
    <s v="Estúdio"/>
    <s v="Fechado"/>
    <s v="ESTÚDIO L"/>
    <s v="10:00"/>
    <s v="19:00"/>
    <s v="10:12:07"/>
    <s v="18:58:47"/>
    <s v="Terça"/>
    <m/>
    <n v="16.305"/>
    <s v="18:58"/>
    <x v="2"/>
    <d v="1900-01-07T08:13:20"/>
    <d v="1900-01-07T17:00:00"/>
    <n v="493"/>
    <s v="Acima de 120 minutos"/>
    <d v="1899-12-30T19:00:00"/>
    <d v="1899-12-30T10:00:00"/>
  </r>
  <r>
    <s v="SGP_NOVO"/>
    <x v="2"/>
    <s v="444"/>
    <s v="18/04/2024 20:32:01"/>
    <s v="08/05/2024 17:55:38"/>
    <s v="08/05/2024"/>
    <s v="-7"/>
    <s v="Estúdio"/>
    <s v="Fechado"/>
    <s v="ESTÚDIO L"/>
    <s v="10:00"/>
    <s v="19:00"/>
    <s v="10:08:37"/>
    <s v="18:59:32"/>
    <s v="Quarta"/>
    <m/>
    <n v="19.914999999999999"/>
    <s v="18:59"/>
    <x v="2"/>
    <d v="1900-01-07T09:09:05"/>
    <d v="1900-01-07T18:00:00"/>
    <n v="549"/>
    <s v="Acima de 120 minutos"/>
    <d v="1899-12-30T19:00:00"/>
    <d v="1899-12-30T10:00:00"/>
  </r>
  <r>
    <s v="SGP_NOVO"/>
    <x v="2"/>
    <s v="446"/>
    <s v="18/04/2024 21:05:55"/>
    <s v="03/05/2024 12:44:13"/>
    <s v="04/05/2024"/>
    <s v="21"/>
    <s v="Estúdio"/>
    <s v="Fechado"/>
    <s v="ESTÚDIO L"/>
    <s v="10:00"/>
    <s v="19:00"/>
    <s v="10:09:45"/>
    <s v="18:36:16"/>
    <s v="Sábado"/>
    <m/>
    <n v="18.13"/>
    <s v="18:36"/>
    <x v="2"/>
    <d v="1900-01-07T10:33:29"/>
    <d v="1900-01-07T19:00:00"/>
    <n v="633"/>
    <s v="Acima de 120 minutos"/>
    <d v="1899-12-30T18:30:00"/>
    <d v="1899-12-30T10:00:00"/>
  </r>
  <r>
    <s v="SGP_NOVO"/>
    <x v="2"/>
    <s v="448"/>
    <s v="21/04/2024 21:51:41"/>
    <s v="02/05/2024 13:07:35"/>
    <s v="06/05/2024"/>
    <s v="95"/>
    <s v="Estúdio"/>
    <s v="Fechado"/>
    <s v="ESTÚDIO M"/>
    <s v="13:00"/>
    <s v="21:00"/>
    <s v="13:12:11"/>
    <s v="19:27:25"/>
    <s v="Segunda"/>
    <m/>
    <n v="11.895"/>
    <s v="19:27"/>
    <x v="0"/>
    <d v="1900-01-07T13:44:46"/>
    <d v="1900-01-07T20:00:00"/>
    <n v="824"/>
    <s v="Acima de 120 minutos"/>
    <d v="1899-12-30T19:30:00"/>
    <d v="1899-12-30T13:00:00"/>
  </r>
  <r>
    <s v="SGP_NOVO"/>
    <x v="2"/>
    <s v="453"/>
    <s v="22/04/2024 22:24:16"/>
    <s v="05/05/2024 21:20:31"/>
    <s v="07/05/2024"/>
    <s v="37"/>
    <s v="Estúdio"/>
    <s v="Fechado"/>
    <s v="ESTÚDIO M"/>
    <s v="11:00"/>
    <s v="20:00"/>
    <s v="11:13:05"/>
    <s v="19:44:05"/>
    <s v="Terça"/>
    <m/>
    <n v="18.309999999999999"/>
    <s v="19:44"/>
    <x v="0"/>
    <d v="1900-01-07T12:29:00"/>
    <d v="1900-01-07T21:00:00"/>
    <n v="749"/>
    <s v="Acima de 120 minutos"/>
    <d v="1899-12-30T19:30:00"/>
    <d v="1899-12-30T11:00:00"/>
  </r>
  <r>
    <s v="SGP_NOVO"/>
    <x v="2"/>
    <s v="460"/>
    <s v="25/04/2024 21:17:11"/>
    <s v="08/05/2024 14:31:32"/>
    <s v="09/05/2024"/>
    <s v="19"/>
    <s v="Estúdio"/>
    <s v="Fechado"/>
    <s v="ESTÚDIO M"/>
    <s v="10:00"/>
    <s v="19:00"/>
    <s v="14:42:00"/>
    <s v="19:07:40"/>
    <s v="Quinta"/>
    <m/>
    <n v="17.03"/>
    <s v="19:07"/>
    <x v="0"/>
    <d v="1900-01-07T17:34:20"/>
    <d v="1900-01-07T22:00:00"/>
    <n v="1054"/>
    <s v="Acima de 120 minutos"/>
    <d v="1899-12-30T19:00:00"/>
    <d v="1899-12-30T14:30:00"/>
  </r>
  <r>
    <s v="SGP_NOVO"/>
    <x v="2"/>
    <s v="461"/>
    <s v="25/04/2024 21:23:43"/>
    <s v="02/05/2024 13:26:34"/>
    <s v="10/05/2024"/>
    <s v="188"/>
    <s v="Estúdio"/>
    <s v="Fechado"/>
    <s v="ESTÚDIO L"/>
    <s v="10:00"/>
    <s v="19:00"/>
    <s v="14:43:00"/>
    <s v="18:48:57"/>
    <s v="Sexta"/>
    <m/>
    <n v="12.93"/>
    <s v="18:48"/>
    <x v="2"/>
    <d v="1900-01-07T18:54:03"/>
    <d v="1900-01-07T23:00:00"/>
    <n v="1134"/>
    <s v="Acima de 120 minutos"/>
    <d v="1899-12-30T19:00:00"/>
    <d v="1899-12-30T14:30:00"/>
  </r>
  <r>
    <s v="SGP_NOVO"/>
    <x v="2"/>
    <s v="462"/>
    <s v="25/04/2024 21:27:31"/>
    <s v="13/05/2024 20:36:31"/>
    <s v="15/05/2024"/>
    <s v="40"/>
    <s v="Estúdio"/>
    <s v="Fechado"/>
    <s v="ESTÚDIO B"/>
    <s v="13:00"/>
    <s v="21:00"/>
    <s v="13:18:26"/>
    <s v="19:15:14"/>
    <s v="Quarta"/>
    <m/>
    <n v="11.67"/>
    <s v="19:15"/>
    <x v="0"/>
    <d v="1900-01-07T18:03:12"/>
    <d v="1900-01-08T00:00:00"/>
    <n v="1083"/>
    <s v="Acima de 120 minutos"/>
    <d v="1899-12-30T19:30:00"/>
    <d v="1899-12-30T13:30:00"/>
  </r>
  <r>
    <s v="SGP_NOVO"/>
    <x v="2"/>
    <s v="463"/>
    <s v="29/04/2024 10:36:06"/>
    <s v="13/05/2024 20:50:53"/>
    <s v="13/05/2024"/>
    <s v="-7"/>
    <s v="Estúdio"/>
    <s v="Fechado"/>
    <s v="ESTÚDIO M"/>
    <s v="13:00"/>
    <s v="21:00"/>
    <s v="13:10:00"/>
    <s v="20:30:24"/>
    <s v="Segunda"/>
    <m/>
    <n v="15.98"/>
    <s v="20:30"/>
    <x v="5"/>
    <d v="1900-01-07T17:39:36"/>
    <d v="1900-01-08T01:00:00"/>
    <n v="1059"/>
    <s v="Acima de 120 minutos"/>
    <d v="1899-12-30T20:30:00"/>
    <d v="1899-12-30T13:00:00"/>
  </r>
  <r>
    <s v="SGP_NOVO"/>
    <x v="2"/>
    <s v="470"/>
    <s v="02/05/2024 15:27:28"/>
    <s v="13/05/2024 19:39:19"/>
    <s v="14/05/2024"/>
    <s v="17"/>
    <s v="Estúdio"/>
    <s v="Fechado"/>
    <s v="ESTÚDIO L"/>
    <s v="13:00"/>
    <s v="21:00"/>
    <s v="13:19:14"/>
    <s v="20:55:53"/>
    <s v="Terça"/>
    <m/>
    <n v="18.375"/>
    <s v="20:55"/>
    <x v="5"/>
    <d v="1900-01-07T18:23:21"/>
    <d v="1900-01-08T02:00:00"/>
    <n v="1103"/>
    <s v="Acima de 120 minutos"/>
    <d v="1899-12-30T21:00:00"/>
    <d v="1899-12-30T13:30:00"/>
  </r>
  <r>
    <s v="SGP_NOVO"/>
    <x v="2"/>
    <s v="476"/>
    <s v="02/05/2024 19:39:28"/>
    <s v="13/05/2024 18:21:40"/>
    <s v="16/05/2024"/>
    <s v="66"/>
    <s v="Estúdio"/>
    <s v="Fechado"/>
    <s v="ESTÚDIO M"/>
    <s v="13:00"/>
    <s v="21:00"/>
    <s v="13:01:34"/>
    <s v="19:36:57"/>
    <s v="Quinta"/>
    <m/>
    <n v="17.375"/>
    <s v="19:36"/>
    <x v="0"/>
    <d v="1900-01-07T20:24:37"/>
    <d v="1900-01-08T03:00:00"/>
    <n v="1224"/>
    <s v="Acima de 120 minutos"/>
    <d v="1899-12-30T19:30:00"/>
    <d v="1899-12-30T13:00:00"/>
  </r>
  <r>
    <s v="SGP_NOVO"/>
    <x v="2"/>
    <s v="477"/>
    <s v="02/05/2024 21:02:21"/>
    <s v="17/05/2024 13:56:38"/>
    <s v="17/05/2024"/>
    <s v="-3"/>
    <s v="Estúdio"/>
    <s v="Fechado"/>
    <s v="ESTÚDIO L"/>
    <s v="10:00"/>
    <s v="19:00"/>
    <s v="10:27:22"/>
    <s v="18:19:16"/>
    <s v="Sexta"/>
    <m/>
    <n v="18.734999999999999"/>
    <s v="18:19"/>
    <x v="2"/>
    <d v="1900-01-07T20:08:06"/>
    <d v="1900-01-08T04:00:00"/>
    <n v="1208"/>
    <s v="Acima de 120 minutos"/>
    <d v="1899-12-30T18:30:00"/>
    <d v="1899-12-30T10:30:00"/>
  </r>
  <r>
    <s v="SGP_NOVO"/>
    <x v="2"/>
    <s v="478"/>
    <s v="02/05/2024 21:28:34"/>
    <s v="16/05/2024 14:31:28"/>
    <s v="18/05/2024"/>
    <s v="46"/>
    <s v="Estúdio"/>
    <s v="Fechado"/>
    <s v="ESTÚDIO B"/>
    <s v="13:00"/>
    <s v="21:00"/>
    <s v="13:10:45"/>
    <s v="20:03:19"/>
    <s v="Sábado"/>
    <m/>
    <n v="15.504999999999999"/>
    <s v="20:03"/>
    <x v="5"/>
    <d v="1900-01-07T22:07:26"/>
    <d v="1900-01-08T05:00:00"/>
    <n v="1327"/>
    <s v="Acima de 120 minutos"/>
    <d v="1899-12-30T20:00:00"/>
    <d v="1899-12-30T13:00:00"/>
  </r>
  <r>
    <s v="SGP_NOVO"/>
    <x v="2"/>
    <s v="481"/>
    <s v="09/05/2024 20:32:44"/>
    <s v="22/05/2024 14:46:08"/>
    <s v="22/05/2024"/>
    <s v="-1"/>
    <s v="Estúdio"/>
    <s v="Fechado"/>
    <s v="ESTÚDIO B"/>
    <s v="13:00"/>
    <s v="21:00"/>
    <s v="13:37:04"/>
    <s v="18:18:55"/>
    <s v="Quarta"/>
    <m/>
    <n v="11.5"/>
    <s v="18:18"/>
    <x v="2"/>
    <d v="1900-01-08T01:18:09"/>
    <d v="1900-01-08T06:00:00"/>
    <n v="78"/>
    <s v="De 60 até 90 minutos"/>
    <d v="1899-12-30T18:30:00"/>
    <d v="1899-12-30T13:30:00"/>
  </r>
  <r>
    <s v="SGP_NOVO"/>
    <x v="2"/>
    <s v="482"/>
    <s v="09/05/2024 20:34:04"/>
    <s v="23/05/2024 13:05:53"/>
    <s v="23/05/2024"/>
    <s v="0"/>
    <s v="Estúdio"/>
    <s v="Fechado"/>
    <s v="ESTÚDIO B"/>
    <s v="13:00"/>
    <s v="21:00"/>
    <s v="13:12:46"/>
    <s v="17:33:56"/>
    <s v="Quinta"/>
    <m/>
    <n v="11.25"/>
    <s v="17:33"/>
    <x v="1"/>
    <d v="1900-01-08T02:38:50"/>
    <d v="1900-01-08T07:00:00"/>
    <n v="158"/>
    <s v="Acima de 120 minutos"/>
    <d v="1899-12-30T17:30:00"/>
    <d v="1899-12-30T13:00:00"/>
  </r>
  <r>
    <s v="SGP_NOVO"/>
    <x v="2"/>
    <s v="483"/>
    <s v="09/05/2024 20:34:51"/>
    <s v="27/05/2024 19:58:38"/>
    <s v="29/05/2024"/>
    <s v="41"/>
    <s v="Estúdio"/>
    <s v="Fechado"/>
    <s v="ESTÚDIO B"/>
    <s v="13:00"/>
    <s v="21:00"/>
    <s v="13:06:47"/>
    <s v="20:18:42"/>
    <s v="Quarta"/>
    <m/>
    <n v="19.28"/>
    <s v="20:18"/>
    <x v="5"/>
    <d v="1900-01-08T00:48:05"/>
    <d v="1900-01-08T08:00:00"/>
    <n v="48"/>
    <s v="De 30 até 60 minutos"/>
    <d v="1899-12-30T20:30:00"/>
    <d v="1899-12-30T13:00:00"/>
  </r>
  <r>
    <s v="SGP_NOVO"/>
    <x v="2"/>
    <s v="484"/>
    <s v="09/05/2024 20:44:05"/>
    <s v="16/05/2024 19:32:03"/>
    <s v="20/05/2024"/>
    <s v="86"/>
    <s v="Estúdio"/>
    <s v="Fechado"/>
    <s v="ESTÚDIO M"/>
    <s v="10:00"/>
    <s v="19:00"/>
    <s v="10:09:18"/>
    <s v="18:52:34"/>
    <s v="Segunda"/>
    <m/>
    <n v="18.16"/>
    <s v="18:52"/>
    <x v="2"/>
    <d v="1900-01-08T00:16:44"/>
    <d v="1900-01-08T09:00:00"/>
    <n v="16"/>
    <s v="Até 30 minutos"/>
    <d v="1899-12-30T19:00:00"/>
    <d v="1899-12-30T10:00:00"/>
  </r>
  <r>
    <s v="SGP_NOVO"/>
    <x v="2"/>
    <s v="490"/>
    <s v="13/05/2024 14:15:18"/>
    <s v="21/05/2024 20:57:45"/>
    <s v="21/05/2024"/>
    <s v="-7"/>
    <s v="Estúdio"/>
    <s v="Fechado"/>
    <s v="ESTÚDIO M"/>
    <s v="13:00"/>
    <s v="21:00"/>
    <s v="13:13:43"/>
    <s v="20:22:03"/>
    <s v="Terça"/>
    <m/>
    <n v="20.25"/>
    <s v="20:22"/>
    <x v="5"/>
    <d v="1900-01-08T02:51:40"/>
    <d v="1900-01-08T10:00:00"/>
    <n v="171"/>
    <s v="Acima de 120 minutos"/>
    <d v="1899-12-30T20:30:00"/>
    <d v="1899-12-30T13:00:00"/>
  </r>
  <r>
    <s v="SGP_NOVO"/>
    <x v="2"/>
    <s v="494"/>
    <s v="13/05/2024 17:10:55"/>
    <s v="24/05/2024 19:48:56"/>
    <s v="25/05/2024"/>
    <s v="17"/>
    <s v="Estúdio"/>
    <s v="Fechado"/>
    <s v="ESTÚDIO B"/>
    <s v="13:00"/>
    <s v="21:00"/>
    <s v="13:20:38"/>
    <s v="21:02:30"/>
    <s v="Sábado"/>
    <m/>
    <n v="15.425000000000001"/>
    <s v="21:02"/>
    <x v="4"/>
    <d v="1900-01-08T03:18:08"/>
    <d v="1900-01-08T11:00:00"/>
    <n v="198"/>
    <s v="Acima de 120 minutos"/>
    <d v="1899-12-30T21:00:00"/>
    <d v="1899-12-30T13:30:00"/>
  </r>
  <r>
    <s v="SGP_NOVO"/>
    <x v="2"/>
    <s v="495"/>
    <s v="13/05/2024 17:16:46"/>
    <s v="22/05/2024 17:20:46"/>
    <s v="24/05/2024"/>
    <s v="43"/>
    <s v="Estúdio"/>
    <s v="Fechado"/>
    <s v="ESTÚDIO M"/>
    <s v="13:00"/>
    <s v="21:00"/>
    <s v="13:21:07"/>
    <s v="20:50:08"/>
    <s v="Sexta"/>
    <m/>
    <n v="19.125"/>
    <s v="20:50"/>
    <x v="5"/>
    <d v="1900-01-08T04:30:59"/>
    <d v="1900-01-08T12:00:00"/>
    <n v="270"/>
    <s v="Acima de 120 minutos"/>
    <d v="1899-12-30T21:00:00"/>
    <d v="1899-12-30T13:30:00"/>
  </r>
  <r>
    <s v="SGP_NOVO"/>
    <x v="2"/>
    <s v="501"/>
    <s v="17/05/2024 19:58:29"/>
    <s v="27/05/2024 17:43:05"/>
    <s v="28/05/2024"/>
    <s v="16"/>
    <s v="Estúdio"/>
    <s v="Fechado"/>
    <s v="ESTÚDIO M"/>
    <s v="10:00"/>
    <s v="19:00"/>
    <s v="10:23:38"/>
    <s v="19:10:19"/>
    <s v="Terça"/>
    <m/>
    <n v="19.355"/>
    <s v="19:10"/>
    <x v="0"/>
    <d v="1900-01-08T04:13:19"/>
    <d v="1900-01-08T13:00:00"/>
    <n v="253"/>
    <s v="Acima de 120 minutos"/>
    <d v="1899-12-30T19:00:00"/>
    <d v="1899-12-30T10:30:00"/>
  </r>
  <r>
    <s v="SGP_NOVO"/>
    <x v="2"/>
    <s v="506"/>
    <s v="18/05/2024 12:14:16"/>
    <s v="27/05/2024 13:53:52"/>
    <s v="27/05/2024"/>
    <s v="0"/>
    <s v="Estúdio"/>
    <s v="Fechado"/>
    <s v="ESTÚDIO B"/>
    <s v="13:00"/>
    <s v="21:00"/>
    <s v="13:13:35"/>
    <s v="21:01:06"/>
    <s v="Segunda"/>
    <m/>
    <n v="15.125"/>
    <s v="21:01"/>
    <x v="4"/>
    <d v="1900-01-08T06:12:29"/>
    <d v="1900-01-08T14:00:00"/>
    <n v="372"/>
    <s v="Acima de 120 minutos"/>
    <d v="1899-12-30T21:00:00"/>
    <d v="1899-12-30T13:00:00"/>
  </r>
  <r>
    <s v="SGP_NOVO"/>
    <x v="2"/>
    <s v="507"/>
    <s v="18/05/2024 15:45:58"/>
    <s v="31/05/2024 18:45:19"/>
    <s v="05/06/2024"/>
    <s v="114"/>
    <s v="Estúdio"/>
    <s v="Fechado"/>
    <s v="ESTÚDIO M"/>
    <s v="13:00"/>
    <s v="21:00"/>
    <s v="13:09:15"/>
    <s v="20:56:28"/>
    <s v="Quarta"/>
    <m/>
    <n v="18.875"/>
    <s v="20:56"/>
    <x v="5"/>
    <d v="1900-01-08T07:12:47"/>
    <d v="1900-01-08T15:00:00"/>
    <n v="432"/>
    <s v="Acima de 120 minutos"/>
    <d v="1899-12-30T21:00:00"/>
    <d v="1899-12-30T13:00:00"/>
  </r>
  <r>
    <s v="SGP_NOVO"/>
    <x v="2"/>
    <s v="508"/>
    <s v="18/05/2024 16:44:24"/>
    <s v="29/05/2024 18:04:39"/>
    <s v="31/05/2024"/>
    <s v="39"/>
    <s v="Estúdio"/>
    <s v="Fechado"/>
    <s v="ESTÚDIO M"/>
    <s v="10:00"/>
    <s v="19:00"/>
    <s v="10:22:04"/>
    <s v="19:00:28"/>
    <s v="Sexta"/>
    <m/>
    <n v="20.25"/>
    <s v="19:00"/>
    <x v="0"/>
    <d v="1900-01-08T07:21:36"/>
    <d v="1900-01-08T16:00:00"/>
    <n v="441"/>
    <s v="Acima de 120 minutos"/>
    <d v="1899-12-30T19:00:00"/>
    <d v="1899-12-30T10:30:00"/>
  </r>
  <r>
    <s v="SGP_NOVO"/>
    <x v="2"/>
    <s v="512"/>
    <s v="20/05/2024 19:04:30"/>
    <s v="27/05/2024 22:44:34"/>
    <s v="01/06/2024"/>
    <s v="110"/>
    <s v="Estúdio"/>
    <s v="Fechado"/>
    <s v="ESTÚDIO B"/>
    <s v="13:00"/>
    <s v="21:00"/>
    <s v="13:03:40"/>
    <s v="19:32:02"/>
    <s v="Sábado"/>
    <m/>
    <n v="18.090000000000003"/>
    <s v="19:32"/>
    <x v="0"/>
    <d v="1900-01-08T10:31:38"/>
    <d v="1900-01-08T17:00:00"/>
    <n v="631"/>
    <s v="Acima de 120 minutos"/>
    <d v="1899-12-30T19:30:00"/>
    <d v="1899-12-30T13:00:00"/>
  </r>
  <r>
    <s v="SGP_NOVO"/>
    <x v="2"/>
    <s v="513"/>
    <s v="20/05/2024 20:11:41"/>
    <s v="31/05/2024 18:26:12"/>
    <s v="03/06/2024"/>
    <s v="63"/>
    <s v="Estúdio"/>
    <s v="Fechado"/>
    <s v="ESTÚDIO B"/>
    <s v="10:00"/>
    <s v="19:00"/>
    <s v="10:11:03"/>
    <s v="19:00:36"/>
    <s v="Segunda"/>
    <m/>
    <n v="20.29"/>
    <s v="19:00"/>
    <x v="0"/>
    <d v="1900-01-08T09:10:27"/>
    <d v="1900-01-08T18:00:00"/>
    <n v="550"/>
    <s v="Acima de 120 minutos"/>
    <d v="1899-12-30T19:00:00"/>
    <d v="1899-12-30T10:00:00"/>
  </r>
  <r>
    <s v="SGP_NOVO"/>
    <x v="2"/>
    <s v="517"/>
    <s v="23/05/2024 18:37:46"/>
    <s v="31/05/2024 18:45:03"/>
    <s v="05/06/2024"/>
    <s v="112"/>
    <s v="Estúdio"/>
    <s v="Fechado"/>
    <s v="ESTÚDIO B"/>
    <s v="11:00"/>
    <s v="20:00"/>
    <s v="11:13:27"/>
    <s v="18:28:18"/>
    <s v="Quarta"/>
    <m/>
    <n v="18.524999999999999"/>
    <s v="18:28"/>
    <x v="2"/>
    <d v="1900-01-08T11:45:09"/>
    <d v="1900-01-08T19:00:00"/>
    <n v="705"/>
    <s v="Acima de 120 minutos"/>
    <d v="1899-12-30T18:30:00"/>
    <d v="1899-12-30T11:00:00"/>
  </r>
  <r>
    <s v="SGP_NOVO"/>
    <x v="2"/>
    <s v="518"/>
    <s v="23/05/2024 18:39:08"/>
    <s v="05/06/2024 14:35:31"/>
    <s v="06/06/2024"/>
    <s v="22"/>
    <s v="Estúdio"/>
    <s v="Fechado Parte"/>
    <s v="ESTÚDIO B"/>
    <s v="13:00"/>
    <s v="21:00"/>
    <s v="13:14:33"/>
    <s v="20:53:27"/>
    <s v="Quinta"/>
    <m/>
    <n v="19.445"/>
    <s v="20:53"/>
    <x v="5"/>
    <d v="1900-01-08T12:21:06"/>
    <d v="1900-01-08T20:00:00"/>
    <n v="741"/>
    <s v="Acima de 120 minutos"/>
    <d v="1899-12-30T21:00:00"/>
    <d v="1899-12-30T13:00:00"/>
  </r>
  <r>
    <s v="SGP_NOVO"/>
    <x v="2"/>
    <s v="523"/>
    <s v="27/05/2024 22:46:35"/>
    <s v="06/06/2024 18:06:38"/>
    <s v="07/06/2024"/>
    <s v="15"/>
    <s v="Estúdio"/>
    <s v="Fechado"/>
    <s v="ESTÚDIO M"/>
    <s v="10:00"/>
    <s v="19:00"/>
    <s v="10:05:01"/>
    <s v="18:53:56"/>
    <s v="Sexta"/>
    <m/>
    <n v="20.634999999999998"/>
    <s v="18:53"/>
    <x v="2"/>
    <d v="1900-01-08T12:11:05"/>
    <d v="1900-01-08T21:00:00"/>
    <n v="731"/>
    <s v="Acima de 120 minutos"/>
    <d v="1899-12-30T19:00:00"/>
    <d v="1899-12-30T10:00:00"/>
  </r>
  <r>
    <s v="SGP_NOVO"/>
    <x v="2"/>
    <s v="524"/>
    <s v="27/05/2024 22:46:50"/>
    <s v="31/05/2024 17:26:23"/>
    <s v="08/06/2024"/>
    <s v="187"/>
    <s v="Estúdio"/>
    <s v="Fechado"/>
    <s v="ESTÚDIO B"/>
    <s v="13:00"/>
    <s v="21:00"/>
    <s v="13:29:06"/>
    <s v="20:50:23"/>
    <s v="Sábado"/>
    <m/>
    <n v="17.25"/>
    <s v="20:50"/>
    <x v="5"/>
    <d v="1900-01-08T14:38:43"/>
    <d v="1900-01-08T22:00:00"/>
    <n v="878"/>
    <s v="Acima de 120 minutos"/>
    <d v="1899-12-30T21:00:00"/>
    <d v="1899-12-30T13:30:00"/>
  </r>
  <r>
    <s v="SGP_NOVO"/>
    <x v="2"/>
    <s v="531"/>
    <s v="28/05/2024 20:26:23"/>
    <s v="31/05/2024 17:56:20"/>
    <s v="04/06/2024"/>
    <s v="91"/>
    <s v="Estúdio"/>
    <s v="Fechado"/>
    <s v="ESTÚDIO B"/>
    <s v="13:00"/>
    <s v="21:00"/>
    <s v="13:15:48"/>
    <s v="20:50:27"/>
    <s v="Terça"/>
    <m/>
    <n v="20.885000000000002"/>
    <s v="20:50"/>
    <x v="5"/>
    <d v="1900-01-08T15:25:21"/>
    <d v="1900-01-08T23:00:00"/>
    <n v="925"/>
    <s v="Acima de 120 minutos"/>
    <d v="1899-12-30T21:00:00"/>
    <d v="1899-12-30T13:30:00"/>
  </r>
  <r>
    <s v="SGP_NOVO"/>
    <x v="2"/>
    <s v="534"/>
    <s v="03/06/2024 15:35:36"/>
    <s v="10/06/2024 16:56:47"/>
    <s v="11/06/2024"/>
    <s v="17"/>
    <s v="Estúdio"/>
    <s v="Fechado"/>
    <s v="ESTÚDIO M"/>
    <s v="10:00"/>
    <s v="19:00"/>
    <s v="10:29:04"/>
    <s v="18:37:45"/>
    <s v="Terça"/>
    <m/>
    <n v="20.279999999999998"/>
    <s v="18:37"/>
    <x v="2"/>
    <d v="1900-01-08T15:51:19"/>
    <d v="1900-01-09T00:00:00"/>
    <n v="951"/>
    <s v="Acima de 120 minutos"/>
    <d v="1899-12-30T18:30:00"/>
    <d v="1899-12-30T10:30:00"/>
  </r>
  <r>
    <s v="SGP_NOVO"/>
    <x v="2"/>
    <s v="535"/>
    <s v="03/06/2024 15:44:18"/>
    <s v="12/06/2024 17:57:31"/>
    <s v="15/06/2024"/>
    <s v="64"/>
    <s v="Estúdio"/>
    <s v="Fechado"/>
    <s v="ESTÚDIO M"/>
    <s v="10:00"/>
    <s v="19:00"/>
    <s v="10:06:28"/>
    <s v="18:15:35"/>
    <s v="Sábado"/>
    <m/>
    <n v="17.875"/>
    <s v="18:15"/>
    <x v="2"/>
    <d v="1900-01-08T16:50:53"/>
    <d v="1900-01-09T01:00:00"/>
    <n v="1010"/>
    <s v="Acima de 120 minutos"/>
    <d v="1899-12-30T18:30:00"/>
    <d v="1899-12-30T10:00:00"/>
  </r>
  <r>
    <s v="SGP_NOVO"/>
    <x v="2"/>
    <s v="536"/>
    <s v="03/06/2024 16:06:51"/>
    <s v="06/06/2024 22:09:38"/>
    <s v="10/06/2024"/>
    <s v="86"/>
    <s v="Estúdio"/>
    <s v="Fechado"/>
    <s v="ESTÚDIO B"/>
    <s v="13:00"/>
    <s v="21:00"/>
    <s v="13:06:54"/>
    <s v="19:05:34"/>
    <s v="Segunda"/>
    <m/>
    <n v="20.55"/>
    <s v="19:05"/>
    <x v="0"/>
    <d v="1900-01-08T20:01:20"/>
    <d v="1900-01-09T02:00:00"/>
    <n v="1201"/>
    <s v="Acima de 120 minutos"/>
    <d v="1899-12-30T19:00:00"/>
    <d v="1899-12-30T13:00:00"/>
  </r>
  <r>
    <s v="SGP_NOVO"/>
    <x v="2"/>
    <s v="537"/>
    <s v="03/06/2024 16:07:04"/>
    <s v="11/06/2024 18:46:58"/>
    <s v="12/06/2024"/>
    <s v="15"/>
    <s v="Estúdio"/>
    <s v="Fechado"/>
    <s v="ESTÚDIO M"/>
    <s v="10:00"/>
    <s v="19:00"/>
    <s v="10:14:41"/>
    <s v="18:46:05"/>
    <s v="Quarta"/>
    <m/>
    <n v="18.04"/>
    <s v="18:46"/>
    <x v="2"/>
    <d v="1900-01-08T18:28:36"/>
    <d v="1900-01-09T03:00:00"/>
    <n v="1108"/>
    <s v="Acima de 120 minutos"/>
    <d v="1899-12-30T19:00:00"/>
    <d v="1899-12-30T10:00:00"/>
  </r>
  <r>
    <s v="SGP_NOVO"/>
    <x v="2"/>
    <s v="538"/>
    <s v="03/06/2024 16:08:09"/>
    <s v="14/06/2024 11:58:29"/>
    <s v="14/06/2024"/>
    <s v="1"/>
    <s v="Estúdio"/>
    <s v="Fechado"/>
    <s v="ESTÚDIO M"/>
    <s v="13:00"/>
    <s v="21:00"/>
    <s v="13:23:31"/>
    <s v="20:59:50"/>
    <s v="Sexta"/>
    <m/>
    <n v="18.604999999999997"/>
    <s v="20:59"/>
    <x v="5"/>
    <d v="1900-01-08T20:23:41"/>
    <d v="1900-01-09T04:00:00"/>
    <n v="1223"/>
    <s v="Acima de 120 minutos"/>
    <d v="1899-12-30T21:00:00"/>
    <d v="1899-12-30T13:30:00"/>
  </r>
  <r>
    <s v="SGP_NOVO"/>
    <x v="2"/>
    <s v="539"/>
    <s v="03/06/2024 16:10:19"/>
    <s v="12/06/2024 20:19:39"/>
    <s v="13/06/2024"/>
    <s v="12"/>
    <s v="Estúdio"/>
    <s v="Fechado"/>
    <s v="ESTÚDIO B"/>
    <s v="09:00"/>
    <s v="18:00"/>
    <s v="09:23:51"/>
    <s v="18:02:02"/>
    <s v="Quinta"/>
    <m/>
    <n v="20.25"/>
    <s v="18:02"/>
    <x v="2"/>
    <d v="1900-01-08T20:21:49"/>
    <d v="1900-01-09T05:00:00"/>
    <n v="1221"/>
    <s v="Acima de 120 minutos"/>
    <d v="1899-12-30T18:00:00"/>
    <d v="1899-12-30T09:30:00"/>
  </r>
  <r>
    <s v="SGP_NOVO"/>
    <x v="2"/>
    <s v="544"/>
    <s v="04/06/2024 17:43:54"/>
    <s v="11/06/2024 19:11:34"/>
    <s v="12/06/2024"/>
    <s v="19"/>
    <s v="Estúdio"/>
    <s v="Fechado"/>
    <s v="ESTÚDIO B"/>
    <s v="15:00"/>
    <s v="20:00"/>
    <s v="15:10:00"/>
    <s v="19:40:00"/>
    <s v="Quarta"/>
    <m/>
    <n v="7.125"/>
    <s v="19:40"/>
    <x v="0"/>
    <d v="1900-01-09T01:30:00"/>
    <d v="1900-01-09T06:00:00"/>
    <n v="90"/>
    <s v="De 60 até 90 minutos"/>
    <d v="1899-12-30T19:30:00"/>
    <d v="1899-12-30T15:00:00"/>
  </r>
  <r>
    <s v="SGP_NOVO"/>
    <x v="2"/>
    <s v="555"/>
    <s v="10/06/2024 17:18:09"/>
    <s v="13/06/2024 18:16:29"/>
    <s v="17/06/2024"/>
    <s v="90"/>
    <s v="Estúdio"/>
    <s v="Fechado"/>
    <s v="ESTÚDIO B"/>
    <s v="13:00"/>
    <s v="21:00"/>
    <s v="13:06:34"/>
    <s v="19:55:37"/>
    <s v="Segunda"/>
    <m/>
    <n v="21.439999999999998"/>
    <s v="19:55"/>
    <x v="0"/>
    <d v="1900-01-09T00:10:57"/>
    <d v="1900-01-09T07:00:00"/>
    <n v="10"/>
    <s v="Até 30 minutos"/>
    <d v="1899-12-30T20:00:00"/>
    <d v="1899-12-30T13:00:00"/>
  </r>
  <r>
    <s v="SGP_NOVO"/>
    <x v="2"/>
    <s v="557"/>
    <s v="11/06/2024 13:20:04"/>
    <s v="18/06/2024 16:25:43"/>
    <s v="18/06/2024"/>
    <s v="-3"/>
    <s v="Estúdio"/>
    <s v="Fechado"/>
    <s v="ESTÚDIO M"/>
    <s v="13:00"/>
    <s v="21:00"/>
    <s v="13:03:56"/>
    <s v="20:59:56"/>
    <s v="Terça"/>
    <m/>
    <n v="20.724999999999998"/>
    <s v="20:59"/>
    <x v="5"/>
    <d v="1900-01-09T00:04:00"/>
    <d v="1900-01-09T08:00:00"/>
    <n v="4"/>
    <s v="Até 30 minutos"/>
    <d v="1899-12-30T21:00:00"/>
    <d v="1899-12-30T13:00:00"/>
  </r>
  <r>
    <s v="SGP_NOVO"/>
    <x v="2"/>
    <s v="564"/>
    <s v="11/06/2024 21:11:12"/>
    <s v="13/06/2024 20:42:26"/>
    <s v="19/06/2024"/>
    <s v="133"/>
    <s v="Estúdio"/>
    <s v="Fechado"/>
    <s v="ESTÚDIO B"/>
    <s v="10:00"/>
    <s v="19:00"/>
    <s v="10:10:29"/>
    <s v="18:54:14"/>
    <s v="Quarta"/>
    <m/>
    <n v="21.064999999999998"/>
    <s v="18:54"/>
    <x v="2"/>
    <d v="1900-01-09T00:16:15"/>
    <d v="1900-01-09T09:00:00"/>
    <n v="16"/>
    <s v="Até 30 minutos"/>
    <d v="1899-12-30T19:00:00"/>
    <d v="1899-12-30T10:00:00"/>
  </r>
  <r>
    <s v="SGP_NOVO"/>
    <x v="3"/>
    <s v="843"/>
    <s v="19/12/2023 19:14:30"/>
    <s v="28/12/2023 13:19:25"/>
    <s v="02/01/2024"/>
    <s v="119"/>
    <s v="Estúdio"/>
    <s v="Fechado"/>
    <s v="CONDE DE MONTEBELLO"/>
    <s v="13:00"/>
    <s v="21:00"/>
    <s v="13:08:47"/>
    <s v="19:35:35"/>
    <s v="Terça"/>
    <m/>
    <n v="21.524999999999999"/>
    <s v="19:35"/>
    <x v="0"/>
    <d v="1900-01-09T03:33:12"/>
    <d v="1900-01-09T10:00:00"/>
    <n v="213"/>
    <s v="Acima de 120 minutos"/>
    <d v="1899-12-30T19:30:00"/>
    <d v="1899-12-30T13:00:00"/>
  </r>
  <r>
    <s v="SGP_NOVO"/>
    <x v="3"/>
    <s v="844"/>
    <s v="19/12/2023 19:14:43"/>
    <s v="27/12/2023 18:39:12"/>
    <s v="05/01/2024"/>
    <s v="210"/>
    <s v="Estúdio"/>
    <s v="Fechado"/>
    <s v="APTO BEBEL"/>
    <s v="13:00"/>
    <s v="21:00"/>
    <s v="13:08:00"/>
    <s v="20:39:25"/>
    <s v="Sexta"/>
    <m/>
    <n v="22.09"/>
    <s v="20:39"/>
    <x v="5"/>
    <d v="1900-01-09T03:28:35"/>
    <d v="1900-01-09T11:00:00"/>
    <n v="208"/>
    <s v="Acima de 120 minutos"/>
    <d v="1899-12-30T20:30:00"/>
    <d v="1899-12-30T13:00:00"/>
  </r>
  <r>
    <s v="SGP_NOVO"/>
    <x v="3"/>
    <s v="846"/>
    <s v="19/12/2023 19:27:11"/>
    <s v="28/12/2023 13:36:42"/>
    <s v="03/01/2024"/>
    <s v="143"/>
    <s v="Estúdio"/>
    <s v="Fechado"/>
    <s v="APTO NERO + APTO PASCOAL"/>
    <s v="13:00"/>
    <s v="21:00"/>
    <s v="13:09:35"/>
    <s v="20:35:49"/>
    <s v="Quarta"/>
    <m/>
    <n v="21.75"/>
    <s v="20:35"/>
    <x v="5"/>
    <d v="1900-01-09T04:33:46"/>
    <d v="1900-01-09T12:00:00"/>
    <n v="273"/>
    <s v="Acima de 120 minutos"/>
    <d v="1899-12-30T20:30:00"/>
    <d v="1899-12-30T13:00:00"/>
  </r>
  <r>
    <s v="SGP_NOVO"/>
    <x v="3"/>
    <s v="848"/>
    <s v="19/12/2023 19:36:42"/>
    <s v="06/01/2024 16:06:47"/>
    <s v="08/01/2024"/>
    <s v="45"/>
    <s v="Estúdio"/>
    <s v="Fechado"/>
    <s v="HOSPITAL PÚBLICO + ESCRITÓRIO DE MIGUEL"/>
    <s v="14:00"/>
    <s v="22:00"/>
    <s v="14:17:42"/>
    <s v="22:04:40"/>
    <s v="Segunda"/>
    <m/>
    <n v="20.625"/>
    <s v="22:04"/>
    <x v="4"/>
    <d v="1900-01-09T05:13:02"/>
    <d v="1900-01-09T13:00:00"/>
    <n v="313"/>
    <s v="Acima de 120 minutos"/>
    <d v="1899-12-30T22:00:00"/>
    <d v="1899-12-30T14:30:00"/>
  </r>
  <r>
    <s v="SGP_NOVO"/>
    <x v="3"/>
    <s v="849"/>
    <s v="19/12/2023 19:38:44"/>
    <s v="26/12/2023 17:29:09"/>
    <s v="04/01/2024"/>
    <s v="211"/>
    <s v="Estúdio"/>
    <s v="Fechado"/>
    <s v="CASA DE EMÍLIA + APTO LUNA"/>
    <s v="13:00"/>
    <s v="21:00"/>
    <s v="13:08:55"/>
    <s v="20:05:07"/>
    <s v="Quinta"/>
    <m/>
    <n v="21.875"/>
    <s v="20:05"/>
    <x v="5"/>
    <d v="1900-01-09T07:03:48"/>
    <d v="1900-01-09T14:00:00"/>
    <n v="423"/>
    <s v="Acima de 120 minutos"/>
    <d v="1899-12-30T20:00:00"/>
    <d v="1899-12-30T13:00:00"/>
  </r>
  <r>
    <s v="SGP_NOVO"/>
    <x v="3"/>
    <s v="853"/>
    <s v="20/12/2023 10:55:36"/>
    <s v="03/01/2024 15:25:41"/>
    <s v="09/01/2024"/>
    <s v="141"/>
    <s v="Estúdio"/>
    <s v="Fechado"/>
    <s v="HOSPITAL PÚBLICO +  APTO LUNA"/>
    <s v="13:00"/>
    <s v="21:00"/>
    <s v="13:02:56"/>
    <s v="20:38:00"/>
    <s v="Terça"/>
    <m/>
    <n v="22.234999999999999"/>
    <s v="20:38"/>
    <x v="5"/>
    <d v="1900-01-09T07:24:56"/>
    <d v="1900-01-09T15:00:00"/>
    <n v="444"/>
    <s v="Acima de 120 minutos"/>
    <d v="1899-12-30T20:30:00"/>
    <d v="1899-12-30T13:00:00"/>
  </r>
  <r>
    <s v="SGP_NOVO"/>
    <x v="3"/>
    <s v="855"/>
    <s v="21/12/2023 18:08:44"/>
    <s v="04/01/2024 18:43:55"/>
    <s v="06/01/2024"/>
    <s v="42"/>
    <s v="Estúdio"/>
    <s v="Fechado"/>
    <s v="ESCRITÓRIO DE MIGUEL + APTO LUNA"/>
    <s v="13:00"/>
    <s v="21:00"/>
    <s v="13:17:28"/>
    <s v="19:32:23"/>
    <s v="Sábado"/>
    <m/>
    <n v="20.369999999999997"/>
    <s v="19:32"/>
    <x v="0"/>
    <d v="1900-01-09T09:45:05"/>
    <d v="1900-01-09T16:00:00"/>
    <n v="585"/>
    <s v="Acima de 120 minutos"/>
    <d v="1899-12-30T19:30:00"/>
    <d v="1899-12-30T13:30:00"/>
  </r>
  <r>
    <s v="SGP_NOVO"/>
    <x v="3"/>
    <s v="866"/>
    <s v="29/12/2023 18:53:51"/>
    <s v="04/01/2024 17:05:45"/>
    <s v="11/01/2024"/>
    <s v="163"/>
    <s v="Estúdio"/>
    <s v="Fechado"/>
    <s v="CONDE DE MONTEBELLO + APTO BEBEL"/>
    <s v="13:00"/>
    <s v="21:00"/>
    <s v="13:14:38"/>
    <s v="19:30:00"/>
    <s v="Quinta"/>
    <m/>
    <n v="21.75"/>
    <s v="19:30"/>
    <x v="0"/>
    <d v="1900-01-09T10:44:38"/>
    <d v="1900-01-09T17:00:00"/>
    <n v="644"/>
    <s v="Acima de 120 minutos"/>
    <d v="1899-12-30T19:30:00"/>
    <d v="1899-12-30T13:00:00"/>
  </r>
  <r>
    <s v="SGP_NOVO"/>
    <x v="3"/>
    <s v="867"/>
    <s v="29/12/2023 18:56:16"/>
    <s v="04/01/2024 15:04:06"/>
    <s v="12/01/2024"/>
    <s v="189"/>
    <s v="Estúdio"/>
    <s v="Fechado"/>
    <s v="APTO BEBEL + CASA REJANE"/>
    <s v="13:00"/>
    <s v="21:00"/>
    <s v="13:02:54"/>
    <s v="20:00:30"/>
    <s v="Sexta"/>
    <m/>
    <n v="20.25"/>
    <s v="20:00"/>
    <x v="5"/>
    <d v="1900-01-09T11:02:24"/>
    <d v="1900-01-09T18:00:00"/>
    <n v="662"/>
    <s v="Acima de 120 minutos"/>
    <d v="1899-12-30T20:00:00"/>
    <d v="1899-12-30T13:00:00"/>
  </r>
  <r>
    <s v="SGP_NOVO"/>
    <x v="3"/>
    <s v="868"/>
    <s v="29/12/2023 19:00:21"/>
    <s v="04/01/2024 12:17:11"/>
    <s v="10/01/2024"/>
    <s v="144"/>
    <s v="Estúdio"/>
    <s v="Fechado"/>
    <s v="CASA DE GLÁUCIA + SALA DE NERO (FUZUÊ)"/>
    <s v="13:00"/>
    <s v="21:00"/>
    <s v="13:00:35"/>
    <s v="20:59:30"/>
    <s v="Quarta"/>
    <m/>
    <n v="21.625"/>
    <s v="20:59"/>
    <x v="5"/>
    <d v="1900-01-09T11:01:05"/>
    <d v="1900-01-09T19:00:00"/>
    <n v="661"/>
    <s v="Acima de 120 minutos"/>
    <d v="1899-12-30T21:00:00"/>
    <d v="1899-12-30T13:00:00"/>
  </r>
  <r>
    <s v="SGP_NOVO"/>
    <x v="3"/>
    <s v="869"/>
    <s v="29/12/2023 19:18:37"/>
    <s v="04/01/2024 19:38:59"/>
    <s v="13/01/2024"/>
    <s v="209"/>
    <s v="Estúdio"/>
    <s v="Fechado"/>
    <s v="APTO DE EMÍLIA + CASA DE REJANE"/>
    <s v="13:00"/>
    <s v="21:00"/>
    <s v="13:04:56"/>
    <s v="20:54:31"/>
    <s v="Sábado"/>
    <m/>
    <n v="21.225000000000001"/>
    <s v="20:54"/>
    <x v="5"/>
    <d v="1900-01-09T12:10:25"/>
    <d v="1900-01-09T20:00:00"/>
    <n v="730"/>
    <s v="Acima de 120 minutos"/>
    <d v="1899-12-30T21:00:00"/>
    <d v="1899-12-30T13:00:00"/>
  </r>
  <r>
    <s v="SGP_NOVO"/>
    <x v="3"/>
    <s v="886"/>
    <s v="05/01/2024 19:50:25"/>
    <s v="11/01/2024 19:06:04"/>
    <s v="19/01/2024"/>
    <s v="185"/>
    <s v="Estúdio"/>
    <s v="Fechado"/>
    <s v="APTO PASCOAL + APTO LUNA"/>
    <s v="13:00"/>
    <s v="21:00"/>
    <s v="13:13:35"/>
    <s v="20:37:38"/>
    <s v="Sexta"/>
    <m/>
    <n v="20.625"/>
    <s v="20:37"/>
    <x v="5"/>
    <d v="1900-01-09T13:35:57"/>
    <d v="1900-01-09T21:00:00"/>
    <n v="815"/>
    <s v="Acima de 120 minutos"/>
    <d v="1899-12-30T20:30:00"/>
    <d v="1899-12-30T13:00:00"/>
  </r>
  <r>
    <s v="SGP_NOVO"/>
    <x v="3"/>
    <s v="887"/>
    <s v="05/01/2024 19:52:29"/>
    <s v="17/01/2024 19:00:49"/>
    <s v="20/01/2024"/>
    <s v="65"/>
    <s v="Estúdio"/>
    <s v="Fechado"/>
    <s v="APTO ALÍCIA + ELEVADOR + SALA DE NERO (FUZUÊ)"/>
    <s v="13:00"/>
    <s v="21:00"/>
    <s v="13:10:02"/>
    <s v="20:30:54"/>
    <s v="Sábado"/>
    <m/>
    <n v="21.79"/>
    <s v="20:30"/>
    <x v="5"/>
    <d v="1900-01-09T14:39:08"/>
    <d v="1900-01-09T22:00:00"/>
    <n v="879"/>
    <s v="Acima de 120 minutos"/>
    <d v="1899-12-30T20:30:00"/>
    <d v="1899-12-30T13:00:00"/>
  </r>
  <r>
    <s v="SGP_NOVO"/>
    <x v="3"/>
    <s v="888"/>
    <s v="05/01/2024 19:56:54"/>
    <s v="15/01/2024 15:32:07"/>
    <s v="16/01/2024"/>
    <s v="21"/>
    <s v="Estúdio"/>
    <s v="Fechado"/>
    <s v="APTO BEBEL + ALERJ"/>
    <s v="13:00"/>
    <s v="21:00"/>
    <s v="13:01:12"/>
    <s v="20:15:38"/>
    <s v="Terça"/>
    <m/>
    <n v="23.375"/>
    <s v="20:15"/>
    <x v="5"/>
    <d v="1900-01-09T15:45:34"/>
    <d v="1900-01-09T23:00:00"/>
    <n v="945"/>
    <s v="Acima de 120 minutos"/>
    <d v="1899-12-30T20:30:00"/>
    <d v="1899-12-30T13:00:00"/>
  </r>
  <r>
    <s v="SGP_NOVO"/>
    <x v="3"/>
    <s v="892"/>
    <s v="05/01/2024 20:50:45"/>
    <s v="15/01/2024 13:15:46"/>
    <s v="15/01/2024"/>
    <s v="0"/>
    <s v="Estúdio"/>
    <s v="Fechado"/>
    <s v="APTO NERO"/>
    <s v="13:00"/>
    <s v="21:00"/>
    <s v="13:02:25"/>
    <s v="20:51:45"/>
    <s v="Segunda"/>
    <m/>
    <n v="22.5"/>
    <s v="20:51"/>
    <x v="5"/>
    <d v="1900-01-09T16:10:40"/>
    <d v="1900-01-10T00:00:00"/>
    <n v="970"/>
    <s v="Acima de 120 minutos"/>
    <d v="1899-12-30T21:00:00"/>
    <d v="1899-12-30T13:00:00"/>
  </r>
  <r>
    <s v="SGP_NOVO"/>
    <x v="3"/>
    <s v="893"/>
    <s v="05/01/2024 22:38:47"/>
    <s v="11/01/2024 17:39:16"/>
    <s v="17/01/2024"/>
    <s v="139"/>
    <s v="Estúdio"/>
    <s v="Fechado"/>
    <s v="APTO PASCOAL + BASTIDORES BECO"/>
    <s v="13:00"/>
    <s v="21:00"/>
    <s v="10:39:44"/>
    <s v="19:46:38"/>
    <s v="Quarta"/>
    <m/>
    <n v="19.875"/>
    <s v="19:46"/>
    <x v="0"/>
    <d v="1900-01-09T15:53:06"/>
    <d v="1900-01-10T01:00:00"/>
    <n v="953"/>
    <s v="Acima de 120 minutos"/>
    <d v="1899-12-30T20:00:00"/>
    <d v="1899-12-30T10:30:00"/>
  </r>
  <r>
    <s v="SGP_NOVO"/>
    <x v="3"/>
    <s v="897"/>
    <s v="06/01/2024 15:52:47"/>
    <s v="09/01/2024 20:21:20"/>
    <s v="18/01/2024"/>
    <s v="208"/>
    <s v="Estúdio"/>
    <s v="Fechado"/>
    <s v="ESCONDERIJO MERRECA + APTO LUNA"/>
    <s v="13:00"/>
    <s v="21:00"/>
    <s v="13:08:18"/>
    <s v="20:18:27"/>
    <s v="Quinta"/>
    <m/>
    <n v="19.125"/>
    <s v="20:18"/>
    <x v="5"/>
    <d v="1900-01-09T18:49:51"/>
    <d v="1900-01-10T02:00:00"/>
    <n v="1129"/>
    <s v="Acima de 120 minutos"/>
    <d v="1899-12-30T20:30:00"/>
    <d v="1899-12-30T13:00:00"/>
  </r>
  <r>
    <s v="SGP_NOVO"/>
    <x v="3"/>
    <s v="901"/>
    <s v="10/01/2024 11:55:08"/>
    <s v="17/01/2024 15:43:57"/>
    <s v="23/01/2024"/>
    <s v="141"/>
    <s v="Estúdio"/>
    <s v="Fechado"/>
    <s v="DELEGACIA"/>
    <s v="13:00"/>
    <s v="21:00"/>
    <s v="13:08:23"/>
    <s v="18:07:05"/>
    <s v="Terça"/>
    <m/>
    <n v="23.375"/>
    <s v="18:07"/>
    <x v="2"/>
    <d v="1900-01-09T22:01:18"/>
    <d v="1900-01-10T03:00:00"/>
    <n v="1321"/>
    <s v="Acima de 120 minutos"/>
    <d v="1899-12-30T18:00:00"/>
    <d v="1899-12-30T13:00:00"/>
  </r>
  <r>
    <s v="SGP_NOVO"/>
    <x v="3"/>
    <s v="902"/>
    <s v="10/01/2024 11:59:19"/>
    <s v="17/01/2024 15:43:37"/>
    <s v="22/01/2024"/>
    <s v="117"/>
    <s v="Estúdio"/>
    <s v="Fechado"/>
    <s v="CONDE DE MONTEBELLO"/>
    <s v="13:00"/>
    <s v="21:00"/>
    <s v="13:04:46"/>
    <s v="20:06:46"/>
    <s v="Segunda"/>
    <m/>
    <n v="21.25"/>
    <s v="20:06"/>
    <x v="5"/>
    <d v="1900-01-09T20:58:00"/>
    <d v="1900-01-10T04:00:00"/>
    <n v="1258"/>
    <s v="Acima de 120 minutos"/>
    <d v="1899-12-30T20:00:00"/>
    <d v="1899-12-30T13:00:00"/>
  </r>
  <r>
    <s v="SGP_NOVO"/>
    <x v="3"/>
    <s v="903"/>
    <s v="10/01/2024 12:00:43"/>
    <s v="24/01/2024 16:51:46"/>
    <s v="24/01/2024"/>
    <s v="-3"/>
    <s v="Estúdio"/>
    <s v="Fechado"/>
    <s v="APTO BEBEL"/>
    <s v="13:00"/>
    <s v="21:00"/>
    <s v="13:16:18"/>
    <s v="20:06:10"/>
    <s v="Quarta"/>
    <m/>
    <n v="18.125"/>
    <s v="20:06"/>
    <x v="5"/>
    <d v="1900-01-09T22:10:08"/>
    <d v="1900-01-10T05:00:00"/>
    <n v="1330"/>
    <s v="Acima de 120 minutos"/>
    <d v="1899-12-30T20:00:00"/>
    <d v="1899-12-30T13:30:00"/>
  </r>
  <r>
    <s v="SGP_NOVO"/>
    <x v="3"/>
    <s v="910"/>
    <s v="10/01/2024 15:05:52"/>
    <s v="24/01/2024 13:27:03"/>
    <s v="25/01/2024"/>
    <s v="23"/>
    <s v="Estúdio"/>
    <s v="Fechado"/>
    <s v="APTO PASCOAL + CASA DE GLÁUCIA"/>
    <s v="13:00"/>
    <s v="21:00"/>
    <s v="13:06:41"/>
    <s v="20:33:58"/>
    <s v="Quinta"/>
    <m/>
    <n v="25.134999999999998"/>
    <s v="20:33"/>
    <x v="5"/>
    <d v="1900-01-09T22:32:43"/>
    <d v="1900-01-10T06:00:00"/>
    <n v="1352"/>
    <s v="Acima de 120 minutos"/>
    <d v="1899-12-30T20:30:00"/>
    <d v="1899-12-30T13:00:00"/>
  </r>
  <r>
    <s v="SGP_NOVO"/>
    <x v="3"/>
    <s v="916"/>
    <s v="11/01/2024 17:44:11"/>
    <s v="17/01/2024 15:45:41"/>
    <s v="27/01/2024"/>
    <s v="237"/>
    <s v="Estúdio"/>
    <s v="Fechado"/>
    <s v="ESCRITÓRIO DE MIGUEL"/>
    <s v="13:00"/>
    <s v="21:00"/>
    <s v="13:01:00"/>
    <s v="20:39:42"/>
    <s v="Sábado"/>
    <m/>
    <n v="20.75"/>
    <s v="20:39"/>
    <x v="5"/>
    <d v="1900-01-09T23:21:18"/>
    <d v="1900-01-10T07:00:00"/>
    <n v="1401"/>
    <s v="Acima de 120 minutos"/>
    <d v="1899-12-30T20:30:00"/>
    <d v="1899-12-30T13:00:00"/>
  </r>
  <r>
    <s v="SGP_NOVO"/>
    <x v="3"/>
    <s v="918"/>
    <s v="12/01/2024 17:20:04"/>
    <s v="25/01/2024 14:02:10"/>
    <s v="26/01/2024"/>
    <s v="22"/>
    <s v="Estúdio"/>
    <s v="Fechado"/>
    <s v="CASA DE DOMINGOS + APARTAMENTO DE NERO (SALA E QUARTO)"/>
    <s v="13:00"/>
    <s v="21:00"/>
    <s v="13:08:29"/>
    <s v="20:59:32"/>
    <s v="Sexta"/>
    <m/>
    <n v="23.875"/>
    <s v="20:59"/>
    <x v="5"/>
    <d v="1900-01-10T00:08:57"/>
    <d v="1900-01-10T08:00:00"/>
    <n v="8"/>
    <s v="Até 30 minutos"/>
    <d v="1899-12-30T21:00:00"/>
    <d v="1899-12-30T13:00:00"/>
  </r>
  <r>
    <s v="SGP_NOVO"/>
    <x v="3"/>
    <s v="922"/>
    <s v="16/01/2024 13:12:57"/>
    <s v="27/01/2024 14:47:42"/>
    <s v="29/01/2024"/>
    <s v="46"/>
    <s v="Estúdio"/>
    <s v="Fechado"/>
    <s v=" APTO BEBEL + CASA DE EMÍLIA"/>
    <s v="13:00"/>
    <s v="21:00"/>
    <s v="13:00:00"/>
    <s v="20:10:40"/>
    <s v="Segunda"/>
    <m/>
    <n v="20.125"/>
    <s v="20:10"/>
    <x v="5"/>
    <d v="1900-01-10T01:49:20"/>
    <d v="1900-01-10T09:00:00"/>
    <n v="109"/>
    <s v="De 90 até 120 minutos"/>
    <d v="1899-12-30T20:00:00"/>
    <d v="1899-12-30T13:00:00"/>
  </r>
  <r>
    <s v="SGP_NOVO"/>
    <x v="3"/>
    <s v="923"/>
    <s v="16/01/2024 13:14:38"/>
    <s v="25/01/2024 19:12:13"/>
    <s v="30/01/2024"/>
    <s v="113"/>
    <s v="Estúdio"/>
    <s v="Fechado"/>
    <s v="APTO BEBEL"/>
    <s v="13:00"/>
    <s v="21:00"/>
    <s v="13:05:54"/>
    <s v="20:49:06"/>
    <s v="Terça"/>
    <m/>
    <n v="21.78"/>
    <s v="20:49"/>
    <x v="5"/>
    <d v="1900-01-10T02:16:48"/>
    <d v="1900-01-10T10:00:00"/>
    <n v="136"/>
    <s v="Acima de 120 minutos"/>
    <d v="1899-12-30T21:00:00"/>
    <d v="1899-12-30T13:00:00"/>
  </r>
  <r>
    <s v="SGP_NOVO"/>
    <x v="3"/>
    <s v="932"/>
    <s v="17/01/2024 21:17:46"/>
    <s v="29/01/2024 17:26:58"/>
    <s v="31/01/2024"/>
    <s v="43"/>
    <s v="Estúdio"/>
    <s v="Fechado"/>
    <s v="CS EMÍLIA + BASTIDORES BECO + QTO DE PRECIOSA"/>
    <s v="13:00"/>
    <s v="21:00"/>
    <s v="13:05:46"/>
    <s v="20:57:36"/>
    <s v="Quarta"/>
    <m/>
    <n v="17.625"/>
    <s v="20:57"/>
    <x v="5"/>
    <d v="1900-01-10T03:08:10"/>
    <d v="1900-01-10T11:00:00"/>
    <n v="188"/>
    <s v="Acima de 120 minutos"/>
    <d v="1899-12-30T21:00:00"/>
    <d v="1899-12-30T13:00:00"/>
  </r>
  <r>
    <s v="SGP_NOVO"/>
    <x v="3"/>
    <s v="934"/>
    <s v="18/01/2024 12:57:24"/>
    <s v="31/01/2024 17:55:32"/>
    <s v="02/02/2024"/>
    <s v="43"/>
    <s v="Estúdio"/>
    <s v="Fechado"/>
    <s v="APTO LUNA"/>
    <s v="13:00"/>
    <s v="21:00"/>
    <s v="13:16:48"/>
    <s v="21:15:19"/>
    <s v="Sexta"/>
    <m/>
    <n v="20.92"/>
    <s v="21:15"/>
    <x v="4"/>
    <d v="1900-01-10T04:01:29"/>
    <d v="1900-01-10T12:00:00"/>
    <n v="241"/>
    <s v="Acima de 120 minutos"/>
    <d v="1899-12-30T21:30:00"/>
    <d v="1899-12-30T13:30:00"/>
  </r>
  <r>
    <s v="SGP_NOVO"/>
    <x v="3"/>
    <s v="939"/>
    <s v="18/01/2024 19:10:37"/>
    <s v="02/02/2024 20:45:48"/>
    <s v="03/02/2024"/>
    <s v="16"/>
    <s v="Estúdio"/>
    <s v="Fechado"/>
    <s v="ALERJ +  APTO LUNA"/>
    <s v="13:00"/>
    <s v="21:00"/>
    <s v="13:25:57"/>
    <s v="19:55:09"/>
    <s v="Sábado"/>
    <m/>
    <n v="25.385000000000002"/>
    <s v="19:55"/>
    <x v="0"/>
    <d v="1900-01-10T06:30:48"/>
    <d v="1900-01-10T13:00:00"/>
    <n v="390"/>
    <s v="Acima de 120 minutos"/>
    <d v="1899-12-30T20:00:00"/>
    <d v="1899-12-30T13:30:00"/>
  </r>
  <r>
    <s v="SGP_NOVO"/>
    <x v="3"/>
    <s v="943"/>
    <s v="22/01/2024 21:33:55"/>
    <s v="01/02/2024 20:24:58"/>
    <s v="01/02/2024"/>
    <s v="-7"/>
    <s v="Estúdio"/>
    <s v="Fechado"/>
    <s v=" ALERJ + QTO NERO + FUZUÊ SL NERO + APTO ALÍCIA"/>
    <s v="13:00"/>
    <s v="21:00"/>
    <s v="13:12:00"/>
    <s v="20:57:25"/>
    <s v="Quinta"/>
    <m/>
    <n v="22.125"/>
    <s v="20:57"/>
    <x v="5"/>
    <d v="1900-01-10T06:14:35"/>
    <d v="1900-01-10T14:00:00"/>
    <n v="374"/>
    <s v="Acima de 120 minutos"/>
    <d v="1899-12-30T21:00:00"/>
    <d v="1899-12-30T13:00:00"/>
  </r>
  <r>
    <s v="SGP_NOVO"/>
    <x v="3"/>
    <s v="955"/>
    <s v="24/01/2024 05:04:36"/>
    <s v="14/02/2024 10:46:57"/>
    <s v="14/02/2024"/>
    <s v="3"/>
    <s v="Estúdio"/>
    <s v="Fechado"/>
    <s v="APTO BEBEL + ESCRITORIO DE MIGUEL"/>
    <s v="14:00"/>
    <s v="22:00"/>
    <s v="14:08:20"/>
    <s v="20:25:45"/>
    <s v="Quarta"/>
    <m/>
    <n v="28.125"/>
    <s v="20:25"/>
    <x v="5"/>
    <d v="1900-01-10T08:42:35"/>
    <d v="1900-01-10T15:00:00"/>
    <n v="522"/>
    <s v="Acima de 120 minutos"/>
    <d v="1899-12-30T20:30:00"/>
    <d v="1899-12-30T14:00:00"/>
  </r>
  <r>
    <s v="SGP_NOVO"/>
    <x v="3"/>
    <s v="967"/>
    <s v="24/01/2024 23:57:09"/>
    <s v="08/02/2024 20:06:55"/>
    <s v="15/02/2024"/>
    <s v="160"/>
    <s v="Estúdio"/>
    <s v="Fechado"/>
    <s v="QUARTO NERO + APTO NERO"/>
    <s v="13:00"/>
    <s v="21:00"/>
    <s v="13:05:00"/>
    <s v="20:05:18"/>
    <s v="Quinta"/>
    <m/>
    <n v="22.625"/>
    <s v="20:05"/>
    <x v="5"/>
    <d v="1900-01-10T08:59:42"/>
    <d v="1900-01-10T16:00:00"/>
    <n v="539"/>
    <s v="Acima de 120 minutos"/>
    <d v="1899-12-30T20:00:00"/>
    <d v="1899-12-30T13:00:00"/>
  </r>
  <r>
    <s v="SGP_NOVO"/>
    <x v="3"/>
    <s v="969"/>
    <s v="24/01/2024 23:58:45"/>
    <s v="16/02/2024 10:58:29"/>
    <s v="17/02/2024"/>
    <s v="26"/>
    <s v="Estúdio"/>
    <s v="Fechado"/>
    <s v="TRIBUNAL"/>
    <s v="13:00"/>
    <s v="21:00"/>
    <s v="13:44:48"/>
    <s v="20:46:58"/>
    <s v="Sábado"/>
    <m/>
    <n v="15.37"/>
    <s v="20:46"/>
    <x v="5"/>
    <d v="1900-01-10T09:57:50"/>
    <d v="1900-01-10T17:00:00"/>
    <n v="597"/>
    <s v="Acima de 120 minutos"/>
    <d v="1899-12-30T21:00:00"/>
    <d v="1899-12-30T13:30:00"/>
  </r>
  <r>
    <s v="SGP_NOVO"/>
    <x v="3"/>
    <s v="978"/>
    <s v="26/01/2024 18:03:14"/>
    <s v="03/02/2024 18:08:44"/>
    <s v="07/02/2024"/>
    <s v="90"/>
    <s v="Estúdio"/>
    <s v="Fechado"/>
    <s v="APTO LUNA (VAZIO) + CONDE DE MONTEBELLO + APTO LUNA"/>
    <s v="13:00"/>
    <s v="21:00"/>
    <s v="13:50:00"/>
    <s v="20:45:09"/>
    <s v="Quarta"/>
    <m/>
    <n v="23.125"/>
    <s v="20:45"/>
    <x v="5"/>
    <d v="1900-01-10T11:04:51"/>
    <d v="1900-01-10T18:00:00"/>
    <n v="664"/>
    <s v="Acima de 120 minutos"/>
    <d v="1899-12-30T21:00:00"/>
    <d v="1899-12-30T14:00:00"/>
  </r>
  <r>
    <s v="SGP_NOVO"/>
    <x v="3"/>
    <s v="979"/>
    <s v="26/01/2024 18:05:11"/>
    <s v="05/02/2024 21:35:07"/>
    <s v="06/02/2024"/>
    <s v="15"/>
    <s v="Estúdio"/>
    <s v="Fechado"/>
    <s v="CONDE DE MONTEBELLO + DELEGACIA"/>
    <s v="13:00"/>
    <s v="21:00"/>
    <s v="13:05:09"/>
    <s v="19:47:43"/>
    <s v="Terça"/>
    <m/>
    <n v="23.61"/>
    <s v="19:47"/>
    <x v="0"/>
    <d v="1900-01-10T12:17:26"/>
    <d v="1900-01-10T19:00:00"/>
    <n v="737"/>
    <s v="Acima de 120 minutos"/>
    <d v="1899-12-30T20:00:00"/>
    <d v="1899-12-30T13:00:00"/>
  </r>
  <r>
    <s v="SGP_NOVO"/>
    <x v="3"/>
    <s v="985"/>
    <s v="26/01/2024 18:48:54"/>
    <s v="01/02/2024 19:44:28"/>
    <s v="10/02/2024"/>
    <s v="209"/>
    <s v="Estúdio"/>
    <s v="Fechado"/>
    <s v="QTO DE PRECIOSA + APTO BEBEL"/>
    <s v="13:00"/>
    <s v="21:00"/>
    <s v="13:04:04"/>
    <s v="20:24:44"/>
    <s v="Sábado"/>
    <m/>
    <n v="22.875"/>
    <s v="20:24"/>
    <x v="5"/>
    <d v="1900-01-10T12:39:20"/>
    <d v="1900-01-10T20:00:00"/>
    <n v="759"/>
    <s v="Acima de 120 minutos"/>
    <d v="1899-12-30T20:30:00"/>
    <d v="1899-12-30T13:00:00"/>
  </r>
  <r>
    <s v="SGP_NOVO"/>
    <x v="3"/>
    <s v="986"/>
    <s v="26/01/2024 18:54:53"/>
    <s v="01/02/2024 19:46:28"/>
    <s v="05/02/2024"/>
    <s v="89"/>
    <s v="Estúdio"/>
    <s v="Fechado"/>
    <s v="HOSPITAL PARTICULAR E PÚBLICO + SALA DE PARTO + DELEGACIA"/>
    <s v="13:00"/>
    <s v="21:00"/>
    <s v="13:08:00"/>
    <s v="20:58:06"/>
    <s v="Segunda"/>
    <m/>
    <n v="24.310000000000002"/>
    <s v="20:58"/>
    <x v="5"/>
    <d v="1900-01-10T13:09:54"/>
    <d v="1900-01-10T21:00:00"/>
    <n v="789"/>
    <s v="Acima de 120 minutos"/>
    <d v="1899-12-30T21:00:00"/>
    <d v="1899-12-30T13:00:00"/>
  </r>
  <r>
    <s v="SGP_NOVO"/>
    <x v="3"/>
    <s v="987"/>
    <s v="26/01/2024 19:28:37"/>
    <s v="31/01/2024 01:24:40"/>
    <s v="09/02/2024"/>
    <s v="227"/>
    <s v="Estúdio"/>
    <s v="Fechado"/>
    <s v="APTO BEBEL + QUARTO HOTEL CESAR"/>
    <s v="13:00"/>
    <s v="21:00"/>
    <s v="13:09:10"/>
    <s v="20:42:32"/>
    <s v="Sexta"/>
    <m/>
    <n v="26.125"/>
    <s v="20:42"/>
    <x v="5"/>
    <d v="1900-01-10T14:26:38"/>
    <d v="1900-01-10T22:00:00"/>
    <n v="866"/>
    <s v="Acima de 120 minutos"/>
    <d v="1899-12-30T20:30:00"/>
    <d v="1899-12-30T13:00:00"/>
  </r>
  <r>
    <s v="SGP_NOVO"/>
    <x v="3"/>
    <s v="988"/>
    <s v="26/01/2024 19:53:44"/>
    <s v="09/02/2024 16:57:29"/>
    <s v="10/02/2024"/>
    <s v="20"/>
    <s v="Estúdio"/>
    <s v="Fechado"/>
    <s v="CASA DE EMÍLIA + ELEVADOR ALÍCIA + SALA DE EXAME"/>
    <s v="13:00"/>
    <s v="21:00"/>
    <s v="13:48:59"/>
    <s v="15:23:49"/>
    <s v="Sábado"/>
    <m/>
    <n v="2.5"/>
    <s v="15:23"/>
    <x v="3"/>
    <d v="1900-01-10T21:25:10"/>
    <d v="1900-01-10T23:00:00"/>
    <n v="1285"/>
    <s v="Acima de 120 minutos"/>
    <d v="1899-12-30T15:30:00"/>
    <d v="1899-12-30T14:00:00"/>
  </r>
  <r>
    <s v="SGP_NOVO"/>
    <x v="3"/>
    <s v="993"/>
    <s v="27/01/2024 17:08:06"/>
    <s v="08/02/2024 19:26:24"/>
    <s v="09/02/2024"/>
    <s v="17"/>
    <s v="Estúdio"/>
    <s v="Fechado"/>
    <s v="APTO PASCOAL + CELA PRESÍDIO"/>
    <s v="13:00"/>
    <s v="21:00"/>
    <s v="13:10:00"/>
    <s v="17:26:40"/>
    <s v="Sexta"/>
    <m/>
    <n v="4.75"/>
    <s v="17:26"/>
    <x v="1"/>
    <d v="1900-01-10T19:43:20"/>
    <d v="1900-01-11T00:00:00"/>
    <n v="1183"/>
    <s v="Acima de 120 minutos"/>
    <d v="1899-12-30T17:30:00"/>
    <d v="1899-12-30T13:00:00"/>
  </r>
  <r>
    <s v="SGP_NOVO"/>
    <x v="3"/>
    <s v="997"/>
    <s v="27/01/2024 21:00:05"/>
    <s v="02/02/2024 20:56:05"/>
    <s v="08/02/2024"/>
    <s v="136"/>
    <s v="Estúdio"/>
    <s v="Fechado"/>
    <s v="SALA DE CONCILIAÇÃO + CONDE DE MONTEBELLO + PRESÍDIO (PARLATÓRIO)"/>
    <s v="13:00"/>
    <s v="21:00"/>
    <s v="13:05:51"/>
    <s v="20:11:00"/>
    <s v="Quinta"/>
    <m/>
    <n v="21.375"/>
    <s v="20:11"/>
    <x v="5"/>
    <d v="1900-01-10T17:54:51"/>
    <d v="1900-01-11T01:00:00"/>
    <n v="1074"/>
    <s v="Acima de 120 minutos"/>
    <d v="1899-12-30T20:00:00"/>
    <d v="1899-12-30T13:00:00"/>
  </r>
  <r>
    <s v="SGP_NOVO"/>
    <x v="3"/>
    <s v="1007"/>
    <s v="30/01/2024 11:45:50"/>
    <s v="14/02/2024 19:01:51"/>
    <s v="16/02/2024"/>
    <s v="43"/>
    <s v="Estúdio"/>
    <s v="Fechado"/>
    <s v="CASA DE EMÍLIA + MUSEU"/>
    <s v="15:00"/>
    <s v="21:00"/>
    <s v="15:10:53"/>
    <s v="19:45:08"/>
    <s v="Sexta"/>
    <m/>
    <n v="7.4649999999999999"/>
    <s v="19:45"/>
    <x v="0"/>
    <d v="1900-01-10T21:25:45"/>
    <d v="1900-01-11T02:00:00"/>
    <n v="1285"/>
    <s v="Acima de 120 minutos"/>
    <d v="1899-12-30T20:00:00"/>
    <d v="1899-12-30T15:00:00"/>
  </r>
  <r>
    <s v="SGP_NOVO"/>
    <x v="4"/>
    <s v="6"/>
    <s v="24/10/2023 20:28:26"/>
    <s v="29/01/2024 13:24:35"/>
    <s v="01/02/2024"/>
    <s v="71"/>
    <s v="Estúdio"/>
    <s v="Fechado"/>
    <s v="C.ZÉFA -SALA/COZINHA-EST.G"/>
    <s v="13:00"/>
    <s v="21:00"/>
    <s v="13:39:35"/>
    <s v="16:39:00"/>
    <s v="Quinta"/>
    <m/>
    <n v="9.625"/>
    <s v="16:39"/>
    <x v="3"/>
    <d v="1900-01-11T00:00:35"/>
    <d v="1900-01-11T03:00:00"/>
    <n v="0"/>
    <s v="Até 30 minutos"/>
    <d v="1899-12-30T16:30:00"/>
    <d v="1899-12-30T13:30:00"/>
  </r>
  <r>
    <s v="SGP_NOVO"/>
    <x v="4"/>
    <s v="7"/>
    <s v="24/10/2023 20:31:57"/>
    <s v="17/01/2024 17:49:50"/>
    <s v="25/01/2024"/>
    <s v="187"/>
    <s v="Estúdio"/>
    <s v="Fechado"/>
    <s v="CASA DE ZÉFA LEONEL  - ESTÚDIO G"/>
    <s v="13:00"/>
    <s v="21:00"/>
    <s v="13:36:45"/>
    <s v="20:46:30"/>
    <s v="Quinta"/>
    <m/>
    <n v="9.245000000000001"/>
    <s v="20:46"/>
    <x v="5"/>
    <d v="1900-01-10T20:50:15"/>
    <d v="1900-01-11T04:00:00"/>
    <n v="1250"/>
    <s v="Acima de 120 minutos"/>
    <d v="1899-12-30T21:00:00"/>
    <d v="1899-12-30T13:30:00"/>
  </r>
  <r>
    <s v="SGP_NOVO"/>
    <x v="4"/>
    <s v="13"/>
    <s v="26/10/2023 20:10:14"/>
    <s v="17/01/2024 19:47:53"/>
    <s v="26/01/2024"/>
    <s v="206"/>
    <s v="Estúdio"/>
    <s v="Fechado"/>
    <s v="CASA PRIMO CICERO- ESTÚDIO H"/>
    <s v="10:00"/>
    <s v="19:00"/>
    <s v="10:24:54"/>
    <s v="18:33:19"/>
    <s v="Sexta"/>
    <m/>
    <n v="8.625"/>
    <s v="18:33"/>
    <x v="2"/>
    <d v="1900-01-10T20:51:35"/>
    <d v="1900-01-11T05:00:00"/>
    <n v="1251"/>
    <s v="Acima de 120 minutos"/>
    <d v="1899-12-30T18:30:00"/>
    <d v="1899-12-30T10:30:00"/>
  </r>
  <r>
    <s v="SGP_NOVO"/>
    <x v="4"/>
    <s v="14"/>
    <s v="26/10/2023 20:33:47"/>
    <s v="29/01/2024 13:28:07"/>
    <s v="31/01/2024"/>
    <s v="47"/>
    <s v="Estúdio"/>
    <s v="Fechado"/>
    <s v="C.ZÉFA-QUARTOS-EST. H"/>
    <s v="13:00"/>
    <s v="21:00"/>
    <s v="13:49:02"/>
    <s v="16:16:24"/>
    <s v="Quarta"/>
    <m/>
    <n v="8.120000000000001"/>
    <s v="16:16"/>
    <x v="3"/>
    <d v="1900-01-11T03:32:38"/>
    <d v="1900-01-11T06:00:00"/>
    <n v="212"/>
    <s v="Acima de 120 minutos"/>
    <d v="1899-12-30T16:30:00"/>
    <d v="1899-12-30T14:00:00"/>
  </r>
  <r>
    <s v="SGP_NOVO"/>
    <x v="4"/>
    <s v="41"/>
    <s v="27/10/2023 15:07:23"/>
    <s v="02/02/2024 12:20:00"/>
    <s v="03/02/2024"/>
    <s v="24"/>
    <s v="Estúdio"/>
    <s v="Fechado"/>
    <s v="SALVADOR - PENSÃO - QTO DRACENA + QTO MARCELO - ESTÚDIO H"/>
    <s v="13:00"/>
    <s v="21:00"/>
    <s v="14:16:26"/>
    <s v="18:55:51"/>
    <s v="Sábado"/>
    <m/>
    <n v="2.2749999999999999"/>
    <s v="18:55"/>
    <x v="2"/>
    <d v="1900-01-11T02:20:35"/>
    <d v="1900-01-11T07:00:00"/>
    <n v="140"/>
    <s v="Acima de 120 minutos"/>
    <d v="1899-12-30T19:00:00"/>
    <d v="1899-12-30T14:30:00"/>
  </r>
  <r>
    <s v="SGP_NOVO"/>
    <x v="4"/>
    <s v="43"/>
    <s v="27/10/2023 15:32:23"/>
    <s v="30/01/2024 20:41:17"/>
    <s v="30/01/2024"/>
    <s v="-7"/>
    <s v="Estúdio"/>
    <s v="Fechado"/>
    <s v="C.ZÉFA -SALA/COZINHA-EST.G"/>
    <s v="13:00"/>
    <s v="21:00"/>
    <s v="13:25:53"/>
    <s v="21:01:18"/>
    <s v="Terça"/>
    <m/>
    <n v="4.1449999999999996"/>
    <s v="21:01"/>
    <x v="4"/>
    <d v="1900-01-11T00:24:35"/>
    <d v="1900-01-11T08:00:00"/>
    <n v="24"/>
    <s v="Até 30 minutos"/>
    <d v="1899-12-30T21:00:00"/>
    <d v="1899-12-30T13:30:00"/>
  </r>
  <r>
    <s v="SGP_NOVO"/>
    <x v="4"/>
    <s v="52"/>
    <s v="02/11/2023 14:49:08"/>
    <s v="06/03/2024 16:05:20"/>
    <s v="12/03/2024"/>
    <s v="140"/>
    <s v="Estúdio"/>
    <s v="Fechado"/>
    <s v="CASA DE ARIOSTO"/>
    <s v="13:00"/>
    <s v="21:00"/>
    <s v="13:37:48"/>
    <s v="18:37:41"/>
    <s v="Terça"/>
    <m/>
    <n v="7.625"/>
    <s v="18:37"/>
    <x v="2"/>
    <d v="1900-01-11T04:00:07"/>
    <d v="1900-01-11T09:00:00"/>
    <n v="240"/>
    <s v="Acima de 120 minutos"/>
    <d v="1899-12-30T18:30:00"/>
    <d v="1899-12-30T13:30:00"/>
  </r>
  <r>
    <s v="SGP_NOVO"/>
    <x v="4"/>
    <s v="73"/>
    <s v="27/12/2023 20:12:33"/>
    <s v="10/01/2024 16:43:54"/>
    <s v="12/01/2024"/>
    <s v="44"/>
    <s v="Estúdio"/>
    <s v="Fechado"/>
    <s v="ESTÚDIO G - TESTE DE PALETA"/>
    <s v="13:00"/>
    <s v="21:00"/>
    <m/>
    <m/>
    <s v="Sexta"/>
    <m/>
    <n v="0.875"/>
    <s v=""/>
    <x v="3"/>
    <d v="1900-01-11T10:00:00"/>
    <d v="1900-01-11T10:00:00"/>
    <n v="600"/>
    <s v="Acima de 120 minutos"/>
    <s v=" "/>
    <d v="1899-12-30T00:00:00"/>
  </r>
  <r>
    <s v="SGP_NOVO"/>
    <x v="4"/>
    <s v="74"/>
    <s v="27/12/2023 20:13:08"/>
    <s v="10/01/2024 17:51:52"/>
    <s v="13/01/2024"/>
    <s v="65"/>
    <s v="Estúdio"/>
    <s v="Fechado"/>
    <s v="ESTÚDIO G - TESTE DE PALETA"/>
    <s v="11:00"/>
    <s v="20:00"/>
    <m/>
    <m/>
    <s v="Sábado"/>
    <m/>
    <n v="0.75"/>
    <s v=""/>
    <x v="3"/>
    <d v="1900-01-11T11:00:00"/>
    <d v="1900-01-11T11:00:00"/>
    <n v="660"/>
    <s v="Acima de 120 minutos"/>
    <s v=" "/>
    <d v="1899-12-30T00:00:00"/>
  </r>
  <r>
    <s v="SGP_NOVO"/>
    <x v="4"/>
    <s v="79"/>
    <s v="27/12/2023 20:39:41"/>
    <s v="31/01/2024 14:52:35"/>
    <s v="02/02/2024"/>
    <s v="46"/>
    <s v="Estúdio"/>
    <s v="Fechado"/>
    <s v="C.ZÉFA-QUARTOS-EST. H"/>
    <s v="13:00"/>
    <s v="21:00"/>
    <s v="13:27:00"/>
    <s v="19:45:00"/>
    <s v="Sexta"/>
    <m/>
    <n v="3.97"/>
    <s v="19:45"/>
    <x v="0"/>
    <d v="1900-01-11T05:42:00"/>
    <d v="1900-01-11T12:00:00"/>
    <n v="342"/>
    <s v="Acima de 120 minutos"/>
    <d v="1899-12-30T20:00:00"/>
    <d v="1899-12-30T13:30:00"/>
  </r>
  <r>
    <s v="SGP_NOVO"/>
    <x v="4"/>
    <s v="83"/>
    <s v="27/12/2023 22:05:13"/>
    <s v="29/01/2024 11:00:51"/>
    <s v="29/01/2024"/>
    <s v="1"/>
    <s v="Estúdio"/>
    <s v="Fechado"/>
    <s v="C.ZÉFA -SALA/COZINHA-EST.G"/>
    <s v="13:00"/>
    <s v="21:00"/>
    <s v="13:57:46"/>
    <s v="20:54:57"/>
    <s v="Segunda"/>
    <m/>
    <n v="11"/>
    <s v="20:54"/>
    <x v="5"/>
    <d v="1900-01-11T06:02:49"/>
    <d v="1900-01-11T13:00:00"/>
    <n v="362"/>
    <s v="Acima de 120 minutos"/>
    <d v="1899-12-30T21:00:00"/>
    <d v="1899-12-30T14:00:00"/>
  </r>
  <r>
    <s v="SGP_NOVO"/>
    <x v="4"/>
    <s v="88"/>
    <s v="27/12/2023 22:25:37"/>
    <s v="13/03/2024 14:10:09"/>
    <s v="13/03/2024"/>
    <s v="-1"/>
    <s v="Estúdio"/>
    <s v="Fechado"/>
    <s v="CASA DE ARIOSTO"/>
    <s v="13:00"/>
    <s v="21:00"/>
    <s v="13:43:13"/>
    <s v="20:10:47"/>
    <s v="Quarta"/>
    <m/>
    <n v="6.375"/>
    <s v="20:10"/>
    <x v="5"/>
    <d v="1900-01-11T07:32:26"/>
    <d v="1900-01-11T14:00:00"/>
    <n v="452"/>
    <s v="Acima de 120 minutos"/>
    <d v="1899-12-30T20:00:00"/>
    <d v="1899-12-30T13:30:00"/>
  </r>
  <r>
    <s v="SGP_NOVO"/>
    <x v="4"/>
    <s v="92"/>
    <s v="27/12/2023 22:40:29"/>
    <s v="08/02/2024 21:23:56"/>
    <s v="14/02/2024"/>
    <s v="135"/>
    <s v="Estúdio"/>
    <s v="Fechado"/>
    <s v="CASA PRIMO CICERO - ESTÚDIO G"/>
    <s v="13:00"/>
    <s v="21:00"/>
    <s v="13:14:00"/>
    <s v="19:24:12"/>
    <s v="Quarta"/>
    <m/>
    <n v="8"/>
    <s v="19:24"/>
    <x v="0"/>
    <d v="1900-01-11T08:49:48"/>
    <d v="1900-01-11T15:00:00"/>
    <n v="529"/>
    <s v="Acima de 120 minutos"/>
    <d v="1899-12-30T19:30:00"/>
    <d v="1899-12-30T13:00:00"/>
  </r>
  <r>
    <s v="SGP_NOVO"/>
    <x v="4"/>
    <s v="93"/>
    <s v="27/12/2023 22:42:37"/>
    <s v="01/02/2024 18:39:09"/>
    <s v="05/02/2024"/>
    <s v="90"/>
    <s v="Estúdio"/>
    <s v="Fechado"/>
    <s v="FLAT DE ARTHUR - ESTÚDIO G"/>
    <s v="13:00"/>
    <s v="21:00"/>
    <s v="14:01:43"/>
    <s v="20:27:58"/>
    <s v="Segunda"/>
    <m/>
    <n v="6.2099999999999991"/>
    <s v="20:27"/>
    <x v="5"/>
    <d v="1900-01-11T09:33:45"/>
    <d v="1900-01-11T16:00:00"/>
    <n v="573"/>
    <s v="Acima de 120 minutos"/>
    <d v="1899-12-30T20:30:00"/>
    <d v="1899-12-30T14:00:00"/>
  </r>
  <r>
    <s v="SGP_NOVO"/>
    <x v="4"/>
    <s v="94"/>
    <s v="27/12/2023 22:45:01"/>
    <s v="08/02/2024 21:34:42"/>
    <s v="17/02/2024"/>
    <s v="204"/>
    <s v="Estúdio"/>
    <s v="Fechado"/>
    <s v="HOTEL  - QTO QUINOTA - ESTTÚDIO G"/>
    <s v="10:00"/>
    <s v="17:00"/>
    <s v="10:27:00"/>
    <s v="11:21:00"/>
    <s v="Sábado"/>
    <m/>
    <n v="6.5"/>
    <s v="11:21"/>
    <x v="3"/>
    <d v="1900-01-11T16:06:00"/>
    <d v="1900-01-11T17:00:00"/>
    <n v="966"/>
    <s v="Acima de 120 minutos"/>
    <d v="1899-12-30T11:30:00"/>
    <d v="1899-12-30T10:30:00"/>
  </r>
  <r>
    <s v="SGP_NOVO"/>
    <x v="4"/>
    <s v="96"/>
    <s v="27/12/2023 22:49:36"/>
    <s v="15/02/2024 19:09:00"/>
    <s v="20/02/2024"/>
    <s v="113"/>
    <s v="Estúdio"/>
    <s v="Fechado"/>
    <s v="HOTEL -RESTAURANTE"/>
    <s v="13:00"/>
    <s v="21:00"/>
    <s v="13:42:44"/>
    <s v="19:42:04"/>
    <s v="Terça"/>
    <m/>
    <n v="5.625"/>
    <s v="19:42"/>
    <x v="0"/>
    <d v="1900-01-11T12:00:40"/>
    <d v="1900-01-11T18:00:00"/>
    <n v="720"/>
    <s v="Acima de 120 minutos"/>
    <d v="1899-12-30T19:30:00"/>
    <d v="1899-12-30T13:30:00"/>
  </r>
  <r>
    <s v="SGP_NOVO"/>
    <x v="4"/>
    <s v="97"/>
    <s v="27/12/2023 22:50:54"/>
    <s v="16/02/2024 19:58:12"/>
    <s v="19/02/2024"/>
    <s v="66"/>
    <s v="Estúdio"/>
    <s v="Fechado"/>
    <s v="HOTEL -RESTAURANTE"/>
    <s v="14:00"/>
    <s v="22:00"/>
    <s v="14:42:56"/>
    <s v="20:43:55"/>
    <s v="Segunda"/>
    <m/>
    <n v="12"/>
    <s v="20:43"/>
    <x v="5"/>
    <d v="1900-01-11T12:59:01"/>
    <d v="1900-01-11T19:00:00"/>
    <n v="779"/>
    <s v="Acima de 120 minutos"/>
    <d v="1899-12-30T20:30:00"/>
    <d v="1899-12-30T14:30:00"/>
  </r>
  <r>
    <s v="SGP_NOVO"/>
    <x v="4"/>
    <s v="98"/>
    <s v="04/01/2024 21:18:20"/>
    <s v="17/01/2024 17:42:27"/>
    <s v="24/01/2024"/>
    <s v="163"/>
    <s v="Estúdio"/>
    <s v="Fechado"/>
    <s v="CASA DE ZÉFA LEONEL  - ESTÚDIO G"/>
    <s v="13:00"/>
    <s v="21:00"/>
    <s v="13:34:32"/>
    <s v="21:05:00"/>
    <s v="Quarta"/>
    <m/>
    <n v="8.25"/>
    <s v="21:05"/>
    <x v="4"/>
    <d v="1900-01-11T12:29:32"/>
    <d v="1900-01-11T20:00:00"/>
    <n v="749"/>
    <s v="Acima de 120 minutos"/>
    <d v="1899-12-30T21:00:00"/>
    <d v="1899-12-30T13:30:00"/>
  </r>
  <r>
    <s v="SGP_NOVO"/>
    <x v="4"/>
    <s v="100"/>
    <s v="04/01/2024 23:34:25"/>
    <s v="06/02/2024 18:22:58"/>
    <s v="08/02/2024"/>
    <s v="42"/>
    <s v="Estúdio"/>
    <s v="Fechado"/>
    <s v="SSA - H. CHIQUE - ESTÚDIO G"/>
    <s v="13:00"/>
    <s v="21:00"/>
    <s v="13:56:26"/>
    <s v="20:56:58"/>
    <s v="Quinta"/>
    <m/>
    <n v="6"/>
    <s v="20:56"/>
    <x v="5"/>
    <d v="1900-01-11T13:59:28"/>
    <d v="1900-01-11T21:00:00"/>
    <n v="839"/>
    <s v="Acima de 120 minutos"/>
    <d v="1899-12-30T21:00:00"/>
    <d v="1899-12-30T14:00:00"/>
  </r>
  <r>
    <s v="SGP_NOVO"/>
    <x v="4"/>
    <s v="101"/>
    <s v="04/01/2024 23:36:44"/>
    <s v="06/02/2024 20:02:46"/>
    <s v="07/02/2024"/>
    <s v="16"/>
    <s v="Estúdio"/>
    <s v="Fechado"/>
    <s v="CABARÉ SALÃO  - ESTÚDIO H"/>
    <s v="13:00"/>
    <s v="21:00"/>
    <s v="13:38:26"/>
    <s v="20:17:24"/>
    <s v="Quarta"/>
    <m/>
    <n v="6.125"/>
    <s v="20:17"/>
    <x v="5"/>
    <d v="1900-01-11T15:21:02"/>
    <d v="1900-01-11T22:00:00"/>
    <n v="921"/>
    <s v="Acima de 120 minutos"/>
    <d v="1899-12-30T20:30:00"/>
    <d v="1899-12-30T13:30:00"/>
  </r>
  <r>
    <s v="SGP_NOVO"/>
    <x v="4"/>
    <s v="102"/>
    <s v="04/01/2024 23:41:37"/>
    <s v="06/02/2024 15:27:54"/>
    <s v="06/02/2024"/>
    <s v="-2"/>
    <s v="Estúdio"/>
    <s v="Fechado"/>
    <s v="CABARÉ  SALÃO - ESTÚDIO H"/>
    <s v="13:00"/>
    <s v="21:00"/>
    <s v="16:23:00"/>
    <s v="21:05:00"/>
    <s v="Terça"/>
    <m/>
    <n v="6.25"/>
    <s v="21:05"/>
    <x v="4"/>
    <d v="1900-01-11T18:18:00"/>
    <d v="1900-01-11T23:00:00"/>
    <n v="1098"/>
    <s v="Acima de 120 minutos"/>
    <d v="1899-12-30T21:00:00"/>
    <d v="1899-12-30T16:30:00"/>
  </r>
  <r>
    <s v="SGP_NOVO"/>
    <x v="4"/>
    <s v="103"/>
    <s v="05/01/2024 00:10:14"/>
    <s v="01/02/2024 18:37:52"/>
    <s v="09/02/2024"/>
    <s v="186"/>
    <s v="Estúdio"/>
    <s v="Fechado"/>
    <s v="H.LAPÃO DA BEIRADA  - QTO MARCELO - ESTÚDIO G"/>
    <s v="13:00"/>
    <s v="21:00"/>
    <s v="13:33:30"/>
    <s v="20:59:00"/>
    <s v="Sexta"/>
    <m/>
    <n v="10.495000000000001"/>
    <s v="20:59"/>
    <x v="5"/>
    <d v="1900-01-11T16:34:30"/>
    <d v="1900-01-12T00:00:00"/>
    <n v="994"/>
    <s v="Acima de 120 minutos"/>
    <d v="1899-12-30T21:00:00"/>
    <d v="1899-12-30T13:30:00"/>
  </r>
  <r>
    <s v="SGP_NOVO"/>
    <x v="4"/>
    <s v="105"/>
    <s v="05/01/2024 00:24:52"/>
    <s v="14/02/2024 19:46:22"/>
    <s v="15/02/2024"/>
    <s v="17"/>
    <s v="Estúdio"/>
    <s v="Fechado"/>
    <s v="DELEGACIA - ESTÚDIO I"/>
    <s v="13:00"/>
    <s v="21:00"/>
    <s v="13:57:56"/>
    <s v="20:22:42"/>
    <s v="Quinta"/>
    <m/>
    <n v="7.75"/>
    <s v="20:22"/>
    <x v="5"/>
    <d v="1900-01-11T18:35:14"/>
    <d v="1900-01-12T01:00:00"/>
    <n v="1115"/>
    <s v="Acima de 120 minutos"/>
    <d v="1899-12-30T20:30:00"/>
    <d v="1899-12-30T14:00:00"/>
  </r>
  <r>
    <s v="SGP_NOVO"/>
    <x v="4"/>
    <s v="115"/>
    <s v="05/01/2024 13:31:48"/>
    <s v="22/02/2024 18:38:14"/>
    <s v="28/02/2024"/>
    <s v="138"/>
    <s v="Estúdio"/>
    <s v="Fechado"/>
    <s v="ESTÚDIO D - CASA DE SABÁ BODÓ"/>
    <s v="13:00"/>
    <s v="21:00"/>
    <s v="13:47:30"/>
    <s v="19:07:50"/>
    <s v="Quarta"/>
    <m/>
    <n v="10.625"/>
    <s v="19:07"/>
    <x v="0"/>
    <d v="1900-01-11T20:39:40"/>
    <d v="1900-01-12T02:00:00"/>
    <n v="1239"/>
    <s v="Acima de 120 minutos"/>
    <d v="1899-12-30T19:00:00"/>
    <d v="1899-12-30T14:00:00"/>
  </r>
  <r>
    <s v="SGP_NOVO"/>
    <x v="4"/>
    <s v="116"/>
    <s v="05/01/2024 13:32:09"/>
    <s v="22/02/2024 18:38:25"/>
    <s v="29/02/2024"/>
    <s v="162"/>
    <s v="Estúdio"/>
    <s v="Fechado"/>
    <s v="ESTÚDIO D - CASA DE SABÁ BODÓ"/>
    <s v="13:00"/>
    <s v="21:00"/>
    <s v="13:26:51"/>
    <s v="18:18:25"/>
    <s v="Quinta"/>
    <m/>
    <n v="9.125"/>
    <s v="18:18"/>
    <x v="2"/>
    <d v="1900-01-11T22:08:26"/>
    <d v="1900-01-12T03:00:00"/>
    <n v="1328"/>
    <s v="Acima de 120 minutos"/>
    <d v="1899-12-30T18:30:00"/>
    <d v="1899-12-30T13:30:00"/>
  </r>
  <r>
    <s v="SGP_NOVO"/>
    <x v="4"/>
    <s v="119"/>
    <s v="08/01/2024 15:42:34"/>
    <s v="17/01/2024 17:39:19"/>
    <s v="23/01/2024"/>
    <s v="139"/>
    <s v="Estúdio"/>
    <s v="Fechado"/>
    <s v="CASA DE ZÉFA LEONEL  - ESTÚDIO G"/>
    <s v="13:00"/>
    <s v="21:00"/>
    <s v="13:54:47"/>
    <s v="20:52:00"/>
    <s v="Terça"/>
    <m/>
    <n v="5.75"/>
    <s v="20:52"/>
    <x v="5"/>
    <d v="1900-01-11T21:02:47"/>
    <d v="1900-01-12T04:00:00"/>
    <n v="1262"/>
    <s v="Acima de 120 minutos"/>
    <d v="1899-12-30T21:00:00"/>
    <d v="1899-12-30T14:00:00"/>
  </r>
  <r>
    <s v="SGP_NOVO"/>
    <x v="4"/>
    <s v="120"/>
    <s v="08/01/2024 15:46:05"/>
    <s v="19/01/2024 16:03:39"/>
    <s v="22/01/2024"/>
    <s v="70"/>
    <s v="Estúdio"/>
    <s v="Fechado"/>
    <s v="CASA DE ZÉFA LEONEL  - ESTÚDIO G"/>
    <s v="15:00"/>
    <s v="22:00"/>
    <s v="16:30:08"/>
    <s v="21:22:51"/>
    <s v="Segunda"/>
    <m/>
    <n v="4.5"/>
    <s v="21:22"/>
    <x v="4"/>
    <d v="1900-01-12T00:07:17"/>
    <d v="1900-01-12T05:00:00"/>
    <n v="7"/>
    <s v="Até 30 minutos"/>
    <d v="1899-12-30T21:30:00"/>
    <d v="1899-12-30T16:30:00"/>
  </r>
  <r>
    <s v="SGP_NOVO"/>
    <x v="4"/>
    <s v="121"/>
    <s v="08/01/2024 15:54:51"/>
    <s v="17/01/2024 17:52:40"/>
    <s v="27/01/2024"/>
    <s v="232"/>
    <s v="Estúdio"/>
    <s v="Fechado"/>
    <s v="CASA DE ZÉFA LEONEL  - ESTÚDIO G"/>
    <s v="10:00"/>
    <s v="19:00"/>
    <m/>
    <m/>
    <s v="Sábado"/>
    <m/>
    <n v="6.75"/>
    <s v=""/>
    <x v="3"/>
    <d v="1900-01-12T06:00:00"/>
    <d v="1900-01-12T06:00:00"/>
    <n v="360"/>
    <s v="Acima de 120 minutos"/>
    <s v=" "/>
    <d v="1899-12-30T00:00:00"/>
  </r>
  <r>
    <s v="SGP_NOVO"/>
    <x v="4"/>
    <s v="123"/>
    <s v="10/01/2024 21:39:18"/>
    <s v="20/02/2024 19:21:44"/>
    <s v="21/02/2024"/>
    <s v="17"/>
    <s v="Estúdio"/>
    <s v="Fechado"/>
    <s v="CABARÉ - SALÃO + ESCRITÓRIO"/>
    <s v="13:00"/>
    <s v="21:00"/>
    <s v="14:19:56"/>
    <s v="21:22:01"/>
    <s v="Quarta"/>
    <m/>
    <n v="5.875"/>
    <s v="21:22"/>
    <x v="4"/>
    <d v="1900-01-11T23:57:55"/>
    <d v="1900-01-12T07:00:00"/>
    <n v="1437"/>
    <s v="Acima de 120 minutos"/>
    <d v="1899-12-30T21:30:00"/>
    <d v="1899-12-30T14:30:00"/>
  </r>
  <r>
    <s v="SGP_NOVO"/>
    <x v="4"/>
    <s v="139"/>
    <s v="29/01/2024 10:56:37"/>
    <s v="29/01/2024 10:58:05"/>
    <s v="27/01/2024"/>
    <s v="-45"/>
    <s v="Estúdio"/>
    <s v="Fechado"/>
    <s v="adendos roteiro estúdio g"/>
    <s v="13:00"/>
    <s v="19:00"/>
    <m/>
    <m/>
    <s v="Sábado"/>
    <m/>
    <n v="1.875"/>
    <s v=""/>
    <x v="3"/>
    <d v="1900-01-12T08:00:00"/>
    <d v="1900-01-12T08:00:00"/>
    <n v="480"/>
    <s v="Acima de 120 minutos"/>
    <s v=" "/>
    <d v="1899-12-30T00:00:00"/>
  </r>
  <r>
    <s v="SGP_NOVO"/>
    <x v="4"/>
    <s v="140"/>
    <s v="31/01/2024 18:42:35"/>
    <s v="08/02/2024 19:57:18"/>
    <s v="16/02/2024"/>
    <s v="185"/>
    <s v="Estúdio"/>
    <s v="Fechado"/>
    <s v="CASA PAROQUIAL - ESTÚDIO G"/>
    <s v="13:00"/>
    <s v="21:00"/>
    <s v="14:33:19"/>
    <s v="20:53:15"/>
    <s v="Sexta"/>
    <m/>
    <n v="12.5"/>
    <s v="20:53"/>
    <x v="5"/>
    <d v="1900-01-12T02:40:04"/>
    <d v="1900-01-12T09:00:00"/>
    <n v="160"/>
    <s v="Acima de 120 minutos"/>
    <d v="1899-12-30T21:00:00"/>
    <d v="1899-12-30T14:30:00"/>
  </r>
  <r>
    <s v="SGP_NOVO"/>
    <x v="4"/>
    <s v="148"/>
    <s v="05/02/2024 15:20:13"/>
    <s v="22/02/2024 17:46:32"/>
    <s v="23/02/2024"/>
    <s v="20"/>
    <s v="Estúdio"/>
    <s v="Fechado"/>
    <s v="CASA DE ZÉFA LEONEL"/>
    <s v="14:00"/>
    <s v="22:00"/>
    <s v="14:36:51"/>
    <s v="21:45:41"/>
    <s v="Sexta"/>
    <m/>
    <n v="8.125"/>
    <s v="21:45"/>
    <x v="4"/>
    <d v="1900-01-12T02:51:10"/>
    <d v="1900-01-12T10:00:00"/>
    <n v="171"/>
    <s v="Acima de 120 minutos"/>
    <d v="1899-12-30T22:00:00"/>
    <d v="1899-12-30T14:30:00"/>
  </r>
  <r>
    <s v="SGP_NOVO"/>
    <x v="4"/>
    <s v="149"/>
    <s v="05/02/2024 15:20:18"/>
    <s v="22/02/2024 17:48:12"/>
    <s v="24/02/2024"/>
    <s v="41"/>
    <s v="Estúdio"/>
    <s v="Fechado"/>
    <s v="CASA DE ZÉFA LEONEL"/>
    <s v="11:00"/>
    <s v="19:00"/>
    <s v="11:15:00"/>
    <m/>
    <s v="Sábado"/>
    <m/>
    <n v="9.375"/>
    <s v=""/>
    <x v="3"/>
    <d v="1900-01-12T22:15:00"/>
    <d v="1900-01-12T11:00:00"/>
    <n v="1335"/>
    <s v="Acima de 120 minutos"/>
    <s v=" "/>
    <d v="1899-12-30T11:30:00"/>
  </r>
  <r>
    <s v="SGP_NOVO"/>
    <x v="4"/>
    <s v="150"/>
    <s v="05/02/2024 16:22:25"/>
    <s v="27/02/2024 19:09:46"/>
    <s v="04/03/2024"/>
    <s v="137"/>
    <s v="Estúdio"/>
    <s v="Fechado"/>
    <s v="ESCRITÓRIO MINERADORA"/>
    <s v="13:00"/>
    <s v="21:00"/>
    <s v="13:48:00"/>
    <s v="18:05:50"/>
    <s v="Segunda"/>
    <m/>
    <n v="6.875"/>
    <s v="18:05"/>
    <x v="2"/>
    <d v="1900-01-12T07:42:10"/>
    <d v="1900-01-12T12:00:00"/>
    <n v="462"/>
    <s v="Acima de 120 minutos"/>
    <d v="1899-12-30T18:00:00"/>
    <d v="1899-12-30T14:00:00"/>
  </r>
  <r>
    <s v="SGP_NOVO"/>
    <x v="4"/>
    <s v="151"/>
    <s v="05/02/2024 16:26:48"/>
    <s v="27/02/2024 19:16:42"/>
    <s v="05/03/2024"/>
    <s v="161"/>
    <s v="Estúdio"/>
    <s v="Fechado"/>
    <s v="ESCRITÓRIO MINERADORA"/>
    <s v="13:00"/>
    <s v="21:00"/>
    <s v="13:29:00"/>
    <s v="17:54:37"/>
    <s v="Terça"/>
    <m/>
    <n v="8.77"/>
    <s v="17:54"/>
    <x v="1"/>
    <d v="1900-01-12T08:34:23"/>
    <d v="1900-01-12T13:00:00"/>
    <n v="514"/>
    <s v="Acima de 120 minutos"/>
    <d v="1899-12-30T18:00:00"/>
    <d v="1899-12-30T13:30:00"/>
  </r>
  <r>
    <s v="SGP_NOVO"/>
    <x v="4"/>
    <s v="152"/>
    <s v="05/02/2024 16:33:30"/>
    <s v="14/03/2024 13:07:37"/>
    <s v="15/03/2024"/>
    <s v="23"/>
    <s v="Estúdio"/>
    <s v="Fechado"/>
    <s v="CABARÉ - SALÃO"/>
    <s v="13:00"/>
    <s v="21:00"/>
    <s v="13:22:33"/>
    <s v="19:38:34"/>
    <s v="Sexta"/>
    <m/>
    <n v="11.645"/>
    <s v="19:38"/>
    <x v="0"/>
    <d v="1900-01-12T07:43:59"/>
    <d v="1900-01-12T14:00:00"/>
    <n v="463"/>
    <s v="Acima de 120 minutos"/>
    <d v="1899-12-30T19:30:00"/>
    <d v="1899-12-30T13:30:00"/>
  </r>
  <r>
    <s v="SGP_NOVO"/>
    <x v="4"/>
    <s v="153"/>
    <s v="05/02/2024 16:35:00"/>
    <s v="15/03/2024 13:33:25"/>
    <s v="16/03/2024"/>
    <s v="20"/>
    <s v="Estúdio"/>
    <s v="Fechado"/>
    <s v="CABARÉ - SALÃO"/>
    <s v="10:00"/>
    <s v="19:00"/>
    <s v="10:21:31"/>
    <s v="17:45:33"/>
    <s v="Sábado"/>
    <m/>
    <n v="8"/>
    <s v="17:45"/>
    <x v="1"/>
    <d v="1900-01-12T07:35:58"/>
    <d v="1900-01-12T15:00:00"/>
    <n v="455"/>
    <s v="Acima de 120 minutos"/>
    <d v="1899-12-30T18:00:00"/>
    <d v="1899-12-30T10:30:00"/>
  </r>
  <r>
    <s v="SGP_NOVO"/>
    <x v="4"/>
    <s v="154"/>
    <s v="05/02/2024 16:43:04"/>
    <s v="22/02/2024 18:38:07"/>
    <s v="27/02/2024"/>
    <s v="114"/>
    <s v="Estúdio"/>
    <s v="Fechado"/>
    <s v="ESTÚDIO D - HOTEL LAPÃO - QTO MARCELO+SL TOBIAS"/>
    <s v="13:00"/>
    <s v="21:00"/>
    <s v="13:19:15"/>
    <s v="20:47:40"/>
    <s v="Terça"/>
    <m/>
    <n v="8.5650000000000013"/>
    <s v="20:47"/>
    <x v="5"/>
    <d v="1900-01-12T08:31:35"/>
    <d v="1900-01-12T16:00:00"/>
    <n v="511"/>
    <s v="Acima de 120 minutos"/>
    <d v="1899-12-30T21:00:00"/>
    <d v="1899-12-30T13:30:00"/>
  </r>
  <r>
    <s v="SGP_NOVO"/>
    <x v="4"/>
    <s v="155"/>
    <s v="05/02/2024 17:05:45"/>
    <s v="24/02/2024 14:39:33"/>
    <s v="26/02/2024"/>
    <s v="46"/>
    <s v="Estúdio"/>
    <s v="Fechado"/>
    <s v="ESTÚDIO D - DELEGACIA"/>
    <s v="13:00"/>
    <s v="21:00"/>
    <s v="13:06:52"/>
    <s v="19:57:05"/>
    <s v="Segunda"/>
    <m/>
    <n v="10.25"/>
    <s v="19:57"/>
    <x v="0"/>
    <d v="1900-01-12T10:09:47"/>
    <d v="1900-01-12T17:00:00"/>
    <n v="609"/>
    <s v="Acima de 120 minutos"/>
    <d v="1899-12-30T20:00:00"/>
    <d v="1899-12-30T13:00:00"/>
  </r>
  <r>
    <s v="SGP_NOVO"/>
    <x v="4"/>
    <s v="156"/>
    <s v="05/02/2024 17:18:09"/>
    <s v="22/02/2024 18:38:32"/>
    <s v="01/03/2024"/>
    <s v="186"/>
    <s v="Estúdio"/>
    <s v="Fechado"/>
    <s v="ESTÚDIO D - PREFEITURA"/>
    <s v="13:00"/>
    <s v="21:00"/>
    <s v="13:23:31"/>
    <s v="19:29:33"/>
    <s v="Sexta"/>
    <m/>
    <n v="10.25"/>
    <s v="19:29"/>
    <x v="0"/>
    <d v="1900-01-12T11:53:58"/>
    <d v="1900-01-12T18:00:00"/>
    <n v="713"/>
    <s v="Acima de 120 minutos"/>
    <d v="1899-12-30T19:30:00"/>
    <d v="1899-12-30T13:30:00"/>
  </r>
  <r>
    <s v="SGP_NOVO"/>
    <x v="4"/>
    <s v="157"/>
    <s v="05/02/2024 17:21:21"/>
    <s v="22/02/2024 18:38:37"/>
    <s v="02/03/2024"/>
    <s v="210"/>
    <s v="Estúdio"/>
    <s v="Fechado"/>
    <s v="ESTÚDIO D - CASA PRIMO CICERO"/>
    <s v="13:00"/>
    <s v="21:00"/>
    <s v="13:13:07"/>
    <s v="19:45:17"/>
    <s v="Sábado"/>
    <m/>
    <n v="11.754999999999999"/>
    <s v="19:45"/>
    <x v="0"/>
    <d v="1900-01-12T12:27:50"/>
    <d v="1900-01-12T19:00:00"/>
    <n v="747"/>
    <s v="Acima de 120 minutos"/>
    <d v="1899-12-30T20:00:00"/>
    <d v="1899-12-30T13:00:00"/>
  </r>
  <r>
    <s v="SGP_NOVO"/>
    <x v="4"/>
    <s v="158"/>
    <s v="05/02/2024 17:25:56"/>
    <s v="01/03/2024 19:43:10"/>
    <s v="07/03/2024"/>
    <s v="137"/>
    <s v="Estúdio"/>
    <s v="Fechado"/>
    <s v="CABARÉ VOLTAGEM (SALÃO)"/>
    <s v="13:00"/>
    <s v="21:00"/>
    <s v="13:32:25"/>
    <s v="20:42:04"/>
    <s v="Quinta"/>
    <m/>
    <n v="10.234999999999999"/>
    <s v="20:42"/>
    <x v="5"/>
    <d v="1900-01-12T12:50:21"/>
    <d v="1900-01-12T20:00:00"/>
    <n v="770"/>
    <s v="Acima de 120 minutos"/>
    <d v="1899-12-30T20:30:00"/>
    <d v="1899-12-30T13:30:00"/>
  </r>
  <r>
    <s v="SGP_NOVO"/>
    <x v="4"/>
    <s v="160"/>
    <s v="05/02/2024 17:32:56"/>
    <s v="09/03/2024 12:04:22"/>
    <s v="09/03/2024"/>
    <s v="-2"/>
    <s v="Estúdio"/>
    <s v="Fechado"/>
    <s v="HOTEL - QTO MARCELO"/>
    <s v="10:00"/>
    <s v="19:00"/>
    <s v="10:14:34"/>
    <s v="18:55:08"/>
    <s v="Sábado"/>
    <m/>
    <n v="12"/>
    <s v="18:55"/>
    <x v="2"/>
    <d v="1900-01-12T12:19:26"/>
    <d v="1900-01-12T21:00:00"/>
    <n v="739"/>
    <s v="Acima de 120 minutos"/>
    <d v="1899-12-30T19:00:00"/>
    <d v="1899-12-30T10:00:00"/>
  </r>
  <r>
    <s v="SGP_NOVO"/>
    <x v="4"/>
    <s v="162"/>
    <s v="05/02/2024 17:51:14"/>
    <s v="05/03/2024 16:45:30"/>
    <s v="08/03/2024"/>
    <s v="68"/>
    <s v="Estúdio"/>
    <s v="Fechado"/>
    <s v="HOTEL - QTO MARCELO"/>
    <s v="13:00"/>
    <s v="21:00"/>
    <s v="13:11:35"/>
    <s v="20:36:34"/>
    <s v="Sexta"/>
    <m/>
    <n v="11.625"/>
    <s v="20:36"/>
    <x v="5"/>
    <d v="1900-01-12T14:35:01"/>
    <d v="1900-01-12T22:00:00"/>
    <n v="875"/>
    <s v="Acima de 120 minutos"/>
    <d v="1899-12-30T20:30:00"/>
    <d v="1899-12-30T13:00:00"/>
  </r>
  <r>
    <s v="SGP_NOVO"/>
    <x v="4"/>
    <s v="168"/>
    <s v="09/02/2024 19:59:05"/>
    <s v="21/02/2024 19:02:24"/>
    <s v="22/02/2024"/>
    <s v="17"/>
    <s v="Estúdio"/>
    <s v="Fechado"/>
    <s v="CABARÉ - SALÃO + ESCRITÓRIO"/>
    <s v="13:00"/>
    <s v="21:00"/>
    <s v="13:39:04"/>
    <s v="20:48:56"/>
    <s v="Quinta"/>
    <m/>
    <n v="6.75"/>
    <s v="20:48"/>
    <x v="5"/>
    <d v="1900-01-12T15:50:08"/>
    <d v="1900-01-12T23:00:00"/>
    <n v="950"/>
    <s v="Acima de 120 minutos"/>
    <d v="1899-12-30T21:00:00"/>
    <d v="1899-12-30T13:30:00"/>
  </r>
  <r>
    <s v="SGP_NOVO"/>
    <x v="4"/>
    <s v="186"/>
    <s v="20/02/2024 19:35:01"/>
    <s v="29/02/2024 15:37:12"/>
    <s v="06/03/2024"/>
    <s v="141"/>
    <s v="Estúdio"/>
    <s v="Fechado"/>
    <s v="CASA PRIMO CÍCERO"/>
    <s v="13:00"/>
    <s v="21:00"/>
    <s v="13:28:13"/>
    <s v="17:52:32"/>
    <s v="Quarta"/>
    <m/>
    <n v="7"/>
    <s v="17:52"/>
    <x v="1"/>
    <d v="1900-01-12T19:35:41"/>
    <d v="1900-01-13T00:00:00"/>
    <n v="1175"/>
    <s v="Acima de 120 minutos"/>
    <d v="1899-12-30T18:00:00"/>
    <d v="1899-12-30T13:30:00"/>
  </r>
  <r>
    <s v="SGP_NOVO"/>
    <x v="4"/>
    <s v="189"/>
    <s v="20/02/2024 19:53:55"/>
    <s v="09/03/2024 17:26:30"/>
    <s v="11/03/2024"/>
    <s v="43"/>
    <s v="Estúdio"/>
    <s v="Fechado"/>
    <s v="HOTEL - RESTAURANTE"/>
    <s v="13:00"/>
    <s v="21:00"/>
    <s v="13:44:18"/>
    <s v="18:28:53"/>
    <s v="Segunda"/>
    <m/>
    <n v="10.5"/>
    <s v="18:28"/>
    <x v="2"/>
    <d v="1900-01-12T20:15:25"/>
    <d v="1900-01-13T01:00:00"/>
    <n v="1215"/>
    <s v="Acima de 120 minutos"/>
    <d v="1899-12-30T18:30:00"/>
    <d v="1899-12-30T13:30:00"/>
  </r>
  <r>
    <s v="SGP_NOVO"/>
    <x v="4"/>
    <s v="190"/>
    <s v="20/02/2024 19:54:42"/>
    <s v="07/03/2024 15:40:00"/>
    <s v="14/03/2024"/>
    <s v="165"/>
    <s v="Estúdio"/>
    <s v="Fechado"/>
    <s v="DELEGACIA + PREFEITURA"/>
    <s v="13:00"/>
    <s v="21:00"/>
    <s v="13:11:28"/>
    <s v="19:15:02"/>
    <s v="Quinta"/>
    <m/>
    <n v="10.75"/>
    <s v="19:15"/>
    <x v="0"/>
    <d v="1900-01-12T19:56:26"/>
    <d v="1900-01-13T02:00:00"/>
    <n v="1196"/>
    <s v="Acima de 120 minutos"/>
    <d v="1899-12-30T19:30:00"/>
    <d v="1899-12-30T13:00:00"/>
  </r>
  <r>
    <s v="SGP_NOVO"/>
    <x v="4"/>
    <s v="200"/>
    <s v="21/02/2024 16:41:11"/>
    <s v="27/05/2024 19:48:21"/>
    <s v="29/05/2024"/>
    <s v="41"/>
    <s v="Estúdio"/>
    <s v="Fechado"/>
    <s v="ESTÚDIO D"/>
    <s v="13:00"/>
    <s v="21:00"/>
    <s v="13:10:00"/>
    <s v="20:35:51"/>
    <s v="Quarta"/>
    <m/>
    <n v="17.175000000000001"/>
    <s v="20:35"/>
    <x v="5"/>
    <d v="1900-01-12T19:34:09"/>
    <d v="1900-01-13T03:00:00"/>
    <n v="1174"/>
    <s v="Acima de 120 minutos"/>
    <d v="1899-12-30T20:30:00"/>
    <d v="1899-12-30T13:00:00"/>
  </r>
  <r>
    <s v="SGP_NOVO"/>
    <x v="4"/>
    <s v="208"/>
    <s v="23/02/2024 18:01:01"/>
    <s v="18/03/2024 18:27:20"/>
    <s v="19/03/2024"/>
    <s v="18"/>
    <s v="Estúdio"/>
    <s v="Fechado"/>
    <s v="ESTÚDIO D - HOTEL QTO MARCELO"/>
    <s v="13:00"/>
    <s v="21:00"/>
    <s v="13:11:55"/>
    <s v="19:54:28"/>
    <s v="Terça"/>
    <m/>
    <n v="10.96"/>
    <s v="19:54"/>
    <x v="0"/>
    <d v="1900-01-12T21:17:27"/>
    <d v="1900-01-13T04:00:00"/>
    <n v="1277"/>
    <s v="Acima de 120 minutos"/>
    <d v="1899-12-30T20:00:00"/>
    <d v="1899-12-30T13:00:00"/>
  </r>
  <r>
    <s v="SGP_NOVO"/>
    <x v="4"/>
    <s v="209"/>
    <s v="23/02/2024 18:06:55"/>
    <s v="16/03/2024 13:20:06"/>
    <s v="20/03/2024"/>
    <s v="95"/>
    <s v="Estúdio"/>
    <s v="Fechado"/>
    <s v="ESTÚDIO D - CASA ARIOSTOS"/>
    <s v="13:00"/>
    <s v="21:00"/>
    <s v="13:13:10"/>
    <s v="20:30:13"/>
    <s v="Quarta"/>
    <m/>
    <n v="13.75"/>
    <s v="20:30"/>
    <x v="5"/>
    <d v="1900-01-12T21:42:57"/>
    <d v="1900-01-13T05:00:00"/>
    <n v="1302"/>
    <s v="Acima de 120 minutos"/>
    <d v="1899-12-30T20:30:00"/>
    <d v="1899-12-30T13:00:00"/>
  </r>
  <r>
    <s v="SGP_NOVO"/>
    <x v="4"/>
    <s v="210"/>
    <s v="23/02/2024 18:29:25"/>
    <s v="19/03/2024 15:14:52"/>
    <s v="21/03/2024"/>
    <s v="45"/>
    <s v="Estúdio"/>
    <s v="Fechado"/>
    <s v="ESTÚDIO D  - CASA ARIOSTOS"/>
    <s v="13:00"/>
    <s v="21:00"/>
    <s v="13:20:00"/>
    <s v="18:39:39"/>
    <s v="Quinta"/>
    <m/>
    <n v="15.25"/>
    <s v="18:39"/>
    <x v="2"/>
    <d v="1900-01-13T00:40:21"/>
    <d v="1900-01-13T06:00:00"/>
    <n v="40"/>
    <s v="De 30 até 60 minutos"/>
    <d v="1899-12-30T18:30:00"/>
    <d v="1899-12-30T13:30:00"/>
  </r>
  <r>
    <s v="SGP_NOVO"/>
    <x v="4"/>
    <s v="211"/>
    <s v="23/02/2024 18:55:17"/>
    <s v="22/03/2024 18:02:15"/>
    <s v="23/03/2024"/>
    <s v="15"/>
    <s v="Estúdio"/>
    <s v="Fechado"/>
    <s v=" ESTÚDIO B  - CASA ZÉFA LEONEL"/>
    <s v="10:00"/>
    <s v="19:00"/>
    <s v="10:20:00"/>
    <s v="16:38:42"/>
    <s v="Sábado"/>
    <m/>
    <n v="11.625"/>
    <s v="16:38"/>
    <x v="3"/>
    <d v="1900-01-13T00:41:18"/>
    <d v="1900-01-13T07:00:00"/>
    <n v="41"/>
    <s v="De 30 até 60 minutos"/>
    <d v="1899-12-30T16:30:00"/>
    <d v="1899-12-30T10:30:00"/>
  </r>
  <r>
    <s v="SGP_NOVO"/>
    <x v="4"/>
    <s v="212"/>
    <s v="23/02/2024 18:59:51"/>
    <s v="16/03/2024 13:19:39"/>
    <s v="18/03/2024"/>
    <s v="47"/>
    <s v="Estúdio"/>
    <s v="Fechado"/>
    <s v="ESTÚDIO D - HOTEL - FLAT ARTUR"/>
    <s v="13:00"/>
    <s v="21:00"/>
    <s v="13:04:36"/>
    <s v="19:10:23"/>
    <s v="Segunda"/>
    <m/>
    <n v="9.5"/>
    <s v="19:10"/>
    <x v="0"/>
    <d v="1900-01-13T01:54:13"/>
    <d v="1900-01-13T08:00:00"/>
    <n v="114"/>
    <s v="De 90 até 120 minutos"/>
    <d v="1899-12-30T19:00:00"/>
    <d v="1899-12-30T13:00:00"/>
  </r>
  <r>
    <s v="SGP_NOVO"/>
    <x v="4"/>
    <s v="219"/>
    <s v="26/02/2024 18:40:18"/>
    <s v="21/03/2024 13:29:08"/>
    <s v="22/03/2024"/>
    <s v="20"/>
    <s v="Estúdio"/>
    <s v="Fechado"/>
    <s v="ESTÚDIO B - CASA PRIMO CÍCERO"/>
    <s v="10:00"/>
    <s v="18:00"/>
    <s v="10:24:00"/>
    <s v="16:44:43"/>
    <s v="Sexta"/>
    <m/>
    <n v="13.04"/>
    <s v="16:44"/>
    <x v="3"/>
    <d v="1900-01-13T02:39:17"/>
    <d v="1900-01-13T09:00:00"/>
    <n v="159"/>
    <s v="Acima de 120 minutos"/>
    <d v="1899-12-30T16:30:00"/>
    <d v="1899-12-30T10:30:00"/>
  </r>
  <r>
    <s v="SGP_NOVO"/>
    <x v="4"/>
    <s v="230"/>
    <s v="26/02/2024 21:23:18"/>
    <s v="23/03/2024 15:08:20"/>
    <s v="27/03/2024"/>
    <s v="93"/>
    <s v="Estúdio"/>
    <s v="Fechado"/>
    <s v="ESTÚDIO B"/>
    <s v="13:00"/>
    <s v="21:00"/>
    <s v="13:16:45"/>
    <s v="21:03:40"/>
    <s v="Quarta"/>
    <m/>
    <n v="13.54"/>
    <s v="21:03"/>
    <x v="4"/>
    <d v="1900-01-13T02:13:05"/>
    <d v="1900-01-13T10:00:00"/>
    <n v="133"/>
    <s v="Acima de 120 minutos"/>
    <d v="1899-12-30T21:00:00"/>
    <d v="1899-12-30T13:30:00"/>
  </r>
  <r>
    <s v="SGP_NOVO"/>
    <x v="4"/>
    <s v="231"/>
    <s v="26/02/2024 21:23:20"/>
    <s v="25/03/2024 17:03:43"/>
    <s v="26/03/2024"/>
    <s v="19"/>
    <s v="Estúdio"/>
    <s v="Fechado"/>
    <s v="ESTÚDIO B"/>
    <s v="13:00"/>
    <s v="21:00"/>
    <s v="13:45:32"/>
    <s v="20:19:44"/>
    <s v="Terça"/>
    <m/>
    <n v="11.215"/>
    <s v="20:19"/>
    <x v="5"/>
    <d v="1900-01-13T04:25:48"/>
    <d v="1900-01-13T11:00:00"/>
    <n v="265"/>
    <s v="Acima de 120 minutos"/>
    <d v="1899-12-30T20:30:00"/>
    <d v="1899-12-30T14:00:00"/>
  </r>
  <r>
    <s v="SGP_NOVO"/>
    <x v="4"/>
    <s v="232"/>
    <s v="26/02/2024 21:23:22"/>
    <s v="23/03/2024 14:22:18"/>
    <s v="28/03/2024"/>
    <s v="118"/>
    <s v="Estúdio"/>
    <s v="Fechado"/>
    <s v="ESTÚDIO B"/>
    <s v="13:00"/>
    <s v="21:00"/>
    <s v="13:19:00"/>
    <s v="19:43:29"/>
    <s v="Quinta"/>
    <m/>
    <n v="11.75"/>
    <s v="19:43"/>
    <x v="0"/>
    <d v="1900-01-13T05:35:31"/>
    <d v="1900-01-13T12:00:00"/>
    <n v="335"/>
    <s v="Acima de 120 minutos"/>
    <d v="1899-12-30T19:30:00"/>
    <d v="1899-12-30T13:30:00"/>
  </r>
  <r>
    <s v="SGP_NOVO"/>
    <x v="4"/>
    <s v="233"/>
    <s v="26/02/2024 21:23:24"/>
    <s v="23/03/2024 15:08:47"/>
    <s v="25/03/2024"/>
    <s v="45"/>
    <s v="Estúdio"/>
    <s v="Fechado"/>
    <s v="ESTÚDIO B"/>
    <s v="13:00"/>
    <s v="21:00"/>
    <s v="13:32:53"/>
    <s v="21:08:37"/>
    <s v="Segunda"/>
    <m/>
    <n v="12.875"/>
    <s v="21:08"/>
    <x v="4"/>
    <d v="1900-01-13T05:24:16"/>
    <d v="1900-01-13T13:00:00"/>
    <n v="324"/>
    <s v="Acima de 120 minutos"/>
    <d v="1899-12-30T21:00:00"/>
    <d v="1899-12-30T13:30:00"/>
  </r>
  <r>
    <s v="SGP_NOVO"/>
    <x v="4"/>
    <s v="245"/>
    <s v="16/03/2024 13:53:21"/>
    <s v="28/03/2024 19:54:23"/>
    <s v="30/03/2024"/>
    <s v="41"/>
    <s v="Estúdio"/>
    <s v="Fechado"/>
    <s v="ESTÚDIO B"/>
    <s v="13:00"/>
    <s v="21:00"/>
    <s v="13:42:23"/>
    <s v="20:53:51"/>
    <s v="Sábado"/>
    <m/>
    <n v="14.5"/>
    <s v="20:53"/>
    <x v="5"/>
    <d v="1900-01-13T06:48:32"/>
    <d v="1900-01-13T14:00:00"/>
    <n v="408"/>
    <s v="Acima de 120 minutos"/>
    <d v="1899-12-30T21:00:00"/>
    <d v="1899-12-30T13:30:00"/>
  </r>
  <r>
    <s v="SGP_NOVO"/>
    <x v="4"/>
    <s v="256"/>
    <s v="16/03/2024 14:50:44"/>
    <s v="13/04/2024 14:11:05"/>
    <s v="13/04/2024"/>
    <s v="-1"/>
    <s v="Estúdio"/>
    <s v="Fechado"/>
    <s v="ESTÚDIO D"/>
    <s v="13:00"/>
    <s v="21:00"/>
    <s v="13:21:45"/>
    <s v="19:01:38"/>
    <s v="Sábado"/>
    <m/>
    <n v="12.56"/>
    <s v="19:01"/>
    <x v="0"/>
    <d v="1900-01-13T09:20:07"/>
    <d v="1900-01-13T15:00:00"/>
    <n v="560"/>
    <s v="Acima de 120 minutos"/>
    <d v="1899-12-30T19:00:00"/>
    <d v="1899-12-30T13:30:00"/>
  </r>
  <r>
    <s v="SGP_NOVO"/>
    <x v="4"/>
    <s v="257"/>
    <s v="16/03/2024 14:52:22"/>
    <s v="04/04/2024 15:46:05"/>
    <s v="10/04/2024"/>
    <s v="141"/>
    <s v="Estúdio"/>
    <s v="Fechado"/>
    <s v="ESTÚDIO D"/>
    <s v="13:00"/>
    <s v="21:00"/>
    <s v="13:25:26"/>
    <s v="21:04:06"/>
    <s v="Quarta"/>
    <m/>
    <n v="8.875"/>
    <s v="21:04"/>
    <x v="4"/>
    <d v="1900-01-13T08:21:20"/>
    <d v="1900-01-13T16:00:00"/>
    <n v="501"/>
    <s v="Acima de 120 minutos"/>
    <d v="1899-12-30T21:00:00"/>
    <d v="1899-12-30T13:30:00"/>
  </r>
  <r>
    <s v="SGP_NOVO"/>
    <x v="4"/>
    <s v="258"/>
    <s v="16/03/2024 14:57:47"/>
    <s v="04/04/2024 20:37:58"/>
    <s v="11/04/2024"/>
    <s v="160"/>
    <s v="Estúdio"/>
    <s v="Fechado"/>
    <s v="ESTÚDIO D"/>
    <s v="13:00"/>
    <s v="21:00"/>
    <s v="13:32:30"/>
    <s v="19:24:02"/>
    <s v="Quinta"/>
    <m/>
    <n v="11.875"/>
    <s v="19:24"/>
    <x v="0"/>
    <d v="1900-01-13T11:08:28"/>
    <d v="1900-01-13T17:00:00"/>
    <n v="668"/>
    <s v="Acima de 120 minutos"/>
    <d v="1899-12-30T19:30:00"/>
    <d v="1899-12-30T13:30:00"/>
  </r>
  <r>
    <s v="SGP_NOVO"/>
    <x v="4"/>
    <s v="261"/>
    <s v="20/03/2024 15:42:56"/>
    <s v="27/03/2024 21:21:27"/>
    <s v="04/04/2024"/>
    <s v="183"/>
    <s v="Estúdio"/>
    <s v="Fechado"/>
    <s v="ESTÚDIO B"/>
    <s v="13:00"/>
    <s v="21:00"/>
    <s v="13:35:00"/>
    <s v="18:22:09"/>
    <s v="Quinta"/>
    <m/>
    <n v="10.844999999999999"/>
    <s v="18:22"/>
    <x v="2"/>
    <d v="1900-01-13T13:12:51"/>
    <d v="1900-01-13T18:00:00"/>
    <n v="792"/>
    <s v="Acima de 120 minutos"/>
    <d v="1899-12-30T18:30:00"/>
    <d v="1899-12-30T13:30:00"/>
  </r>
  <r>
    <s v="SGP_NOVO"/>
    <x v="4"/>
    <s v="262"/>
    <s v="20/03/2024 15:43:09"/>
    <s v="27/03/2024 21:21:19"/>
    <s v="03/04/2024"/>
    <s v="159"/>
    <s v="Estúdio"/>
    <s v="Fechado"/>
    <s v="ESTÚDIO B"/>
    <s v="13:00"/>
    <s v="21:00"/>
    <s v="13:29:42"/>
    <s v="20:26:28"/>
    <s v="Quarta"/>
    <m/>
    <n v="14.06"/>
    <s v="20:26"/>
    <x v="5"/>
    <d v="1900-01-13T12:03:14"/>
    <d v="1900-01-13T19:00:00"/>
    <n v="723"/>
    <s v="Acima de 120 minutos"/>
    <d v="1899-12-30T20:30:00"/>
    <d v="1899-12-30T13:30:00"/>
  </r>
  <r>
    <s v="SGP_NOVO"/>
    <x v="4"/>
    <s v="271"/>
    <s v="25/03/2024 13:20:55"/>
    <s v="27/03/2024 21:19:35"/>
    <s v="01/04/2024"/>
    <s v="111"/>
    <s v="Estúdio"/>
    <s v="Fechado"/>
    <s v="ESTÚDIO B"/>
    <s v="13:00"/>
    <s v="21:00"/>
    <s v="13:11:49"/>
    <s v="19:04:04"/>
    <s v="Segunda"/>
    <m/>
    <n v="15.68"/>
    <s v="19:04"/>
    <x v="0"/>
    <d v="1900-01-13T14:07:45"/>
    <d v="1900-01-13T20:00:00"/>
    <n v="847"/>
    <s v="Acima de 120 minutos"/>
    <d v="1899-12-30T19:00:00"/>
    <d v="1899-12-30T13:00:00"/>
  </r>
  <r>
    <s v="SGP_NOVO"/>
    <x v="4"/>
    <s v="277"/>
    <s v="25/03/2024 14:06:55"/>
    <s v="27/03/2024 21:21:37"/>
    <s v="05/04/2024"/>
    <s v="207"/>
    <s v="Estúdio"/>
    <s v="Fechado"/>
    <s v="ESTÚDIO B"/>
    <s v="13:00"/>
    <s v="21:00"/>
    <s v="13:11:00"/>
    <s v="20:57:39"/>
    <s v="Sexta"/>
    <m/>
    <n v="14"/>
    <s v="20:57"/>
    <x v="5"/>
    <d v="1900-01-13T13:13:21"/>
    <d v="1900-01-13T21:00:00"/>
    <n v="793"/>
    <s v="Acima de 120 minutos"/>
    <d v="1899-12-30T21:00:00"/>
    <d v="1899-12-30T13:00:00"/>
  </r>
  <r>
    <s v="SGP_NOVO"/>
    <x v="4"/>
    <s v="281"/>
    <s v="25/03/2024 15:10:33"/>
    <s v="02/04/2024 11:59:17"/>
    <s v="02/04/2024"/>
    <s v="1"/>
    <s v="Estúdio"/>
    <s v="Fechado"/>
    <s v="ESTÚDIO B"/>
    <s v="13:00"/>
    <s v="21:00"/>
    <s v="13:18:13"/>
    <s v="20:16:49"/>
    <s v="Terça"/>
    <m/>
    <n v="10.41"/>
    <s v="20:16"/>
    <x v="5"/>
    <d v="1900-01-13T15:01:24"/>
    <d v="1900-01-13T22:00:00"/>
    <n v="901"/>
    <s v="Acima de 120 minutos"/>
    <d v="1899-12-30T20:30:00"/>
    <d v="1899-12-30T13:30:00"/>
  </r>
  <r>
    <s v="SGP_NOVO"/>
    <x v="4"/>
    <s v="282"/>
    <s v="25/03/2024 16:05:39"/>
    <s v="05/04/2024 17:59:51"/>
    <s v="06/04/2024"/>
    <s v="19"/>
    <s v="Estúdio"/>
    <s v="Fechado"/>
    <s v="ESTÚDIO D"/>
    <s v="13:00"/>
    <s v="21:00"/>
    <s v="13:11:44"/>
    <s v="17:28:43"/>
    <s v="Sábado"/>
    <m/>
    <n v="9.125"/>
    <s v="17:28"/>
    <x v="1"/>
    <d v="1900-01-13T18:43:01"/>
    <d v="1900-01-13T23:00:00"/>
    <n v="1123"/>
    <s v="Acima de 120 minutos"/>
    <d v="1899-12-30T17:30:00"/>
    <d v="1899-12-30T13:00:00"/>
  </r>
  <r>
    <s v="SGP_NOVO"/>
    <x v="4"/>
    <s v="288"/>
    <s v="25/03/2024 16:37:40"/>
    <s v="04/04/2024 15:32:50"/>
    <s v="09/04/2024"/>
    <s v="118"/>
    <s v="Estúdio"/>
    <s v="Fechado"/>
    <s v="ESTÚDIO D"/>
    <s v="14:00"/>
    <s v="21:00"/>
    <s v="14:15:00"/>
    <s v="20:45:42"/>
    <s v="Terça"/>
    <m/>
    <n v="13.125"/>
    <s v="20:45"/>
    <x v="5"/>
    <d v="1900-01-13T17:29:18"/>
    <d v="1900-01-14T00:00:00"/>
    <n v="1049"/>
    <s v="Acima de 120 minutos"/>
    <d v="1899-12-30T21:00:00"/>
    <d v="1899-12-30T14:30:00"/>
  </r>
  <r>
    <s v="SGP_NOVO"/>
    <x v="4"/>
    <s v="292"/>
    <s v="25/03/2024 21:34:06"/>
    <s v="11/04/2024 19:36:23"/>
    <s v="15/04/2024"/>
    <s v="86"/>
    <s v="Estúdio"/>
    <s v="Fechado"/>
    <s v="ESTÚDIO D"/>
    <s v="10:00"/>
    <s v="17:00"/>
    <s v="10:25:50"/>
    <s v="16:01:49"/>
    <s v="Segunda"/>
    <m/>
    <n v="12.625"/>
    <s v="16:01"/>
    <x v="3"/>
    <d v="1900-01-13T19:24:01"/>
    <d v="1900-01-14T01:00:00"/>
    <n v="1164"/>
    <s v="Acima de 120 minutos"/>
    <d v="1899-12-30T16:00:00"/>
    <d v="1899-12-30T10:30:00"/>
  </r>
  <r>
    <s v="SGP_NOVO"/>
    <x v="4"/>
    <s v="293"/>
    <s v="25/03/2024 21:35:08"/>
    <s v="11/04/2024 14:04:43"/>
    <s v="12/04/2024"/>
    <s v="23"/>
    <s v="Estúdio"/>
    <s v="Fechado"/>
    <s v="ESTÚDIO D"/>
    <s v="14:00"/>
    <s v="22:00"/>
    <s v="14:06:11"/>
    <s v="21:48:10"/>
    <s v="Sexta"/>
    <m/>
    <n v="14.185"/>
    <s v="21:48"/>
    <x v="4"/>
    <d v="1900-01-13T18:18:01"/>
    <d v="1900-01-14T02:00:00"/>
    <n v="1098"/>
    <s v="Acima de 120 minutos"/>
    <d v="1899-12-30T22:00:00"/>
    <d v="1899-12-30T14:00:00"/>
  </r>
  <r>
    <s v="SGP_NOVO"/>
    <x v="4"/>
    <s v="295"/>
    <s v="25/03/2024 21:36:52"/>
    <s v="11/04/2024 20:59:50"/>
    <s v="20/04/2024"/>
    <s v="208"/>
    <s v="Estúdio"/>
    <s v="Fechado"/>
    <s v="ESTÚDIO D"/>
    <s v="13:00"/>
    <s v="21:00"/>
    <s v="13:14:00"/>
    <s v="21:02:47"/>
    <s v="Sábado"/>
    <m/>
    <n v="16"/>
    <s v="21:02"/>
    <x v="4"/>
    <d v="1900-01-13T19:11:13"/>
    <d v="1900-01-14T03:00:00"/>
    <n v="1151"/>
    <s v="Acima de 120 minutos"/>
    <d v="1899-12-30T21:00:00"/>
    <d v="1899-12-30T13:00:00"/>
  </r>
  <r>
    <s v="SGP_NOVO"/>
    <x v="4"/>
    <s v="296"/>
    <s v="25/03/2024 21:39:40"/>
    <s v="11/04/2024 20:00:12"/>
    <s v="16/04/2024"/>
    <s v="112"/>
    <s v="Estúdio"/>
    <s v="Fechado"/>
    <s v="ESTÚDIO D"/>
    <s v="13:00"/>
    <s v="21:00"/>
    <s v="13:20:34"/>
    <s v="18:19:32"/>
    <s v="Terça"/>
    <m/>
    <n v="13"/>
    <s v="18:19"/>
    <x v="2"/>
    <d v="1900-01-13T23:01:02"/>
    <d v="1900-01-14T04:00:00"/>
    <n v="1381"/>
    <s v="Acima de 120 minutos"/>
    <d v="1899-12-30T18:30:00"/>
    <d v="1899-12-30T13:30:00"/>
  </r>
  <r>
    <s v="SGP_NOVO"/>
    <x v="4"/>
    <s v="297"/>
    <s v="25/03/2024 21:41:27"/>
    <s v="16/04/2024 18:05:32"/>
    <s v="17/04/2024"/>
    <s v="18"/>
    <s v="Estúdio"/>
    <s v="Fechado"/>
    <s v="ESTÚDIO D"/>
    <s v="13:00"/>
    <s v="21:00"/>
    <s v="13:30:03"/>
    <s v="20:51:52"/>
    <s v="Quarta"/>
    <m/>
    <n v="15.25"/>
    <s v="20:51"/>
    <x v="5"/>
    <d v="1900-01-13T21:38:11"/>
    <d v="1900-01-14T05:00:00"/>
    <n v="1298"/>
    <s v="Acima de 120 minutos"/>
    <d v="1899-12-30T21:00:00"/>
    <d v="1899-12-30T13:30:00"/>
  </r>
  <r>
    <s v="SGP_NOVO"/>
    <x v="4"/>
    <s v="298"/>
    <s v="25/03/2024 21:46:25"/>
    <s v="18/04/2024 19:39:26"/>
    <s v="22/04/2024"/>
    <s v="89"/>
    <s v="Estúdio"/>
    <s v="Fechado"/>
    <s v="ESTÚDIO D"/>
    <s v="13:00"/>
    <s v="21:00"/>
    <s v="13:08:33"/>
    <s v="21:09:11"/>
    <s v="Segunda"/>
    <m/>
    <n v="17.155000000000001"/>
    <s v="21:09"/>
    <x v="4"/>
    <d v="1900-01-13T21:59:22"/>
    <d v="1900-01-14T06:00:00"/>
    <n v="1319"/>
    <s v="Acima de 120 minutos"/>
    <d v="1899-12-30T21:00:00"/>
    <d v="1899-12-30T13:00:00"/>
  </r>
  <r>
    <s v="SGP_NOVO"/>
    <x v="4"/>
    <s v="305"/>
    <s v="01/04/2024 15:40:16"/>
    <s v="18/04/2024 14:24:32"/>
    <s v="18/04/2024"/>
    <s v="-1"/>
    <s v="Estúdio"/>
    <s v="Fechado"/>
    <s v="ESTÚDIO D"/>
    <s v="13:00"/>
    <s v="21:00"/>
    <s v="13:30:31"/>
    <s v="20:06:25"/>
    <s v="Quinta"/>
    <m/>
    <n v="15.275"/>
    <s v="20:06"/>
    <x v="5"/>
    <d v="1900-01-14T00:24:06"/>
    <d v="1900-01-14T07:00:00"/>
    <n v="24"/>
    <s v="Até 30 minutos"/>
    <d v="1899-12-30T20:00:00"/>
    <d v="1899-12-30T13:30:00"/>
  </r>
  <r>
    <s v="SGP_NOVO"/>
    <x v="4"/>
    <s v="311"/>
    <s v="04/04/2024 15:01:55"/>
    <s v="08/04/2024 12:58:19"/>
    <s v="08/04/2024"/>
    <s v="0"/>
    <s v="Estúdio"/>
    <s v="Fechado"/>
    <s v="ESTÚDIO D"/>
    <s v="13:00"/>
    <s v="17:30"/>
    <s v="13:40:38"/>
    <s v="16:20:15"/>
    <s v="Segunda"/>
    <m/>
    <n v="1.875"/>
    <s v="16:20"/>
    <x v="3"/>
    <d v="1900-01-14T05:20:23"/>
    <d v="1900-01-14T08:00:00"/>
    <n v="320"/>
    <s v="Acima de 120 minutos"/>
    <d v="1899-12-30T16:30:00"/>
    <d v="1899-12-30T13:30:00"/>
  </r>
  <r>
    <s v="SGP_NOVO"/>
    <x v="4"/>
    <s v="318"/>
    <s v="05/04/2024 15:01:15"/>
    <s v="26/04/2024 11:35:58"/>
    <s v="26/04/2024"/>
    <s v="1"/>
    <s v="Estúdio"/>
    <s v="Fechado"/>
    <s v="ESTÚDIO D"/>
    <s v="13:00"/>
    <s v="21:00"/>
    <s v="13:11:40"/>
    <s v="21:06:05"/>
    <s v="Sexta"/>
    <m/>
    <n v="17.475000000000001"/>
    <s v="21:06"/>
    <x v="4"/>
    <d v="1900-01-14T01:05:35"/>
    <d v="1900-01-14T09:00:00"/>
    <n v="65"/>
    <s v="De 60 até 90 minutos"/>
    <d v="1899-12-30T21:00:00"/>
    <d v="1899-12-30T13:00:00"/>
  </r>
  <r>
    <s v="SGP_NOVO"/>
    <x v="4"/>
    <s v="320"/>
    <s v="05/04/2024 15:20:36"/>
    <s v="17/04/2024 19:03:09"/>
    <s v="19/04/2024"/>
    <s v="41"/>
    <s v="Estúdio"/>
    <s v="Fechado"/>
    <s v="ESTÚDIO D"/>
    <s v="13:00"/>
    <s v="21:00"/>
    <s v="13:10:39"/>
    <s v="20:49:28"/>
    <s v="Sexta"/>
    <m/>
    <n v="13.25"/>
    <s v="20:49"/>
    <x v="5"/>
    <d v="1900-01-14T02:21:11"/>
    <d v="1900-01-14T10:00:00"/>
    <n v="141"/>
    <s v="Acima de 120 minutos"/>
    <d v="1899-12-30T21:00:00"/>
    <d v="1899-12-30T13:00:00"/>
  </r>
  <r>
    <s v="SGP_NOVO"/>
    <x v="4"/>
    <s v="323"/>
    <s v="12/04/2024 11:43:36"/>
    <s v="18/04/2024 19:39:35"/>
    <s v="24/04/2024"/>
    <s v="137"/>
    <s v="Estúdio"/>
    <s v="Fechado"/>
    <s v="ESTÚDIO D"/>
    <s v="13:00"/>
    <s v="21:00"/>
    <s v="13:34:31"/>
    <s v="18:08:00"/>
    <s v="Quarta"/>
    <m/>
    <n v="16.375"/>
    <s v="18:08"/>
    <x v="2"/>
    <d v="1900-01-14T06:26:31"/>
    <d v="1900-01-14T11:00:00"/>
    <n v="386"/>
    <s v="Acima de 120 minutos"/>
    <d v="1899-12-30T18:00:00"/>
    <d v="1899-12-30T13:30:00"/>
  </r>
  <r>
    <s v="SGP_NOVO"/>
    <x v="4"/>
    <s v="324"/>
    <s v="12/04/2024 11:45:27"/>
    <s v="18/04/2024 19:39:43"/>
    <s v="25/04/2024"/>
    <s v="161"/>
    <s v="Estúdio"/>
    <s v="Fechado"/>
    <s v="ESTÚDIO D"/>
    <s v="13:00"/>
    <s v="21:00"/>
    <s v="13:28:47"/>
    <s v="19:36:42"/>
    <s v="Quinta"/>
    <m/>
    <n v="16.125"/>
    <s v="19:36"/>
    <x v="0"/>
    <d v="1900-01-14T05:52:05"/>
    <d v="1900-01-14T12:00:00"/>
    <n v="352"/>
    <s v="Acima de 120 minutos"/>
    <d v="1899-12-30T19:30:00"/>
    <d v="1899-12-30T13:30:00"/>
  </r>
  <r>
    <s v="SGP_NOVO"/>
    <x v="4"/>
    <s v="325"/>
    <s v="12/04/2024 11:48:11"/>
    <s v="18/04/2024 22:05:30"/>
    <s v="27/04/2024"/>
    <s v="207"/>
    <s v="Estúdio"/>
    <s v="Fechado"/>
    <s v="ESTÚDIO D"/>
    <s v="14:00"/>
    <s v="22:00"/>
    <s v="14:17:55"/>
    <s v="21:20:08"/>
    <s v="Sábado"/>
    <m/>
    <n v="13.75"/>
    <s v="21:20"/>
    <x v="4"/>
    <d v="1900-01-14T05:57:47"/>
    <d v="1900-01-14T13:00:00"/>
    <n v="357"/>
    <s v="Acima de 120 minutos"/>
    <d v="1899-12-30T21:30:00"/>
    <d v="1899-12-30T14:30:00"/>
  </r>
  <r>
    <s v="SGP_NOVO"/>
    <x v="4"/>
    <s v="326"/>
    <s v="12/04/2024 12:52:42"/>
    <s v="25/04/2024 15:00:17"/>
    <s v="29/04/2024"/>
    <s v="93"/>
    <s v="Estúdio"/>
    <s v="Fechado"/>
    <s v="ESTÚDIO D"/>
    <s v="13:00"/>
    <s v="21:00"/>
    <s v="13:29:00"/>
    <s v="20:20:06"/>
    <s v="Segunda"/>
    <m/>
    <n v="18.204999999999998"/>
    <s v="20:20"/>
    <x v="5"/>
    <d v="1900-01-14T07:08:54"/>
    <d v="1900-01-14T14:00:00"/>
    <n v="428"/>
    <s v="Acima de 120 minutos"/>
    <d v="1899-12-30T20:30:00"/>
    <d v="1899-12-30T13:30:00"/>
  </r>
  <r>
    <s v="SGP_NOVO"/>
    <x v="4"/>
    <s v="327"/>
    <s v="12/04/2024 12:54:02"/>
    <s v="25/04/2024 15:00:28"/>
    <s v="30/04/2024"/>
    <s v="117"/>
    <s v="Estúdio"/>
    <s v="Fechado"/>
    <s v="ESTÚDIO D"/>
    <s v="13:00"/>
    <s v="21:00"/>
    <s v="13:22:00"/>
    <s v="19:01:52"/>
    <s v="Terça"/>
    <m/>
    <n v="17.25"/>
    <s v="19:01"/>
    <x v="0"/>
    <d v="1900-01-14T09:20:08"/>
    <d v="1900-01-14T15:00:00"/>
    <n v="560"/>
    <s v="Acima de 120 minutos"/>
    <d v="1899-12-30T19:00:00"/>
    <d v="1899-12-30T13:30:00"/>
  </r>
  <r>
    <s v="SGP_NOVO"/>
    <x v="4"/>
    <s v="328"/>
    <s v="12/04/2024 12:56:40"/>
    <s v="08/05/2024 17:30:20"/>
    <s v="10/05/2024"/>
    <s v="43"/>
    <s v="Estúdio"/>
    <s v="Fechado"/>
    <s v="ESTÚDIO D"/>
    <s v="13:00"/>
    <s v="21:00"/>
    <s v="13:22:00"/>
    <s v="20:18:19"/>
    <s v="Sexta"/>
    <m/>
    <n v="18.22"/>
    <s v="20:18"/>
    <x v="5"/>
    <d v="1900-01-14T09:03:41"/>
    <d v="1900-01-14T16:00:00"/>
    <n v="543"/>
    <s v="Acima de 120 minutos"/>
    <d v="1899-12-30T20:30:00"/>
    <d v="1899-12-30T13:30:00"/>
  </r>
  <r>
    <s v="SGP_NOVO"/>
    <x v="4"/>
    <s v="329"/>
    <s v="12/04/2024 13:00:33"/>
    <s v="30/04/2024 21:26:44"/>
    <s v="02/05/2024"/>
    <s v="39"/>
    <s v="Estúdio"/>
    <s v="Fechado"/>
    <s v="ESTÚDIO D"/>
    <s v="13:00"/>
    <s v="21:00"/>
    <s v="13:32:53"/>
    <s v="18:15:12"/>
    <s v="Quinta"/>
    <m/>
    <n v="14.75"/>
    <s v="18:15"/>
    <x v="2"/>
    <d v="1900-01-14T12:17:41"/>
    <d v="1900-01-14T17:00:00"/>
    <n v="737"/>
    <s v="Acima de 120 minutos"/>
    <d v="1899-12-30T18:30:00"/>
    <d v="1899-12-30T13:30:00"/>
  </r>
  <r>
    <s v="SGP_NOVO"/>
    <x v="4"/>
    <s v="330"/>
    <s v="12/04/2024 13:07:19"/>
    <s v="03/05/2024 22:44:33"/>
    <s v="04/05/2024"/>
    <s v="11"/>
    <s v="Estúdio"/>
    <s v="Fechado"/>
    <s v="ESTÚDIO D"/>
    <s v="10:00"/>
    <s v="19:00"/>
    <s v="10:16:04"/>
    <s v="18:40:16"/>
    <s v="Sábado"/>
    <m/>
    <n v="17.875"/>
    <s v="18:40"/>
    <x v="2"/>
    <d v="1900-01-14T09:35:48"/>
    <d v="1900-01-14T18:00:00"/>
    <n v="575"/>
    <s v="Acima de 120 minutos"/>
    <d v="1899-12-30T18:30:00"/>
    <d v="1899-12-30T10:30:00"/>
  </r>
  <r>
    <s v="SGP_NOVO"/>
    <x v="4"/>
    <s v="331"/>
    <s v="12/04/2024 13:23:59"/>
    <s v="07/05/2024 15:02:34"/>
    <s v="07/05/2024"/>
    <s v="-2"/>
    <s v="Estúdio"/>
    <s v="Fechado"/>
    <s v="ESTÚDIO D"/>
    <s v="13:00"/>
    <s v="21:00"/>
    <s v="13:26:16"/>
    <s v="20:49:19"/>
    <s v="Terça"/>
    <m/>
    <n v="20.625"/>
    <s v="20:49"/>
    <x v="5"/>
    <d v="1900-01-14T11:36:57"/>
    <d v="1900-01-14T19:00:00"/>
    <n v="696"/>
    <s v="Acima de 120 minutos"/>
    <d v="1899-12-30T21:00:00"/>
    <d v="1899-12-30T13:30:00"/>
  </r>
  <r>
    <s v="SGP_NOVO"/>
    <x v="4"/>
    <s v="332"/>
    <s v="12/04/2024 13:26:24"/>
    <s v="08/05/2024 17:30:02"/>
    <s v="09/05/2024"/>
    <s v="20"/>
    <s v="Estúdio"/>
    <s v="Fechado"/>
    <s v="ESTÚDIO D"/>
    <s v="14:00"/>
    <s v="22:00"/>
    <s v="14:34:30"/>
    <s v="22:01:08"/>
    <s v="Quinta"/>
    <m/>
    <n v="17.75"/>
    <s v="22:01"/>
    <x v="4"/>
    <d v="1900-01-14T12:33:22"/>
    <d v="1900-01-14T20:00:00"/>
    <n v="753"/>
    <s v="Acima de 120 minutos"/>
    <d v="1899-12-30T22:00:00"/>
    <d v="1899-12-30T14:30:00"/>
  </r>
  <r>
    <s v="SGP_NOVO"/>
    <x v="4"/>
    <s v="334"/>
    <s v="12/04/2024 13:28:57"/>
    <s v="30/04/2024 21:35:49"/>
    <s v="03/05/2024"/>
    <s v="63"/>
    <s v="Estúdio"/>
    <s v="Fechado"/>
    <s v="ESTÚDIO D"/>
    <s v="13:00"/>
    <s v="21:00"/>
    <s v="13:16:57"/>
    <s v="18:34:00"/>
    <s v="Sexta"/>
    <m/>
    <n v="16.75"/>
    <s v="18:34"/>
    <x v="2"/>
    <d v="1900-01-14T15:42:57"/>
    <d v="1900-01-14T21:00:00"/>
    <n v="942"/>
    <s v="Acima de 120 minutos"/>
    <d v="1899-12-30T18:30:00"/>
    <d v="1899-12-30T13:30:00"/>
  </r>
  <r>
    <s v="SGP_NOVO"/>
    <x v="4"/>
    <s v="335"/>
    <s v="12/04/2024 13:30:37"/>
    <s v="07/05/2024 15:02:34"/>
    <s v="11/05/2024"/>
    <s v="93"/>
    <s v="Estúdio"/>
    <s v="Fechado"/>
    <s v="ESTÚDIO D"/>
    <s v="13:00"/>
    <s v="21:00"/>
    <s v="13:15:00"/>
    <s v="18:02:08"/>
    <s v="Sábado"/>
    <m/>
    <n v="16.875"/>
    <s v="18:02"/>
    <x v="2"/>
    <d v="1900-01-14T17:12:52"/>
    <d v="1900-01-14T22:00:00"/>
    <n v="1032"/>
    <s v="Acima de 120 minutos"/>
    <d v="1899-12-30T18:00:00"/>
    <d v="1899-12-30T13:30:00"/>
  </r>
  <r>
    <s v="SGP_NOVO"/>
    <x v="4"/>
    <s v="336"/>
    <s v="12/04/2024 13:35:15"/>
    <s v="02/05/2024 18:53:59"/>
    <s v="08/05/2024"/>
    <s v="138"/>
    <s v="Estúdio"/>
    <s v="Fechado"/>
    <s v="ESTÚDIO D"/>
    <s v="13:00"/>
    <s v="21:00"/>
    <s v="13:05:15"/>
    <s v="19:59:30"/>
    <s v="Quarta"/>
    <m/>
    <n v="17.085000000000001"/>
    <s v="19:59"/>
    <x v="0"/>
    <d v="1900-01-14T16:05:45"/>
    <d v="1900-01-14T23:00:00"/>
    <n v="965"/>
    <s v="Acima de 120 minutos"/>
    <d v="1899-12-30T20:00:00"/>
    <d v="1899-12-30T13:00:00"/>
  </r>
  <r>
    <s v="SGP_NOVO"/>
    <x v="4"/>
    <s v="338"/>
    <s v="12/04/2024 13:41:11"/>
    <s v="27/05/2024 19:48:07"/>
    <s v="27/05/2024"/>
    <s v="-6"/>
    <s v="Estúdio"/>
    <s v="Fechado"/>
    <s v="ESTÚDIO D"/>
    <s v="13:00"/>
    <s v="21:00"/>
    <s v="13:03:26"/>
    <s v="20:02:10"/>
    <s v="Segunda"/>
    <m/>
    <n v="16.950000000000003"/>
    <s v="20:02"/>
    <x v="5"/>
    <d v="1900-01-14T17:01:16"/>
    <d v="1900-01-15T00:00:00"/>
    <n v="1021"/>
    <s v="Acima de 120 minutos"/>
    <d v="1899-12-30T20:00:00"/>
    <d v="1899-12-30T13:00:00"/>
  </r>
  <r>
    <s v="SGP_NOVO"/>
    <x v="4"/>
    <s v="339"/>
    <s v="12/04/2024 13:41:42"/>
    <s v="10/05/2024 19:31:32"/>
    <s v="13/05/2024"/>
    <s v="65"/>
    <s v="Estúdio"/>
    <s v="Fechado"/>
    <s v="ESTÚDIO D"/>
    <s v="13:00"/>
    <s v="21:00"/>
    <s v="13:10:04"/>
    <s v="20:53:14"/>
    <s v="Segunda"/>
    <m/>
    <n v="17.97"/>
    <s v="20:53"/>
    <x v="5"/>
    <d v="1900-01-14T17:16:50"/>
    <d v="1900-01-15T01:00:00"/>
    <n v="1036"/>
    <s v="Acima de 120 minutos"/>
    <d v="1899-12-30T21:00:00"/>
    <d v="1899-12-30T13:00:00"/>
  </r>
  <r>
    <s v="SGP_NOVO"/>
    <x v="4"/>
    <s v="340"/>
    <s v="12/04/2024 13:43:45"/>
    <s v="10/05/2024 20:25:01"/>
    <s v="15/05/2024"/>
    <s v="112"/>
    <s v="Estúdio"/>
    <s v="Fechado"/>
    <s v="ESTÚDIO D"/>
    <s v="13:00"/>
    <s v="21:00"/>
    <s v="13:10:56"/>
    <s v="20:28:19"/>
    <s v="Quarta"/>
    <m/>
    <n v="17.645"/>
    <s v="20:28"/>
    <x v="5"/>
    <d v="1900-01-14T18:42:37"/>
    <d v="1900-01-15T02:00:00"/>
    <n v="1122"/>
    <s v="Acima de 120 minutos"/>
    <d v="1899-12-30T20:30:00"/>
    <d v="1899-12-30T13:00:00"/>
  </r>
  <r>
    <s v="SGP_NOVO"/>
    <x v="4"/>
    <s v="342"/>
    <s v="12/04/2024 13:46:54"/>
    <s v="09/05/2024 21:20:05"/>
    <s v="17/05/2024"/>
    <s v="183"/>
    <s v="Estúdio"/>
    <s v="Fechado"/>
    <s v="ESTÚDIO D"/>
    <s v="13:00"/>
    <s v="21:00"/>
    <s v="13:09:30"/>
    <s v="20:44:34"/>
    <s v="Sexta"/>
    <m/>
    <n v="17.835000000000001"/>
    <s v="20:44"/>
    <x v="5"/>
    <d v="1900-01-14T19:24:56"/>
    <d v="1900-01-15T03:00:00"/>
    <n v="1164"/>
    <s v="Acima de 120 minutos"/>
    <d v="1899-12-30T20:30:00"/>
    <d v="1899-12-30T13:00:00"/>
  </r>
  <r>
    <s v="SGP_NOVO"/>
    <x v="4"/>
    <s v="343"/>
    <s v="12/04/2024 13:52:45"/>
    <s v="16/05/2024 19:53:30"/>
    <s v="20/05/2024"/>
    <s v="86"/>
    <s v="Estúdio"/>
    <s v="Fechado"/>
    <s v="ESTÚDIO D"/>
    <s v="10:00"/>
    <s v="19:00"/>
    <s v="10:09:50"/>
    <s v="18:23:31"/>
    <s v="Segunda"/>
    <m/>
    <n v="17.130000000000003"/>
    <s v="18:23"/>
    <x v="2"/>
    <d v="1900-01-14T19:46:19"/>
    <d v="1900-01-15T04:00:00"/>
    <n v="1186"/>
    <s v="Acima de 120 minutos"/>
    <d v="1899-12-30T18:30:00"/>
    <d v="1899-12-30T10:00:00"/>
  </r>
  <r>
    <s v="SGP_NOVO"/>
    <x v="4"/>
    <s v="344"/>
    <s v="12/04/2024 13:53:15"/>
    <s v="22/05/2024 13:29:41"/>
    <s v="21/05/2024"/>
    <s v="-27"/>
    <s v="Estúdio"/>
    <s v="Fechado"/>
    <s v="ESTÚDIO D"/>
    <s v="10:00"/>
    <s v="19:00"/>
    <s v="10:30:04"/>
    <s v="18:29:36"/>
    <s v="Terça"/>
    <m/>
    <n v="19.170000000000002"/>
    <s v="18:29"/>
    <x v="2"/>
    <d v="1900-01-14T21:00:28"/>
    <d v="1900-01-15T05:00:00"/>
    <n v="1260"/>
    <s v="Acima de 120 minutos"/>
    <d v="1899-12-30T18:30:00"/>
    <d v="1899-12-30T10:30:00"/>
  </r>
  <r>
    <s v="SGP_NOVO"/>
    <x v="4"/>
    <s v="352"/>
    <s v="12/04/2024 14:09:01"/>
    <s v="27/05/2024 19:48:37"/>
    <s v="01/06/2024"/>
    <s v="113"/>
    <s v="Estúdio"/>
    <s v="Fechado"/>
    <s v="ESTÚDIO D"/>
    <s v="13:00"/>
    <s v="21:00"/>
    <s v="13:08:48"/>
    <s v="20:38:59"/>
    <s v="Sábado"/>
    <m/>
    <n v="18.63"/>
    <s v="20:38"/>
    <x v="5"/>
    <d v="1900-01-14T22:29:49"/>
    <d v="1900-01-15T06:00:00"/>
    <n v="1349"/>
    <s v="Acima de 120 minutos"/>
    <d v="1899-12-30T20:30:00"/>
    <d v="1899-12-30T13:00:00"/>
  </r>
  <r>
    <s v="SGP_NOVO"/>
    <x v="4"/>
    <s v="355"/>
    <s v="12/04/2024 14:20:21"/>
    <s v="04/06/2024 16:05:04"/>
    <s v="04/06/2024"/>
    <s v="-2"/>
    <s v="Estúdio"/>
    <s v="Fechado"/>
    <s v="ESTÚDIO D"/>
    <s v="14:00"/>
    <s v="22:00"/>
    <s v="14:16:36"/>
    <s v="21:16:55"/>
    <s v="Terça"/>
    <m/>
    <n v="18.104999999999997"/>
    <s v="21:16"/>
    <x v="4"/>
    <d v="1900-01-14T23:59:41"/>
    <d v="1900-01-15T07:00:00"/>
    <n v="1439"/>
    <s v="Acima de 120 minutos"/>
    <d v="1899-12-30T21:30:00"/>
    <d v="1899-12-30T14:30:00"/>
  </r>
  <r>
    <s v="SGP_NOVO"/>
    <x v="4"/>
    <s v="356"/>
    <s v="12/04/2024 14:22:02"/>
    <s v="04/06/2024 16:05:04"/>
    <s v="05/06/2024"/>
    <s v="20"/>
    <s v="Estúdio"/>
    <s v="Fechado"/>
    <s v="ESTÚDIO D"/>
    <s v="13:00"/>
    <s v="21:00"/>
    <s v="13:03:00"/>
    <s v="19:58:53"/>
    <s v="Quarta"/>
    <m/>
    <n v="14.775"/>
    <s v="19:58"/>
    <x v="0"/>
    <d v="1900-01-15T01:04:07"/>
    <d v="1900-01-15T08:00:00"/>
    <n v="64"/>
    <s v="De 60 até 90 minutos"/>
    <d v="1899-12-30T20:00:00"/>
    <d v="1899-12-30T13:00:00"/>
  </r>
  <r>
    <s v="SGP_NOVO"/>
    <x v="4"/>
    <s v="388"/>
    <s v="24/04/2024 13:14:28"/>
    <s v="02/05/2024 18:53:45"/>
    <s v="06/05/2024"/>
    <s v="90"/>
    <s v="Estúdio"/>
    <s v="Fechado"/>
    <s v="ESTÚDIO D"/>
    <s v="13:00"/>
    <s v="21:00"/>
    <s v="13:05:18"/>
    <s v="20:59:03"/>
    <s v="Segunda"/>
    <m/>
    <n v="16.14"/>
    <s v="20:59"/>
    <x v="5"/>
    <d v="1900-01-15T01:06:15"/>
    <d v="1900-01-15T09:00:00"/>
    <n v="66"/>
    <s v="De 60 até 90 minutos"/>
    <d v="1899-12-30T21:00:00"/>
    <d v="1899-12-30T13:00:00"/>
  </r>
  <r>
    <s v="SGP_NOVO"/>
    <x v="4"/>
    <s v="401"/>
    <s v="26/04/2024 19:31:41"/>
    <s v="09/05/2024 20:44:14"/>
    <s v="14/05/2024"/>
    <s v="112"/>
    <s v="Estúdio"/>
    <s v="Fechado"/>
    <s v="ESTÚDIO D"/>
    <s v="13:00"/>
    <s v="21:00"/>
    <s v="13:12:00"/>
    <s v="18:48:46"/>
    <s v="Terça"/>
    <m/>
    <n v="16.355"/>
    <s v="18:48"/>
    <x v="2"/>
    <d v="1900-01-15T04:23:14"/>
    <d v="1900-01-15T10:00:00"/>
    <n v="263"/>
    <s v="Acima de 120 minutos"/>
    <d v="1899-12-30T19:00:00"/>
    <d v="1899-12-30T13:00:00"/>
  </r>
  <r>
    <s v="SGP_NOVO"/>
    <x v="4"/>
    <s v="402"/>
    <s v="26/04/2024 19:37:07"/>
    <s v="16/05/2024 17:59:21"/>
    <s v="16/05/2024"/>
    <s v="-4"/>
    <s v="Estúdio"/>
    <s v="Fechado"/>
    <s v="ESTÚDIO D"/>
    <s v="13:00"/>
    <s v="21:00"/>
    <s v="13:22:45"/>
    <s v="20:43:56"/>
    <s v="Quinta"/>
    <m/>
    <n v="16.670000000000002"/>
    <s v="20:43"/>
    <x v="5"/>
    <d v="1900-01-15T03:38:49"/>
    <d v="1900-01-15T11:00:00"/>
    <n v="218"/>
    <s v="Acima de 120 minutos"/>
    <d v="1899-12-30T20:30:00"/>
    <d v="1899-12-30T13:30:00"/>
  </r>
  <r>
    <s v="SGP_NOVO"/>
    <x v="4"/>
    <s v="403"/>
    <s v="26/04/2024 19:50:46"/>
    <s v="24/05/2024 13:15:43"/>
    <s v="24/05/2024"/>
    <s v="0"/>
    <s v="Estúdio"/>
    <s v="Fechado"/>
    <s v="ESTÚDIO D"/>
    <s v="13:00"/>
    <s v="21:00"/>
    <s v="13:09:00"/>
    <s v="19:23:50"/>
    <s v="Sexta"/>
    <m/>
    <n v="12.6"/>
    <s v="19:23"/>
    <x v="0"/>
    <d v="1900-01-15T05:45:10"/>
    <d v="1900-01-15T12:00:00"/>
    <n v="345"/>
    <s v="Acima de 120 minutos"/>
    <d v="1899-12-30T19:30:00"/>
    <d v="1899-12-30T13:00:00"/>
  </r>
  <r>
    <s v="SGP_NOVO"/>
    <x v="4"/>
    <s v="404"/>
    <s v="26/04/2024 19:59:42"/>
    <s v="16/05/2024 19:29:55"/>
    <s v="25/05/2024"/>
    <s v="209"/>
    <s v="Estúdio"/>
    <s v="Fechado"/>
    <s v="ESTÚDIO D"/>
    <s v="13:00"/>
    <s v="21:00"/>
    <s v="13:25:46"/>
    <s v="20:43:12"/>
    <s v="Sábado"/>
    <m/>
    <n v="16.685000000000002"/>
    <s v="20:43"/>
    <x v="5"/>
    <d v="1900-01-15T05:42:34"/>
    <d v="1900-01-15T13:00:00"/>
    <n v="342"/>
    <s v="Acima de 120 minutos"/>
    <d v="1899-12-30T20:30:00"/>
    <d v="1899-12-30T13:30:00"/>
  </r>
  <r>
    <s v="SGP_NOVO"/>
    <x v="4"/>
    <s v="405"/>
    <s v="26/04/2024 20:28:16"/>
    <s v="13/05/2024 21:22:46"/>
    <s v="18/05/2024"/>
    <s v="111"/>
    <s v="Estúdio"/>
    <s v="Fechado"/>
    <s v="ESTÚDIO D"/>
    <s v="13:00"/>
    <s v="21:00"/>
    <s v="13:08:17"/>
    <s v="20:51:42"/>
    <s v="Sábado"/>
    <m/>
    <n v="17.115000000000002"/>
    <s v="20:51"/>
    <x v="5"/>
    <d v="1900-01-15T06:16:35"/>
    <d v="1900-01-15T14:00:00"/>
    <n v="376"/>
    <s v="Acima de 120 minutos"/>
    <d v="1899-12-30T21:00:00"/>
    <d v="1899-12-30T13:00:00"/>
  </r>
  <r>
    <s v="SGP_NOVO"/>
    <x v="4"/>
    <s v="438"/>
    <s v="10/05/2024 18:45:06"/>
    <s v="22/05/2024 14:23:14"/>
    <s v="23/05/2024"/>
    <s v="20"/>
    <s v="Estúdio"/>
    <s v="Fechado"/>
    <s v="ESTÚDIO D"/>
    <s v="11:00"/>
    <s v="20:00"/>
    <s v="11:17:58"/>
    <s v="19:21:34"/>
    <s v="Quinta"/>
    <m/>
    <n v="16.145"/>
    <s v="19:21"/>
    <x v="0"/>
    <d v="1900-01-15T06:56:24"/>
    <d v="1900-01-15T15:00:00"/>
    <n v="416"/>
    <s v="Acima de 120 minutos"/>
    <d v="1899-12-30T19:30:00"/>
    <d v="1899-12-30T11:30:00"/>
  </r>
  <r>
    <s v="SGP_NOVO"/>
    <x v="4"/>
    <s v="451"/>
    <s v="14/05/2024 17:17:21"/>
    <s v="16/05/2024 19:11:25"/>
    <s v="22/05/2024"/>
    <s v="134"/>
    <s v="Estúdio"/>
    <s v="Fechado"/>
    <s v="ESTÚDIO D"/>
    <s v="10:00"/>
    <s v="19:00"/>
    <s v="10:41:08"/>
    <s v="14:26:24"/>
    <s v="Quarta"/>
    <m/>
    <n v="10.375"/>
    <s v="14:26"/>
    <x v="3"/>
    <d v="1900-01-15T12:14:44"/>
    <d v="1900-01-15T16:00:00"/>
    <n v="734"/>
    <s v="Acima de 120 minutos"/>
    <d v="1899-12-30T14:30:00"/>
    <d v="1899-12-30T10:30:00"/>
  </r>
  <r>
    <s v="SGP_NOVO"/>
    <x v="4"/>
    <s v="458"/>
    <s v="16/05/2024 21:03:02"/>
    <s v="27/05/2024 19:48:14"/>
    <s v="28/05/2024"/>
    <s v="17"/>
    <s v="Estúdio"/>
    <s v="Fechado"/>
    <s v="ESTÚDIO D"/>
    <s v="13:00"/>
    <s v="21:00"/>
    <s v="13:07:00"/>
    <s v="17:13:11"/>
    <s v="Terça"/>
    <m/>
    <n v="12.75"/>
    <s v="17:13"/>
    <x v="1"/>
    <d v="1900-01-15T12:53:49"/>
    <d v="1900-01-15T17:00:00"/>
    <n v="773"/>
    <s v="Acima de 120 minutos"/>
    <d v="1899-12-30T17:00:00"/>
    <d v="1899-12-30T13:00:00"/>
  </r>
  <r>
    <s v="SGP_NOVO"/>
    <x v="4"/>
    <s v="459"/>
    <s v="16/05/2024 21:07:52"/>
    <s v="27/05/2024 19:48:30"/>
    <s v="31/05/2024"/>
    <s v="89"/>
    <s v="Estúdio"/>
    <s v="Fechado"/>
    <s v="ESTÚDIO D"/>
    <s v="13:00"/>
    <s v="21:00"/>
    <s v="13:20:51"/>
    <s v="18:26:12"/>
    <s v="Sexta"/>
    <m/>
    <n v="16.16"/>
    <s v="18:26"/>
    <x v="2"/>
    <d v="1900-01-15T12:54:39"/>
    <d v="1900-01-15T18:00:00"/>
    <n v="774"/>
    <s v="Acima de 120 minutos"/>
    <d v="1899-12-30T18:30:00"/>
    <d v="1899-12-30T13:30:00"/>
  </r>
  <r>
    <s v="SGP_NOVO"/>
    <x v="4"/>
    <s v="460"/>
    <s v="16/05/2024 21:18:42"/>
    <s v="06/06/2024 20:05:43"/>
    <s v="12/06/2024"/>
    <s v="136"/>
    <s v="Estúdio"/>
    <s v="Fechado"/>
    <s v="ESTÚDIO D"/>
    <s v="13:00"/>
    <s v="21:00"/>
    <s v="13:36:01"/>
    <s v="17:25:36"/>
    <s v="Quarta"/>
    <m/>
    <n v="14.75"/>
    <s v="17:25"/>
    <x v="1"/>
    <d v="1900-01-15T15:10:25"/>
    <d v="1900-01-15T19:00:00"/>
    <n v="910"/>
    <s v="Acima de 120 minutos"/>
    <d v="1899-12-30T17:30:00"/>
    <d v="1899-12-30T13:30:00"/>
  </r>
  <r>
    <s v="SGP_NOVO"/>
    <x v="4"/>
    <s v="462"/>
    <s v="16/05/2024 21:20:35"/>
    <s v="29/05/2024 18:06:16"/>
    <s v="03/06/2024"/>
    <s v="114"/>
    <s v="Estúdio"/>
    <s v="Fechado"/>
    <s v="ESTÚDIO D"/>
    <s v="13:00"/>
    <s v="21:00"/>
    <s v="13:04:44"/>
    <s v="20:56:03"/>
    <s v="Segunda"/>
    <m/>
    <n v="14.385"/>
    <s v="20:56"/>
    <x v="5"/>
    <d v="1900-01-15T12:08:41"/>
    <d v="1900-01-15T20:00:00"/>
    <n v="728"/>
    <s v="Acima de 120 minutos"/>
    <d v="1899-12-30T21:00:00"/>
    <d v="1899-12-30T13:00:00"/>
  </r>
  <r>
    <s v="SGP_NOVO"/>
    <x v="4"/>
    <s v="463"/>
    <s v="16/05/2024 21:21:30"/>
    <s v="07/06/2024 18:31:11"/>
    <s v="08/06/2024"/>
    <s v="18"/>
    <s v="Estúdio"/>
    <s v="Fechado"/>
    <s v="ESTÚDIO D"/>
    <s v="13:00"/>
    <s v="21:00"/>
    <s v="13:16:04"/>
    <s v="19:28:18"/>
    <s v="Sábado"/>
    <m/>
    <n v="16.625"/>
    <s v="19:28"/>
    <x v="0"/>
    <d v="1900-01-15T14:47:46"/>
    <d v="1900-01-15T21:00:00"/>
    <n v="887"/>
    <s v="Acima de 120 minutos"/>
    <d v="1899-12-30T19:30:00"/>
    <d v="1899-12-30T13:30:00"/>
  </r>
  <r>
    <s v="SGP_NOVO"/>
    <x v="4"/>
    <s v="464"/>
    <s v="16/05/2024 21:22:20"/>
    <s v="31/05/2024 19:10:27"/>
    <s v="06/06/2024"/>
    <s v="137"/>
    <s v="Estúdio"/>
    <s v="Fechado"/>
    <s v="ESTÚDIO D"/>
    <s v="13:00"/>
    <s v="21:00"/>
    <s v="13:02:18"/>
    <s v="18:35:10"/>
    <s v="Quinta"/>
    <m/>
    <n v="15.085000000000001"/>
    <s v="18:35"/>
    <x v="2"/>
    <d v="1900-01-15T16:27:08"/>
    <d v="1900-01-15T22:00:00"/>
    <n v="987"/>
    <s v="Acima de 120 minutos"/>
    <d v="1899-12-30T18:30:00"/>
    <d v="1899-12-30T13:00:00"/>
  </r>
  <r>
    <s v="SGP_NOVO"/>
    <x v="4"/>
    <s v="465"/>
    <s v="16/05/2024 21:24:31"/>
    <s v="29/05/2024 18:42:22"/>
    <s v="07/06/2024"/>
    <s v="210"/>
    <s v="Estúdio"/>
    <s v="Fechado"/>
    <s v="ESTÚDIO D"/>
    <s v="13:00"/>
    <s v="21:00"/>
    <s v="13:07:18"/>
    <s v="19:57:08"/>
    <s v="Sexta"/>
    <m/>
    <n v="16.939999999999998"/>
    <s v="19:57"/>
    <x v="0"/>
    <d v="1900-01-15T16:10:10"/>
    <d v="1900-01-15T23:00:00"/>
    <n v="970"/>
    <s v="Acima de 120 minutos"/>
    <d v="1899-12-30T20:00:00"/>
    <d v="1899-12-30T13:00:00"/>
  </r>
  <r>
    <s v="SGP_NOVO"/>
    <x v="4"/>
    <s v="475"/>
    <s v="24/05/2024 16:05:28"/>
    <s v="06/06/2024 20:06:04"/>
    <s v="13/06/2024"/>
    <s v="160"/>
    <s v="Estúdio"/>
    <s v="Fechado"/>
    <s v="ESTÚDIO D"/>
    <s v="13:00"/>
    <s v="21:00"/>
    <s v="13:18:50"/>
    <s v="20:46:55"/>
    <s v="Quinta"/>
    <m/>
    <n v="16.875"/>
    <s v="20:46"/>
    <x v="5"/>
    <d v="1900-01-15T16:31:55"/>
    <d v="1900-01-16T00:00:00"/>
    <n v="991"/>
    <s v="Acima de 120 minutos"/>
    <d v="1899-12-30T21:00:00"/>
    <d v="1899-12-30T13:30:00"/>
  </r>
  <r>
    <s v="SGP_NOVO"/>
    <x v="4"/>
    <s v="477"/>
    <s v="24/05/2024 16:14:32"/>
    <s v="07/06/2024 18:37:18"/>
    <s v="10/06/2024"/>
    <s v="66"/>
    <s v="Estúdio"/>
    <s v="Fechado"/>
    <s v="ESTÚDIO D"/>
    <s v="13:00"/>
    <s v="21:00"/>
    <s v="13:14:18"/>
    <s v="20:04:59"/>
    <s v="Segunda"/>
    <m/>
    <n v="16.625"/>
    <s v="20:04"/>
    <x v="5"/>
    <d v="1900-01-15T18:09:19"/>
    <d v="1900-01-16T01:00:00"/>
    <n v="1089"/>
    <s v="Acima de 120 minutos"/>
    <d v="1899-12-30T20:00:00"/>
    <d v="1899-12-30T13:00:00"/>
  </r>
  <r>
    <s v="SGP_NOVO"/>
    <x v="4"/>
    <s v="481"/>
    <s v="24/05/2024 17:01:49"/>
    <s v="14/06/2024 19:01:38"/>
    <s v="15/06/2024"/>
    <s v="17"/>
    <s v="Estúdio"/>
    <s v="Fechado"/>
    <s v="ESTÚDIO D"/>
    <s v="13:00"/>
    <s v="21:00"/>
    <s v="13:12:43"/>
    <s v="20:23:27"/>
    <s v="Sábado"/>
    <m/>
    <n v="14.2"/>
    <s v="20:23"/>
    <x v="5"/>
    <d v="1900-01-15T18:49:16"/>
    <d v="1900-01-16T02:00:00"/>
    <n v="1129"/>
    <s v="Acima de 120 minutos"/>
    <d v="1899-12-30T20:30:00"/>
    <d v="1899-12-30T13:00:00"/>
  </r>
  <r>
    <s v="SGP_NOVO"/>
    <x v="4"/>
    <s v="482"/>
    <s v="24/05/2024 17:19:09"/>
    <s v="07/06/2024 21:06:34"/>
    <s v="11/06/2024"/>
    <s v="87"/>
    <s v="Estúdio"/>
    <s v="Fechado"/>
    <s v="ESTÚDIO D"/>
    <s v="13:00"/>
    <s v="21:00"/>
    <s v="13:11:32"/>
    <s v="19:18:54"/>
    <s v="Terça"/>
    <m/>
    <n v="16.195"/>
    <s v="19:18"/>
    <x v="0"/>
    <d v="1900-01-15T20:52:38"/>
    <d v="1900-01-16T03:00:00"/>
    <n v="1252"/>
    <s v="Acima de 120 minutos"/>
    <d v="1899-12-30T19:30:00"/>
    <d v="1899-12-30T13:00:00"/>
  </r>
  <r>
    <s v="SGP_NOVO"/>
    <x v="4"/>
    <s v="483"/>
    <s v="24/05/2024 17:26:21"/>
    <s v="13/06/2024 21:38:31"/>
    <s v="18/06/2024"/>
    <s v="111"/>
    <s v="Estúdio"/>
    <s v="Fechado"/>
    <s v="ESTÚDIO D"/>
    <s v="13:00"/>
    <s v="21:00"/>
    <s v="13:20:08"/>
    <s v="19:55:29"/>
    <s v="Terça"/>
    <m/>
    <n v="17.975000000000001"/>
    <s v="19:55"/>
    <x v="0"/>
    <d v="1900-01-15T21:24:39"/>
    <d v="1900-01-16T04:00:00"/>
    <n v="1284"/>
    <s v="Acima de 120 minutos"/>
    <d v="1899-12-30T20:00:00"/>
    <d v="1899-12-30T13:30:00"/>
  </r>
  <r>
    <s v="SGP_NOVO"/>
    <x v="4"/>
    <s v="485"/>
    <s v="24/05/2024 17:27:21"/>
    <s v="17/06/2024 15:15:43"/>
    <s v="19/06/2024"/>
    <s v="45"/>
    <s v="Estúdio"/>
    <s v="Fechado"/>
    <s v="ESTÚDIO D"/>
    <s v="13:00"/>
    <s v="21:00"/>
    <s v="13:07:28"/>
    <s v="19:20:02"/>
    <s v="Quarta"/>
    <m/>
    <n v="17.829999999999998"/>
    <s v="19:20"/>
    <x v="0"/>
    <d v="1900-01-15T22:47:26"/>
    <d v="1900-01-16T05:00:00"/>
    <n v="1367"/>
    <s v="Acima de 120 minutos"/>
    <d v="1899-12-30T19:30:00"/>
    <d v="1899-12-30T13:00:00"/>
  </r>
  <r>
    <s v="SGP_NOVO"/>
    <x v="4"/>
    <s v="507"/>
    <s v="24/05/2024 21:21:12"/>
    <s v="13/06/2024 21:38:24"/>
    <s v="17/06/2024"/>
    <s v="87"/>
    <s v="Estúdio"/>
    <s v="Fechado"/>
    <s v="ESTÚDIO D"/>
    <s v="13:00"/>
    <s v="21:00"/>
    <s v="13:09:00"/>
    <s v="19:56:29"/>
    <s v="Segunda"/>
    <m/>
    <n v="16"/>
    <s v="19:56"/>
    <x v="0"/>
    <d v="1900-01-15T23:12:31"/>
    <d v="1900-01-16T06:00:00"/>
    <n v="1392"/>
    <s v="Acima de 120 minutos"/>
    <d v="1899-12-30T20:00:00"/>
    <d v="1899-12-30T13:00:00"/>
  </r>
  <r>
    <s v="SGP_NOVO"/>
    <x v="4"/>
    <s v="527"/>
    <s v="31/05/2024 21:44:51"/>
    <s v="13/06/2024 20:58:08"/>
    <s v="14/06/2024"/>
    <s v="14"/>
    <s v="Estúdio"/>
    <s v="Fechado"/>
    <s v="ESTÚDIO D"/>
    <s v="11:00"/>
    <s v="20:00"/>
    <s v="11:01:54"/>
    <s v="17:51:28"/>
    <s v="Sexta"/>
    <m/>
    <n v="16.59"/>
    <s v="17:51"/>
    <x v="1"/>
    <d v="1900-01-16T00:10:26"/>
    <d v="1900-01-16T07:00:00"/>
    <n v="10"/>
    <s v="Até 30 minutos"/>
    <d v="1899-12-30T18:00:00"/>
    <d v="1899-12-30T11:00:00"/>
  </r>
  <r>
    <s v="SGP_NOVO"/>
    <x v="5"/>
    <s v="3"/>
    <s v="25/09/2023 09:49:30"/>
    <s v="18/01/2024 18:18:03"/>
    <s v="19/01/2024"/>
    <s v="18"/>
    <s v="Estúdio"/>
    <s v="Fechado"/>
    <s v="ESTÚDIO I - CASA DE CIBELE"/>
    <s v="13:00"/>
    <s v="21:00"/>
    <s v="14:37:38"/>
    <s v="21:01:06"/>
    <s v="Sexta"/>
    <m/>
    <n v="6.83"/>
    <s v="21:01"/>
    <x v="4"/>
    <d v="1900-01-16T01:36:32"/>
    <d v="1900-01-16T08:00:00"/>
    <n v="96"/>
    <s v="De 90 até 120 minutos"/>
    <d v="1899-12-30T21:00:00"/>
    <d v="1899-12-30T14:30:00"/>
  </r>
  <r>
    <s v="SGP_NOVO"/>
    <x v="5"/>
    <s v="4"/>
    <s v="25/09/2023 09:52:31"/>
    <s v="19/01/2024 21:07:03"/>
    <s v="20/01/2024"/>
    <s v="15"/>
    <s v="Estúdio"/>
    <s v="Fechado"/>
    <s v="ESTÚDIO I - CASA DE CIBELE"/>
    <s v="13:00"/>
    <s v="21:00"/>
    <s v="13:14:00"/>
    <s v="21:42:26"/>
    <s v="Sábado"/>
    <m/>
    <n v="7.75"/>
    <s v="21:42"/>
    <x v="4"/>
    <d v="1900-01-16T00:31:34"/>
    <d v="1900-01-16T09:00:00"/>
    <n v="31"/>
    <s v="Até 30 minutos"/>
    <d v="1899-12-30T21:30:00"/>
    <d v="1899-12-30T13:00:00"/>
  </r>
  <r>
    <s v="SGP_NOVO"/>
    <x v="5"/>
    <s v="8"/>
    <s v="25/09/2023 10:05:26"/>
    <s v="04/01/2024 19:13:09"/>
    <s v="13/01/2024"/>
    <s v="206"/>
    <s v="Estúdio"/>
    <s v="Fechado"/>
    <s v="ESTUDIO I (MG3) - DELEGACIA DA MULHER"/>
    <s v="10:00"/>
    <s v="19:00"/>
    <s v="11:39:39"/>
    <s v="19:03:27"/>
    <s v="Sábado"/>
    <m/>
    <n v="6.5450000000000008"/>
    <s v="19:03"/>
    <x v="0"/>
    <d v="1900-01-16T02:36:12"/>
    <d v="1900-01-16T10:00:00"/>
    <n v="156"/>
    <s v="Acima de 120 minutos"/>
    <d v="1899-12-30T19:00:00"/>
    <d v="1899-12-30T11:30:00"/>
  </r>
  <r>
    <s v="SGP_NOVO"/>
    <x v="5"/>
    <s v="59"/>
    <s v="13/10/2023 17:14:18"/>
    <s v="22/01/2024 12:02:37"/>
    <s v="24/01/2024"/>
    <s v="48"/>
    <s v="Estúdio"/>
    <s v="Fechado"/>
    <s v="EST. I - MUNDO VIRTUAL"/>
    <s v="13:00"/>
    <s v="21:00"/>
    <s v="15:00:00"/>
    <s v="20:00:00"/>
    <s v="Quarta"/>
    <m/>
    <n v="1.97"/>
    <s v="20:00"/>
    <x v="5"/>
    <d v="1900-01-16T06:00:00"/>
    <d v="1900-01-16T11:00:00"/>
    <n v="360"/>
    <s v="Acima de 120 minutos"/>
    <d v="1899-12-30T20:00:00"/>
    <d v="1899-12-30T15:00:00"/>
  </r>
  <r>
    <s v="SGP_NOVO"/>
    <x v="5"/>
    <s v="134"/>
    <s v="20/12/2023 19:16:43"/>
    <s v="24/01/2024 15:23:07"/>
    <s v="26/01/2024"/>
    <s v="42"/>
    <s v="Estúdio"/>
    <s v="Fechado"/>
    <s v="EST.I - PROMODAY"/>
    <s v="10:00"/>
    <s v="18:00"/>
    <s v="11:00:00"/>
    <s v="17:54:09"/>
    <s v="Sexta"/>
    <m/>
    <n v="0"/>
    <s v="17:54"/>
    <x v="1"/>
    <d v="1900-01-16T05:05:51"/>
    <d v="1900-01-16T12:00:00"/>
    <n v="305"/>
    <s v="Acima de 120 minutos"/>
    <d v="1899-12-30T18:00:00"/>
    <d v="1899-12-30T11:00:00"/>
  </r>
  <r>
    <s v="SGP_NOVO"/>
    <x v="5"/>
    <s v="136"/>
    <s v="16/01/2024 16:19:20"/>
    <s v="25/01/2024 10:36:42"/>
    <s v="25/01/2024"/>
    <s v="2"/>
    <s v="Estúdio"/>
    <s v="Fechado"/>
    <s v="EST. I - MUNDO VIRTUAL"/>
    <s v="13:00"/>
    <s v="21:00"/>
    <s v="14:20:00"/>
    <s v="21:15:00"/>
    <s v="Quinta"/>
    <m/>
    <n v="2.4400000000000004"/>
    <s v="21:15"/>
    <x v="4"/>
    <d v="1900-01-16T06:05:00"/>
    <d v="1900-01-16T13:00:00"/>
    <n v="365"/>
    <s v="Acima de 120 minutos"/>
    <d v="1899-12-30T21:30:00"/>
    <d v="1899-12-30T14:30:00"/>
  </r>
  <r>
    <s v="SGP_NOVO"/>
    <x v="6"/>
    <s v="297"/>
    <s v="26/12/2023 14:43:14"/>
    <s v="07/03/2024 15:26:02"/>
    <s v="15/03/2024"/>
    <s v="189"/>
    <s v="Estúdio"/>
    <s v="Fechado"/>
    <s v="Igreja Paroquial - Ep 07 e 15"/>
    <s v="13:00"/>
    <s v="21:00"/>
    <s v="14:45:35"/>
    <s v="21:02:59"/>
    <s v="Sexta"/>
    <m/>
    <n v="6.125"/>
    <s v="21:02"/>
    <x v="4"/>
    <d v="1900-01-16T07:42:36"/>
    <d v="1900-01-16T14:00:00"/>
    <n v="462"/>
    <s v="Acima de 120 minutos"/>
    <d v="1899-12-30T21:00:00"/>
    <d v="1899-12-30T15:00:00"/>
  </r>
  <r>
    <s v="SGP_NOVO"/>
    <x v="6"/>
    <s v="535"/>
    <s v="20/01/2024 18:04:49"/>
    <s v="08/06/2024 12:41:31"/>
    <s v="08/06/2024"/>
    <s v="0"/>
    <s v="Estúdio"/>
    <s v="Fechado"/>
    <s v="ESTÚDIO H"/>
    <s v="13:00"/>
    <s v="21:00"/>
    <s v="13:21:00"/>
    <s v="21:00:00"/>
    <s v="Sábado"/>
    <m/>
    <n v="16.86"/>
    <s v="21:00"/>
    <x v="5"/>
    <d v="1900-01-16T07:21:00"/>
    <d v="1900-01-16T15:00:00"/>
    <n v="441"/>
    <s v="Acima de 120 minutos"/>
    <d v="1899-12-30T21:00:00"/>
    <d v="1899-12-30T13:30:00"/>
  </r>
  <r>
    <s v="SGP_NOVO"/>
    <x v="6"/>
    <s v="536"/>
    <s v="20/01/2024 18:04:52"/>
    <s v="07/06/2024 12:32:29"/>
    <s v="07/06/2024"/>
    <s v="0"/>
    <s v="Estúdio"/>
    <s v="Fechado"/>
    <s v="ESTÚDIO H"/>
    <s v="13:00"/>
    <s v="21:00"/>
    <s v="13:22:10"/>
    <s v="20:55:09"/>
    <s v="Sexta"/>
    <m/>
    <n v="10.494999999999997"/>
    <s v="20:55"/>
    <x v="5"/>
    <d v="1900-01-16T08:27:01"/>
    <d v="1900-01-16T16:00:00"/>
    <n v="507"/>
    <s v="Acima de 120 minutos"/>
    <d v="1899-12-30T21:00:00"/>
    <d v="1899-12-30T13:30:00"/>
  </r>
  <r>
    <s v="SGP_NOVO"/>
    <x v="6"/>
    <s v="537"/>
    <s v="20/01/2024 18:05:04"/>
    <s v="04/06/2024 16:46:17"/>
    <s v="06/06/2024"/>
    <s v="44"/>
    <s v="Estúdio"/>
    <s v="Fechado"/>
    <s v="ESTÚDIO H"/>
    <s v="13:00"/>
    <s v="21:00"/>
    <s v="13:52:27"/>
    <s v="19:41:00"/>
    <s v="Quinta"/>
    <m/>
    <n v="12.855"/>
    <s v="19:41"/>
    <x v="0"/>
    <d v="1900-01-16T11:11:27"/>
    <d v="1900-01-16T17:00:00"/>
    <n v="671"/>
    <s v="Acima de 120 minutos"/>
    <d v="1899-12-30T19:30:00"/>
    <d v="1899-12-30T14:00:00"/>
  </r>
  <r>
    <s v="SGP_NOVO"/>
    <x v="6"/>
    <s v="776"/>
    <s v="01/04/2024 11:19:26"/>
    <s v="31/05/2024 15:12:05"/>
    <s v="03/06/2024"/>
    <s v="69"/>
    <s v="Estúdio"/>
    <s v="Fechado"/>
    <s v="ESTÚDIO H"/>
    <s v="13:00"/>
    <s v="21:00"/>
    <s v="13:42:00"/>
    <s v="19:27:35"/>
    <s v="Segunda"/>
    <m/>
    <n v="3.665"/>
    <s v="19:27"/>
    <x v="0"/>
    <d v="1900-01-16T12:14:25"/>
    <d v="1900-01-16T18:00:00"/>
    <n v="734"/>
    <s v="Acima de 120 minutos"/>
    <d v="1899-12-30T19:30:00"/>
    <d v="1899-12-30T13:30:00"/>
  </r>
  <r>
    <s v="SGP_NOVO"/>
    <x v="6"/>
    <s v="831"/>
    <s v="12/04/2024 10:51:25"/>
    <s v="29/04/2024 16:20:37"/>
    <s v="29/04/2024"/>
    <s v="-3"/>
    <s v="Estúdio"/>
    <s v="Fechado"/>
    <s v="ESTÚDIO H"/>
    <s v="13:00"/>
    <s v="21:00"/>
    <s v="13:35:33"/>
    <s v="20:30:45"/>
    <s v="Segunda"/>
    <m/>
    <n v="4.9350000000000005"/>
    <s v="20:30"/>
    <x v="5"/>
    <d v="1900-01-16T12:04:48"/>
    <d v="1900-01-16T19:00:00"/>
    <n v="724"/>
    <s v="Acima de 120 minutos"/>
    <d v="1899-12-30T20:30:00"/>
    <d v="1899-12-30T13:30:00"/>
  </r>
  <r>
    <s v="SGP_NOVO"/>
    <x v="6"/>
    <s v="908"/>
    <s v="18/04/2024 19:35:25"/>
    <s v="21/05/2024 20:52:34"/>
    <s v="21/05/2024"/>
    <s v="-7"/>
    <s v="Estúdio"/>
    <s v="Fechado"/>
    <s v="ESTÚDIO H"/>
    <s v="13:00"/>
    <s v="21:00"/>
    <s v="13:34:00"/>
    <s v="20:15:31"/>
    <s v="Terça"/>
    <m/>
    <n v="5.125"/>
    <s v="20:15"/>
    <x v="5"/>
    <d v="1900-01-16T13:18:29"/>
    <d v="1900-01-16T20:00:00"/>
    <n v="798"/>
    <s v="Acima de 120 minutos"/>
    <d v="1899-12-30T20:30:00"/>
    <d v="1899-12-30T13:30:00"/>
  </r>
  <r>
    <s v="SGP_NOVO"/>
    <x v="6"/>
    <s v="944"/>
    <s v="24/04/2024 14:21:03"/>
    <s v="18/05/2024 11:54:38"/>
    <s v="20/05/2024"/>
    <s v="49"/>
    <s v="Estúdio"/>
    <s v="Fechado"/>
    <s v="ESTÚDIO H"/>
    <s v="13:00"/>
    <s v="21:00"/>
    <s v="13:34:26"/>
    <s v="21:01:21"/>
    <s v="Segunda"/>
    <m/>
    <n v="2.82"/>
    <s v="21:01"/>
    <x v="4"/>
    <d v="1900-01-16T13:33:05"/>
    <d v="1900-01-16T21:00:00"/>
    <n v="813"/>
    <s v="Acima de 120 minutos"/>
    <d v="1899-12-30T21:00:00"/>
    <d v="1899-12-30T13:30:00"/>
  </r>
  <r>
    <s v="SGP_NOVO"/>
    <x v="6"/>
    <s v="1084"/>
    <s v="22/05/2024 15:50:14"/>
    <s v="24/05/2024 14:32:43"/>
    <s v="28/05/2024"/>
    <s v="94"/>
    <s v="Estúdio"/>
    <s v="Fechado"/>
    <s v="ESTUDIO H"/>
    <s v="13:00"/>
    <s v="21:00"/>
    <s v="13:53:58"/>
    <s v="21:00:26"/>
    <s v="Terça"/>
    <m/>
    <n v="2.8449999999999998"/>
    <s v="21:00"/>
    <x v="5"/>
    <d v="1900-01-16T14:53:32"/>
    <d v="1900-01-16T22:00:00"/>
    <n v="893"/>
    <s v="Acima de 120 minutos"/>
    <d v="1899-12-30T21:00:00"/>
    <d v="1899-12-30T14:00:00"/>
  </r>
  <r>
    <s v="SGP_NOVO"/>
    <x v="6"/>
    <s v="1120"/>
    <s v="03/06/2024 15:20:38"/>
    <s v="06/06/2024 18:04:02"/>
    <s v="10/06/2024"/>
    <s v="91"/>
    <s v="Estúdio"/>
    <s v="Fechado"/>
    <s v="ESTÚDIO H"/>
    <s v="14:00"/>
    <s v="18:00"/>
    <s v="15:32:32"/>
    <s v="18:02:09"/>
    <s v="Segunda"/>
    <m/>
    <n v="0.25"/>
    <s v="18:02"/>
    <x v="2"/>
    <d v="1900-01-16T20:30:23"/>
    <d v="1900-01-16T23:00:00"/>
    <n v="1230"/>
    <s v="Acima de 120 minutos"/>
    <d v="1899-12-30T18:00:00"/>
    <d v="1899-12-30T15:30:00"/>
  </r>
  <r>
    <s v="SGP_NOVO"/>
    <x v="7"/>
    <s v="212"/>
    <s v="10/09/2023 18:41:29"/>
    <s v="27/12/2023 20:23:32"/>
    <s v="02/01/2024"/>
    <s v="136"/>
    <s v="Estúdio"/>
    <s v="Fechado"/>
    <s v="FAZ. JEQUITIBÁ REI"/>
    <s v="13:00"/>
    <s v="21:00"/>
    <s v="14:28:32"/>
    <s v="19:37:48"/>
    <s v="Terça"/>
    <m/>
    <n v="8.125"/>
    <s v="19:37"/>
    <x v="0"/>
    <d v="1900-01-16T18:50:44"/>
    <d v="1900-01-17T00:00:00"/>
    <n v="1130"/>
    <s v="Acima de 120 minutos"/>
    <d v="1899-12-30T19:30:00"/>
    <d v="1899-12-30T14:30:00"/>
  </r>
  <r>
    <s v="SGP_NOVO"/>
    <x v="7"/>
    <s v="229"/>
    <s v="10/09/2023 19:58:29"/>
    <s v="15/01/2024 14:30:59"/>
    <s v="16/01/2024"/>
    <s v="22"/>
    <s v="Estúdio"/>
    <s v="Fechado"/>
    <s v="CASA TIÃO GALINHA"/>
    <s v="13:00"/>
    <s v="21:00"/>
    <s v="13:22:37"/>
    <s v="18:23:08"/>
    <s v="Terça"/>
    <m/>
    <n v="9.25"/>
    <s v="18:23"/>
    <x v="2"/>
    <d v="1900-01-16T19:59:29"/>
    <d v="1900-01-17T01:00:00"/>
    <n v="1199"/>
    <s v="Acima de 120 minutos"/>
    <d v="1899-12-30T18:30:00"/>
    <d v="1899-12-30T13:30:00"/>
  </r>
  <r>
    <s v="SGP_NOVO"/>
    <x v="7"/>
    <s v="230"/>
    <s v="10/09/2023 19:58:31"/>
    <s v="11/01/2024 19:03:05"/>
    <s v="17/01/2024"/>
    <s v="134"/>
    <s v="Estúdio"/>
    <s v="Fechado"/>
    <s v="CASA TIÃO GALINHA"/>
    <s v="10:00"/>
    <s v="19:00"/>
    <s v="10:20:00"/>
    <s v="17:18:12"/>
    <s v="Quarta"/>
    <m/>
    <n v="11.664999999999999"/>
    <s v="17:18"/>
    <x v="1"/>
    <d v="1900-01-16T19:01:48"/>
    <d v="1900-01-17T02:00:00"/>
    <n v="1141"/>
    <s v="Acima de 120 minutos"/>
    <d v="1899-12-30T17:30:00"/>
    <d v="1899-12-30T10:30:00"/>
  </r>
  <r>
    <s v="SGP_NOVO"/>
    <x v="7"/>
    <s v="331"/>
    <s v="13/09/2023 21:09:15"/>
    <s v="04/01/2024 16:13:56"/>
    <s v="05/01/2024"/>
    <s v="18"/>
    <s v="Estúdio"/>
    <s v="Fechado"/>
    <s v="CASA DE JACUTINGA - FASE 2"/>
    <s v="11:00"/>
    <s v="20:00"/>
    <s v="13:39:42"/>
    <s v="21:21:24"/>
    <s v="Sexta"/>
    <m/>
    <n v="11.5"/>
    <s v="21:21"/>
    <x v="4"/>
    <d v="1900-01-16T19:18:18"/>
    <d v="1900-01-17T03:00:00"/>
    <n v="1158"/>
    <s v="Acima de 120 minutos"/>
    <d v="1899-12-30T21:30:00"/>
    <d v="1899-12-30T13:30:00"/>
  </r>
  <r>
    <s v="SGP_NOVO"/>
    <x v="7"/>
    <s v="334"/>
    <s v="14/09/2023 13:59:34"/>
    <s v="04/01/2024 18:01:15"/>
    <s v="11/01/2024"/>
    <s v="160"/>
    <s v="Estúdio"/>
    <s v="Fechado"/>
    <s v="HOTEL ILHÉUS 2 (QUARTO)"/>
    <s v="11:00"/>
    <s v="16:00"/>
    <s v="11:17:25"/>
    <s v="16:47:44"/>
    <s v="Quinta"/>
    <m/>
    <n v="5.25"/>
    <s v="16:47"/>
    <x v="3"/>
    <d v="1900-01-16T22:29:41"/>
    <d v="1900-01-17T04:00:00"/>
    <n v="1349"/>
    <s v="Acima de 120 minutos"/>
    <d v="1899-12-30T17:00:00"/>
    <d v="1899-12-30T11:30:00"/>
  </r>
  <r>
    <s v="SGP_NOVO"/>
    <x v="7"/>
    <s v="433"/>
    <s v="25/09/2023 16:13:20"/>
    <s v="27/12/2023 20:19:22"/>
    <s v="02/01/2024"/>
    <s v="138"/>
    <s v="Estúdio"/>
    <s v="Fechado"/>
    <s v="PRÉ LIGHT + GRAVAÇÃO APTO BENTO E KIKA"/>
    <s v="15:00"/>
    <s v="19:00"/>
    <s v="15:09:00"/>
    <s v="17:55:00"/>
    <s v="Terça"/>
    <m/>
    <n v="7.4550000000000001"/>
    <s v="17:55"/>
    <x v="1"/>
    <d v="1900-01-17T02:14:00"/>
    <d v="1900-01-17T05:00:00"/>
    <n v="134"/>
    <s v="Acima de 120 minutos"/>
    <d v="1899-12-30T18:00:00"/>
    <d v="1899-12-30T15:00:00"/>
  </r>
  <r>
    <s v="SGP_NOVO"/>
    <x v="7"/>
    <s v="434"/>
    <s v="25/09/2023 16:13:59"/>
    <s v="27/12/2023 20:18:38"/>
    <s v="03/01/2024"/>
    <s v="160"/>
    <s v="Estúdio"/>
    <s v="Fechado"/>
    <s v="JACUTINGA FASE 1 + AP JOSÉ BENTO E KIKA"/>
    <s v="13:00"/>
    <s v="21:00"/>
    <s v="13:20:00"/>
    <s v="16:51:46"/>
    <s v="Quarta"/>
    <m/>
    <n v="9.26"/>
    <s v="16:51"/>
    <x v="3"/>
    <d v="1900-01-17T02:28:14"/>
    <d v="1900-01-17T06:00:00"/>
    <n v="148"/>
    <s v="Acima de 120 minutos"/>
    <d v="1899-12-30T17:00:00"/>
    <d v="1899-12-30T13:30:00"/>
  </r>
  <r>
    <s v="SGP_NOVO"/>
    <x v="7"/>
    <s v="435"/>
    <s v="25/09/2023 16:14:21"/>
    <s v="27/12/2023 20:24:43"/>
    <s v="04/01/2024"/>
    <s v="184"/>
    <s v="Estúdio"/>
    <s v="Fechado"/>
    <s v="APTO JOSÉ BENTO E KIKA"/>
    <s v="13:00"/>
    <s v="21:00"/>
    <s v="13:19:56"/>
    <s v="18:32:05"/>
    <s v="Quinta"/>
    <m/>
    <n v="7.8650000000000002"/>
    <s v="18:32"/>
    <x v="2"/>
    <d v="1900-01-17T01:47:51"/>
    <d v="1900-01-17T07:00:00"/>
    <n v="107"/>
    <s v="De 90 até 120 minutos"/>
    <d v="1899-12-30T18:30:00"/>
    <d v="1899-12-30T13:30:00"/>
  </r>
  <r>
    <s v="SGP_NOVO"/>
    <x v="7"/>
    <s v="438"/>
    <s v="25/09/2023 18:57:27"/>
    <s v="11/01/2024 16:07:24"/>
    <s v="12/01/2024"/>
    <s v="20"/>
    <s v="Estúdio"/>
    <s v="Fechado"/>
    <s v="CASA INÁCIA"/>
    <s v="13:00"/>
    <s v="21:00"/>
    <s v="13:42:39"/>
    <s v="20:54:37"/>
    <s v="Sexta"/>
    <m/>
    <n v="9.07"/>
    <s v="20:54"/>
    <x v="5"/>
    <d v="1900-01-17T00:48:02"/>
    <d v="1900-01-17T08:00:00"/>
    <n v="48"/>
    <s v="De 30 até 60 minutos"/>
    <d v="1899-12-30T21:00:00"/>
    <d v="1899-12-30T13:30:00"/>
  </r>
  <r>
    <s v="SGP_NOVO"/>
    <x v="7"/>
    <s v="439"/>
    <s v="25/09/2023 18:57:28"/>
    <s v="10/01/2024 18:13:10"/>
    <s v="10/01/2024"/>
    <s v="-5"/>
    <s v="Estúdio"/>
    <s v="Fechado"/>
    <s v="CASA INÁCIA"/>
    <s v="13:00"/>
    <s v="21:00"/>
    <s v="14:00:00"/>
    <s v="21:03:09"/>
    <s v="Quarta"/>
    <m/>
    <n v="10.875"/>
    <s v="21:03"/>
    <x v="4"/>
    <d v="1900-01-17T01:56:51"/>
    <d v="1900-01-17T09:00:00"/>
    <n v="116"/>
    <s v="De 90 até 120 minutos"/>
    <d v="1899-12-30T21:00:00"/>
    <d v="1899-12-30T14:00:00"/>
  </r>
  <r>
    <s v="SGP_NOVO"/>
    <x v="7"/>
    <s v="442"/>
    <s v="28/09/2023 18:09:01"/>
    <s v="11/01/2024 16:25:47"/>
    <s v="13/01/2024"/>
    <s v="41"/>
    <s v="Estúdio"/>
    <s v="Fechado"/>
    <s v="HOTEL ILHÉUS 1 + CASA INÁCIA"/>
    <s v="10:00"/>
    <s v="19:00"/>
    <s v="10:15:00"/>
    <s v="18:30:00"/>
    <s v="Sábado"/>
    <m/>
    <n v="7.75"/>
    <s v="18:30"/>
    <x v="2"/>
    <d v="1900-01-17T01:45:00"/>
    <d v="1900-01-17T10:00:00"/>
    <n v="105"/>
    <s v="De 90 até 120 minutos"/>
    <d v="1899-12-30T18:30:00"/>
    <d v="1899-12-30T10:30:00"/>
  </r>
  <r>
    <s v="SGP_NOVO"/>
    <x v="7"/>
    <s v="480"/>
    <s v="12/12/2023 12:31:40"/>
    <s v="28/12/2023 18:42:38"/>
    <s v="04/01/2024"/>
    <s v="162"/>
    <s v="Estúdio"/>
    <s v="Fechado"/>
    <s v="FAZ. EGÍDIO"/>
    <s v="13:00"/>
    <s v="21:00"/>
    <s v="13:11:45"/>
    <s v="20:11:19"/>
    <s v="Quinta"/>
    <m/>
    <n v="11.504999999999999"/>
    <s v="20:11"/>
    <x v="5"/>
    <d v="1900-01-17T04:00:26"/>
    <d v="1900-01-17T11:00:00"/>
    <n v="240"/>
    <s v="Acima de 120 minutos"/>
    <d v="1899-12-30T20:00:00"/>
    <d v="1899-12-30T13:00:00"/>
  </r>
  <r>
    <s v="SGP_NOVO"/>
    <x v="7"/>
    <s v="481"/>
    <s v="12/12/2023 12:37:29"/>
    <s v="28/12/2023 18:42:46"/>
    <s v="05/01/2024"/>
    <s v="186"/>
    <s v="Estúdio"/>
    <s v="Fechado"/>
    <s v="FAZ. EGÍDIO"/>
    <s v="13:00"/>
    <s v="21:00"/>
    <s v="13:20:00"/>
    <s v="20:00:00"/>
    <s v="Sexta"/>
    <m/>
    <n v="11.54"/>
    <s v="20:00"/>
    <x v="5"/>
    <d v="1900-01-17T05:20:00"/>
    <d v="1900-01-17T12:00:00"/>
    <n v="320"/>
    <s v="Acima de 120 minutos"/>
    <d v="1899-12-30T20:00:00"/>
    <d v="1899-12-30T13:30:00"/>
  </r>
  <r>
    <s v="SGP_NOVO"/>
    <x v="7"/>
    <s v="500"/>
    <s v="20/12/2023 13:50:05"/>
    <s v="06/01/2024 10:37:22"/>
    <s v="06/01/2024"/>
    <s v="1"/>
    <s v="Estúdio"/>
    <s v="Fechado"/>
    <s v="FAZ. BELARMINO"/>
    <s v="12:00"/>
    <s v="21:00"/>
    <s v="12:05:00"/>
    <s v="20:30:09"/>
    <s v="Sábado"/>
    <m/>
    <n v="11.5"/>
    <s v="20:30"/>
    <x v="5"/>
    <d v="1900-01-17T04:34:51"/>
    <d v="1900-01-17T13:00:00"/>
    <n v="274"/>
    <s v="Acima de 120 minutos"/>
    <d v="1899-12-30T20:30:00"/>
    <d v="1899-12-30T12:00:00"/>
  </r>
  <r>
    <s v="SGP_NOVO"/>
    <x v="7"/>
    <s v="501"/>
    <s v="20/12/2023 15:39:14"/>
    <s v="04/01/2024 13:27:11"/>
    <s v="06/01/2024"/>
    <s v="44"/>
    <s v="Estúdio"/>
    <s v="Fechado"/>
    <s v="FAZ. JEQUITIBÁ REI"/>
    <s v="10:00"/>
    <s v="19:00"/>
    <s v="10:20:00"/>
    <s v="18:41:45"/>
    <s v="Sábado"/>
    <m/>
    <n v="12.125"/>
    <s v="18:41"/>
    <x v="2"/>
    <d v="1900-01-17T05:38:15"/>
    <d v="1900-01-17T14:00:00"/>
    <n v="338"/>
    <s v="Acima de 120 minutos"/>
    <d v="1899-12-30T18:30:00"/>
    <d v="1899-12-30T10:30:00"/>
  </r>
  <r>
    <s v="SGP_NOVO"/>
    <x v="7"/>
    <s v="507"/>
    <s v="26/12/2023 14:21:10"/>
    <s v="04/01/2024 16:15:06"/>
    <s v="08/01/2024"/>
    <s v="92"/>
    <s v="Estúdio"/>
    <s v="Fechado"/>
    <s v="FAZ. JEQUITIBÁ REI"/>
    <s v="13:00"/>
    <s v="21:00"/>
    <s v="13:10:41"/>
    <s v="21:10:49"/>
    <s v="Segunda"/>
    <m/>
    <n v="14.5"/>
    <s v="21:10"/>
    <x v="4"/>
    <d v="1900-01-17T06:59:52"/>
    <d v="1900-01-17T15:00:00"/>
    <n v="419"/>
    <s v="Acima de 120 minutos"/>
    <d v="1899-12-30T21:00:00"/>
    <d v="1899-12-30T13:00:00"/>
  </r>
  <r>
    <s v="SGP_NOVO"/>
    <x v="7"/>
    <s v="508"/>
    <s v="26/12/2023 14:22:09"/>
    <s v="04/01/2024 17:03:05"/>
    <s v="09/01/2024"/>
    <s v="115"/>
    <s v="Estúdio"/>
    <s v="Fechado"/>
    <s v="FAZ. JEQUITIBÁ REI"/>
    <s v="13:00"/>
    <s v="21:00"/>
    <s v="13:12:23"/>
    <s v="20:32:46"/>
    <s v="Terça"/>
    <m/>
    <n v="14"/>
    <s v="20:32"/>
    <x v="5"/>
    <d v="1900-01-17T08:39:37"/>
    <d v="1900-01-17T16:00:00"/>
    <n v="519"/>
    <s v="Acima de 120 minutos"/>
    <d v="1899-12-30T20:30:00"/>
    <d v="1899-12-30T13:00:00"/>
  </r>
  <r>
    <s v="SGP_NOVO"/>
    <x v="7"/>
    <s v="509"/>
    <s v="26/12/2023 14:24:57"/>
    <s v="08/01/2024 18:34:24"/>
    <s v="10/01/2024"/>
    <s v="39"/>
    <s v="Estúdio"/>
    <s v="Fechado"/>
    <s v="FAZ. JEQUITIBÁ REI"/>
    <s v="10:00"/>
    <s v="19:00"/>
    <s v="10:23:58"/>
    <s v="18:32:00"/>
    <s v="Quarta"/>
    <m/>
    <n v="13.625"/>
    <s v="18:32"/>
    <x v="2"/>
    <d v="1900-01-17T08:51:58"/>
    <d v="1900-01-17T17:00:00"/>
    <n v="531"/>
    <s v="Acima de 120 minutos"/>
    <d v="1899-12-30T18:30:00"/>
    <d v="1899-12-30T10:30:00"/>
  </r>
  <r>
    <s v="SGP_NOVO"/>
    <x v="7"/>
    <s v="512"/>
    <s v="26/12/2023 14:42:47"/>
    <s v="04/01/2024 16:13:40"/>
    <s v="08/01/2024"/>
    <s v="92"/>
    <s v="Estúdio"/>
    <s v="Fechado"/>
    <s v=" CARLED + PRÉ LIGHT INÁCIA"/>
    <s v="13:00"/>
    <s v="21:00"/>
    <s v="13:08:11"/>
    <s v="21:02:21"/>
    <s v="Segunda"/>
    <m/>
    <n v="4.7649999999999997"/>
    <s v="21:02"/>
    <x v="4"/>
    <d v="1900-01-17T10:05:50"/>
    <d v="1900-01-17T18:00:00"/>
    <n v="605"/>
    <s v="Acima de 120 minutos"/>
    <d v="1899-12-30T21:00:00"/>
    <d v="1899-12-30T13:00:00"/>
  </r>
  <r>
    <s v="SGP_NOVO"/>
    <x v="7"/>
    <s v="513"/>
    <s v="26/12/2023 15:04:20"/>
    <s v="11/01/2024 21:02:12"/>
    <s v="12/01/2024"/>
    <s v="15"/>
    <s v="Estúdio"/>
    <s v="Fechado"/>
    <s v="FAZ. JEQUITIBÁ REI"/>
    <s v="13:00"/>
    <s v="21:00"/>
    <s v="13:19:09"/>
    <s v="20:49:19"/>
    <s v="Sexta"/>
    <m/>
    <n v="13"/>
    <s v="20:49"/>
    <x v="5"/>
    <d v="1900-01-17T11:29:50"/>
    <d v="1900-01-17T19:00:00"/>
    <n v="689"/>
    <s v="Acima de 120 minutos"/>
    <d v="1899-12-30T21:00:00"/>
    <d v="1899-12-30T13:30:00"/>
  </r>
  <r>
    <s v="SGP_NOVO"/>
    <x v="7"/>
    <s v="514"/>
    <s v="26/12/2023 17:56:23"/>
    <s v="11/01/2024 16:19:40"/>
    <s v="13/01/2024"/>
    <s v="44"/>
    <s v="Estúdio"/>
    <s v="Fechado"/>
    <s v="FAZ. JEQUITIBÁ REI"/>
    <s v="13:00"/>
    <s v="21:00"/>
    <s v="13:05:00"/>
    <s v="19:53:25"/>
    <s v="Sábado"/>
    <m/>
    <n v="9.25"/>
    <s v="19:53"/>
    <x v="0"/>
    <d v="1900-01-17T13:11:35"/>
    <d v="1900-01-17T20:00:00"/>
    <n v="791"/>
    <s v="Acima de 120 minutos"/>
    <d v="1899-12-30T20:00:00"/>
    <d v="1899-12-30T13:00:00"/>
  </r>
  <r>
    <s v="SGP_NOVO"/>
    <x v="7"/>
    <s v="518"/>
    <s v="28/12/2023 16:38:43"/>
    <s v="08/01/2024 14:57:09"/>
    <s v="09/01/2024"/>
    <s v="22"/>
    <s v="Estúdio"/>
    <s v="Fechado"/>
    <s v="APTO JOSÉ VENÂNCIO"/>
    <s v="13:00"/>
    <s v="21:00"/>
    <s v="13:26:24"/>
    <s v="20:47:15"/>
    <s v="Terça"/>
    <m/>
    <n v="11.994999999999999"/>
    <s v="20:47"/>
    <x v="5"/>
    <d v="1900-01-17T13:39:09"/>
    <d v="1900-01-17T21:00:00"/>
    <n v="819"/>
    <s v="Acima de 120 minutos"/>
    <d v="1899-12-30T21:00:00"/>
    <d v="1899-12-30T13:30:00"/>
  </r>
  <r>
    <s v="SGP_NOVO"/>
    <x v="7"/>
    <s v="519"/>
    <s v="28/12/2023 16:58:31"/>
    <s v="10/01/2024 20:19:30"/>
    <s v="11/01/2024"/>
    <s v="19"/>
    <s v="Estúdio"/>
    <s v="Fechado"/>
    <s v="FAZ. JEQUITIBÁ REI"/>
    <s v="16:00"/>
    <s v="21:00"/>
    <s v="17:01:56"/>
    <s v="20:55:00"/>
    <s v="Quinta"/>
    <m/>
    <n v="8.75"/>
    <s v="20:55"/>
    <x v="5"/>
    <d v="1900-01-17T18:06:56"/>
    <d v="1900-01-17T22:00:00"/>
    <n v="1086"/>
    <s v="Acima de 120 minutos"/>
    <d v="1899-12-30T21:00:00"/>
    <d v="1899-12-30T17:00:00"/>
  </r>
  <r>
    <s v="SGP_NOVO"/>
    <x v="7"/>
    <s v="524"/>
    <s v="28/12/2023 18:43:40"/>
    <s v="11/01/2024 17:36:18"/>
    <s v="15/01/2024"/>
    <s v="91"/>
    <s v="Estúdio"/>
    <s v="Fechado"/>
    <s v="FAZ. JEQUITIBÁ REI"/>
    <s v="13:00"/>
    <s v="21:00"/>
    <s v="13:13:58"/>
    <s v="21:05:00"/>
    <s v="Segunda"/>
    <m/>
    <n v="12.125"/>
    <s v="21:05"/>
    <x v="4"/>
    <d v="1900-01-17T15:08:58"/>
    <d v="1900-01-17T23:00:00"/>
    <n v="908"/>
    <s v="Acima de 120 minutos"/>
    <d v="1899-12-30T21:00:00"/>
    <d v="1899-12-30T13:00:00"/>
  </r>
  <r>
    <s v="SGP_NOVO"/>
    <x v="7"/>
    <s v="527"/>
    <s v="28/12/2023 18:56:06"/>
    <s v="16/01/2024 15:01:34"/>
    <s v="16/01/2024"/>
    <s v="-2"/>
    <s v="Estúdio"/>
    <s v="Fechado"/>
    <s v="FAZ. JEQUITIBÁ REI"/>
    <s v="13:00"/>
    <s v="21:00"/>
    <s v="13:19:00"/>
    <s v="20:30:34"/>
    <s v="Terça"/>
    <m/>
    <n v="16.125"/>
    <s v="20:30"/>
    <x v="5"/>
    <d v="1900-01-17T16:48:26"/>
    <d v="1900-01-18T00:00:00"/>
    <n v="1008"/>
    <s v="Acima de 120 minutos"/>
    <d v="1899-12-30T20:30:00"/>
    <d v="1899-12-30T13:30:00"/>
  </r>
  <r>
    <s v="SGP_NOVO"/>
    <x v="7"/>
    <s v="528"/>
    <s v="28/12/2023 19:13:05"/>
    <s v="17/01/2024 13:56:30"/>
    <s v="18/01/2024"/>
    <s v="23"/>
    <s v="Estúdio"/>
    <s v="Fechado"/>
    <s v="FAZ. JEQUITIBÁ REI"/>
    <s v="13:00"/>
    <s v="21:00"/>
    <s v="13:22:23"/>
    <s v="20:53:48"/>
    <s v="Quinta"/>
    <m/>
    <n v="13.25"/>
    <s v="20:53"/>
    <x v="5"/>
    <d v="1900-01-17T17:28:35"/>
    <d v="1900-01-18T01:00:00"/>
    <n v="1048"/>
    <s v="Acima de 120 minutos"/>
    <d v="1899-12-30T21:00:00"/>
    <d v="1899-12-30T13:30:00"/>
  </r>
  <r>
    <s v="SGP_NOVO"/>
    <x v="7"/>
    <s v="529"/>
    <s v="28/12/2023 19:15:21"/>
    <s v="16/01/2024 15:01:34"/>
    <s v="19/01/2024"/>
    <s v="69"/>
    <s v="Estúdio"/>
    <s v="Fechado"/>
    <s v="FAZ. JEQUITIBÁ REI"/>
    <s v="13:00"/>
    <s v="21:00"/>
    <s v="13:09:27"/>
    <s v="17:50:52"/>
    <s v="Sexta"/>
    <m/>
    <n v="12.620000000000001"/>
    <s v="17:50"/>
    <x v="1"/>
    <d v="1900-01-17T21:18:35"/>
    <d v="1900-01-18T02:00:00"/>
    <n v="1278"/>
    <s v="Acima de 120 minutos"/>
    <d v="1899-12-30T18:00:00"/>
    <d v="1899-12-30T13:00:00"/>
  </r>
  <r>
    <s v="SGP_NOVO"/>
    <x v="7"/>
    <s v="530"/>
    <s v="28/12/2023 19:21:47"/>
    <s v="11/01/2024 21:04:28"/>
    <s v="18/01/2024"/>
    <s v="159"/>
    <s v="Estúdio"/>
    <s v="Fechado"/>
    <s v="APTO BUBA + FLAT JOSE VENANCIO"/>
    <s v="13:00"/>
    <s v="21:00"/>
    <s v="13:15:00"/>
    <s v="20:50:00"/>
    <s v="Quinta"/>
    <m/>
    <n v="12"/>
    <s v="20:50"/>
    <x v="5"/>
    <d v="1900-01-17T19:25:00"/>
    <d v="1900-01-18T03:00:00"/>
    <n v="1165"/>
    <s v="Acima de 120 minutos"/>
    <d v="1899-12-30T21:00:00"/>
    <d v="1899-12-30T13:30:00"/>
  </r>
  <r>
    <s v="SGP_NOVO"/>
    <x v="7"/>
    <s v="531"/>
    <s v="28/12/2023 19:22:57"/>
    <s v="11/01/2024 20:14:15"/>
    <s v="19/01/2024"/>
    <s v="184"/>
    <s v="Estúdio"/>
    <s v="Fechado"/>
    <s v="APTO BUBA"/>
    <s v="13:00"/>
    <s v="21:00"/>
    <s v="13:26:20"/>
    <s v="20:46:05"/>
    <s v="Sexta"/>
    <m/>
    <n v="12.25"/>
    <s v="20:46"/>
    <x v="5"/>
    <d v="1900-01-17T20:40:15"/>
    <d v="1900-01-18T04:00:00"/>
    <n v="1240"/>
    <s v="Acima de 120 minutos"/>
    <d v="1899-12-30T21:00:00"/>
    <d v="1899-12-30T13:30:00"/>
  </r>
  <r>
    <s v="SGP_NOVO"/>
    <x v="7"/>
    <s v="535"/>
    <s v="11/01/2024 18:48:57"/>
    <s v="11/01/2024 20:26:54"/>
    <s v="17/01/2024"/>
    <s v="132"/>
    <s v="Estúdio"/>
    <s v="Fechado"/>
    <s v="FAZ. JEQUITIBÁ REI / DEMANDA COMUNICAÇÃO"/>
    <s v="09:00"/>
    <s v="17:00"/>
    <s v="09:10:22"/>
    <s v="16:23:00"/>
    <s v="Quarta"/>
    <m/>
    <n v="0.125"/>
    <s v="16:23"/>
    <x v="3"/>
    <d v="1900-01-17T21:47:22"/>
    <d v="1900-01-18T05:00:00"/>
    <n v="1307"/>
    <s v="Acima de 120 minutos"/>
    <d v="1899-12-30T16:30:00"/>
    <d v="1899-12-30T09:00:00"/>
  </r>
  <r>
    <s v="SGP_NOVO"/>
    <x v="7"/>
    <s v="536"/>
    <s v="12/01/2024 14:14:19"/>
    <s v="24/01/2024 11:45:29"/>
    <s v="24/01/2024"/>
    <s v="1"/>
    <s v="Estúdio"/>
    <s v="Fechado"/>
    <s v="APTO BUBA"/>
    <s v="13:00"/>
    <s v="21:00"/>
    <s v="13:14:43"/>
    <s v="20:59:19"/>
    <s v="Quarta"/>
    <m/>
    <n v="15.5"/>
    <s v="20:59"/>
    <x v="5"/>
    <d v="1900-01-17T22:15:24"/>
    <d v="1900-01-18T06:00:00"/>
    <n v="1335"/>
    <s v="Acima de 120 minutos"/>
    <d v="1899-12-30T21:00:00"/>
    <d v="1899-12-30T13:00:00"/>
  </r>
  <r>
    <s v="SGP_NOVO"/>
    <x v="7"/>
    <s v="537"/>
    <s v="12/01/2024 14:23:33"/>
    <s v="19/01/2024 16:30:33"/>
    <s v="23/01/2024"/>
    <s v="92"/>
    <s v="Estúdio"/>
    <s v="Fechado"/>
    <s v="APTO BUBA"/>
    <s v="13:00"/>
    <s v="21:00"/>
    <s v="13:12:06"/>
    <s v="21:05:27"/>
    <s v="Terça"/>
    <m/>
    <n v="13.5"/>
    <s v="21:05"/>
    <x v="4"/>
    <d v="1900-01-17T23:06:39"/>
    <d v="1900-01-18T07:00:00"/>
    <n v="1386"/>
    <s v="Acima de 120 minutos"/>
    <d v="1899-12-30T21:00:00"/>
    <d v="1899-12-30T13:00:00"/>
  </r>
  <r>
    <s v="SGP_NOVO"/>
    <x v="7"/>
    <s v="538"/>
    <s v="12/01/2024 15:59:17"/>
    <s v="19/01/2024 15:53:50"/>
    <s v="22/01/2024"/>
    <s v="66"/>
    <s v="Estúdio"/>
    <s v="Fechado"/>
    <s v="FAZ. EGIDIO"/>
    <s v="10:00"/>
    <s v="19:00"/>
    <s v="11:00:21"/>
    <s v="18:02:17"/>
    <s v="Segunda"/>
    <m/>
    <n v="13.145000000000001"/>
    <s v="18:02"/>
    <x v="2"/>
    <d v="1900-01-18T00:58:04"/>
    <d v="1900-01-18T08:00:00"/>
    <n v="58"/>
    <s v="De 30 até 60 minutos"/>
    <d v="1899-12-30T18:00:00"/>
    <d v="1899-12-30T11:00:00"/>
  </r>
  <r>
    <s v="SGP_NOVO"/>
    <x v="7"/>
    <s v="541"/>
    <s v="13/01/2024 09:32:33"/>
    <s v="19/01/2024 15:56:44"/>
    <s v="22/01/2024"/>
    <s v="66"/>
    <s v="Estúdio"/>
    <s v="Fechado"/>
    <s v="CASA INÁCIA + APTO BUBA"/>
    <s v="10:00"/>
    <s v="19:00"/>
    <s v="11:30:03"/>
    <s v="18:54:34"/>
    <s v="Segunda"/>
    <m/>
    <n v="13.75"/>
    <s v="18:54"/>
    <x v="2"/>
    <d v="1900-01-18T01:35:29"/>
    <d v="1900-01-18T09:00:00"/>
    <n v="95"/>
    <s v="De 90 até 120 minutos"/>
    <d v="1899-12-30T19:00:00"/>
    <d v="1899-12-30T11:30:00"/>
  </r>
  <r>
    <s v="SGP_NOVO"/>
    <x v="7"/>
    <s v="547"/>
    <s v="13/01/2024 10:59:15"/>
    <s v="17/01/2024 18:05:56"/>
    <s v="25/01/2024"/>
    <s v="186"/>
    <s v="Estúdio"/>
    <s v="Fechado"/>
    <s v="FAZ. JEQUITIBÁ REI"/>
    <s v="13:00"/>
    <s v="21:00"/>
    <s v="13:35:33"/>
    <s v="20:24:10"/>
    <s v="Quinta"/>
    <m/>
    <n v="11.375"/>
    <s v="20:24"/>
    <x v="5"/>
    <d v="1900-01-18T03:11:23"/>
    <d v="1900-01-18T10:00:00"/>
    <n v="191"/>
    <s v="Acima de 120 minutos"/>
    <d v="1899-12-30T20:30:00"/>
    <d v="1899-12-30T13:30:00"/>
  </r>
  <r>
    <s v="SGP_NOVO"/>
    <x v="7"/>
    <s v="549"/>
    <s v="13/01/2024 19:04:08"/>
    <s v="24/01/2024 12:20:25"/>
    <s v="27/01/2024"/>
    <s v="72"/>
    <s v="Estúdio"/>
    <s v="Fechado"/>
    <s v="APTO J. BENTO E KIKA"/>
    <s v="13:00"/>
    <s v="19:00"/>
    <s v="13:03:26"/>
    <s v="17:31:17"/>
    <s v="Sábado"/>
    <m/>
    <n v="12.344999999999999"/>
    <s v="17:31"/>
    <x v="1"/>
    <d v="1900-01-18T06:32:09"/>
    <d v="1900-01-18T11:00:00"/>
    <n v="392"/>
    <s v="Acima de 120 minutos"/>
    <d v="1899-12-30T17:30:00"/>
    <d v="1899-12-30T13:00:00"/>
  </r>
  <r>
    <s v="SGP_NOVO"/>
    <x v="7"/>
    <s v="550"/>
    <s v="13/01/2024 19:14:18"/>
    <s v="18/01/2024 09:59:30"/>
    <s v="26/01/2024"/>
    <s v="195"/>
    <s v="Estúdio"/>
    <s v="Fechado"/>
    <s v="FAZ. JEQUITIBÁ REI"/>
    <s v="13:00"/>
    <s v="21:00"/>
    <s v="13:20:47"/>
    <s v="19:40:16"/>
    <s v="Sexta"/>
    <m/>
    <n v="13.375"/>
    <s v="19:40"/>
    <x v="0"/>
    <d v="1900-01-18T05:40:31"/>
    <d v="1900-01-18T12:00:00"/>
    <n v="340"/>
    <s v="Acima de 120 minutos"/>
    <d v="1899-12-30T19:30:00"/>
    <d v="1899-12-30T13:30:00"/>
  </r>
  <r>
    <s v="SGP_NOVO"/>
    <x v="7"/>
    <s v="554"/>
    <s v="13/01/2024 20:20:55"/>
    <s v="24/01/2024 19:12:35"/>
    <s v="27/01/2024"/>
    <s v="65"/>
    <s v="Estúdio"/>
    <s v="Fechado"/>
    <s v="FAZ. JEQUITIBÁ REI"/>
    <s v="13:00"/>
    <s v="21:00"/>
    <s v="13:06:54"/>
    <s v="19:08:52"/>
    <s v="Sábado"/>
    <m/>
    <n v="11.875"/>
    <s v="19:08"/>
    <x v="0"/>
    <d v="1900-01-18T06:58:02"/>
    <d v="1900-01-18T13:00:00"/>
    <n v="418"/>
    <s v="Acima de 120 minutos"/>
    <d v="1899-12-30T19:00:00"/>
    <d v="1899-12-30T13:00:00"/>
  </r>
  <r>
    <s v="SGP_NOVO"/>
    <x v="7"/>
    <s v="555"/>
    <s v="15/01/2024 15:14:55"/>
    <s v="18/01/2024 10:00:20"/>
    <s v="26/01/2024"/>
    <s v="194"/>
    <s v="Estúdio"/>
    <s v="Fechado"/>
    <s v="FAZ. BELARMINO"/>
    <s v="13:00"/>
    <s v="21:00"/>
    <s v="13:17:33"/>
    <s v="19:04:37"/>
    <s v="Sexta"/>
    <m/>
    <n v="14.25"/>
    <s v="19:04"/>
    <x v="0"/>
    <d v="1900-01-18T08:12:56"/>
    <d v="1900-01-18T14:00:00"/>
    <n v="492"/>
    <s v="Acima de 120 minutos"/>
    <d v="1899-12-30T19:00:00"/>
    <d v="1899-12-30T13:30:00"/>
  </r>
  <r>
    <s v="SGP_NOVO"/>
    <x v="7"/>
    <s v="556"/>
    <s v="15/01/2024 15:31:32"/>
    <s v="17/01/2024 18:03:39"/>
    <s v="25/01/2024"/>
    <s v="186"/>
    <s v="Estúdio"/>
    <s v="Fechado"/>
    <s v="APTO BUBA"/>
    <s v="13:00"/>
    <s v="21:00"/>
    <s v="13:09:12"/>
    <s v="21:00:00"/>
    <s v="Quinta"/>
    <m/>
    <n v="14.125"/>
    <s v="21:00"/>
    <x v="5"/>
    <d v="1900-01-18T07:09:12"/>
    <d v="1900-01-18T15:00:00"/>
    <n v="429"/>
    <s v="Acima de 120 minutos"/>
    <d v="1899-12-30T21:00:00"/>
    <d v="1899-12-30T13:00:00"/>
  </r>
  <r>
    <s v="SGP_NOVO"/>
    <x v="7"/>
    <s v="561"/>
    <s v="15/01/2024 17:43:10"/>
    <s v="17/01/2024 17:49:11"/>
    <s v="23/01/2024"/>
    <s v="139"/>
    <s v="Estúdio"/>
    <s v="Fechado"/>
    <s v="FAZ. JEQUITIBÁ REI"/>
    <s v="13:00"/>
    <s v="21:00"/>
    <s v="13:29:51"/>
    <s v="17:24:14"/>
    <s v="Terça"/>
    <m/>
    <n v="11.625"/>
    <s v="17:24"/>
    <x v="1"/>
    <d v="1900-01-18T12:05:37"/>
    <d v="1900-01-18T16:00:00"/>
    <n v="725"/>
    <s v="Acima de 120 minutos"/>
    <d v="1899-12-30T17:30:00"/>
    <d v="1899-12-30T13:30:00"/>
  </r>
  <r>
    <s v="SGP_NOVO"/>
    <x v="7"/>
    <s v="562"/>
    <s v="15/01/2024 17:56:47"/>
    <s v="23/01/2024 18:54:09"/>
    <s v="24/01/2024"/>
    <s v="18"/>
    <s v="Estúdio"/>
    <s v="Fechado"/>
    <s v="FAZ. JEQUITIBÁ REI"/>
    <s v="13:00"/>
    <s v="21:00"/>
    <s v="13:48:21"/>
    <s v="20:53:12"/>
    <s v="Quarta"/>
    <m/>
    <n v="11.965"/>
    <s v="20:53"/>
    <x v="5"/>
    <d v="1900-01-18T09:55:09"/>
    <d v="1900-01-18T17:00:00"/>
    <n v="595"/>
    <s v="Acima de 120 minutos"/>
    <d v="1899-12-30T21:00:00"/>
    <d v="1899-12-30T14:00:00"/>
  </r>
  <r>
    <s v="SGP_NOVO"/>
    <x v="7"/>
    <s v="566"/>
    <s v="15/01/2024 20:19:29"/>
    <s v="24/01/2024 18:50:45"/>
    <s v="01/02/2024"/>
    <s v="186"/>
    <s v="Estúdio"/>
    <s v="Fechado"/>
    <s v="CASA TIÃO GALINHA"/>
    <s v="13:00"/>
    <s v="21:00"/>
    <s v="13:32:05"/>
    <s v="21:06:47"/>
    <s v="Quinta"/>
    <m/>
    <n v="14"/>
    <s v="21:06"/>
    <x v="4"/>
    <d v="1900-01-18T10:25:18"/>
    <d v="1900-01-18T18:00:00"/>
    <n v="625"/>
    <s v="Acima de 120 minutos"/>
    <d v="1899-12-30T21:00:00"/>
    <d v="1899-12-30T13:30:00"/>
  </r>
  <r>
    <s v="SGP_NOVO"/>
    <x v="7"/>
    <s v="567"/>
    <s v="15/01/2024 20:22:03"/>
    <s v="14/02/2024 15:51:24"/>
    <s v="17/02/2024"/>
    <s v="69"/>
    <s v="Estúdio"/>
    <s v="Fechado"/>
    <s v="CASA TIÃO GALINHA"/>
    <s v="13:00"/>
    <s v="21:00"/>
    <s v="13:32:08"/>
    <s v="20:41:08"/>
    <s v="Sábado"/>
    <m/>
    <n v="14.865"/>
    <s v="20:41"/>
    <x v="5"/>
    <d v="1900-01-18T11:51:00"/>
    <d v="1900-01-18T19:00:00"/>
    <n v="711"/>
    <s v="Acima de 120 minutos"/>
    <d v="1899-12-30T20:30:00"/>
    <d v="1899-12-30T13:30:00"/>
  </r>
  <r>
    <s v="SGP_NOVO"/>
    <x v="7"/>
    <s v="569"/>
    <s v="15/01/2024 20:28:36"/>
    <s v="26/01/2024 12:19:26"/>
    <s v="31/01/2024"/>
    <s v="120"/>
    <s v="Estúdio"/>
    <s v="Fechado"/>
    <s v="APT JOSÉ VENÂNCIO"/>
    <s v="13:00"/>
    <s v="21:00"/>
    <s v="13:16:11"/>
    <s v="20:45:04"/>
    <s v="Quarta"/>
    <m/>
    <n v="10.074999999999999"/>
    <s v="20:45"/>
    <x v="5"/>
    <d v="1900-01-18T12:31:07"/>
    <d v="1900-01-18T20:00:00"/>
    <n v="751"/>
    <s v="Acima de 120 minutos"/>
    <d v="1899-12-30T21:00:00"/>
    <d v="1899-12-30T13:30:00"/>
  </r>
  <r>
    <s v="SGP_NOVO"/>
    <x v="7"/>
    <s v="570"/>
    <s v="15/01/2024 20:33:30"/>
    <s v="01/02/2024 13:29:08"/>
    <s v="03/02/2024"/>
    <s v="47"/>
    <s v="Estúdio"/>
    <s v="Fechado"/>
    <s v="FAZ. BELARMINO"/>
    <s v="13:00"/>
    <s v="21:00"/>
    <s v="13:06:07"/>
    <s v="16:13:47"/>
    <s v="Sábado"/>
    <m/>
    <n v="15.375"/>
    <s v="16:13"/>
    <x v="3"/>
    <d v="1900-01-18T17:52:20"/>
    <d v="1900-01-18T21:00:00"/>
    <n v="1072"/>
    <s v="Acima de 120 minutos"/>
    <d v="1899-12-30T16:00:00"/>
    <d v="1899-12-30T13:00:00"/>
  </r>
  <r>
    <s v="SGP_NOVO"/>
    <x v="7"/>
    <s v="571"/>
    <s v="15/01/2024 20:47:13"/>
    <s v="24/01/2024 18:58:10"/>
    <s v="02/02/2024"/>
    <s v="207"/>
    <s v="Estúdio"/>
    <s v="Fechado"/>
    <s v="FAZ. BELARMINO"/>
    <s v="10:00"/>
    <s v="19:00"/>
    <s v="10:51:55"/>
    <s v="18:50:13"/>
    <s v="Sexta"/>
    <m/>
    <n v="7.5"/>
    <s v="18:50"/>
    <x v="2"/>
    <d v="1900-01-18T14:01:42"/>
    <d v="1900-01-18T22:00:00"/>
    <n v="841"/>
    <s v="Acima de 120 minutos"/>
    <d v="1899-12-30T19:00:00"/>
    <d v="1899-12-30T11:00:00"/>
  </r>
  <r>
    <s v="SGP_NOVO"/>
    <x v="7"/>
    <s v="572"/>
    <s v="15/01/2024 20:58:28"/>
    <s v="26/01/2024 12:18:59"/>
    <s v="29/01/2024"/>
    <s v="72"/>
    <s v="Estúdio"/>
    <s v="Fechado"/>
    <s v="FAZ. JEQUITIBÁ REI"/>
    <s v="13:00"/>
    <s v="21:00"/>
    <s v="13:08:00"/>
    <s v="19:51:09"/>
    <s v="Segunda"/>
    <m/>
    <n v="14.959999999999999"/>
    <s v="19:51"/>
    <x v="0"/>
    <d v="1900-01-18T16:16:51"/>
    <d v="1900-01-18T23:00:00"/>
    <n v="976"/>
    <s v="Acima de 120 minutos"/>
    <d v="1899-12-30T20:00:00"/>
    <d v="1899-12-30T13:00:00"/>
  </r>
  <r>
    <s v="SGP_NOVO"/>
    <x v="7"/>
    <s v="580"/>
    <s v="16/01/2024 19:39:18"/>
    <s v="29/01/2024 12:35:52"/>
    <s v="30/01/2024"/>
    <s v="24"/>
    <s v="Estúdio"/>
    <s v="Fechado"/>
    <s v="FAZ JEQUITIBÁ REI"/>
    <s v="13:00"/>
    <s v="21:00"/>
    <s v="13:20:00"/>
    <s v="20:39:16"/>
    <s v="Terça"/>
    <m/>
    <n v="13.84"/>
    <s v="20:39"/>
    <x v="5"/>
    <d v="1900-01-18T16:40:44"/>
    <d v="1900-01-19T00:00:00"/>
    <n v="1000"/>
    <s v="Acima de 120 minutos"/>
    <d v="1899-12-30T20:30:00"/>
    <d v="1899-12-30T13:30:00"/>
  </r>
  <r>
    <s v="SGP_NOVO"/>
    <x v="7"/>
    <s v="581"/>
    <s v="16/01/2024 19:52:42"/>
    <s v="25/01/2024 13:56:19"/>
    <s v="02/02/2024"/>
    <s v="188"/>
    <s v="Estúdio"/>
    <s v="Fechado"/>
    <s v="FAZ. EGÍDIO"/>
    <s v="10:00"/>
    <s v="19:00"/>
    <s v="10:46:02"/>
    <s v="18:57:37"/>
    <s v="Sexta"/>
    <m/>
    <n v="14.915000000000001"/>
    <s v="18:57"/>
    <x v="2"/>
    <d v="1900-01-18T16:48:25"/>
    <d v="1900-01-19T01:00:00"/>
    <n v="1008"/>
    <s v="Acima de 120 minutos"/>
    <d v="1899-12-30T19:00:00"/>
    <d v="1899-12-30T11:00:00"/>
  </r>
  <r>
    <s v="SGP_NOVO"/>
    <x v="7"/>
    <s v="582"/>
    <s v="16/01/2024 19:55:18"/>
    <s v="29/01/2024 14:06:45"/>
    <s v="03/02/2024"/>
    <s v="115"/>
    <s v="Estúdio"/>
    <s v="Fechado"/>
    <s v="FAZ .EGÍDIO"/>
    <s v="10:00"/>
    <s v="19:00"/>
    <s v="10:25:00"/>
    <s v="18:51:37"/>
    <s v="Sábado"/>
    <m/>
    <n v="15.455"/>
    <s v="18:51"/>
    <x v="2"/>
    <d v="1900-01-18T17:33:23"/>
    <d v="1900-01-19T02:00:00"/>
    <n v="1053"/>
    <s v="Acima de 120 minutos"/>
    <d v="1899-12-30T19:00:00"/>
    <d v="1899-12-30T10:30:00"/>
  </r>
  <r>
    <s v="SGP_NOVO"/>
    <x v="7"/>
    <s v="585"/>
    <s v="19/01/2024 15:28:56"/>
    <s v="14/02/2024 14:45:42"/>
    <s v="14/02/2024"/>
    <s v="-1"/>
    <s v="Estúdio"/>
    <s v="Fechado"/>
    <s v="FAZ. BELARMINO"/>
    <s v="13:00"/>
    <s v="21:00"/>
    <s v="13:10:12"/>
    <s v="20:28:26"/>
    <s v="Quarta"/>
    <m/>
    <n v="17.375"/>
    <s v="20:28"/>
    <x v="5"/>
    <d v="1900-01-18T19:41:46"/>
    <d v="1900-01-19T03:00:00"/>
    <n v="1181"/>
    <s v="Acima de 120 minutos"/>
    <d v="1899-12-30T20:30:00"/>
    <d v="1899-12-30T13:00:00"/>
  </r>
  <r>
    <s v="SGP_NOVO"/>
    <x v="7"/>
    <s v="588"/>
    <s v="20/01/2024 12:53:43"/>
    <s v="25/01/2024 17:53:19"/>
    <s v="29/01/2024"/>
    <s v="88"/>
    <s v="Estúdio"/>
    <s v="Fechado"/>
    <s v=" APTO BUBA"/>
    <s v="10:00"/>
    <s v="19:00"/>
    <s v="10:04:45"/>
    <s v="17:00:17"/>
    <s v="Segunda"/>
    <m/>
    <n v="11.219999999999999"/>
    <s v="17:00"/>
    <x v="3"/>
    <d v="1900-01-18T21:04:28"/>
    <d v="1900-01-19T04:00:00"/>
    <n v="1264"/>
    <s v="Acima de 120 minutos"/>
    <d v="1899-12-30T17:00:00"/>
    <d v="1899-12-30T10:00:00"/>
  </r>
  <r>
    <s v="SGP_NOVO"/>
    <x v="7"/>
    <s v="598"/>
    <s v="22/01/2024 14:54:09"/>
    <s v="29/01/2024 09:00:25"/>
    <s v="31/01/2024"/>
    <s v="51"/>
    <s v="Estúdio"/>
    <s v="Fechado"/>
    <s v="FAZ. JEQUITIBÁ REI"/>
    <s v="13:00"/>
    <s v="21:00"/>
    <s v="13:10:22"/>
    <s v="18:50:57"/>
    <s v="Quarta"/>
    <m/>
    <n v="13.625"/>
    <s v="18:50"/>
    <x v="2"/>
    <d v="1900-01-18T23:19:25"/>
    <d v="1900-01-19T05:00:00"/>
    <n v="1399"/>
    <s v="Acima de 120 minutos"/>
    <d v="1899-12-30T19:00:00"/>
    <d v="1899-12-30T13:00:00"/>
  </r>
  <r>
    <s v="SGP_NOVO"/>
    <x v="7"/>
    <s v="600"/>
    <s v="22/01/2024 15:33:23"/>
    <s v="25/01/2024 18:11:51"/>
    <s v="30/01/2024"/>
    <s v="114"/>
    <s v="Estúdio"/>
    <s v="Fechado"/>
    <s v="APTO BUBA + CLÍNICA GINECO"/>
    <s v="13:00"/>
    <s v="21:00"/>
    <s v="13:12:20"/>
    <s v="20:39:01"/>
    <s v="Terça"/>
    <m/>
    <n v="13.17"/>
    <s v="20:39"/>
    <x v="5"/>
    <d v="1900-01-18T22:33:19"/>
    <d v="1900-01-19T06:00:00"/>
    <n v="1353"/>
    <s v="Acima de 120 minutos"/>
    <d v="1899-12-30T20:30:00"/>
    <d v="1899-12-30T13:00:00"/>
  </r>
  <r>
    <s v="SGP_NOVO"/>
    <x v="7"/>
    <s v="603"/>
    <s v="22/01/2024 19:30:40"/>
    <s v="02/02/2024 17:13:10"/>
    <s v="05/02/2024"/>
    <s v="64"/>
    <s v="Estúdio"/>
    <s v="Fechado"/>
    <s v="FAZ. JEQUITIBÁ REI"/>
    <s v="10:00"/>
    <s v="19:00"/>
    <s v="10:16:20"/>
    <s v="19:11:51"/>
    <s v="Segunda"/>
    <m/>
    <n v="14.875"/>
    <s v="19:11"/>
    <x v="0"/>
    <d v="1900-01-18T22:04:29"/>
    <d v="1900-01-19T07:00:00"/>
    <n v="1324"/>
    <s v="Acima de 120 minutos"/>
    <d v="1899-12-30T19:00:00"/>
    <d v="1899-12-30T10:30:00"/>
  </r>
  <r>
    <s v="SGP_NOVO"/>
    <x v="7"/>
    <s v="613"/>
    <s v="24/01/2024 17:15:30"/>
    <s v="01/02/2024 18:31:12"/>
    <s v="05/02/2024"/>
    <s v="87"/>
    <s v="Estúdio"/>
    <s v="Fechado"/>
    <s v="APTO BUBA"/>
    <s v="10:00"/>
    <s v="19:00"/>
    <s v="10:48:00"/>
    <s v="19:02:37"/>
    <s v="Segunda"/>
    <m/>
    <n v="16.765000000000001"/>
    <s v="19:02"/>
    <x v="0"/>
    <d v="1900-01-18T23:45:23"/>
    <d v="1900-01-19T08:00:00"/>
    <n v="1425"/>
    <s v="Acima de 120 minutos"/>
    <d v="1899-12-30T19:00:00"/>
    <d v="1899-12-30T11:00:00"/>
  </r>
  <r>
    <s v="SGP_NOVO"/>
    <x v="7"/>
    <s v="615"/>
    <s v="24/01/2024 17:42:01"/>
    <s v="07/02/2024 14:41:06"/>
    <s v="08/02/2024"/>
    <s v="19"/>
    <s v="Estúdio"/>
    <s v="Fechado"/>
    <s v="CASA DE INÁCIA + APTO BUBA"/>
    <s v="10:00"/>
    <s v="19:00"/>
    <s v="10:17:07"/>
    <s v="18:30:06"/>
    <s v="Quinta"/>
    <m/>
    <n v="12.34"/>
    <s v="18:30"/>
    <x v="2"/>
    <d v="1900-01-19T00:47:01"/>
    <d v="1900-01-19T09:00:00"/>
    <n v="47"/>
    <s v="De 30 até 60 minutos"/>
    <d v="1899-12-30T18:30:00"/>
    <d v="1899-12-30T10:30:00"/>
  </r>
  <r>
    <s v="SGP_NOVO"/>
    <x v="7"/>
    <s v="616"/>
    <s v="24/01/2024 17:47:44"/>
    <s v="14/02/2024 15:16:23"/>
    <s v="15/02/2024"/>
    <s v="21"/>
    <s v="Estúdio"/>
    <s v="Fechado"/>
    <s v="FAZ. BELARMINO"/>
    <s v="13:00"/>
    <s v="21:00"/>
    <s v="13:27:06"/>
    <s v="20:55:57"/>
    <s v="Quinta"/>
    <m/>
    <n v="16.5"/>
    <s v="20:55"/>
    <x v="5"/>
    <d v="1900-01-19T02:31:09"/>
    <d v="1900-01-19T10:00:00"/>
    <n v="151"/>
    <s v="Acima de 120 minutos"/>
    <d v="1899-12-30T21:00:00"/>
    <d v="1899-12-30T13:30:00"/>
  </r>
  <r>
    <s v="SGP_NOVO"/>
    <x v="7"/>
    <s v="617"/>
    <s v="24/01/2024 18:09:49"/>
    <s v="01/02/2024 19:44:14"/>
    <s v="06/02/2024"/>
    <s v="110"/>
    <s v="Estúdio"/>
    <s v="Fechado"/>
    <s v="FAZ. JEQUITIBÁ REI"/>
    <s v="10:00"/>
    <s v="19:00"/>
    <s v="10:32:53"/>
    <s v="18:54:56"/>
    <s v="Terça"/>
    <m/>
    <n v="14.75"/>
    <s v="18:54"/>
    <x v="2"/>
    <d v="1900-01-19T02:37:57"/>
    <d v="1900-01-19T11:00:00"/>
    <n v="157"/>
    <s v="Acima de 120 minutos"/>
    <d v="1899-12-30T19:00:00"/>
    <d v="1899-12-30T10:30:00"/>
  </r>
  <r>
    <s v="SGP_NOVO"/>
    <x v="7"/>
    <s v="620"/>
    <s v="26/01/2024 19:59:44"/>
    <s v="31/01/2024 17:53:19"/>
    <s v="07/02/2024"/>
    <s v="163"/>
    <s v="Estúdio"/>
    <s v="Fechado"/>
    <s v="FAZ. JEQUITIBÁ BEI"/>
    <s v="13:00"/>
    <s v="19:00"/>
    <s v="13:50:00"/>
    <s v="18:14:19"/>
    <s v="Quarta"/>
    <m/>
    <n v="13.895"/>
    <s v="18:14"/>
    <x v="2"/>
    <d v="1900-01-19T07:35:41"/>
    <d v="1900-01-19T12:00:00"/>
    <n v="455"/>
    <s v="Acima de 120 minutos"/>
    <d v="1899-12-30T18:00:00"/>
    <d v="1899-12-30T14:00:00"/>
  </r>
  <r>
    <s v="SGP_NOVO"/>
    <x v="7"/>
    <s v="630"/>
    <s v="29/01/2024 14:45:04"/>
    <s v="07/02/2024 15:51:16"/>
    <s v="08/02/2024"/>
    <s v="21"/>
    <s v="Estúdio"/>
    <s v="Fechado"/>
    <s v="FAZ JEQUITIBÁ REI"/>
    <s v="13:00"/>
    <s v="21:00"/>
    <s v="13:05:40"/>
    <s v="19:40:00"/>
    <s v="Quinta"/>
    <m/>
    <n v="17.295000000000002"/>
    <s v="19:40"/>
    <x v="0"/>
    <d v="1900-01-19T06:25:40"/>
    <d v="1900-01-19T13:00:00"/>
    <n v="385"/>
    <s v="Acima de 120 minutos"/>
    <d v="1899-12-30T19:30:00"/>
    <d v="1899-12-30T13:00:00"/>
  </r>
  <r>
    <s v="SGP_NOVO"/>
    <x v="7"/>
    <s v="631"/>
    <s v="29/01/2024 14:48:18"/>
    <s v="06/02/2024 20:19:50"/>
    <s v="09/02/2024"/>
    <s v="64"/>
    <s v="Estúdio"/>
    <s v="Fechado"/>
    <s v="FAZ. JEQUITIBÁ REI"/>
    <s v="13:00"/>
    <s v="21:00"/>
    <s v="13:20:00"/>
    <s v="20:31:08"/>
    <s v="Sexta"/>
    <m/>
    <n v="14.375"/>
    <s v="20:31"/>
    <x v="5"/>
    <d v="1900-01-19T06:48:52"/>
    <d v="1900-01-19T14:00:00"/>
    <n v="408"/>
    <s v="Acima de 120 minutos"/>
    <d v="1899-12-30T20:30:00"/>
    <d v="1899-12-30T13:30:00"/>
  </r>
  <r>
    <s v="SGP_NOVO"/>
    <x v="7"/>
    <s v="640"/>
    <s v="31/01/2024 14:54:09"/>
    <s v="05/02/2024 17:42:37"/>
    <s v="06/02/2024"/>
    <s v="19"/>
    <s v="Estúdio"/>
    <s v="Fechado"/>
    <s v="AP JOSÉ VENANCIO + CARLED"/>
    <s v="13:00"/>
    <s v="21:00"/>
    <s v="13:35:00"/>
    <s v="21:04:05"/>
    <s v="Terça"/>
    <m/>
    <n v="15.54"/>
    <s v="21:04"/>
    <x v="4"/>
    <d v="1900-01-19T07:30:55"/>
    <d v="1900-01-19T15:00:00"/>
    <n v="450"/>
    <s v="Acima de 120 minutos"/>
    <d v="1899-12-30T21:00:00"/>
    <d v="1899-12-30T13:30:00"/>
  </r>
  <r>
    <s v="SGP_NOVO"/>
    <x v="7"/>
    <s v="643"/>
    <s v="05/02/2024 16:17:50"/>
    <s v="09/02/2024 21:02:21"/>
    <s v="15/02/2024"/>
    <s v="135"/>
    <s v="Estúdio"/>
    <s v="Fechado"/>
    <s v="FAZ. JEQUITIBÁ REI"/>
    <s v="13:00"/>
    <s v="21:00"/>
    <s v="13:14:01"/>
    <s v="19:29:08"/>
    <s v="Quinta"/>
    <m/>
    <n v="15.375"/>
    <s v="19:29"/>
    <x v="0"/>
    <d v="1900-01-19T09:44:53"/>
    <d v="1900-01-19T16:00:00"/>
    <n v="584"/>
    <s v="Acima de 120 minutos"/>
    <d v="1899-12-30T19:30:00"/>
    <d v="1899-12-30T13:00:00"/>
  </r>
  <r>
    <s v="SGP_NOVO"/>
    <x v="7"/>
    <s v="644"/>
    <s v="05/02/2024 16:21:52"/>
    <s v="09/02/2024 18:39:39"/>
    <s v="16/02/2024"/>
    <s v="162"/>
    <s v="Estúdio"/>
    <s v="Fechado"/>
    <s v="FAZ. EGÍDIO"/>
    <s v="13:00"/>
    <s v="21:00"/>
    <s v="13:16:46"/>
    <s v="20:04:40"/>
    <s v="Sexta"/>
    <m/>
    <n v="15.35"/>
    <s v="20:04"/>
    <x v="5"/>
    <d v="1900-01-19T10:12:06"/>
    <d v="1900-01-19T17:00:00"/>
    <n v="612"/>
    <s v="Acima de 120 minutos"/>
    <d v="1899-12-30T20:00:00"/>
    <d v="1899-12-30T13:30:00"/>
  </r>
  <r>
    <s v="SGP_NOVO"/>
    <x v="7"/>
    <s v="645"/>
    <s v="05/02/2024 17:25:26"/>
    <s v="14/02/2024 15:53:50"/>
    <s v="17/02/2024"/>
    <s v="69"/>
    <s v="Estúdio"/>
    <s v="Fechado"/>
    <s v="FAZ. JEQUITIBÁ REI"/>
    <s v="13:00"/>
    <s v="21:00"/>
    <s v="13:17:00"/>
    <s v="20:49:56"/>
    <s v="Sábado"/>
    <m/>
    <n v="16.5"/>
    <s v="20:49"/>
    <x v="5"/>
    <d v="1900-01-19T10:27:04"/>
    <d v="1900-01-19T18:00:00"/>
    <n v="627"/>
    <s v="Acima de 120 minutos"/>
    <d v="1899-12-30T21:00:00"/>
    <d v="1899-12-30T13:30:00"/>
  </r>
  <r>
    <s v="SGP_NOVO"/>
    <x v="7"/>
    <s v="647"/>
    <s v="05/02/2024 18:00:00"/>
    <s v="12/02/2024 11:38:32"/>
    <s v="14/02/2024"/>
    <s v="49"/>
    <s v="Estúdio"/>
    <s v="Fechado"/>
    <s v="FAZ. JEQUITIBÁ REI"/>
    <s v="13:00"/>
    <s v="21:00"/>
    <s v="13:18:52"/>
    <s v="19:17:40"/>
    <s v="Quarta"/>
    <m/>
    <n v="16.884999999999998"/>
    <s v="19:17"/>
    <x v="0"/>
    <d v="1900-01-19T13:01:12"/>
    <d v="1900-01-19T19:00:00"/>
    <n v="781"/>
    <s v="Acima de 120 minutos"/>
    <d v="1899-12-30T19:30:00"/>
    <d v="1899-12-30T13:30:00"/>
  </r>
  <r>
    <s v="SGP_NOVO"/>
    <x v="7"/>
    <s v="650"/>
    <s v="06/02/2024 15:56:21"/>
    <s v="21/02/2024 15:59:27"/>
    <s v="21/02/2024"/>
    <s v="-2"/>
    <s v="Estúdio"/>
    <s v="Fechado"/>
    <s v="FAZ. BELARMINO"/>
    <s v="13:00"/>
    <s v="21:00"/>
    <s v="13:18:33"/>
    <s v="19:58:42"/>
    <s v="Quarta"/>
    <m/>
    <n v="18.310000000000002"/>
    <s v="19:58"/>
    <x v="0"/>
    <d v="1900-01-19T13:19:51"/>
    <d v="1900-01-19T20:00:00"/>
    <n v="799"/>
    <s v="Acima de 120 minutos"/>
    <d v="1899-12-30T20:00:00"/>
    <d v="1899-12-30T13:30:00"/>
  </r>
  <r>
    <s v="SGP_NOVO"/>
    <x v="7"/>
    <s v="656"/>
    <s v="06/02/2024 20:32:22"/>
    <s v="20/02/2024 19:16:54"/>
    <s v="21/02/2024"/>
    <s v="17"/>
    <s v="Estúdio"/>
    <s v="Fechado"/>
    <s v="FAZ. JEQUITIBÁ REI"/>
    <s v="13:00"/>
    <s v="21:00"/>
    <s v="13:13:19"/>
    <s v="18:22:57"/>
    <s v="Quarta"/>
    <m/>
    <n v="15.125"/>
    <s v="18:22"/>
    <x v="2"/>
    <d v="1900-01-19T15:50:22"/>
    <d v="1900-01-19T21:00:00"/>
    <n v="950"/>
    <s v="Acima de 120 minutos"/>
    <d v="1899-12-30T18:30:00"/>
    <d v="1899-12-30T13:00:00"/>
  </r>
  <r>
    <s v="SGP_NOVO"/>
    <x v="7"/>
    <s v="657"/>
    <s v="06/02/2024 20:36:35"/>
    <s v="19/02/2024 19:10:26"/>
    <s v="22/02/2024"/>
    <s v="65"/>
    <s v="Estúdio"/>
    <s v="Fechado"/>
    <s v="FAZ. JEQUITIBÁ REI"/>
    <s v="13:00"/>
    <s v="21:00"/>
    <s v="13:21:47"/>
    <s v="20:40:41"/>
    <s v="Quinta"/>
    <m/>
    <n v="16.5"/>
    <s v="20:40"/>
    <x v="5"/>
    <d v="1900-01-19T14:41:06"/>
    <d v="1900-01-19T22:00:00"/>
    <n v="881"/>
    <s v="Acima de 120 minutos"/>
    <d v="1899-12-30T20:30:00"/>
    <d v="1899-12-30T13:30:00"/>
  </r>
  <r>
    <s v="SGP_NOVO"/>
    <x v="7"/>
    <s v="658"/>
    <s v="07/02/2024 17:51:17"/>
    <s v="07/02/2024 18:23:03"/>
    <s v="16/02/2024"/>
    <s v="210"/>
    <s v="Estúdio"/>
    <s v="Fechado"/>
    <s v="APTO JOSÉ VENÂNCIO"/>
    <s v="13:00"/>
    <s v="21:00"/>
    <s v="13:30:29"/>
    <s v="20:33:53"/>
    <s v="Sexta"/>
    <m/>
    <n v="11.664999999999999"/>
    <s v="20:33"/>
    <x v="5"/>
    <d v="1900-01-19T15:56:36"/>
    <d v="1900-01-19T23:00:00"/>
    <n v="956"/>
    <s v="Acima de 120 minutos"/>
    <d v="1899-12-30T20:30:00"/>
    <d v="1899-12-30T13:30:00"/>
  </r>
  <r>
    <s v="SGP_NOVO"/>
    <x v="7"/>
    <s v="665"/>
    <s v="09/02/2024 13:23:16"/>
    <s v="17/02/2024 20:11:43"/>
    <s v="23/02/2024"/>
    <s v="136"/>
    <s v="Estúdio"/>
    <s v="Fechado"/>
    <s v="CASA TIÃO GALINHA"/>
    <s v="13:00"/>
    <s v="21:00"/>
    <s v="13:39:59"/>
    <s v="20:52:16"/>
    <s v="Sexta"/>
    <m/>
    <n v="15.625"/>
    <s v="20:52"/>
    <x v="5"/>
    <d v="1900-01-19T16:47:43"/>
    <d v="1900-01-20T00:00:00"/>
    <n v="1007"/>
    <s v="Acima de 120 minutos"/>
    <d v="1899-12-30T21:00:00"/>
    <d v="1899-12-30T13:30:00"/>
  </r>
  <r>
    <s v="SGP_NOVO"/>
    <x v="7"/>
    <s v="666"/>
    <s v="09/02/2024 13:26:21"/>
    <s v="14/02/2024 17:40:25"/>
    <s v="19/02/2024"/>
    <s v="115"/>
    <s v="Estúdio"/>
    <s v="Fechado"/>
    <s v="APTO BUBA"/>
    <s v="13:00"/>
    <s v="21:00"/>
    <s v="13:46:15"/>
    <s v="20:36:59"/>
    <s v="Segunda"/>
    <m/>
    <n v="12.11"/>
    <s v="20:36"/>
    <x v="5"/>
    <d v="1900-01-19T18:09:16"/>
    <d v="1900-01-20T01:00:00"/>
    <n v="1089"/>
    <s v="Acima de 120 minutos"/>
    <d v="1899-12-30T20:30:00"/>
    <d v="1899-12-30T14:00:00"/>
  </r>
  <r>
    <s v="SGP_NOVO"/>
    <x v="7"/>
    <s v="669"/>
    <s v="09/02/2024 19:26:14"/>
    <s v="19/02/2024 14:48:45"/>
    <s v="19/02/2024"/>
    <s v="-4"/>
    <s v="Estúdio"/>
    <s v="Fechado"/>
    <s v="FAZ. JEQUITIBÁ REI"/>
    <s v="10:00"/>
    <s v="19:00"/>
    <s v="10:28:58"/>
    <s v="19:11:00"/>
    <s v="Segunda"/>
    <m/>
    <n v="13.75"/>
    <s v="19:11"/>
    <x v="0"/>
    <d v="1900-01-19T17:17:58"/>
    <d v="1900-01-20T02:00:00"/>
    <n v="1037"/>
    <s v="Acima de 120 minutos"/>
    <d v="1899-12-30T19:00:00"/>
    <d v="1899-12-30T10:30:00"/>
  </r>
  <r>
    <s v="SGP_NOVO"/>
    <x v="7"/>
    <s v="670"/>
    <s v="09/02/2024 19:36:02"/>
    <s v="19/02/2024 18:44:59"/>
    <s v="20/02/2024"/>
    <s v="18"/>
    <s v="Estúdio"/>
    <s v="Fechado"/>
    <s v="CASA DE INÁCIA"/>
    <s v="13:00"/>
    <s v="21:00"/>
    <s v="13:49:00"/>
    <s v="18:33:27"/>
    <s v="Terça"/>
    <m/>
    <n v="10.75"/>
    <s v="18:33"/>
    <x v="2"/>
    <d v="1900-01-19T22:15:33"/>
    <d v="1900-01-20T03:00:00"/>
    <n v="1335"/>
    <s v="Acima de 120 minutos"/>
    <d v="1899-12-30T18:30:00"/>
    <d v="1899-12-30T14:00:00"/>
  </r>
  <r>
    <s v="SGP_NOVO"/>
    <x v="7"/>
    <s v="673"/>
    <s v="09/02/2024 20:01:49"/>
    <s v="15/02/2024 18:13:58"/>
    <s v="23/02/2024"/>
    <s v="186"/>
    <s v="Estúdio"/>
    <s v="Fechado"/>
    <s v="FAZ. JEQUITIBÁ REI"/>
    <s v="13:00"/>
    <s v="21:00"/>
    <s v="13:26:19"/>
    <s v="22:26:01"/>
    <s v="Sexta"/>
    <m/>
    <n v="17.375"/>
    <s v="22:26"/>
    <x v="4"/>
    <d v="1900-01-19T19:00:18"/>
    <d v="1900-01-20T04:00:00"/>
    <n v="1140"/>
    <s v="Acima de 120 minutos"/>
    <d v="1899-12-30T22:30:00"/>
    <d v="1899-12-30T13:30:00"/>
  </r>
  <r>
    <s v="SGP_NOVO"/>
    <x v="7"/>
    <s v="675"/>
    <s v="09/02/2024 20:11:36"/>
    <s v="19/02/2024 14:44:42"/>
    <s v="24/02/2024"/>
    <s v="118"/>
    <s v="Estúdio"/>
    <s v="Fechado"/>
    <s v="FAZ. JEQUITIBÁ REI"/>
    <s v="13:00"/>
    <s v="21:00"/>
    <s v="13:35:50"/>
    <s v="19:35:21"/>
    <s v="Sábado"/>
    <m/>
    <n v="13.125"/>
    <s v="19:35"/>
    <x v="0"/>
    <d v="1900-01-19T23:00:29"/>
    <d v="1900-01-20T05:00:00"/>
    <n v="1380"/>
    <s v="Acima de 120 minutos"/>
    <d v="1899-12-30T19:30:00"/>
    <d v="1899-12-30T13:30:00"/>
  </r>
  <r>
    <s v="SGP_NOVO"/>
    <x v="7"/>
    <s v="676"/>
    <s v="09/02/2024 20:17:52"/>
    <s v="15/02/2024 16:36:50"/>
    <s v="20/02/2024"/>
    <s v="116"/>
    <s v="Estúdio"/>
    <s v="Fechado"/>
    <s v="FAZ. EGÍDIO"/>
    <s v="13:00"/>
    <s v="21:00"/>
    <s v="13:15:23"/>
    <s v="20:26:15"/>
    <s v="Terça"/>
    <m/>
    <n v="15.25"/>
    <s v="20:26"/>
    <x v="5"/>
    <d v="1900-01-19T22:49:08"/>
    <d v="1900-01-20T06:00:00"/>
    <n v="1369"/>
    <s v="Acima de 120 minutos"/>
    <d v="1899-12-30T20:30:00"/>
    <d v="1899-12-30T13:30:00"/>
  </r>
  <r>
    <s v="SGP_NOVO"/>
    <x v="7"/>
    <s v="689"/>
    <s v="14/02/2024 18:20:15"/>
    <s v="28/02/2024 18:08:33"/>
    <s v="01/03/2024"/>
    <s v="42"/>
    <s v="Estúdio"/>
    <s v="Fechado"/>
    <s v="APTO JOSÉ BENTO E KIKA"/>
    <s v="13:00"/>
    <s v="21:00"/>
    <s v="13:32:06"/>
    <s v="16:19:46"/>
    <s v="Sexta"/>
    <m/>
    <n v="5.625"/>
    <s v="16:19"/>
    <x v="3"/>
    <d v="1900-01-20T04:12:20"/>
    <d v="1900-01-20T07:00:00"/>
    <n v="252"/>
    <s v="Acima de 120 minutos"/>
    <d v="1899-12-30T16:30:00"/>
    <d v="1899-12-30T13:30:00"/>
  </r>
  <r>
    <s v="SGP_NOVO"/>
    <x v="7"/>
    <s v="690"/>
    <s v="14/02/2024 18:32:24"/>
    <s v="02/03/2024 12:09:18"/>
    <s v="02/03/2024"/>
    <s v="0"/>
    <s v="Estúdio"/>
    <s v="Fechado"/>
    <s v="FAZ. BELARMINO"/>
    <s v="13:00"/>
    <s v="21:00"/>
    <s v="13:21:29"/>
    <s v="20:43:36"/>
    <s v="Sábado"/>
    <m/>
    <n v="13.81"/>
    <s v="20:43"/>
    <x v="5"/>
    <d v="1900-01-20T00:37:53"/>
    <d v="1900-01-20T08:00:00"/>
    <n v="37"/>
    <s v="De 30 até 60 minutos"/>
    <d v="1899-12-30T20:30:00"/>
    <d v="1899-12-30T13:30:00"/>
  </r>
  <r>
    <s v="SGP_NOVO"/>
    <x v="7"/>
    <s v="691"/>
    <s v="14/02/2024 18:36:58"/>
    <s v="23/02/2024 08:14:07"/>
    <s v="27/02/2024"/>
    <s v="100"/>
    <s v="Estúdio"/>
    <s v="Fechado"/>
    <s v="FAZ. EGÍDIO"/>
    <s v="13:00"/>
    <s v="21:00"/>
    <s v="13:27:57"/>
    <s v="19:41:32"/>
    <s v="Terça"/>
    <m/>
    <n v="14.875"/>
    <s v="19:41"/>
    <x v="0"/>
    <d v="1900-01-20T02:46:25"/>
    <d v="1900-01-20T09:00:00"/>
    <n v="166"/>
    <s v="Acima de 120 minutos"/>
    <d v="1899-12-30T19:30:00"/>
    <d v="1899-12-30T13:30:00"/>
  </r>
  <r>
    <s v="SGP_NOVO"/>
    <x v="7"/>
    <s v="692"/>
    <s v="14/02/2024 18:38:36"/>
    <s v="23/02/2024 08:14:21"/>
    <s v="01/03/2024"/>
    <s v="172"/>
    <s v="Estúdio"/>
    <s v="Fechado"/>
    <s v="FAZ. JEQUITIBÁ REI"/>
    <s v="13:00"/>
    <s v="21:00"/>
    <s v="13:23:29"/>
    <s v="20:59:10"/>
    <s v="Sexta"/>
    <m/>
    <n v="15.934999999999999"/>
    <s v="20:59"/>
    <x v="5"/>
    <d v="1900-01-20T02:24:19"/>
    <d v="1900-01-20T10:00:00"/>
    <n v="144"/>
    <s v="Acima de 120 minutos"/>
    <d v="1899-12-30T21:00:00"/>
    <d v="1899-12-30T13:30:00"/>
  </r>
  <r>
    <s v="SGP_NOVO"/>
    <x v="7"/>
    <s v="693"/>
    <s v="14/02/2024 18:41:36"/>
    <s v="23/02/2024 08:14:13"/>
    <s v="28/02/2024"/>
    <s v="121"/>
    <s v="Estúdio"/>
    <s v="Fechado"/>
    <s v="FAZ. JEQUITIBÁ REI"/>
    <s v="10:00"/>
    <s v="19:00"/>
    <s v="10:15:24"/>
    <s v="18:52:05"/>
    <s v="Quarta"/>
    <m/>
    <n v="16.125"/>
    <s v="18:52"/>
    <x v="2"/>
    <d v="1900-01-20T02:23:19"/>
    <d v="1900-01-20T11:00:00"/>
    <n v="143"/>
    <s v="Acima de 120 minutos"/>
    <d v="1899-12-30T19:00:00"/>
    <d v="1899-12-30T10:30:00"/>
  </r>
  <r>
    <s v="SGP_NOVO"/>
    <x v="7"/>
    <s v="694"/>
    <s v="14/02/2024 18:45:17"/>
    <s v="23/02/2024 08:13:59"/>
    <s v="26/02/2024"/>
    <s v="76"/>
    <s v="Estúdio"/>
    <s v="Fechado"/>
    <s v="FAZ. EGÍDIO"/>
    <s v="13:00"/>
    <s v="21:00"/>
    <s v="13:15:03"/>
    <s v="19:58:19"/>
    <s v="Segunda"/>
    <m/>
    <n v="14.625"/>
    <s v="19:58"/>
    <x v="0"/>
    <d v="1900-01-20T05:16:44"/>
    <d v="1900-01-20T12:00:00"/>
    <n v="316"/>
    <s v="Acima de 120 minutos"/>
    <d v="1899-12-30T20:00:00"/>
    <d v="1899-12-30T13:30:00"/>
  </r>
  <r>
    <s v="SGP_NOVO"/>
    <x v="7"/>
    <s v="695"/>
    <s v="14/02/2024 18:57:12"/>
    <s v="23/02/2024 21:04:53"/>
    <s v="29/02/2024"/>
    <s v="135"/>
    <s v="Estúdio"/>
    <s v="Fechado"/>
    <s v="FAZ. JEQUITIBÁ REI"/>
    <s v="13:00"/>
    <s v="21:00"/>
    <s v="13:09:30"/>
    <s v="20:26:13"/>
    <s v="Quinta"/>
    <m/>
    <n v="15.875"/>
    <s v="20:26"/>
    <x v="5"/>
    <d v="1900-01-20T05:43:17"/>
    <d v="1900-01-20T13:00:00"/>
    <n v="343"/>
    <s v="Acima de 120 minutos"/>
    <d v="1899-12-30T20:30:00"/>
    <d v="1899-12-30T13:00:00"/>
  </r>
  <r>
    <s v="SGP_NOVO"/>
    <x v="7"/>
    <s v="697"/>
    <s v="14/02/2024 19:11:54"/>
    <s v="26/02/2024 12:50:56"/>
    <s v="27/02/2024"/>
    <s v="24"/>
    <s v="Estúdio"/>
    <s v="Fechado"/>
    <s v="CASA DE JACUTINGA"/>
    <s v="13:00"/>
    <s v="21:00"/>
    <s v="13:28:38"/>
    <s v="19:16:49"/>
    <s v="Terça"/>
    <m/>
    <n v="7.5"/>
    <s v="19:16"/>
    <x v="0"/>
    <d v="1900-01-20T08:11:49"/>
    <d v="1900-01-20T14:00:00"/>
    <n v="491"/>
    <s v="Acima de 120 minutos"/>
    <d v="1899-12-30T19:30:00"/>
    <d v="1899-12-30T13:30:00"/>
  </r>
  <r>
    <s v="SGP_NOVO"/>
    <x v="7"/>
    <s v="698"/>
    <s v="14/02/2024 19:20:36"/>
    <s v="07/03/2024 17:15:46"/>
    <s v="28/02/2024"/>
    <s v="-196"/>
    <s v="Estúdio"/>
    <s v="Fechado"/>
    <s v="APTO BUBA"/>
    <s v="13:00"/>
    <s v="21:00"/>
    <s v="14:01:06"/>
    <s v="21:09:11"/>
    <s v="Quarta"/>
    <m/>
    <n v="16.125"/>
    <s v="21:09"/>
    <x v="4"/>
    <d v="1900-01-20T07:51:55"/>
    <d v="1900-01-20T15:00:00"/>
    <n v="471"/>
    <s v="Acima de 120 minutos"/>
    <d v="1899-12-30T21:00:00"/>
    <d v="1899-12-30T14:00:00"/>
  </r>
  <r>
    <s v="SGP_NOVO"/>
    <x v="7"/>
    <s v="700"/>
    <s v="14/02/2024 19:27:15"/>
    <s v="07/03/2024 16:52:31"/>
    <s v="26/02/2024"/>
    <s v="-246"/>
    <s v="Estúdio"/>
    <s v="Fechado"/>
    <s v="APTO JOSÉ VENÂNCIO"/>
    <s v="10:00"/>
    <s v="19:00"/>
    <s v="10:30:14"/>
    <s v="17:59:00"/>
    <s v="Segunda"/>
    <m/>
    <n v="11.315"/>
    <s v="17:59"/>
    <x v="1"/>
    <d v="1900-01-20T08:31:14"/>
    <d v="1900-01-20T16:00:00"/>
    <n v="511"/>
    <s v="Acima de 120 minutos"/>
    <d v="1899-12-30T18:00:00"/>
    <d v="1899-12-30T10:30:00"/>
  </r>
  <r>
    <s v="SGP_NOVO"/>
    <x v="7"/>
    <s v="701"/>
    <s v="14/02/2024 19:34:34"/>
    <s v="28/02/2024 18:08:08"/>
    <s v="29/02/2024"/>
    <s v="18"/>
    <s v="Estúdio"/>
    <s v="Fechado"/>
    <s v="CASA TIÃO GALINHA"/>
    <s v="13:00"/>
    <s v="21:00"/>
    <s v="13:15:10"/>
    <s v="20:32:14"/>
    <s v="Quinta"/>
    <m/>
    <n v="11.86"/>
    <s v="20:32"/>
    <x v="5"/>
    <d v="1900-01-20T09:42:56"/>
    <d v="1900-01-20T17:00:00"/>
    <n v="582"/>
    <s v="Acima de 120 minutos"/>
    <d v="1899-12-30T20:30:00"/>
    <d v="1899-12-30T13:30:00"/>
  </r>
  <r>
    <s v="SGP_NOVO"/>
    <x v="7"/>
    <s v="703"/>
    <s v="19/02/2024 14:56:21"/>
    <s v="09/03/2024 15:52:59"/>
    <s v="09/03/2024"/>
    <s v="-4"/>
    <s v="Estúdio"/>
    <s v="Fechado"/>
    <s v="FAZ. BELARMINO"/>
    <s v="11:00"/>
    <s v="20:00"/>
    <s v="11:12:43"/>
    <s v="17:59:49"/>
    <s v="Sábado"/>
    <m/>
    <n v="11.625"/>
    <s v="17:59"/>
    <x v="1"/>
    <d v="1900-01-20T11:12:54"/>
    <d v="1900-01-20T18:00:00"/>
    <n v="672"/>
    <s v="Acima de 120 minutos"/>
    <d v="1899-12-30T18:00:00"/>
    <d v="1899-12-30T11:00:00"/>
  </r>
  <r>
    <s v="SGP_NOVO"/>
    <x v="7"/>
    <s v="710"/>
    <s v="19/02/2024 17:17:11"/>
    <s v="02/03/2024 16:57:23"/>
    <s v="04/03/2024"/>
    <s v="44"/>
    <s v="Estúdio"/>
    <s v="Fechado"/>
    <s v="FAZ. JEQUITIBÁ REI"/>
    <s v="13:00"/>
    <s v="21:00"/>
    <s v="13:06:25"/>
    <s v="20:53:40"/>
    <s v="Segunda"/>
    <m/>
    <n v="16.875"/>
    <s v="20:53"/>
    <x v="5"/>
    <d v="1900-01-20T11:12:45"/>
    <d v="1900-01-20T19:00:00"/>
    <n v="672"/>
    <s v="Acima de 120 minutos"/>
    <d v="1899-12-30T21:00:00"/>
    <d v="1899-12-30T13:00:00"/>
  </r>
  <r>
    <s v="SGP_NOVO"/>
    <x v="7"/>
    <s v="711"/>
    <s v="19/02/2024 17:21:08"/>
    <s v="02/03/2024 17:50:51"/>
    <s v="07/03/2024"/>
    <s v="115"/>
    <s v="Estúdio"/>
    <s v="Fechado"/>
    <s v="FAZ JEQUITIBÁ REI"/>
    <s v="13:00"/>
    <s v="21:00"/>
    <s v="13:13:36"/>
    <s v="20:50:48"/>
    <s v="Quinta"/>
    <m/>
    <n v="15.43"/>
    <s v="20:50"/>
    <x v="5"/>
    <d v="1900-01-20T12:22:48"/>
    <d v="1900-01-20T20:00:00"/>
    <n v="742"/>
    <s v="Acima de 120 minutos"/>
    <d v="1899-12-30T21:00:00"/>
    <d v="1899-12-30T13:00:00"/>
  </r>
  <r>
    <s v="SGP_NOVO"/>
    <x v="7"/>
    <s v="712"/>
    <s v="19/02/2024 17:32:22"/>
    <s v="07/03/2024 21:05:00"/>
    <s v="08/03/2024"/>
    <s v="15"/>
    <s v="Estúdio"/>
    <s v="Fechado"/>
    <s v="FAZ. JEQUITIBÁ REI"/>
    <s v="13:00"/>
    <s v="21:00"/>
    <s v="13:17:37"/>
    <s v="21:05:57"/>
    <s v="Sexta"/>
    <m/>
    <n v="15.125"/>
    <s v="21:05"/>
    <x v="4"/>
    <d v="1900-01-20T13:11:40"/>
    <d v="1900-01-20T21:00:00"/>
    <n v="791"/>
    <s v="Acima de 120 minutos"/>
    <d v="1899-12-30T21:00:00"/>
    <d v="1899-12-30T13:30:00"/>
  </r>
  <r>
    <s v="SGP_NOVO"/>
    <x v="7"/>
    <s v="717"/>
    <s v="19/02/2024 18:48:31"/>
    <s v="09/03/2024 11:14:53"/>
    <s v="06/03/2024"/>
    <s v="-70"/>
    <s v="Estúdio"/>
    <s v="Fechado"/>
    <s v="APTO BUBA"/>
    <s v="13:00"/>
    <s v="21:00"/>
    <s v="13:11:50"/>
    <s v="21:00:00"/>
    <s v="Quarta"/>
    <m/>
    <n v="14.875"/>
    <s v="21:00"/>
    <x v="5"/>
    <d v="1900-01-20T14:11:50"/>
    <d v="1900-01-20T22:00:00"/>
    <n v="851"/>
    <s v="Acima de 120 minutos"/>
    <d v="1899-12-30T21:00:00"/>
    <d v="1899-12-30T13:00:00"/>
  </r>
  <r>
    <s v="SGP_NOVO"/>
    <x v="7"/>
    <s v="719"/>
    <s v="19/02/2024 19:05:04"/>
    <s v="29/02/2024 18:13:16"/>
    <s v="07/03/2024"/>
    <s v="162"/>
    <s v="Estúdio"/>
    <s v="Fechado"/>
    <s v="APTO BUBA"/>
    <s v="13:00"/>
    <s v="21:00"/>
    <s v="13:35:00"/>
    <s v="21:15:18"/>
    <s v="Quinta"/>
    <m/>
    <n v="12.125"/>
    <s v="21:15"/>
    <x v="4"/>
    <d v="1900-01-20T15:19:42"/>
    <d v="1900-01-20T23:00:00"/>
    <n v="919"/>
    <s v="Acima de 120 minutos"/>
    <d v="1899-12-30T21:30:00"/>
    <d v="1899-12-30T13:30:00"/>
  </r>
  <r>
    <s v="SGP_NOVO"/>
    <x v="7"/>
    <s v="722"/>
    <s v="20/02/2024 17:46:01"/>
    <s v="02/03/2024 16:58:23"/>
    <s v="04/03/2024"/>
    <s v="44"/>
    <s v="Estúdio"/>
    <s v="Fechado"/>
    <s v="FAZ. BELARMINO"/>
    <s v="13:00"/>
    <s v="21:00"/>
    <s v="13:28:35"/>
    <s v="20:20:00"/>
    <s v="Segunda"/>
    <m/>
    <n v="13.125"/>
    <s v="20:20"/>
    <x v="5"/>
    <d v="1900-01-20T17:08:35"/>
    <d v="1900-01-21T00:00:00"/>
    <n v="1028"/>
    <s v="Acima de 120 minutos"/>
    <d v="1899-12-30T20:30:00"/>
    <d v="1899-12-30T13:30:00"/>
  </r>
  <r>
    <s v="SGP_NOVO"/>
    <x v="7"/>
    <s v="724"/>
    <s v="20/02/2024 18:17:54"/>
    <s v="08/03/2024 16:53:53"/>
    <s v="08/03/2024"/>
    <s v="-5"/>
    <s v="Estúdio"/>
    <s v="Fechado"/>
    <s v="CASA TIÃO GALINHA"/>
    <s v="11:00"/>
    <s v="17:30"/>
    <s v="11:27:00"/>
    <s v="17:10:00"/>
    <s v="Sexta"/>
    <m/>
    <n v="9.870000000000001"/>
    <s v="17:10"/>
    <x v="1"/>
    <d v="1900-01-20T19:17:00"/>
    <d v="1900-01-21T01:00:00"/>
    <n v="1157"/>
    <s v="Acima de 120 minutos"/>
    <d v="1899-12-30T17:00:00"/>
    <d v="1899-12-30T11:30:00"/>
  </r>
  <r>
    <s v="SGP_NOVO"/>
    <x v="7"/>
    <s v="725"/>
    <s v="20/02/2024 18:28:38"/>
    <s v="08/03/2024 18:31:07"/>
    <s v="09/03/2024"/>
    <s v="18"/>
    <s v="Estúdio"/>
    <s v="Fechado"/>
    <s v="FAZ. JEQUITIBÁ REI"/>
    <s v="13:00"/>
    <s v="21:00"/>
    <s v="13:18:00"/>
    <s v="20:30:00"/>
    <s v="Sábado"/>
    <m/>
    <n v="17.074999999999999"/>
    <s v="20:30"/>
    <x v="5"/>
    <d v="1900-01-20T18:48:00"/>
    <d v="1900-01-21T02:00:00"/>
    <n v="1128"/>
    <s v="Acima de 120 minutos"/>
    <d v="1899-12-30T20:30:00"/>
    <d v="1899-12-30T13:30:00"/>
  </r>
  <r>
    <s v="SGP_NOVO"/>
    <x v="7"/>
    <s v="734"/>
    <s v="24/02/2024 11:27:31"/>
    <s v="08/03/2024 17:33:21"/>
    <s v="11/03/2024"/>
    <s v="64"/>
    <s v="Estúdio"/>
    <s v="Fechado"/>
    <s v="FAZ. BELARMINO"/>
    <s v="10:00"/>
    <s v="19:00"/>
    <s v="10:10:50"/>
    <s v="18:53:58"/>
    <s v="Segunda"/>
    <m/>
    <n v="17.875"/>
    <s v="18:53"/>
    <x v="2"/>
    <d v="1900-01-20T18:16:52"/>
    <d v="1900-01-21T03:00:00"/>
    <n v="1096"/>
    <s v="Acima de 120 minutos"/>
    <d v="1899-12-30T19:00:00"/>
    <d v="1899-12-30T10:00:00"/>
  </r>
  <r>
    <s v="SGP_NOVO"/>
    <x v="7"/>
    <s v="735"/>
    <s v="24/02/2024 11:33:59"/>
    <s v="09/03/2024 13:19:48"/>
    <s v="14/03/2024"/>
    <s v="119"/>
    <s v="Estúdio"/>
    <s v="Fechado"/>
    <s v="FAZ. BELARMINO"/>
    <s v="13:00"/>
    <s v="21:00"/>
    <s v="13:04:21"/>
    <s v="20:55:59"/>
    <s v="Quinta"/>
    <m/>
    <n v="16.164999999999999"/>
    <s v="20:55"/>
    <x v="5"/>
    <d v="1900-01-20T20:08:22"/>
    <d v="1900-01-21T04:00:00"/>
    <n v="1208"/>
    <s v="Acima de 120 minutos"/>
    <d v="1899-12-30T21:00:00"/>
    <d v="1899-12-30T13:00:00"/>
  </r>
  <r>
    <s v="SGP_NOVO"/>
    <x v="7"/>
    <s v="742"/>
    <s v="26/02/2024 18:29:56"/>
    <s v="07/03/2024 18:34:37"/>
    <s v="11/03/2024"/>
    <s v="90"/>
    <s v="Estúdio"/>
    <s v="Fechado"/>
    <s v="FAZ. JEQUITIBÁ REI"/>
    <s v="13:00"/>
    <s v="21:00"/>
    <s v="13:09:00"/>
    <s v="19:52:55"/>
    <s v="Segunda"/>
    <m/>
    <n v="13.375"/>
    <s v="19:52"/>
    <x v="0"/>
    <d v="1900-01-20T22:16:05"/>
    <d v="1900-01-21T05:00:00"/>
    <n v="1336"/>
    <s v="Acima de 120 minutos"/>
    <d v="1899-12-30T20:00:00"/>
    <d v="1899-12-30T13:00:00"/>
  </r>
  <r>
    <s v="SGP_NOVO"/>
    <x v="7"/>
    <s v="743"/>
    <s v="26/02/2024 18:40:35"/>
    <s v="07/03/2024 20:07:24"/>
    <s v="13/03/2024"/>
    <s v="136"/>
    <s v="Estúdio"/>
    <s v="Fechado"/>
    <s v="FAZ. JEQUITIBÁ REI"/>
    <s v="13:00"/>
    <s v="21:00"/>
    <s v="13:12:05"/>
    <s v="20:45:12"/>
    <s v="Quarta"/>
    <m/>
    <n v="15.75"/>
    <s v="20:45"/>
    <x v="5"/>
    <d v="1900-01-20T22:26:53"/>
    <d v="1900-01-21T06:00:00"/>
    <n v="1346"/>
    <s v="Acima de 120 minutos"/>
    <d v="1899-12-30T21:00:00"/>
    <d v="1899-12-30T13:00:00"/>
  </r>
  <r>
    <s v="SGP_NOVO"/>
    <x v="7"/>
    <s v="745"/>
    <s v="26/02/2024 19:19:54"/>
    <s v="15/03/2024 12:05:27"/>
    <s v="15/03/2024"/>
    <s v="0"/>
    <s v="Estúdio"/>
    <s v="Fechado"/>
    <s v="FAZ. JEQUITIBÁ REI"/>
    <s v="13:00"/>
    <s v="21:00"/>
    <s v="13:23:00"/>
    <s v="17:00:43"/>
    <s v="Sexta"/>
    <m/>
    <n v="16.375"/>
    <s v="17:00"/>
    <x v="3"/>
    <d v="1900-01-21T03:22:17"/>
    <d v="1900-01-21T07:00:00"/>
    <n v="202"/>
    <s v="Acima de 120 minutos"/>
    <d v="1899-12-30T17:00:00"/>
    <d v="1899-12-30T13:30:00"/>
  </r>
  <r>
    <s v="SGP_NOVO"/>
    <x v="7"/>
    <s v="746"/>
    <s v="26/02/2024 19:35:32"/>
    <s v="06/03/2024 09:25:00"/>
    <s v="14/03/2024"/>
    <s v="195"/>
    <s v="Estúdio"/>
    <s v="Fechado"/>
    <s v="FAZ. EGÍDIO"/>
    <s v="13:00"/>
    <s v="21:00"/>
    <s v="13:42:13"/>
    <s v="20:15:16"/>
    <s v="Quinta"/>
    <m/>
    <n v="14.195"/>
    <s v="20:15"/>
    <x v="5"/>
    <d v="1900-01-21T01:26:57"/>
    <d v="1900-01-21T08:00:00"/>
    <n v="86"/>
    <s v="De 60 até 90 minutos"/>
    <d v="1899-12-30T20:30:00"/>
    <d v="1899-12-30T13:30:00"/>
  </r>
  <r>
    <s v="SGP_NOVO"/>
    <x v="7"/>
    <s v="750"/>
    <s v="28/02/2024 17:54:27"/>
    <s v="12/03/2024 17:15:03"/>
    <s v="13/03/2024"/>
    <s v="19"/>
    <s v="Estúdio"/>
    <s v="Fechado"/>
    <s v="APTO BUBA"/>
    <s v="13:00"/>
    <s v="21:00"/>
    <s v="13:16:32"/>
    <s v="21:00:00"/>
    <s v="Quarta"/>
    <m/>
    <n v="12.18"/>
    <s v="21:00"/>
    <x v="5"/>
    <d v="1900-01-21T01:16:32"/>
    <d v="1900-01-21T09:00:00"/>
    <n v="76"/>
    <s v="De 60 até 90 minutos"/>
    <d v="1899-12-30T21:00:00"/>
    <d v="1899-12-30T13:30:00"/>
  </r>
  <r>
    <s v="SGP_NOVO"/>
    <x v="7"/>
    <s v="751"/>
    <s v="28/02/2024 17:59:05"/>
    <s v="11/03/2024 16:51:09"/>
    <s v="12/03/2024"/>
    <s v="20"/>
    <s v="Estúdio"/>
    <s v="Fechado"/>
    <s v="APTO BUBA"/>
    <s v="13:00"/>
    <s v="21:00"/>
    <s v="13:12:00"/>
    <s v="21:02:00"/>
    <s v="Terça"/>
    <m/>
    <n v="17.89"/>
    <s v="21:02"/>
    <x v="4"/>
    <d v="1900-01-21T02:10:00"/>
    <d v="1900-01-21T10:00:00"/>
    <n v="130"/>
    <s v="Acima de 120 minutos"/>
    <d v="1899-12-30T21:00:00"/>
    <d v="1899-12-30T13:00:00"/>
  </r>
  <r>
    <s v="SGP_NOVO"/>
    <x v="7"/>
    <s v="754"/>
    <s v="29/02/2024 18:40:29"/>
    <s v="11/03/2024 17:55:38"/>
    <s v="16/03/2024"/>
    <s v="112"/>
    <s v="Estúdio"/>
    <s v="Fechado"/>
    <s v="FAZ. BELARMINO"/>
    <s v="10:00"/>
    <s v="19:00"/>
    <s v="10:05:00"/>
    <s v="17:56:15"/>
    <s v="Sábado"/>
    <m/>
    <n v="15.125"/>
    <s v="17:56"/>
    <x v="1"/>
    <d v="1900-01-21T03:08:45"/>
    <d v="1900-01-21T11:00:00"/>
    <n v="188"/>
    <s v="Acima de 120 minutos"/>
    <d v="1899-12-30T18:00:00"/>
    <d v="1899-12-30T10:00:00"/>
  </r>
  <r>
    <s v="SGP_NOVO"/>
    <x v="7"/>
    <s v="758"/>
    <s v="29/02/2024 18:53:41"/>
    <s v="07/03/2024 20:47:01"/>
    <s v="16/03/2024"/>
    <s v="205"/>
    <s v="Estúdio"/>
    <s v="Fechado"/>
    <s v="FAZ. EGÍDIO"/>
    <s v="10:00"/>
    <s v="19:00"/>
    <s v="10:28:21"/>
    <s v="19:04:00"/>
    <s v="Sábado"/>
    <m/>
    <n v="15.52"/>
    <s v="19:04"/>
    <x v="0"/>
    <d v="1900-01-21T03:24:21"/>
    <d v="1900-01-21T12:00:00"/>
    <n v="204"/>
    <s v="Acima de 120 minutos"/>
    <d v="1899-12-30T19:00:00"/>
    <d v="1899-12-30T10:30:00"/>
  </r>
  <r>
    <s v="SGP_NOVO"/>
    <x v="7"/>
    <s v="763"/>
    <s v="02/03/2024 11:59:22"/>
    <s v="02/03/2024 19:50:38"/>
    <s v="05/03/2024"/>
    <s v="65"/>
    <s v="Estúdio"/>
    <s v="Fechado"/>
    <s v="APTO JOSÉ VENÂNCIO"/>
    <s v="13:00"/>
    <s v="21:00"/>
    <s v="13:20:00"/>
    <s v="15:20:53"/>
    <s v="Terça"/>
    <m/>
    <n v="5.125"/>
    <s v="15:20"/>
    <x v="3"/>
    <d v="1900-01-21T10:59:07"/>
    <d v="1900-01-21T13:00:00"/>
    <n v="659"/>
    <s v="Acima de 120 minutos"/>
    <d v="1899-12-30T15:30:00"/>
    <d v="1899-12-30T13:30:00"/>
  </r>
  <r>
    <s v="SGP_NOVO"/>
    <x v="7"/>
    <s v="773"/>
    <s v="05/03/2024 19:04:01"/>
    <s v="16/03/2024 20:06:30"/>
    <s v="18/03/2024"/>
    <s v="37"/>
    <s v="Estúdio"/>
    <s v="Fechado"/>
    <s v="FAZ. BELARMINO"/>
    <s v="10:00"/>
    <s v="19:00"/>
    <s v="10:19:53"/>
    <s v="18:51:09"/>
    <s v="Segunda"/>
    <m/>
    <n v="15.25"/>
    <s v="18:51"/>
    <x v="2"/>
    <d v="1900-01-21T05:28:44"/>
    <d v="1900-01-21T14:00:00"/>
    <n v="328"/>
    <s v="Acima de 120 minutos"/>
    <d v="1899-12-30T19:00:00"/>
    <d v="1899-12-30T10:30:00"/>
  </r>
  <r>
    <s v="SGP_NOVO"/>
    <x v="7"/>
    <s v="774"/>
    <s v="05/03/2024 19:19:26"/>
    <s v="21/03/2024 15:12:27"/>
    <s v="23/03/2024"/>
    <s v="42"/>
    <s v="Estúdio"/>
    <s v="Fechado"/>
    <s v="APTO BUBA"/>
    <s v="10:00"/>
    <s v="19:00"/>
    <s v="10:26:24"/>
    <s v="18:36:38"/>
    <s v="Sábado"/>
    <m/>
    <n v="14.875"/>
    <s v="18:36"/>
    <x v="2"/>
    <d v="1900-01-21T06:49:46"/>
    <d v="1900-01-21T15:00:00"/>
    <n v="409"/>
    <s v="Acima de 120 minutos"/>
    <d v="1899-12-30T18:30:00"/>
    <d v="1899-12-30T10:30:00"/>
  </r>
  <r>
    <s v="SGP_NOVO"/>
    <x v="7"/>
    <s v="775"/>
    <s v="05/03/2024 19:52:35"/>
    <s v="16/03/2024 20:08:03"/>
    <s v="18/03/2024"/>
    <s v="37"/>
    <s v="Estúdio"/>
    <s v="Fechado"/>
    <s v="FAZ. JEQUITIBÁ REI"/>
    <s v="10:00"/>
    <s v="19:00"/>
    <s v="10:18:00"/>
    <s v="18:18:39"/>
    <s v="Segunda"/>
    <m/>
    <n v="15.25"/>
    <s v="18:18"/>
    <x v="2"/>
    <d v="1900-01-21T07:59:21"/>
    <d v="1900-01-21T16:00:00"/>
    <n v="479"/>
    <s v="Acima de 120 minutos"/>
    <d v="1899-12-30T18:30:00"/>
    <d v="1899-12-30T10:30:00"/>
  </r>
  <r>
    <s v="SGP_NOVO"/>
    <x v="7"/>
    <s v="777"/>
    <s v="06/03/2024 11:26:36"/>
    <s v="19/03/2024 16:06:27"/>
    <s v="19/03/2024"/>
    <s v="-3"/>
    <s v="Estúdio"/>
    <s v="Fechado"/>
    <s v="FAZ. JEQUITIBÁ REI"/>
    <s v="13:00"/>
    <s v="21:00"/>
    <s v="13:23:39"/>
    <s v="21:03:45"/>
    <s v="Terça"/>
    <m/>
    <n v="15.234999999999999"/>
    <s v="21:03"/>
    <x v="4"/>
    <d v="1900-01-21T09:19:54"/>
    <d v="1900-01-21T17:00:00"/>
    <n v="559"/>
    <s v="Acima de 120 minutos"/>
    <d v="1899-12-30T21:00:00"/>
    <d v="1899-12-30T13:30:00"/>
  </r>
  <r>
    <s v="SGP_NOVO"/>
    <x v="7"/>
    <s v="779"/>
    <s v="06/03/2024 11:36:49"/>
    <s v="19/03/2024 20:13:42"/>
    <s v="20/03/2024"/>
    <s v="16"/>
    <s v="Estúdio"/>
    <s v="Fechado"/>
    <s v="CASA DE JACUTINGA"/>
    <s v="13:00"/>
    <s v="21:00"/>
    <s v="13:10:34"/>
    <s v="20:48:46"/>
    <s v="Quarta"/>
    <m/>
    <n v="16.75"/>
    <s v="20:48"/>
    <x v="5"/>
    <d v="1900-01-21T10:21:48"/>
    <d v="1900-01-21T18:00:00"/>
    <n v="621"/>
    <s v="Acima de 120 minutos"/>
    <d v="1899-12-30T21:00:00"/>
    <d v="1899-12-30T13:00:00"/>
  </r>
  <r>
    <s v="SGP_NOVO"/>
    <x v="7"/>
    <s v="780"/>
    <s v="06/03/2024 14:45:40"/>
    <s v="14/03/2024 20:02:32"/>
    <s v="21/03/2024"/>
    <s v="160"/>
    <s v="Estúdio"/>
    <s v="Fechado"/>
    <s v="FAZ. JEQUITIBÁ REI"/>
    <s v="13:00"/>
    <s v="21:00"/>
    <s v="13:07:32"/>
    <s v="18:20:36"/>
    <s v="Quinta"/>
    <m/>
    <n v="15.125"/>
    <s v="18:20"/>
    <x v="2"/>
    <d v="1900-01-21T13:46:56"/>
    <d v="1900-01-21T19:00:00"/>
    <n v="826"/>
    <s v="Acima de 120 minutos"/>
    <d v="1899-12-30T18:30:00"/>
    <d v="1899-12-30T13:00:00"/>
  </r>
  <r>
    <s v="SGP_NOVO"/>
    <x v="7"/>
    <s v="782"/>
    <s v="06/03/2024 17:12:01"/>
    <s v="28/03/2024 16:45:33"/>
    <s v="02/04/2024"/>
    <s v="113"/>
    <s v="Estúdio"/>
    <s v="Fechado"/>
    <s v="ESTÚDIO K"/>
    <s v="10:00"/>
    <s v="19:00"/>
    <s v="10:38:00"/>
    <s v="18:48:38"/>
    <s v="Terça"/>
    <m/>
    <n v="14.02"/>
    <s v="18:48"/>
    <x v="2"/>
    <d v="1900-01-21T11:49:22"/>
    <d v="1900-01-21T20:00:00"/>
    <n v="709"/>
    <s v="Acima de 120 minutos"/>
    <d v="1899-12-30T19:00:00"/>
    <d v="1899-12-30T10:30:00"/>
  </r>
  <r>
    <s v="SGP_NOVO"/>
    <x v="7"/>
    <s v="787"/>
    <s v="06/03/2024 20:09:41"/>
    <s v="14/03/2024 19:21:52"/>
    <s v="19/03/2024"/>
    <s v="113"/>
    <s v="Estúdio"/>
    <s v="Fechado"/>
    <s v="CASA TIÃO GALINHA"/>
    <s v="13:00"/>
    <s v="21:00"/>
    <s v="13:05:28"/>
    <s v="17:58:20"/>
    <s v="Terça"/>
    <m/>
    <n v="8.8049999999999997"/>
    <s v="17:58"/>
    <x v="1"/>
    <d v="1900-01-21T16:07:08"/>
    <d v="1900-01-21T21:00:00"/>
    <n v="967"/>
    <s v="Acima de 120 minutos"/>
    <d v="1899-12-30T18:00:00"/>
    <d v="1899-12-30T13:00:00"/>
  </r>
  <r>
    <s v="SGP_NOVO"/>
    <x v="7"/>
    <s v="790"/>
    <s v="07/03/2024 18:18:40"/>
    <s v="14/03/2024 19:44:30"/>
    <s v="20/03/2024"/>
    <s v="137"/>
    <s v="Estúdio"/>
    <s v="Fechado"/>
    <s v="FAZ. JEQUITIBÁ REI"/>
    <s v="13:00"/>
    <s v="21:00"/>
    <s v="13:19:09"/>
    <s v="20:00:12"/>
    <s v="Quarta"/>
    <m/>
    <n v="15.75"/>
    <s v="20:00"/>
    <x v="5"/>
    <d v="1900-01-21T15:18:57"/>
    <d v="1900-01-21T22:00:00"/>
    <n v="918"/>
    <s v="Acima de 120 minutos"/>
    <d v="1899-12-30T20:00:00"/>
    <d v="1899-12-30T13:30:00"/>
  </r>
  <r>
    <s v="SGP_NOVO"/>
    <x v="7"/>
    <s v="792"/>
    <s v="08/03/2024 14:18:05"/>
    <s v="21/03/2024 15:30:37"/>
    <s v="22/03/2024"/>
    <s v="18"/>
    <s v="Estúdio"/>
    <s v="Fechado"/>
    <s v="FAZ. BELARMINO"/>
    <s v="10:00"/>
    <s v="19:00"/>
    <s v="10:54:37"/>
    <s v="19:01:42"/>
    <s v="Sexta"/>
    <m/>
    <n v="15.53"/>
    <s v="19:01"/>
    <x v="0"/>
    <d v="1900-01-21T14:52:55"/>
    <d v="1900-01-21T23:00:00"/>
    <n v="892"/>
    <s v="Acima de 120 minutos"/>
    <d v="1899-12-30T19:00:00"/>
    <d v="1899-12-30T11:00:00"/>
  </r>
  <r>
    <s v="SGP_NOVO"/>
    <x v="7"/>
    <s v="802"/>
    <s v="10/03/2024 14:08:23"/>
    <s v="20/03/2024 16:32:48"/>
    <s v="25/03/2024"/>
    <s v="116"/>
    <s v="Estúdio"/>
    <s v="Fechado"/>
    <s v="ESTÚDIO C"/>
    <s v="13:00"/>
    <s v="21:00"/>
    <s v="13:07:00"/>
    <s v="20:58:29"/>
    <s v="Segunda"/>
    <m/>
    <n v="10.495000000000001"/>
    <s v="20:58"/>
    <x v="5"/>
    <d v="1900-01-21T16:08:31"/>
    <d v="1900-01-22T00:00:00"/>
    <n v="968"/>
    <s v="Acima de 120 minutos"/>
    <d v="1899-12-30T21:00:00"/>
    <d v="1899-12-30T13:00:00"/>
  </r>
  <r>
    <s v="SGP_NOVO"/>
    <x v="7"/>
    <s v="803"/>
    <s v="10/03/2024 14:19:14"/>
    <s v="25/03/2024 19:33:23"/>
    <s v="27/03/2024"/>
    <s v="38"/>
    <s v="Estúdio"/>
    <s v="Fechado"/>
    <s v="ESTÚDIO C"/>
    <s v="10:00"/>
    <s v="19:00"/>
    <s v="10:25:55"/>
    <s v="18:55:00"/>
    <s v="Quarta"/>
    <m/>
    <n v="14.875"/>
    <s v="18:55"/>
    <x v="2"/>
    <d v="1900-01-21T16:30:55"/>
    <d v="1900-01-22T01:00:00"/>
    <n v="990"/>
    <s v="Acima de 120 minutos"/>
    <d v="1899-12-30T19:00:00"/>
    <d v="1899-12-30T10:30:00"/>
  </r>
  <r>
    <s v="SGP_NOVO"/>
    <x v="7"/>
    <s v="804"/>
    <s v="10/03/2024 14:22:58"/>
    <s v="23/03/2024 11:21:43"/>
    <s v="26/03/2024"/>
    <s v="71"/>
    <s v="Estúdio"/>
    <s v="Fechado"/>
    <s v="ESTÚDIO C"/>
    <s v="11:00"/>
    <s v="20:00"/>
    <s v="11:12:00"/>
    <s v="20:00:00"/>
    <s v="Terça"/>
    <m/>
    <n v="13.76"/>
    <s v="20:00"/>
    <x v="5"/>
    <d v="1900-01-21T17:12:00"/>
    <d v="1900-01-22T02:00:00"/>
    <n v="1032"/>
    <s v="Acima de 120 minutos"/>
    <d v="1899-12-30T20:00:00"/>
    <d v="1899-12-30T11:00:00"/>
  </r>
  <r>
    <s v="SGP_NOVO"/>
    <x v="7"/>
    <s v="806"/>
    <s v="10/03/2024 14:38:23"/>
    <s v="20/03/2024 18:00:33"/>
    <s v="28/03/2024"/>
    <s v="184"/>
    <s v="Estúdio"/>
    <s v="Fechado"/>
    <s v="ESTÚDIO C"/>
    <s v="11:00"/>
    <s v="20:00"/>
    <s v="11:30:00"/>
    <s v="20:00:00"/>
    <s v="Quinta"/>
    <m/>
    <n v="16.405000000000001"/>
    <s v="20:00"/>
    <x v="5"/>
    <d v="1900-01-21T18:30:00"/>
    <d v="1900-01-22T03:00:00"/>
    <n v="1110"/>
    <s v="Acima de 120 minutos"/>
    <d v="1899-12-30T20:00:00"/>
    <d v="1899-12-30T11:30:00"/>
  </r>
  <r>
    <s v="SGP_NOVO"/>
    <x v="7"/>
    <s v="807"/>
    <s v="10/03/2024 14:51:02"/>
    <s v="04/04/2024 11:58:09"/>
    <s v="04/04/2024"/>
    <s v="1"/>
    <s v="Estúdio"/>
    <s v="Fechado"/>
    <s v="ESTÚDIO K"/>
    <s v="13:00"/>
    <s v="18:00"/>
    <s v="14:10:01"/>
    <s v="18:22:26"/>
    <s v="Quinta"/>
    <m/>
    <n v="4.625"/>
    <s v="18:22"/>
    <x v="2"/>
    <d v="1900-01-21T23:47:35"/>
    <d v="1900-01-22T04:00:00"/>
    <n v="1427"/>
    <s v="Acima de 120 minutos"/>
    <d v="1899-12-30T18:30:00"/>
    <d v="1899-12-30T14:00:00"/>
  </r>
  <r>
    <s v="SGP_NOVO"/>
    <x v="7"/>
    <s v="820"/>
    <s v="13/03/2024 19:15:06"/>
    <s v="02/04/2024 18:54:28"/>
    <s v="03/04/2024"/>
    <s v="18"/>
    <s v="Estúdio"/>
    <s v="Fechado"/>
    <s v="ESTÚDIO K"/>
    <s v="13:00"/>
    <s v="21:00"/>
    <s v="13:27:38"/>
    <s v="20:58:13"/>
    <s v="Quarta"/>
    <m/>
    <n v="15.375"/>
    <s v="20:58"/>
    <x v="5"/>
    <d v="1900-01-21T21:29:25"/>
    <d v="1900-01-22T05:00:00"/>
    <n v="1289"/>
    <s v="Acima de 120 minutos"/>
    <d v="1899-12-30T21:00:00"/>
    <d v="1899-12-30T13:30:00"/>
  </r>
  <r>
    <s v="SGP_NOVO"/>
    <x v="7"/>
    <s v="823"/>
    <s v="14/03/2024 16:55:32"/>
    <s v="21/03/2024 16:16:04"/>
    <s v="22/03/2024"/>
    <s v="17"/>
    <s v="Estúdio"/>
    <s v="Fechado"/>
    <s v="FAZ. JEQUITIBÁ REI"/>
    <s v="10:00"/>
    <s v="19:00"/>
    <s v="10:45:00"/>
    <s v="19:09:00"/>
    <s v="Sexta"/>
    <m/>
    <n v="14.875"/>
    <s v="19:09"/>
    <x v="0"/>
    <d v="1900-01-21T21:36:00"/>
    <d v="1900-01-22T06:00:00"/>
    <n v="1296"/>
    <s v="Acima de 120 minutos"/>
    <d v="1899-12-30T19:00:00"/>
    <d v="1899-12-30T11:00:00"/>
  </r>
  <r>
    <s v="SGP_NOVO"/>
    <x v="7"/>
    <s v="825"/>
    <s v="14/03/2024 19:34:53"/>
    <s v="22/03/2024 20:05:59"/>
    <s v="25/03/2024"/>
    <s v="64"/>
    <s v="Estúdio"/>
    <s v="Fechado"/>
    <s v="ESTÚDIO K"/>
    <s v="13:00"/>
    <s v="21:00"/>
    <s v="13:44:17"/>
    <s v="21:08:03"/>
    <s v="Segunda"/>
    <m/>
    <n v="14.335000000000001"/>
    <s v="21:08"/>
    <x v="4"/>
    <d v="1900-01-21T23:36:14"/>
    <d v="1900-01-22T07:00:00"/>
    <n v="1416"/>
    <s v="Acima de 120 minutos"/>
    <d v="1899-12-30T21:00:00"/>
    <d v="1899-12-30T13:30:00"/>
  </r>
  <r>
    <s v="SGP_NOVO"/>
    <x v="7"/>
    <s v="827"/>
    <s v="15/03/2024 11:25:48"/>
    <s v="25/03/2024 18:53:37"/>
    <s v="26/03/2024"/>
    <s v="18"/>
    <s v="Estúdio"/>
    <s v="Fechado"/>
    <s v="ESTÚDIO K"/>
    <s v="13:00"/>
    <s v="21:00"/>
    <s v="13:07:46"/>
    <s v="20:08:33"/>
    <s v="Terça"/>
    <m/>
    <n v="18"/>
    <s v="20:08"/>
    <x v="5"/>
    <d v="1900-01-22T00:59:13"/>
    <d v="1900-01-22T08:00:00"/>
    <n v="59"/>
    <s v="De 30 até 60 minutos"/>
    <d v="1899-12-30T20:00:00"/>
    <d v="1899-12-30T13:00:00"/>
  </r>
  <r>
    <s v="SGP_NOVO"/>
    <x v="7"/>
    <s v="828"/>
    <s v="15/03/2024 11:32:37"/>
    <s v="21/03/2024 16:13:26"/>
    <s v="27/03/2024"/>
    <s v="138"/>
    <s v="Estúdio"/>
    <s v="Fechado"/>
    <s v="ESTÚDIO K"/>
    <s v="11:00"/>
    <s v="20:00"/>
    <s v="11:39:00"/>
    <s v="19:19:13"/>
    <s v="Quarta"/>
    <m/>
    <n v="16"/>
    <s v="19:19"/>
    <x v="0"/>
    <d v="1900-01-22T01:19:47"/>
    <d v="1900-01-22T09:00:00"/>
    <n v="79"/>
    <s v="De 60 até 90 minutos"/>
    <d v="1899-12-30T19:30:00"/>
    <d v="1899-12-30T11:30:00"/>
  </r>
  <r>
    <s v="SGP_NOVO"/>
    <x v="7"/>
    <s v="829"/>
    <s v="15/03/2024 11:47:05"/>
    <s v="20/03/2024 18:05:13"/>
    <s v="28/03/2024"/>
    <s v="186"/>
    <s v="Estúdio"/>
    <s v="Fechado"/>
    <s v="ESTÚDIO K"/>
    <s v="13:00"/>
    <s v="21:00"/>
    <s v="13:08:00"/>
    <s v="20:09:59"/>
    <s v="Quinta"/>
    <m/>
    <n v="11.375"/>
    <s v="20:09"/>
    <x v="5"/>
    <d v="1900-01-22T02:58:01"/>
    <d v="1900-01-22T10:00:00"/>
    <n v="178"/>
    <s v="Acima de 120 minutos"/>
    <d v="1899-12-30T20:00:00"/>
    <d v="1899-12-30T13:00:00"/>
  </r>
  <r>
    <s v="SGP_NOVO"/>
    <x v="7"/>
    <s v="843"/>
    <s v="18/03/2024 17:15:12"/>
    <s v="26/03/2024 22:13:59"/>
    <s v="02/04/2024"/>
    <s v="156"/>
    <s v="Estúdio"/>
    <s v="Fechado"/>
    <s v="ESTÚDIO C"/>
    <s v="11:00"/>
    <s v="20:00"/>
    <s v="11:14:17"/>
    <s v="19:56:19"/>
    <s v="Terça"/>
    <m/>
    <n v="15"/>
    <s v="19:56"/>
    <x v="0"/>
    <d v="1900-01-22T02:17:58"/>
    <d v="1900-01-22T11:00:00"/>
    <n v="137"/>
    <s v="Acima de 120 minutos"/>
    <d v="1899-12-30T20:00:00"/>
    <d v="1899-12-30T11:00:00"/>
  </r>
  <r>
    <s v="SGP_NOVO"/>
    <x v="7"/>
    <s v="844"/>
    <s v="18/03/2024 17:17:38"/>
    <s v="28/03/2024 18:55:35"/>
    <s v="03/04/2024"/>
    <s v="138"/>
    <s v="Estúdio"/>
    <s v="Fechado"/>
    <s v="ESTÚDIO C"/>
    <s v="13:00"/>
    <s v="21:00"/>
    <s v="13:16:29"/>
    <s v="20:37:42"/>
    <s v="Quarta"/>
    <m/>
    <n v="14.75"/>
    <s v="20:37"/>
    <x v="5"/>
    <d v="1900-01-22T04:38:47"/>
    <d v="1900-01-22T12:00:00"/>
    <n v="278"/>
    <s v="Acima de 120 minutos"/>
    <d v="1899-12-30T20:30:00"/>
    <d v="1899-12-30T13:30:00"/>
  </r>
  <r>
    <s v="SGP_NOVO"/>
    <x v="7"/>
    <s v="845"/>
    <s v="18/03/2024 18:16:41"/>
    <s v="28/03/2024 19:40:35"/>
    <s v="01/04/2024"/>
    <s v="89"/>
    <s v="Estúdio"/>
    <s v="Fechado"/>
    <s v="ESTÚDIO C"/>
    <s v="13:00"/>
    <s v="21:00"/>
    <s v="13:18:00"/>
    <s v="21:00:07"/>
    <s v="Segunda"/>
    <m/>
    <n v="16.755000000000003"/>
    <s v="21:00"/>
    <x v="5"/>
    <d v="1899-12-30T07:42:07"/>
    <m/>
    <n v="378"/>
    <s v="Acima de 120 minutos"/>
    <d v="1899-12-30T21:00:00"/>
    <d v="1899-12-30T13:30:00"/>
  </r>
  <r>
    <s v="SGP_NOVO"/>
    <x v="7"/>
    <s v="846"/>
    <s v="19/03/2024 12:45:01"/>
    <s v="28/03/2024 15:09:24"/>
    <s v="01/04/2024"/>
    <s v="93"/>
    <s v="Estúdio"/>
    <s v="Fechado"/>
    <s v="ESTÚDIO K"/>
    <s v="13:00"/>
    <s v="21:00"/>
    <s v="13:21:08"/>
    <s v="20:21:29"/>
    <s v="Segunda"/>
    <m/>
    <n v="16.355"/>
    <s v="20:21"/>
    <x v="5"/>
    <d v="1899-12-30T07:00:21"/>
    <m/>
    <n v="420"/>
    <s v="Acima de 120 minutos"/>
    <d v="1899-12-30T20:30:00"/>
    <d v="1899-12-30T13:30:00"/>
  </r>
  <r>
    <s v="SGP_NOVO"/>
    <x v="7"/>
    <s v="848"/>
    <s v="20/03/2024 18:28:55"/>
    <s v="05/04/2024 15:00:41"/>
    <s v="06/04/2024"/>
    <s v="19"/>
    <s v="Estúdio"/>
    <s v="Fechado"/>
    <s v="ESTÚDIO K"/>
    <s v="11:00"/>
    <s v="20:00"/>
    <s v="11:45:00"/>
    <s v="19:34:55"/>
    <s v="Sábado"/>
    <m/>
    <n v="16.125"/>
    <s v="19:34"/>
    <x v="0"/>
    <d v="1899-12-30T07:49:55"/>
    <m/>
    <n v="371"/>
    <s v="Acima de 120 minutos"/>
    <d v="1899-12-30T19:30:00"/>
    <d v="1899-12-30T12:00:00"/>
  </r>
  <r>
    <s v="SGP_NOVO"/>
    <x v="7"/>
    <s v="852"/>
    <s v="21/03/2024 16:08:24"/>
    <s v="26/03/2024 22:14:16"/>
    <s v="04/04/2024"/>
    <s v="206"/>
    <s v="Estúdio"/>
    <s v="Fechado"/>
    <s v="ESTÚDIO C"/>
    <s v="13:00"/>
    <s v="21:00"/>
    <s v="13:15:06"/>
    <s v="21:04:55"/>
    <s v="Quinta"/>
    <m/>
    <n v="16.125"/>
    <s v="21:04"/>
    <x v="4"/>
    <d v="1899-12-30T07:49:49"/>
    <m/>
    <n v="371"/>
    <s v="Acima de 120 minutos"/>
    <d v="1899-12-30T21:00:00"/>
    <d v="1899-12-30T13:30:00"/>
  </r>
  <r>
    <s v="SGP_NOVO"/>
    <x v="7"/>
    <s v="853"/>
    <s v="21/03/2024 16:26:26"/>
    <s v="05/04/2024 12:30:14"/>
    <s v="06/04/2024"/>
    <s v="22"/>
    <s v="Estúdio"/>
    <s v="Fechado"/>
    <s v="ESTÚDIO C"/>
    <s v="11:00"/>
    <s v="20:00"/>
    <s v="11:21:55"/>
    <s v="20:00:00"/>
    <s v="Sábado"/>
    <m/>
    <n v="16.625"/>
    <s v="20:00"/>
    <x v="5"/>
    <d v="1899-12-30T08:38:05"/>
    <m/>
    <n v="442"/>
    <s v="Acima de 120 minutos"/>
    <d v="1899-12-30T20:00:00"/>
    <d v="1899-12-30T11:30:00"/>
  </r>
  <r>
    <s v="SGP_NOVO"/>
    <x v="7"/>
    <s v="854"/>
    <s v="21/03/2024 16:45:18"/>
    <s v="03/04/2024 12:06:27"/>
    <s v="05/04/2024"/>
    <s v="48"/>
    <s v="Estúdio"/>
    <s v="Fechado"/>
    <s v="ESTÚDIO C"/>
    <s v="13:00"/>
    <s v="21:00"/>
    <s v="13:10:00"/>
    <s v="21:01:33"/>
    <s v="Sexta"/>
    <m/>
    <n v="13.875"/>
    <s v="21:01"/>
    <x v="4"/>
    <d v="1899-12-30T07:51:33"/>
    <m/>
    <n v="369"/>
    <s v="Acima de 120 minutos"/>
    <d v="1899-12-30T21:00:00"/>
    <d v="1899-12-30T13:00:00"/>
  </r>
  <r>
    <s v="SGP_NOVO"/>
    <x v="7"/>
    <s v="868"/>
    <s v="25/03/2024 17:13:52"/>
    <s v="08/04/2024 10:12:09"/>
    <s v="08/04/2024"/>
    <s v="0"/>
    <s v="Estúdio"/>
    <s v="Fechado"/>
    <s v="ESTÚDIO K"/>
    <s v="11:00"/>
    <s v="20:00"/>
    <s v="11:09:25"/>
    <s v="20:05:34"/>
    <s v="Segunda"/>
    <m/>
    <n v="14.375"/>
    <s v="20:05"/>
    <x v="5"/>
    <d v="1899-12-30T08:56:09"/>
    <m/>
    <n v="424"/>
    <s v="Acima de 120 minutos"/>
    <d v="1899-12-30T20:00:00"/>
    <d v="1899-12-30T11:00:00"/>
  </r>
  <r>
    <s v="SGP_NOVO"/>
    <x v="7"/>
    <s v="870"/>
    <s v="25/03/2024 18:01:00"/>
    <s v="09/04/2024 10:05:32"/>
    <s v="11/04/2024"/>
    <s v="47"/>
    <s v="Estúdio"/>
    <s v="Fechado"/>
    <s v="ESTÚDIO K"/>
    <s v="10:00"/>
    <s v="19:00"/>
    <s v="10:27:00"/>
    <s v="18:52:59"/>
    <s v="Quinta"/>
    <m/>
    <n v="15.995000000000001"/>
    <s v="18:52"/>
    <x v="2"/>
    <d v="1899-12-30T08:25:59"/>
    <m/>
    <n v="455"/>
    <s v="Acima de 120 minutos"/>
    <d v="1899-12-30T19:00:00"/>
    <d v="1899-12-30T10:30:00"/>
  </r>
  <r>
    <s v="SGP_NOVO"/>
    <x v="7"/>
    <s v="871"/>
    <s v="25/03/2024 18:50:19"/>
    <s v="04/04/2024 10:04:18"/>
    <s v="10/04/2024"/>
    <s v="146"/>
    <s v="Estúdio"/>
    <s v="Fechado"/>
    <s v="ESTÚDIO K"/>
    <s v="13:00"/>
    <s v="21:00"/>
    <s v="12:58:00"/>
    <s v="18:44:26"/>
    <s v="Quarta"/>
    <m/>
    <n v="16.5"/>
    <s v="18:44"/>
    <x v="2"/>
    <d v="1899-12-30T05:46:26"/>
    <m/>
    <n v="254"/>
    <s v="Acima de 120 minutos"/>
    <d v="1899-12-30T18:30:00"/>
    <d v="1899-12-30T13:00:00"/>
  </r>
  <r>
    <s v="SGP_NOVO"/>
    <x v="7"/>
    <s v="872"/>
    <s v="25/03/2024 19:04:29"/>
    <s v="04/04/2024 13:58:46"/>
    <s v="13/04/2024"/>
    <s v="215"/>
    <s v="Estúdio"/>
    <s v="Fechado"/>
    <s v="ESTÚDIO K"/>
    <s v="13:00"/>
    <s v="21:00"/>
    <s v="13:03:12"/>
    <s v="17:40:18"/>
    <s v="Sábado"/>
    <m/>
    <n v="15.96"/>
    <s v="17:40"/>
    <x v="1"/>
    <d v="1899-12-30T04:37:06"/>
    <m/>
    <n v="203"/>
    <s v="Acima de 120 minutos"/>
    <d v="1899-12-30T17:30:00"/>
    <d v="1899-12-30T13:00:00"/>
  </r>
  <r>
    <s v="SGP_NOVO"/>
    <x v="7"/>
    <s v="876"/>
    <s v="27/03/2024 12:54:52"/>
    <s v="04/04/2024 13:58:47"/>
    <s v="12/04/2024"/>
    <s v="191"/>
    <s v="Estúdio"/>
    <s v="Fechado"/>
    <s v="ESTÚDIO C"/>
    <s v="13:00"/>
    <s v="21:00"/>
    <s v="13:11:46"/>
    <s v="20:32:47"/>
    <s v="Sexta"/>
    <m/>
    <n v="15.375"/>
    <s v="20:32"/>
    <x v="5"/>
    <d v="1899-12-30T07:21:01"/>
    <m/>
    <n v="399"/>
    <s v="Acima de 120 minutos"/>
    <d v="1899-12-30T20:30:00"/>
    <d v="1899-12-30T13:00:00"/>
  </r>
  <r>
    <s v="SGP_NOVO"/>
    <x v="7"/>
    <s v="877"/>
    <s v="27/03/2024 16:31:06"/>
    <s v="05/04/2024 16:28:03"/>
    <s v="10/04/2024"/>
    <s v="113"/>
    <s v="Estúdio"/>
    <s v="Fechado"/>
    <s v="ESTÚDIO C"/>
    <s v="10:00"/>
    <s v="19:00"/>
    <s v="10:33:31"/>
    <s v="19:06:05"/>
    <s v="Quarta"/>
    <m/>
    <n v="15.25"/>
    <s v="19:06"/>
    <x v="0"/>
    <d v="1899-12-30T08:32:34"/>
    <m/>
    <n v="448"/>
    <s v="Acima de 120 minutos"/>
    <d v="1899-12-30T19:00:00"/>
    <d v="1899-12-30T10:30:00"/>
  </r>
  <r>
    <s v="SGP_NOVO"/>
    <x v="7"/>
    <s v="878"/>
    <s v="27/03/2024 16:35:04"/>
    <s v="04/04/2024 12:27:18"/>
    <s v="09/04/2024"/>
    <s v="120"/>
    <s v="Estúdio"/>
    <s v="Fechado"/>
    <s v="ESTÚDIO C"/>
    <s v="13:00"/>
    <s v="21:00"/>
    <s v="13:45:14"/>
    <s v="20:46:10"/>
    <s v="Terça"/>
    <m/>
    <n v="15.754999999999999"/>
    <s v="20:46"/>
    <x v="5"/>
    <d v="1899-12-30T07:00:56"/>
    <m/>
    <n v="420"/>
    <s v="Acima de 120 minutos"/>
    <d v="1899-12-30T21:00:00"/>
    <d v="1899-12-30T14:00:00"/>
  </r>
  <r>
    <s v="SGP_NOVO"/>
    <x v="7"/>
    <s v="879"/>
    <s v="27/03/2024 17:16:42"/>
    <s v="04/04/2024 12:58:43"/>
    <s v="08/04/2024"/>
    <s v="96"/>
    <s v="Estúdio"/>
    <s v="Fechado"/>
    <s v="ESTÚDIO C"/>
    <s v="13:00"/>
    <s v="21:00"/>
    <s v="13:08:00"/>
    <s v="20:25:00"/>
    <s v="Segunda"/>
    <m/>
    <n v="16.814999999999998"/>
    <s v="20:25"/>
    <x v="5"/>
    <d v="1899-12-30T07:17:00"/>
    <m/>
    <n v="403"/>
    <s v="Acima de 120 minutos"/>
    <d v="1899-12-30T20:30:00"/>
    <d v="1899-12-30T13:00:00"/>
  </r>
  <r>
    <s v="SGP_NOVO"/>
    <x v="7"/>
    <s v="880"/>
    <s v="27/03/2024 17:20:27"/>
    <s v="04/04/2024 10:18:02"/>
    <s v="11/04/2024"/>
    <s v="170"/>
    <s v="Estúdio"/>
    <s v="Fechado"/>
    <s v="ESTÚDIO C"/>
    <s v="13:00"/>
    <s v="21:00"/>
    <s v="13:14:26"/>
    <s v="21:00:00"/>
    <s v="Quinta"/>
    <m/>
    <n v="16.625"/>
    <s v="21:00"/>
    <x v="5"/>
    <d v="1899-12-30T07:45:34"/>
    <m/>
    <n v="375"/>
    <s v="Acima de 120 minutos"/>
    <d v="1899-12-30T21:00:00"/>
    <d v="1899-12-30T13:00:00"/>
  </r>
  <r>
    <s v="SGP_NOVO"/>
    <x v="7"/>
    <s v="881"/>
    <s v="27/03/2024 18:53:14"/>
    <s v="11/04/2024 13:18:09"/>
    <s v="12/04/2024"/>
    <s v="20"/>
    <s v="Estúdio"/>
    <s v="Fechado"/>
    <s v="ESTÚDIO K"/>
    <s v="10:00"/>
    <s v="19:00"/>
    <s v="10:25:00"/>
    <s v="19:10:12"/>
    <s v="Sexta"/>
    <m/>
    <n v="15.31"/>
    <s v="19:10"/>
    <x v="0"/>
    <d v="1899-12-30T08:45:12"/>
    <m/>
    <n v="435"/>
    <s v="Acima de 120 minutos"/>
    <d v="1899-12-30T19:00:00"/>
    <d v="1899-12-30T10:30:00"/>
  </r>
  <r>
    <s v="SGP_NOVO"/>
    <x v="7"/>
    <s v="890"/>
    <s v="28/03/2024 19:10:19"/>
    <s v="11/04/2024 17:33:39"/>
    <s v="17/04/2024"/>
    <s v="136"/>
    <s v="Estúdio"/>
    <s v="Fechado"/>
    <s v="ESTÚDIO K"/>
    <s v="10:00"/>
    <s v="19:00"/>
    <s v="10:30:11"/>
    <s v="18:17:12"/>
    <s v="Quarta"/>
    <m/>
    <n v="15.875"/>
    <s v="18:17"/>
    <x v="2"/>
    <d v="1899-12-30T07:47:01"/>
    <m/>
    <n v="373"/>
    <s v="Acima de 120 minutos"/>
    <d v="1899-12-30T18:30:00"/>
    <d v="1899-12-30T10:30:00"/>
  </r>
  <r>
    <s v="SGP_NOVO"/>
    <x v="7"/>
    <s v="892"/>
    <s v="02/04/2024 11:30:19"/>
    <s v="16/04/2024 18:26:59"/>
    <s v="20/04/2024"/>
    <s v="87"/>
    <s v="Estúdio"/>
    <s v="Fechado"/>
    <s v="ESTÚDIO K"/>
    <s v="10:00"/>
    <s v="19:00"/>
    <s v="10:33:01"/>
    <s v="18:40:04"/>
    <s v="Sábado"/>
    <m/>
    <n v="11.88"/>
    <s v="18:40"/>
    <x v="2"/>
    <d v="1899-12-30T08:07:03"/>
    <m/>
    <n v="473"/>
    <s v="Acima de 120 minutos"/>
    <d v="1899-12-30T18:30:00"/>
    <d v="1899-12-30T10:30:00"/>
  </r>
  <r>
    <s v="SGP_NOVO"/>
    <x v="7"/>
    <s v="893"/>
    <s v="02/04/2024 11:35:11"/>
    <s v="11/04/2024 16:18:14"/>
    <s v="15/04/2024"/>
    <s v="92"/>
    <s v="Estúdio"/>
    <s v="Fechado"/>
    <s v="ESTÚDIO K"/>
    <s v="13:00"/>
    <s v="21:00"/>
    <s v="13:06:34"/>
    <s v="22:57:16"/>
    <s v="Segunda"/>
    <m/>
    <n v="16.25"/>
    <s v="22:57"/>
    <x v="4"/>
    <d v="1899-12-30T09:50:42"/>
    <m/>
    <n v="490"/>
    <s v="Acima de 120 minutos"/>
    <d v="1899-12-30T23:00:00"/>
    <d v="1899-12-30T13:00:00"/>
  </r>
  <r>
    <s v="SGP_NOVO"/>
    <x v="7"/>
    <s v="896"/>
    <s v="02/04/2024 12:44:48"/>
    <s v="11/04/2024 16:57:27"/>
    <s v="17/04/2024"/>
    <s v="140"/>
    <s v="Estúdio"/>
    <s v="Fechado"/>
    <s v="ESTÚDIO C"/>
    <s v="13:00"/>
    <s v="21:00"/>
    <s v="13:20:20"/>
    <s v="21:00:00"/>
    <s v="Quarta"/>
    <m/>
    <n v="15.375"/>
    <s v="21:00"/>
    <x v="5"/>
    <d v="1899-12-30T07:39:40"/>
    <m/>
    <n v="381"/>
    <s v="Acima de 120 minutos"/>
    <d v="1899-12-30T21:00:00"/>
    <d v="1899-12-30T13:30:00"/>
  </r>
  <r>
    <s v="SGP_NOVO"/>
    <x v="7"/>
    <s v="899"/>
    <s v="02/04/2024 12:54:03"/>
    <s v="11/04/2024 21:04:48"/>
    <s v="19/04/2024"/>
    <s v="183"/>
    <s v="Estúdio"/>
    <s v="Fechado"/>
    <s v="ESTÚDIO C"/>
    <s v="13:00"/>
    <s v="21:00"/>
    <s v="13:21:00"/>
    <s v="20:50:33"/>
    <s v="Sexta"/>
    <m/>
    <n v="15.25"/>
    <s v="20:50"/>
    <x v="5"/>
    <d v="1899-12-30T07:29:33"/>
    <m/>
    <n v="391"/>
    <s v="Acima de 120 minutos"/>
    <d v="1899-12-30T21:00:00"/>
    <d v="1899-12-30T13:30:00"/>
  </r>
  <r>
    <s v="SGP_NOVO"/>
    <x v="7"/>
    <s v="900"/>
    <s v="02/04/2024 13:03:24"/>
    <s v="16/04/2024 18:26:59"/>
    <s v="19/04/2024"/>
    <s v="63"/>
    <s v="Estúdio"/>
    <s v="Fechado"/>
    <s v="ESTÚDIO K"/>
    <s v="10:00"/>
    <s v="19:00"/>
    <s v="10:12:00"/>
    <s v="18:27:09"/>
    <s v="Sexta"/>
    <m/>
    <n v="16.420000000000002"/>
    <s v="18:27"/>
    <x v="2"/>
    <d v="1899-12-30T08:15:09"/>
    <m/>
    <n v="465"/>
    <s v="Acima de 120 minutos"/>
    <d v="1899-12-30T18:30:00"/>
    <d v="1899-12-30T10:00:00"/>
  </r>
  <r>
    <s v="SGP_NOVO"/>
    <x v="7"/>
    <s v="901"/>
    <s v="02/04/2024 13:10:04"/>
    <s v="18/04/2024 17:55:10"/>
    <s v="22/04/2024"/>
    <s v="91"/>
    <s v="Estúdio"/>
    <s v="Fechado"/>
    <s v="ESTÚDIO C"/>
    <s v="13:00"/>
    <s v="21:00"/>
    <s v="13:15:00"/>
    <s v="20:39:07"/>
    <s v="Segunda"/>
    <m/>
    <n v="13.625"/>
    <s v="20:39"/>
    <x v="5"/>
    <d v="1899-12-30T07:24:07"/>
    <m/>
    <n v="396"/>
    <s v="Acima de 120 minutos"/>
    <d v="1899-12-30T20:30:00"/>
    <d v="1899-12-30T13:30:00"/>
  </r>
  <r>
    <s v="SGP_NOVO"/>
    <x v="7"/>
    <s v="910"/>
    <s v="04/04/2024 14:18:29"/>
    <s v="11/04/2024 18:23:07"/>
    <s v="18/04/2024"/>
    <s v="162"/>
    <s v="Estúdio"/>
    <s v="Fechado"/>
    <s v="ESTÚDIO C"/>
    <s v="13:00"/>
    <s v="21:00"/>
    <s v="13:10:33"/>
    <s v="19:42:42"/>
    <s v="Quinta"/>
    <m/>
    <n v="10.875"/>
    <s v="19:42"/>
    <x v="0"/>
    <d v="1899-12-30T06:32:09"/>
    <m/>
    <n v="328"/>
    <s v="Acima de 120 minutos"/>
    <d v="1899-12-30T19:30:00"/>
    <d v="1899-12-30T13:00:00"/>
  </r>
  <r>
    <s v="SGP_NOVO"/>
    <x v="7"/>
    <s v="919"/>
    <s v="05/04/2024 17:03:15"/>
    <s v="15/04/2024 18:46:48"/>
    <s v="16/04/2024"/>
    <s v="18"/>
    <s v="Estúdio"/>
    <s v="Fechado"/>
    <s v="ESTÚDIO K"/>
    <s v="13:00"/>
    <s v="21:00"/>
    <s v="13:20:46"/>
    <s v="19:48:13"/>
    <s v="Terça"/>
    <m/>
    <n v="15.875"/>
    <s v="19:48"/>
    <x v="0"/>
    <d v="1899-12-30T06:27:27"/>
    <m/>
    <n v="333"/>
    <s v="Acima de 120 minutos"/>
    <d v="1899-12-30T20:00:00"/>
    <d v="1899-12-30T13:30:00"/>
  </r>
  <r>
    <s v="SGP_NOVO"/>
    <x v="7"/>
    <s v="921"/>
    <s v="05/04/2024 17:31:57"/>
    <s v="12/04/2024 18:15:56"/>
    <s v="16/04/2024"/>
    <s v="90"/>
    <s v="Estúdio"/>
    <s v="Fechado"/>
    <s v="ESTÚDIO C"/>
    <s v="13:00"/>
    <s v="18:00"/>
    <s v="14:19:36"/>
    <s v="17:48:48"/>
    <s v="Terça"/>
    <m/>
    <n v="8.6150000000000002"/>
    <s v="17:48"/>
    <x v="1"/>
    <d v="1899-12-30T03:29:12"/>
    <m/>
    <n v="151"/>
    <s v="Acima de 120 minutos"/>
    <d v="1899-12-30T18:00:00"/>
    <d v="1899-12-30T14:30:00"/>
  </r>
  <r>
    <s v="SGP_NOVO"/>
    <x v="7"/>
    <s v="922"/>
    <s v="05/04/2024 17:41:07"/>
    <s v="16/04/2024 19:28:07"/>
    <s v="18/04/2024"/>
    <s v="38"/>
    <s v="Estúdio"/>
    <s v="Fechado"/>
    <s v="ESTÚDIO K"/>
    <s v="10:00"/>
    <s v="19:00"/>
    <s v="10:51:00"/>
    <s v="18:29:57"/>
    <s v="Quinta"/>
    <m/>
    <n v="15.25"/>
    <s v="18:29"/>
    <x v="2"/>
    <d v="1899-12-30T07:38:57"/>
    <m/>
    <n v="382"/>
    <s v="Acima de 120 minutos"/>
    <d v="1899-12-30T18:30:00"/>
    <d v="1899-12-30T11:00:00"/>
  </r>
  <r>
    <s v="SGP_NOVO"/>
    <x v="7"/>
    <s v="931"/>
    <s v="05/04/2024 20:29:49"/>
    <s v="16/04/2024 18:04:41"/>
    <s v="20/04/2024"/>
    <s v="90"/>
    <s v="Estúdio"/>
    <s v="Fechado"/>
    <s v="ESTÚDIO C"/>
    <s v="13:00"/>
    <s v="21:00"/>
    <s v="13:05:00"/>
    <s v="19:36:42"/>
    <s v="Sábado"/>
    <m/>
    <n v="10"/>
    <s v="19:36"/>
    <x v="0"/>
    <d v="1899-12-30T06:31:42"/>
    <m/>
    <n v="329"/>
    <s v="Acima de 120 minutos"/>
    <d v="1899-12-30T19:30:00"/>
    <d v="1899-12-30T13:00:00"/>
  </r>
  <r>
    <s v="SGP_NOVO"/>
    <x v="7"/>
    <s v="936"/>
    <s v="08/04/2024 19:17:37"/>
    <s v="26/04/2024 18:59:47"/>
    <s v="27/04/2024"/>
    <s v="15"/>
    <s v="Estúdio"/>
    <s v="Fechado"/>
    <s v="ESTÚDIO C"/>
    <s v="10:00"/>
    <s v="19:00"/>
    <s v="10:28:29"/>
    <s v="18:59:11"/>
    <s v="Sábado"/>
    <m/>
    <n v="15.25"/>
    <s v="18:59"/>
    <x v="2"/>
    <d v="1899-12-30T08:30:42"/>
    <m/>
    <n v="450"/>
    <s v="Acima de 120 minutos"/>
    <d v="1899-12-30T19:00:00"/>
    <d v="1899-12-30T10:30:00"/>
  </r>
  <r>
    <s v="SGP_NOVO"/>
    <x v="7"/>
    <s v="937"/>
    <s v="08/04/2024 19:35:25"/>
    <s v="22/04/2024 14:44:05"/>
    <s v="22/04/2024"/>
    <s v="-1"/>
    <s v="Estúdio"/>
    <s v="Fechado"/>
    <s v="ESTÚDIO K"/>
    <s v="13:00"/>
    <s v="21:00"/>
    <s v="13:09:20"/>
    <s v="18:23:08"/>
    <s v="Segunda"/>
    <m/>
    <n v="16.875"/>
    <s v="18:23"/>
    <x v="2"/>
    <d v="1899-12-30T05:13:48"/>
    <m/>
    <n v="287"/>
    <s v="Acima de 120 minutos"/>
    <d v="1899-12-30T18:30:00"/>
    <d v="1899-12-30T13:00:00"/>
  </r>
  <r>
    <s v="SGP_NOVO"/>
    <x v="7"/>
    <s v="938"/>
    <s v="08/04/2024 19:41:06"/>
    <s v="22/04/2024 14:43:36"/>
    <s v="24/04/2024"/>
    <s v="43"/>
    <s v="Estúdio"/>
    <s v="Fechado"/>
    <s v="ESTÚDIO K"/>
    <s v="10:00"/>
    <s v="19:00"/>
    <s v="10:33:00"/>
    <s v="19:02:14"/>
    <s v="Quarta"/>
    <m/>
    <n v="14.75"/>
    <s v="19:02"/>
    <x v="0"/>
    <d v="1899-12-30T08:29:14"/>
    <m/>
    <n v="451"/>
    <s v="Acima de 120 minutos"/>
    <d v="1899-12-30T19:00:00"/>
    <d v="1899-12-30T10:30:00"/>
  </r>
  <r>
    <s v="SGP_NOVO"/>
    <x v="7"/>
    <s v="939"/>
    <s v="08/04/2024 19:48:52"/>
    <s v="19/04/2024 16:38:16"/>
    <s v="26/04/2024"/>
    <s v="161"/>
    <s v="Estúdio"/>
    <s v="Fechado"/>
    <s v="ESTÚDIO K"/>
    <s v="10:00"/>
    <s v="19:00"/>
    <s v="10:21:56"/>
    <s v="18:07:22"/>
    <s v="Sexta"/>
    <m/>
    <n v="13.41"/>
    <s v="18:07"/>
    <x v="2"/>
    <d v="1899-12-30T07:45:26"/>
    <m/>
    <n v="375"/>
    <s v="Acima de 120 minutos"/>
    <d v="1899-12-30T18:00:00"/>
    <d v="1899-12-30T10:30:00"/>
  </r>
  <r>
    <s v="SGP_NOVO"/>
    <x v="7"/>
    <s v="940"/>
    <s v="10/04/2024 17:49:53"/>
    <s v="24/04/2024 18:53:09"/>
    <s v="25/04/2024"/>
    <s v="15"/>
    <s v="Estúdio"/>
    <s v="Fechado"/>
    <s v="ESTÚDIO K"/>
    <s v="10:00"/>
    <s v="19:00"/>
    <s v="10:15:00"/>
    <s v="18:19:42"/>
    <s v="Quinta"/>
    <m/>
    <n v="16.375"/>
    <s v="18:19"/>
    <x v="2"/>
    <d v="1899-12-30T08:04:42"/>
    <m/>
    <n v="476"/>
    <s v="Acima de 120 minutos"/>
    <d v="1899-12-30T18:30:00"/>
    <d v="1899-12-30T10:30:00"/>
  </r>
  <r>
    <s v="SGP_NOVO"/>
    <x v="7"/>
    <s v="942"/>
    <s v="10/04/2024 20:07:28"/>
    <s v="18/04/2024 17:55:22"/>
    <s v="24/04/2024"/>
    <s v="139"/>
    <s v="Estúdio"/>
    <s v="Fechado"/>
    <s v="ESTÚDIO C"/>
    <s v="13:00"/>
    <s v="21:00"/>
    <s v="13:44:30"/>
    <s v="20:57:17"/>
    <s v="Quarta"/>
    <m/>
    <n v="16"/>
    <s v="20:57"/>
    <x v="5"/>
    <d v="1899-12-30T07:12:47"/>
    <m/>
    <n v="408"/>
    <s v="Acima de 120 minutos"/>
    <d v="1899-12-30T21:00:00"/>
    <d v="1899-12-30T13:30:00"/>
  </r>
  <r>
    <s v="SGP_NOVO"/>
    <x v="7"/>
    <s v="943"/>
    <s v="10/04/2024 20:09:29"/>
    <s v="24/04/2024 18:22:21"/>
    <s v="25/04/2024"/>
    <s v="15"/>
    <s v="Estúdio"/>
    <s v="Fechado"/>
    <s v="ESTÚDIO C"/>
    <s v="10:00"/>
    <s v="19:00"/>
    <s v="10:26:20"/>
    <s v="19:09:23"/>
    <s v="Quinta"/>
    <m/>
    <n v="15.25"/>
    <s v="19:09"/>
    <x v="0"/>
    <d v="1899-12-30T08:43:03"/>
    <m/>
    <n v="437"/>
    <s v="Acima de 120 minutos"/>
    <d v="1899-12-30T19:00:00"/>
    <d v="1899-12-30T10:30:00"/>
  </r>
  <r>
    <s v="SGP_NOVO"/>
    <x v="7"/>
    <s v="952"/>
    <s v="12/04/2024 19:06:50"/>
    <s v="25/04/2024 20:27:46"/>
    <s v="26/04/2024"/>
    <s v="16"/>
    <s v="Estúdio"/>
    <s v="Fechado"/>
    <s v="ESTÚDIO C"/>
    <s v="13:00"/>
    <s v="21:00"/>
    <s v="13:45:15"/>
    <s v="19:40:00"/>
    <s v="Sexta"/>
    <m/>
    <n v="8.3949999999999996"/>
    <s v="19:40"/>
    <x v="0"/>
    <d v="1899-12-30T05:54:45"/>
    <m/>
    <n v="246"/>
    <s v="Acima de 120 minutos"/>
    <d v="1899-12-30T19:30:00"/>
    <d v="1899-12-30T14:00:00"/>
  </r>
  <r>
    <s v="SGP_NOVO"/>
    <x v="7"/>
    <s v="958"/>
    <s v="15/04/2024 17:24:28"/>
    <s v="25/04/2024 20:34:23"/>
    <s v="02/05/2024"/>
    <s v="160"/>
    <s v="Estúdio"/>
    <s v="Fechado"/>
    <s v="ESTÚDIO K"/>
    <s v="13:00"/>
    <s v="21:00"/>
    <s v="13:19:03"/>
    <s v="19:01:47"/>
    <s v="Quinta"/>
    <m/>
    <n v="16.75"/>
    <s v="19:01"/>
    <x v="0"/>
    <d v="1899-12-30T05:42:44"/>
    <m/>
    <n v="258"/>
    <s v="Acima de 120 minutos"/>
    <d v="1899-12-30T19:00:00"/>
    <d v="1899-12-30T13:30:00"/>
  </r>
  <r>
    <s v="SGP_NOVO"/>
    <x v="7"/>
    <s v="959"/>
    <s v="15/04/2024 17:33:09"/>
    <s v="25/04/2024 20:51:26"/>
    <s v="03/05/2024"/>
    <s v="184"/>
    <s v="Estúdio"/>
    <s v="Fechado"/>
    <s v="ESTÚDIO K"/>
    <s v="13:00"/>
    <s v="21:00"/>
    <s v="13:08:32"/>
    <s v="21:07:43"/>
    <s v="Sexta"/>
    <m/>
    <n v="15.75"/>
    <s v="21:07"/>
    <x v="4"/>
    <d v="1899-12-30T07:59:11"/>
    <m/>
    <n v="361"/>
    <s v="Acima de 120 minutos"/>
    <d v="1899-12-30T21:00:00"/>
    <d v="1899-12-30T13:00:00"/>
  </r>
  <r>
    <s v="SGP_NOVO"/>
    <x v="7"/>
    <s v="960"/>
    <s v="15/04/2024 18:05:20"/>
    <s v="25/04/2024 21:06:22"/>
    <s v="04/05/2024"/>
    <s v="204"/>
    <s v="Estúdio"/>
    <s v="Fechado"/>
    <s v="ESTÚDIO K"/>
    <s v="10:00"/>
    <s v="19:00"/>
    <s v="11:27:11"/>
    <s v="15:58:59"/>
    <s v="Sábado"/>
    <m/>
    <n v="15.195"/>
    <s v="15:58"/>
    <x v="3"/>
    <d v="1899-12-30T04:31:48"/>
    <m/>
    <n v="209"/>
    <s v="Acima de 120 minutos"/>
    <d v="1899-12-30T16:00:00"/>
    <d v="1899-12-30T11:30:00"/>
  </r>
  <r>
    <s v="SGP_NOVO"/>
    <x v="7"/>
    <s v="961"/>
    <s v="15/04/2024 18:17:52"/>
    <s v="25/04/2024 19:50:29"/>
    <s v="30/04/2024"/>
    <s v="113"/>
    <s v="Estúdio"/>
    <s v="Fechado"/>
    <s v="ESTÚDIO K"/>
    <s v="13:00"/>
    <s v="21:00"/>
    <s v="13:20:00"/>
    <s v="20:27:20"/>
    <s v="Terça"/>
    <m/>
    <n v="16.240000000000002"/>
    <s v="20:27"/>
    <x v="5"/>
    <d v="1899-12-30T07:07:20"/>
    <m/>
    <n v="413"/>
    <s v="Acima de 120 minutos"/>
    <d v="1899-12-30T20:30:00"/>
    <d v="1899-12-30T13:30:00"/>
  </r>
  <r>
    <s v="SGP_NOVO"/>
    <x v="7"/>
    <s v="962"/>
    <s v="15/04/2024 18:33:23"/>
    <s v="24/04/2024 19:01:05"/>
    <s v="29/04/2024"/>
    <s v="111"/>
    <s v="Estúdio"/>
    <s v="Fechado"/>
    <s v="ESTÚDIO K"/>
    <s v="11:00"/>
    <s v="19:00"/>
    <s v="11:20:00"/>
    <s v="19:14:57"/>
    <s v="Segunda"/>
    <m/>
    <n v="11.25"/>
    <s v="19:14"/>
    <x v="0"/>
    <d v="1899-12-30T07:54:57"/>
    <m/>
    <n v="366"/>
    <s v="Acima de 120 minutos"/>
    <d v="1899-12-30T19:00:00"/>
    <d v="1899-12-30T11:30:00"/>
  </r>
  <r>
    <s v="SGP_NOVO"/>
    <x v="7"/>
    <s v="963"/>
    <s v="15/04/2024 18:35:38"/>
    <s v="05/05/2024 11:04:28"/>
    <s v="06/05/2024"/>
    <s v="22"/>
    <s v="Estúdio"/>
    <s v="Fechado"/>
    <s v="ESTÚDIO K - JEQUITIBÁ REI"/>
    <s v="10:00"/>
    <s v="19:00"/>
    <s v="10:24:46"/>
    <s v="19:03:16"/>
    <s v="Segunda"/>
    <m/>
    <n v="16.5"/>
    <s v="19:03"/>
    <x v="0"/>
    <d v="1899-12-30T08:38:30"/>
    <m/>
    <n v="442"/>
    <s v="Acima de 120 minutos"/>
    <d v="1899-12-30T19:00:00"/>
    <d v="1899-12-30T10:30:00"/>
  </r>
  <r>
    <s v="SGP_NOVO"/>
    <x v="7"/>
    <s v="964"/>
    <s v="15/04/2024 18:43:05"/>
    <s v="01/05/2024 12:04:36"/>
    <s v="02/05/2024"/>
    <s v="24"/>
    <s v="Estúdio"/>
    <s v="Fechado"/>
    <s v="ESTÚDIO C"/>
    <s v="13:00"/>
    <s v="21:00"/>
    <s v="13:33:16"/>
    <s v="20:45:16"/>
    <s v="Quinta"/>
    <m/>
    <n v="12"/>
    <s v="20:45"/>
    <x v="5"/>
    <d v="1899-12-30T07:12:00"/>
    <m/>
    <n v="408"/>
    <s v="Acima de 120 minutos"/>
    <d v="1899-12-30T21:00:00"/>
    <d v="1899-12-30T13:30:00"/>
  </r>
  <r>
    <s v="SGP_NOVO"/>
    <x v="7"/>
    <s v="965"/>
    <s v="15/04/2024 19:13:34"/>
    <s v="01/05/2024 12:13:33"/>
    <s v="03/05/2024"/>
    <s v="48"/>
    <s v="Estúdio"/>
    <s v="Fechado"/>
    <s v="ESTÚDIO C"/>
    <s v="13:00"/>
    <s v="21:00"/>
    <s v="13:10:41"/>
    <s v="20:50:00"/>
    <s v="Sexta"/>
    <m/>
    <n v="12.855"/>
    <s v="20:50"/>
    <x v="5"/>
    <d v="1899-12-30T07:39:19"/>
    <m/>
    <n v="381"/>
    <s v="Acima de 120 minutos"/>
    <d v="1899-12-30T21:00:00"/>
    <d v="1899-12-30T13:00:00"/>
  </r>
  <r>
    <s v="SGP_NOVO"/>
    <x v="7"/>
    <s v="966"/>
    <s v="15/04/2024 19:22:12"/>
    <s v="27/04/2024 14:45:05"/>
    <s v="29/04/2024"/>
    <s v="46"/>
    <s v="Estúdio"/>
    <s v="Fechado"/>
    <s v="ESTÚDIO C"/>
    <s v="13:00"/>
    <s v="21:00"/>
    <s v="13:10:00"/>
    <s v="20:33:12"/>
    <s v="Segunda"/>
    <m/>
    <n v="16"/>
    <s v="20:33"/>
    <x v="5"/>
    <d v="1899-12-30T07:23:12"/>
    <m/>
    <n v="397"/>
    <s v="Acima de 120 minutos"/>
    <d v="1899-12-30T20:30:00"/>
    <d v="1899-12-30T13:00:00"/>
  </r>
  <r>
    <s v="SGP_NOVO"/>
    <x v="7"/>
    <s v="967"/>
    <s v="15/04/2024 19:50:05"/>
    <s v="30/04/2024 14:12:34"/>
    <s v="30/04/2024"/>
    <s v="-1"/>
    <s v="Estúdio"/>
    <s v="Fechado"/>
    <s v="ESTÚDIO C"/>
    <s v="13:00"/>
    <s v="21:00"/>
    <s v="13:08:36"/>
    <s v="20:06:05"/>
    <s v="Terça"/>
    <m/>
    <n v="13.875"/>
    <s v="20:06"/>
    <x v="5"/>
    <d v="1899-12-30T06:57:29"/>
    <m/>
    <n v="303"/>
    <s v="Acima de 120 minutos"/>
    <d v="1899-12-30T20:00:00"/>
    <d v="1899-12-30T13:00:00"/>
  </r>
  <r>
    <s v="SGP_NOVO"/>
    <x v="7"/>
    <s v="981"/>
    <s v="19/04/2024 15:17:58"/>
    <s v="03/05/2024 16:42:26"/>
    <s v="04/05/2024"/>
    <s v="20"/>
    <s v="Estúdio"/>
    <s v="Fechado"/>
    <s v="ESTÚDIO C"/>
    <s v="13:00"/>
    <s v="21:00"/>
    <s v="13:25:00"/>
    <s v="17:35:00"/>
    <s v="Sábado"/>
    <m/>
    <n v="10.25"/>
    <s v="17:35"/>
    <x v="1"/>
    <d v="1899-12-30T04:10:00"/>
    <m/>
    <n v="230"/>
    <s v="Acima de 120 minutos"/>
    <d v="1899-12-30T17:30:00"/>
    <d v="1899-12-30T13:30:00"/>
  </r>
  <r>
    <s v="SGP_NOVO"/>
    <x v="7"/>
    <s v="982"/>
    <s v="22/04/2024 17:41:31"/>
    <s v="02/05/2024 19:40:14"/>
    <s v="07/05/2024"/>
    <s v="113"/>
    <s v="Estúdio"/>
    <s v="Fechado"/>
    <s v="ESTÚDIO C - BUBA"/>
    <s v="13:00"/>
    <s v="21:00"/>
    <s v="13:16:25"/>
    <s v="18:31:30"/>
    <s v="Terça"/>
    <m/>
    <n v="7.25"/>
    <s v="18:31"/>
    <x v="2"/>
    <d v="1899-12-30T05:15:05"/>
    <m/>
    <n v="285"/>
    <s v="Acima de 120 minutos"/>
    <d v="1899-12-30T18:30:00"/>
    <d v="1899-12-30T13:30:00"/>
  </r>
  <r>
    <s v="SGP_NOVO"/>
    <x v="7"/>
    <s v="983"/>
    <s v="24/04/2024 11:33:20"/>
    <s v="02/05/2024 19:22:32"/>
    <s v="06/05/2024"/>
    <s v="89"/>
    <s v="Estúdio"/>
    <s v="Fechado"/>
    <s v="ESTÚDIO C- QTO NORBERTO"/>
    <s v="13:00"/>
    <s v="21:00"/>
    <s v="13:25:00"/>
    <s v="20:07:49"/>
    <s v="Segunda"/>
    <m/>
    <n v="10.375"/>
    <s v="20:07"/>
    <x v="5"/>
    <d v="1899-12-30T06:42:49"/>
    <m/>
    <n v="318"/>
    <s v="Acima de 120 minutos"/>
    <d v="1899-12-30T20:00:00"/>
    <d v="1899-12-30T13:30:00"/>
  </r>
  <r>
    <s v="SGP_NOVO"/>
    <x v="7"/>
    <s v="984"/>
    <s v="24/04/2024 12:29:02"/>
    <s v="04/05/2024 15:20:36"/>
    <s v="08/05/2024"/>
    <s v="90"/>
    <s v="Estúdio"/>
    <s v="Fechado"/>
    <s v="ESTÚDIO K - JEQUITIBÁ REI"/>
    <s v="10:00"/>
    <s v="19:00"/>
    <s v="10:06:00"/>
    <s v="18:56:35"/>
    <s v="Quarta"/>
    <m/>
    <n v="15.975"/>
    <s v="18:56"/>
    <x v="2"/>
    <d v="1899-12-30T08:50:35"/>
    <m/>
    <n v="430"/>
    <s v="Acima de 120 minutos"/>
    <d v="1899-12-30T19:00:00"/>
    <d v="1899-12-30T10:00:00"/>
  </r>
  <r>
    <s v="SGP_NOVO"/>
    <x v="7"/>
    <s v="985"/>
    <s v="24/04/2024 12:30:22"/>
    <s v="04/05/2024 16:56:13"/>
    <s v="07/05/2024"/>
    <s v="66"/>
    <s v="Estúdio"/>
    <s v="Fechado"/>
    <s v="ESTÚDIO K - JEQUITIBÁ REI"/>
    <s v="11:00"/>
    <s v="20:00"/>
    <s v="11:20:00"/>
    <s v="19:30:25"/>
    <s v="Terça"/>
    <m/>
    <n v="16.75"/>
    <s v="19:30"/>
    <x v="0"/>
    <d v="1899-12-30T08:10:25"/>
    <m/>
    <n v="470"/>
    <s v="Acima de 120 minutos"/>
    <d v="1899-12-30T19:30:00"/>
    <d v="1899-12-30T11:30:00"/>
  </r>
  <r>
    <s v="SGP_NOVO"/>
    <x v="7"/>
    <s v="986"/>
    <s v="24/04/2024 12:51:01"/>
    <s v="04/05/2024 16:32:10"/>
    <s v="08/05/2024"/>
    <s v="92"/>
    <s v="Estúdio"/>
    <s v="Fechado"/>
    <s v="ESTÚDIO C - BELARMINO"/>
    <s v="13:00"/>
    <s v="21:00"/>
    <s v="13:05:00"/>
    <s v="20:36:08"/>
    <s v="Quarta"/>
    <m/>
    <n v="15.97"/>
    <s v="20:36"/>
    <x v="5"/>
    <d v="1899-12-30T07:31:08"/>
    <m/>
    <n v="389"/>
    <s v="Acima de 120 minutos"/>
    <d v="1899-12-30T20:30:00"/>
    <d v="1899-12-30T13:00:00"/>
  </r>
  <r>
    <s v="SGP_NOVO"/>
    <x v="7"/>
    <s v="987"/>
    <s v="24/04/2024 18:41:28"/>
    <s v="02/05/2024 20:25:16"/>
    <s v="09/05/2024"/>
    <s v="160"/>
    <s v="Estúdio"/>
    <s v="Fechado"/>
    <s v="ESTÚDIO K - JEQUITIBÁ REI"/>
    <s v="13:00"/>
    <s v="21:00"/>
    <s v="13:10:00"/>
    <s v="19:37:39"/>
    <s v="Quinta"/>
    <m/>
    <n v="16"/>
    <s v="19:37"/>
    <x v="0"/>
    <d v="1899-12-30T06:27:39"/>
    <m/>
    <n v="333"/>
    <s v="Acima de 120 minutos"/>
    <d v="1899-12-30T19:30:00"/>
    <d v="1899-12-30T13:00:00"/>
  </r>
  <r>
    <s v="SGP_NOVO"/>
    <x v="7"/>
    <s v="988"/>
    <s v="24/04/2024 18:46:14"/>
    <s v="04/05/2024 15:31:40"/>
    <s v="10/05/2024"/>
    <s v="141"/>
    <s v="Estúdio"/>
    <s v="Fechado"/>
    <s v="ESTÚDIO K- JEQUITIBÁ REI"/>
    <s v="13:00"/>
    <s v="21:00"/>
    <s v="13:10:41"/>
    <s v="20:09:17"/>
    <s v="Sexta"/>
    <m/>
    <n v="16.16"/>
    <s v="20:09"/>
    <x v="5"/>
    <d v="1899-12-30T06:58:36"/>
    <m/>
    <n v="302"/>
    <s v="Acima de 120 minutos"/>
    <d v="1899-12-30T20:00:00"/>
    <d v="1899-12-30T13:00:00"/>
  </r>
  <r>
    <s v="SGP_NOVO"/>
    <x v="7"/>
    <s v="989"/>
    <s v="24/04/2024 18:57:48"/>
    <s v="07/05/2024 15:34:38"/>
    <s v="09/05/2024"/>
    <s v="42"/>
    <s v="Estúdio"/>
    <s v="Fechado"/>
    <s v="ESTÚDIO C - BELARMINO"/>
    <s v="10:00"/>
    <s v="19:00"/>
    <s v="10:39:05"/>
    <s v="19:00:19"/>
    <s v="Quinta"/>
    <m/>
    <n v="15.254999999999999"/>
    <s v="19:00"/>
    <x v="0"/>
    <d v="1899-12-30T08:21:14"/>
    <m/>
    <n v="459"/>
    <s v="Acima de 120 minutos"/>
    <d v="1899-12-30T19:00:00"/>
    <d v="1899-12-30T10:30:00"/>
  </r>
  <r>
    <s v="SGP_NOVO"/>
    <x v="7"/>
    <s v="991"/>
    <s v="24/04/2024 19:14:36"/>
    <s v="08/05/2024 13:03:13"/>
    <s v="10/05/2024"/>
    <s v="44"/>
    <s v="Estúdio"/>
    <s v="Fechado"/>
    <s v="ESTÚDIO C - JACUTINGA"/>
    <s v="10:00"/>
    <s v="19:00"/>
    <s v="10:19:18"/>
    <s v="19:00:00"/>
    <s v="Sexta"/>
    <m/>
    <n v="16.5"/>
    <s v="19:00"/>
    <x v="0"/>
    <d v="1899-12-30T08:40:42"/>
    <m/>
    <n v="440"/>
    <s v="Acima de 120 minutos"/>
    <d v="1899-12-30T19:00:00"/>
    <d v="1899-12-30T10:30:00"/>
  </r>
  <r>
    <s v="SGP_NOVO"/>
    <x v="7"/>
    <s v="992"/>
    <s v="24/04/2024 19:54:32"/>
    <s v="08/05/2024 15:07:50"/>
    <s v="11/05/2024"/>
    <s v="66"/>
    <s v="Estúdio"/>
    <s v="Fechado"/>
    <s v="ESTÚDIO C - JACUTINGA"/>
    <s v="10:00"/>
    <s v="19:00"/>
    <s v="10:25:48"/>
    <s v="18:28:58"/>
    <s v="Sábado"/>
    <m/>
    <n v="15.92"/>
    <s v="18:28"/>
    <x v="2"/>
    <d v="1899-12-30T08:03:10"/>
    <m/>
    <n v="477"/>
    <s v="Acima de 120 minutos"/>
    <d v="1899-12-30T18:30:00"/>
    <d v="1899-12-30T10:30:00"/>
  </r>
  <r>
    <s v="SGP_NOVO"/>
    <x v="7"/>
    <s v="1001"/>
    <s v="26/04/2024 19:16:03"/>
    <s v="10/05/2024 19:54:51"/>
    <s v="11/05/2024"/>
    <s v="17"/>
    <s v="Estúdio"/>
    <s v="Fechado"/>
    <s v="ESTÚDIO K - JEQUITIBÁ REI"/>
    <s v="13:00"/>
    <s v="21:00"/>
    <s v="13:10:42"/>
    <s v="20:42:21"/>
    <s v="Sábado"/>
    <m/>
    <n v="16.71"/>
    <s v="20:42"/>
    <x v="5"/>
    <d v="1899-12-30T07:31:39"/>
    <m/>
    <n v="389"/>
    <s v="Acima de 120 minutos"/>
    <d v="1899-12-30T20:30:00"/>
    <d v="1899-12-30T13:00:00"/>
  </r>
  <r>
    <s v="SGP_NOVO"/>
    <x v="7"/>
    <s v="1010"/>
    <s v="30/04/2024 13:36:26"/>
    <s v="11/05/2024 16:44:10"/>
    <s v="13/05/2024"/>
    <s v="41"/>
    <s v="Estúdio"/>
    <s v="Fechado"/>
    <s v="ESTÚDIO C"/>
    <s v="10:00"/>
    <s v="19:00"/>
    <s v="10:20:00"/>
    <s v="18:59:28"/>
    <s v="Segunda"/>
    <m/>
    <n v="16"/>
    <s v="18:59"/>
    <x v="2"/>
    <d v="1899-12-30T08:39:28"/>
    <m/>
    <n v="441"/>
    <s v="Acima de 120 minutos"/>
    <d v="1899-12-30T19:00:00"/>
    <d v="1899-12-30T10:30:00"/>
  </r>
  <r>
    <s v="SGP_NOVO"/>
    <x v="7"/>
    <s v="1011"/>
    <s v="30/04/2024 13:46:41"/>
    <s v="16/05/2024 15:04:39"/>
    <s v="18/05/2024"/>
    <s v="42"/>
    <s v="Estúdio"/>
    <s v="Fechado"/>
    <s v="ESTÚDIO K"/>
    <s v="10:00"/>
    <s v="19:00"/>
    <s v="10:30:00"/>
    <s v="18:59:22"/>
    <s v="Sábado"/>
    <m/>
    <n v="12.625"/>
    <s v="18:59"/>
    <x v="2"/>
    <d v="1899-12-30T08:29:22"/>
    <m/>
    <n v="451"/>
    <s v="Acima de 120 minutos"/>
    <d v="1899-12-30T19:00:00"/>
    <d v="1899-12-30T10:30:00"/>
  </r>
  <r>
    <s v="SGP_NOVO"/>
    <x v="7"/>
    <s v="1016"/>
    <s v="02/05/2024 15:54:16"/>
    <s v="13/05/2024 14:01:18"/>
    <s v="14/05/2024"/>
    <s v="22"/>
    <s v="Estúdio"/>
    <s v="Fechado"/>
    <s v="ESTÚDIO K"/>
    <s v="13:00"/>
    <s v="21:00"/>
    <s v="13:15:22"/>
    <s v="21:05:30"/>
    <s v="Terça"/>
    <m/>
    <n v="10.625"/>
    <s v="21:05"/>
    <x v="4"/>
    <d v="1899-12-30T07:50:08"/>
    <m/>
    <n v="370"/>
    <s v="Acima de 120 minutos"/>
    <d v="1899-12-30T21:00:00"/>
    <d v="1899-12-30T13:30:00"/>
  </r>
  <r>
    <s v="SGP_NOVO"/>
    <x v="7"/>
    <s v="1017"/>
    <s v="02/05/2024 15:55:27"/>
    <s v="11/05/2024 16:48:32"/>
    <s v="13/05/2024"/>
    <s v="41"/>
    <s v="Estúdio"/>
    <s v="Fechado"/>
    <s v="ESTÚDIO K"/>
    <s v="10:00"/>
    <s v="19:00"/>
    <s v="10:16:25"/>
    <s v="19:01:21"/>
    <s v="Segunda"/>
    <m/>
    <n v="13.625"/>
    <s v="19:01"/>
    <x v="0"/>
    <d v="1899-12-30T08:44:56"/>
    <m/>
    <n v="436"/>
    <s v="Acima de 120 minutos"/>
    <d v="1899-12-30T19:00:00"/>
    <d v="1899-12-30T10:30:00"/>
  </r>
  <r>
    <s v="SGP_NOVO"/>
    <x v="7"/>
    <s v="1019"/>
    <s v="02/05/2024 16:16:52"/>
    <s v="09/05/2024 18:46:45"/>
    <s v="16/05/2024"/>
    <s v="159"/>
    <s v="Estúdio"/>
    <s v="Fechado"/>
    <s v="ESTÚDIO C"/>
    <s v="10:00"/>
    <s v="16:00"/>
    <s v="10:22:26"/>
    <s v="15:51:19"/>
    <s v="Quinta"/>
    <m/>
    <n v="4.25"/>
    <s v="15:51"/>
    <x v="3"/>
    <d v="1899-12-30T05:28:53"/>
    <m/>
    <n v="272"/>
    <s v="Acima de 120 minutos"/>
    <d v="1899-12-30T16:00:00"/>
    <d v="1899-12-30T10:30:00"/>
  </r>
  <r>
    <s v="SGP_NOVO"/>
    <x v="7"/>
    <s v="1024"/>
    <s v="02/05/2024 20:48:18"/>
    <s v="13/05/2024 14:00:37"/>
    <s v="14/05/2024"/>
    <s v="19"/>
    <s v="Estúdio"/>
    <s v="Fechado"/>
    <s v="ESTÚDIO C"/>
    <s v="10:00"/>
    <s v="19:00"/>
    <s v="10:42:50"/>
    <s v="19:15:52"/>
    <s v="Terça"/>
    <m/>
    <n v="15.625"/>
    <s v="19:15"/>
    <x v="0"/>
    <d v="1899-12-30T08:33:02"/>
    <m/>
    <n v="447"/>
    <s v="Acima de 120 minutos"/>
    <d v="1899-12-30T19:30:00"/>
    <d v="1899-12-30T10:30:00"/>
  </r>
  <r>
    <s v="SGP_NOVO"/>
    <x v="7"/>
    <s v="1030"/>
    <s v="04/05/2024 15:18:41"/>
    <s v="16/05/2024 15:06:06"/>
    <s v="18/05/2024"/>
    <s v="42"/>
    <s v="Estúdio"/>
    <s v="Fechado"/>
    <s v="ESTÚDIO C"/>
    <s v="10:00"/>
    <s v="19:00"/>
    <s v="10:14:03"/>
    <s v="19:14:43"/>
    <s v="Sábado"/>
    <m/>
    <n v="16.405000000000001"/>
    <s v="19:14"/>
    <x v="0"/>
    <d v="1899-12-30T09:00:40"/>
    <m/>
    <n v="540"/>
    <s v="Acima de 120 minutos"/>
    <d v="1899-12-30T19:00:00"/>
    <d v="1899-12-30T10:00:00"/>
  </r>
  <r>
    <s v="SGP_NOVO"/>
    <x v="7"/>
    <s v="1031"/>
    <s v="04/05/2024 15:19:28"/>
    <s v="17/05/2024 11:16:08"/>
    <s v="17/05/2024"/>
    <s v="1"/>
    <s v="Estúdio"/>
    <s v="Fechado"/>
    <s v="ESTÚDIO C"/>
    <s v="13:00"/>
    <s v="21:00"/>
    <s v="13:15:17"/>
    <s v="21:00:21"/>
    <s v="Sexta"/>
    <m/>
    <n v="15"/>
    <s v="21:00"/>
    <x v="5"/>
    <d v="1899-12-30T07:45:04"/>
    <m/>
    <n v="375"/>
    <s v="Acima de 120 minutos"/>
    <d v="1899-12-30T21:00:00"/>
    <d v="1899-12-30T13:30:00"/>
  </r>
  <r>
    <s v="SGP_NOVO"/>
    <x v="7"/>
    <s v="1033"/>
    <s v="06/05/2024 17:43:44"/>
    <s v="23/05/2024 14:43:11"/>
    <s v="24/05/2024"/>
    <s v="22"/>
    <s v="Estúdio"/>
    <s v="Fechado"/>
    <s v="ESTÚDIO C"/>
    <s v="13:00"/>
    <s v="21:00"/>
    <s v="13:20:30"/>
    <s v="21:00:32"/>
    <s v="Sexta"/>
    <m/>
    <n v="14.370000000000001"/>
    <s v="21:00"/>
    <x v="5"/>
    <d v="1899-12-30T07:40:02"/>
    <m/>
    <n v="380"/>
    <s v="Acima de 120 minutos"/>
    <d v="1899-12-30T21:00:00"/>
    <d v="1899-12-30T13:30:00"/>
  </r>
  <r>
    <s v="SGP_NOVO"/>
    <x v="7"/>
    <s v="1039"/>
    <s v="06/05/2024 18:19:38"/>
    <s v="16/05/2024 19:31:41"/>
    <s v="22/05/2024"/>
    <s v="134"/>
    <s v="Estúdio"/>
    <s v="Fechado"/>
    <s v="ESTÚDIO K"/>
    <s v="10:00"/>
    <s v="19:00"/>
    <s v="10:39:02"/>
    <s v="19:22:57"/>
    <s v="Quarta"/>
    <m/>
    <n v="12.49"/>
    <s v="19:22"/>
    <x v="0"/>
    <d v="1899-12-30T08:43:55"/>
    <m/>
    <n v="437"/>
    <s v="Acima de 120 minutos"/>
    <d v="1899-12-30T19:30:00"/>
    <d v="1899-12-30T10:30:00"/>
  </r>
  <r>
    <s v="SGP_NOVO"/>
    <x v="7"/>
    <s v="1043"/>
    <s v="06/05/2024 19:52:50"/>
    <s v="20/05/2024 14:38:41"/>
    <s v="21/05/2024"/>
    <s v="19"/>
    <s v="Estúdio"/>
    <s v="Fechado"/>
    <s v="ESTÚDIO K"/>
    <s v="10:00"/>
    <s v="19:00"/>
    <s v="10:27:13"/>
    <s v="17:43:44"/>
    <s v="Terça"/>
    <m/>
    <n v="15.375"/>
    <s v="17:43"/>
    <x v="1"/>
    <d v="1899-12-30T07:16:31"/>
    <m/>
    <n v="404"/>
    <s v="Acima de 120 minutos"/>
    <d v="1899-12-30T17:30:00"/>
    <d v="1899-12-30T10:30:00"/>
  </r>
  <r>
    <s v="SGP_NOVO"/>
    <x v="7"/>
    <s v="1044"/>
    <s v="06/05/2024 20:10:01"/>
    <s v="15/05/2024 18:28:27"/>
    <s v="20/05/2024"/>
    <s v="114"/>
    <s v="Estúdio"/>
    <s v="Fechado"/>
    <s v="ESTÚDIO K"/>
    <s v="13:00"/>
    <s v="21:00"/>
    <s v="13:04:11"/>
    <s v="21:01:17"/>
    <s v="Segunda"/>
    <m/>
    <n v="15.074999999999999"/>
    <s v="21:01"/>
    <x v="4"/>
    <d v="1899-12-30T07:57:06"/>
    <m/>
    <n v="363"/>
    <s v="Acima de 120 minutos"/>
    <d v="1899-12-30T21:00:00"/>
    <d v="1899-12-30T13:00:00"/>
  </r>
  <r>
    <s v="SGP_NOVO"/>
    <x v="7"/>
    <s v="1057"/>
    <s v="10/05/2024 17:01:13"/>
    <s v="23/05/2024 16:24:25"/>
    <s v="23/05/2024"/>
    <s v="-3"/>
    <s v="Estúdio"/>
    <s v="Fechado"/>
    <s v="ESTÚDIO C"/>
    <s v="13:00"/>
    <s v="21:00"/>
    <s v="13:15:08"/>
    <s v="21:01:00"/>
    <s v="Quinta"/>
    <m/>
    <n v="16.375"/>
    <s v="21:01"/>
    <x v="4"/>
    <d v="1899-12-30T07:45:52"/>
    <m/>
    <n v="375"/>
    <s v="Acima de 120 minutos"/>
    <d v="1899-12-30T21:00:00"/>
    <d v="1899-12-30T13:30:00"/>
  </r>
  <r>
    <s v="SGP_NOVO"/>
    <x v="7"/>
    <s v="1058"/>
    <s v="10/05/2024 17:08:38"/>
    <s v="27/05/2024 18:32:20"/>
    <s v="29/05/2024"/>
    <s v="42"/>
    <s v="Estúdio"/>
    <s v="Fechado"/>
    <s v="ESTÚDIO C"/>
    <s v="13:00"/>
    <s v="21:00"/>
    <s v="13:25:00"/>
    <s v="20:25:00"/>
    <s v="Quarta"/>
    <m/>
    <n v="15.02"/>
    <s v="20:25"/>
    <x v="5"/>
    <d v="1899-12-30T07:00:00"/>
    <m/>
    <n v="420"/>
    <s v="Acima de 120 minutos"/>
    <d v="1899-12-30T20:30:00"/>
    <d v="1899-12-30T13:30:00"/>
  </r>
  <r>
    <s v="SGP_NOVO"/>
    <x v="7"/>
    <s v="1060"/>
    <s v="10/05/2024 17:12:19"/>
    <s v="20/05/2024 14:39:09"/>
    <s v="21/05/2024"/>
    <s v="22"/>
    <s v="Estúdio"/>
    <s v="Fechado"/>
    <s v="ESTÚDIO C"/>
    <s v="13:00"/>
    <s v="21:00"/>
    <s v="13:15:00"/>
    <s v="20:40:05"/>
    <s v="Terça"/>
    <m/>
    <n v="14.875"/>
    <s v="20:40"/>
    <x v="5"/>
    <d v="1899-12-30T07:25:05"/>
    <m/>
    <n v="395"/>
    <s v="Acima de 120 minutos"/>
    <d v="1899-12-30T20:30:00"/>
    <d v="1899-12-30T13:30:00"/>
  </r>
  <r>
    <s v="SGP_NOVO"/>
    <x v="7"/>
    <s v="1061"/>
    <s v="10/05/2024 17:48:32"/>
    <s v="24/05/2024 16:23:45"/>
    <s v="25/05/2024"/>
    <s v="17"/>
    <s v="Estúdio"/>
    <s v="Fechado"/>
    <s v="ESTÚDIO C"/>
    <s v="10:00"/>
    <s v="19:00"/>
    <s v="10:20:08"/>
    <s v="19:00:00"/>
    <s v="Sábado"/>
    <m/>
    <n v="15.875"/>
    <s v="19:00"/>
    <x v="0"/>
    <d v="1899-12-30T08:39:52"/>
    <m/>
    <n v="441"/>
    <s v="Acima de 120 minutos"/>
    <d v="1899-12-30T19:00:00"/>
    <d v="1899-12-30T10:30:00"/>
  </r>
  <r>
    <s v="SGP_NOVO"/>
    <x v="7"/>
    <s v="1065"/>
    <s v="10/05/2024 19:03:16"/>
    <s v="15/05/2024 20:03:26"/>
    <s v="23/05/2024"/>
    <s v="181"/>
    <s v="Estúdio"/>
    <s v="Fechado"/>
    <s v="ESTÚDIO K"/>
    <s v="10:00"/>
    <s v="19:00"/>
    <s v="10:28:05"/>
    <s v="18:55:05"/>
    <s v="Quinta"/>
    <m/>
    <n v="13.685"/>
    <s v="18:55"/>
    <x v="2"/>
    <d v="1899-12-30T08:27:00"/>
    <m/>
    <n v="453"/>
    <s v="Acima de 120 minutos"/>
    <d v="1899-12-30T19:00:00"/>
    <d v="1899-12-30T10:30:00"/>
  </r>
  <r>
    <s v="SGP_NOVO"/>
    <x v="7"/>
    <s v="1066"/>
    <s v="10/05/2024 19:42:51"/>
    <s v="16/05/2024 15:26:11"/>
    <s v="25/05/2024"/>
    <s v="210"/>
    <s v="Estúdio"/>
    <s v="Fechado"/>
    <s v="ESTÚDIO K"/>
    <s v="10:00"/>
    <s v="19:00"/>
    <s v="12:11:18"/>
    <s v="18:27:30"/>
    <s v="Sábado"/>
    <m/>
    <n v="13"/>
    <s v="18:27"/>
    <x v="2"/>
    <d v="1899-12-30T06:16:12"/>
    <m/>
    <n v="344"/>
    <s v="Acima de 120 minutos"/>
    <d v="1899-12-30T18:30:00"/>
    <d v="1899-12-30T12:00:00"/>
  </r>
  <r>
    <s v="SGP_NOVO"/>
    <x v="7"/>
    <s v="1071"/>
    <s v="14/05/2024 15:49:54"/>
    <s v="23/05/2024 16:24:25"/>
    <s v="22/05/2024"/>
    <s v="-27"/>
    <s v="Estúdio"/>
    <s v="Fechado"/>
    <s v="ESTÚDIO C"/>
    <s v="13:00"/>
    <s v="21:00"/>
    <s v="13:13:00"/>
    <s v="17:11:32"/>
    <s v="Quarta"/>
    <m/>
    <n v="14.975"/>
    <s v="17:11"/>
    <x v="1"/>
    <d v="1899-12-30T03:58:32"/>
    <m/>
    <n v="122"/>
    <s v="Acima de 120 minutos"/>
    <d v="1899-12-30T17:00:00"/>
    <d v="1899-12-30T13:00:00"/>
  </r>
  <r>
    <s v="SGP_NOVO"/>
    <x v="7"/>
    <s v="1074"/>
    <s v="14/05/2024 16:14:30"/>
    <s v="29/05/2024 16:50:18"/>
    <s v="01/06/2024"/>
    <s v="68"/>
    <s v="Estúdio"/>
    <s v="Fechado"/>
    <s v="ESTÚDIO C"/>
    <s v="13:00"/>
    <s v="21:00"/>
    <s v="13:07:06"/>
    <s v="20:39:47"/>
    <s v="Sábado"/>
    <m/>
    <n v="10.505000000000001"/>
    <s v="20:39"/>
    <x v="5"/>
    <d v="1899-12-30T07:32:41"/>
    <m/>
    <n v="388"/>
    <s v="Acima de 120 minutos"/>
    <d v="1899-12-30T20:30:00"/>
    <d v="1899-12-30T13:00:00"/>
  </r>
  <r>
    <s v="SGP_NOVO"/>
    <x v="7"/>
    <s v="1075"/>
    <s v="14/05/2024 16:15:51"/>
    <s v="29/05/2024 16:50:18"/>
    <s v="31/05/2024"/>
    <s v="44"/>
    <s v="Estúdio"/>
    <s v="Fechado"/>
    <s v="ESTÚDIO C"/>
    <s v="13:00"/>
    <s v="21:00"/>
    <s v="13:14:48"/>
    <s v="21:00:17"/>
    <s v="Sexta"/>
    <m/>
    <n v="11.615"/>
    <s v="21:00"/>
    <x v="5"/>
    <d v="1899-12-30T07:45:29"/>
    <m/>
    <n v="375"/>
    <s v="Acima de 120 minutos"/>
    <d v="1899-12-30T21:00:00"/>
    <d v="1899-12-30T13:00:00"/>
  </r>
  <r>
    <s v="SGP_NOVO"/>
    <x v="7"/>
    <s v="1081"/>
    <s v="14/05/2024 18:20:31"/>
    <s v="18/05/2024 21:27:55"/>
    <s v="20/05/2024"/>
    <s v="40"/>
    <s v="Estúdio"/>
    <s v="Fechado"/>
    <s v="ESTÚDIO C"/>
    <s v="14:00"/>
    <s v="19:00"/>
    <s v="14:20:30"/>
    <s v="19:12:11"/>
    <s v="Segunda"/>
    <m/>
    <n v="7.28"/>
    <s v="19:12"/>
    <x v="0"/>
    <d v="1899-12-30T04:51:41"/>
    <m/>
    <n v="189"/>
    <s v="Acima de 120 minutos"/>
    <d v="1899-12-30T19:00:00"/>
    <d v="1899-12-30T14:30:00"/>
  </r>
  <r>
    <s v="SGP_NOVO"/>
    <x v="7"/>
    <s v="1082"/>
    <s v="14/05/2024 18:27:59"/>
    <s v="29/05/2024 14:50:16"/>
    <s v="05/06/2024"/>
    <s v="166"/>
    <s v="Estúdio"/>
    <s v="Fechado"/>
    <s v="ESTÚDIO C"/>
    <s v="13:00"/>
    <s v="18:00"/>
    <s v="13:19:39"/>
    <s v="17:45:22"/>
    <s v="Quarta"/>
    <m/>
    <n v="8"/>
    <s v="17:45"/>
    <x v="1"/>
    <d v="1899-12-30T04:25:43"/>
    <m/>
    <n v="215"/>
    <s v="Acima de 120 minutos"/>
    <d v="1899-12-30T18:00:00"/>
    <d v="1899-12-30T13:30:00"/>
  </r>
  <r>
    <s v="SGP_NOVO"/>
    <x v="7"/>
    <s v="1083"/>
    <s v="14/05/2024 19:53:44"/>
    <s v="27/05/2024 13:59:34"/>
    <s v="28/05/2024"/>
    <s v="20"/>
    <s v="Estúdio"/>
    <s v="Fechado"/>
    <s v="ESTÚDIO K"/>
    <s v="10:00"/>
    <s v="19:00"/>
    <s v="10:32:28"/>
    <s v="19:06:25"/>
    <s v="Terça"/>
    <m/>
    <n v="12.25"/>
    <s v="19:06"/>
    <x v="0"/>
    <d v="1899-12-30T08:33:57"/>
    <m/>
    <n v="447"/>
    <s v="Acima de 120 minutos"/>
    <d v="1899-12-30T19:00:00"/>
    <d v="1899-12-30T10:30:00"/>
  </r>
  <r>
    <s v="SGP_NOVO"/>
    <x v="7"/>
    <s v="1085"/>
    <s v="14/05/2024 20:26:57"/>
    <s v="23/05/2024 15:58:05"/>
    <s v="28/05/2024"/>
    <s v="117"/>
    <s v="Estúdio"/>
    <s v="Fechado"/>
    <s v="ESTÚDIO C"/>
    <s v="13:00"/>
    <s v="21:00"/>
    <s v="13:13:51"/>
    <s v="20:40:00"/>
    <s v="Terça"/>
    <m/>
    <n v="15.975"/>
    <s v="20:40"/>
    <x v="5"/>
    <d v="1899-12-30T07:26:09"/>
    <m/>
    <n v="394"/>
    <s v="Acima de 120 minutos"/>
    <d v="1899-12-30T20:30:00"/>
    <d v="1899-12-30T13:00:00"/>
  </r>
  <r>
    <s v="SGP_NOVO"/>
    <x v="7"/>
    <s v="1087"/>
    <s v="15/05/2024 19:28:06"/>
    <s v="31/05/2024 14:11:39"/>
    <s v="01/06/2024"/>
    <s v="20"/>
    <s v="Estúdio"/>
    <s v="Fechado"/>
    <s v="ESTÚDIO K"/>
    <s v="11:00"/>
    <s v="16:00"/>
    <s v="11:19:14"/>
    <s v="14:10:38"/>
    <s v="Sábado"/>
    <m/>
    <n v="7.125"/>
    <s v="14:10"/>
    <x v="3"/>
    <d v="1899-12-30T02:51:24"/>
    <m/>
    <n v="69"/>
    <s v="De 60 até 90 minutos"/>
    <d v="1899-12-30T14:00:00"/>
    <d v="1899-12-30T11:30:00"/>
  </r>
  <r>
    <s v="SGP_NOVO"/>
    <x v="7"/>
    <s v="1092"/>
    <s v="16/05/2024 13:04:14"/>
    <s v="27/05/2024 12:43:16"/>
    <s v="27/05/2024"/>
    <s v="0"/>
    <s v="Estúdio"/>
    <s v="Fechado"/>
    <s v="ESTÚDIO K"/>
    <s v="13:00"/>
    <s v="21:00"/>
    <s v="13:20:00"/>
    <s v="21:00:29"/>
    <s v="Segunda"/>
    <m/>
    <n v="14.15"/>
    <s v="21:00"/>
    <x v="5"/>
    <d v="1899-12-30T07:40:29"/>
    <m/>
    <n v="380"/>
    <s v="Acima de 120 minutos"/>
    <d v="1899-12-30T21:00:00"/>
    <d v="1899-12-30T13:30:00"/>
  </r>
  <r>
    <s v="SGP_NOVO"/>
    <x v="7"/>
    <s v="1105"/>
    <s v="17/05/2024 18:20:02"/>
    <s v="23/05/2024 15:14:41"/>
    <s v="27/05/2024"/>
    <s v="93"/>
    <s v="Estúdio"/>
    <s v="Fechado"/>
    <s v="ESTÚDIO C"/>
    <s v="13:00"/>
    <s v="21:00"/>
    <s v="13:13:59"/>
    <s v="21:00:00"/>
    <s v="Segunda"/>
    <m/>
    <n v="13.375"/>
    <s v="21:00"/>
    <x v="5"/>
    <d v="1899-12-30T07:46:01"/>
    <m/>
    <n v="374"/>
    <s v="Acima de 120 minutos"/>
    <d v="1899-12-30T21:00:00"/>
    <d v="1899-12-30T13:00:00"/>
  </r>
  <r>
    <s v="SGP_NOVO"/>
    <x v="7"/>
    <s v="1106"/>
    <s v="17/05/2024 18:54:39"/>
    <s v="27/05/2024 12:55:16"/>
    <s v="29/05/2024"/>
    <s v="48"/>
    <s v="Estúdio"/>
    <s v="Fechado"/>
    <s v="ESTÚDIO K"/>
    <s v="13:00"/>
    <s v="21:00"/>
    <s v="13:17:00"/>
    <s v="21:02:04"/>
    <s v="Quarta"/>
    <m/>
    <n v="14.625"/>
    <s v="21:02"/>
    <x v="4"/>
    <d v="1899-12-30T07:45:04"/>
    <m/>
    <n v="375"/>
    <s v="Acima de 120 minutos"/>
    <d v="1899-12-30T21:00:00"/>
    <d v="1899-12-30T13:30:00"/>
  </r>
  <r>
    <s v="SGP_NOVO"/>
    <x v="7"/>
    <s v="1111"/>
    <s v="20/05/2024 14:43:07"/>
    <s v="01/06/2024 18:32:56"/>
    <s v="07/06/2024"/>
    <s v="138"/>
    <s v="Estúdio"/>
    <s v="Fechado"/>
    <s v="ESTÚDIO C"/>
    <s v="13:00"/>
    <s v="21:00"/>
    <s v="13:22:25"/>
    <s v="21:01:40"/>
    <s v="Sexta"/>
    <m/>
    <n v="13.484999999999999"/>
    <s v="21:01"/>
    <x v="4"/>
    <d v="1899-12-30T07:39:15"/>
    <m/>
    <n v="381"/>
    <s v="Acima de 120 minutos"/>
    <d v="1899-12-30T21:00:00"/>
    <d v="1899-12-30T13:30:00"/>
  </r>
  <r>
    <s v="SGP_NOVO"/>
    <x v="7"/>
    <s v="1112"/>
    <s v="20/05/2024 14:48:13"/>
    <s v="07/06/2024 17:24:36"/>
    <s v="08/06/2024"/>
    <s v="17"/>
    <s v="Estúdio"/>
    <s v="Fechado"/>
    <s v="ESTÚDIO C"/>
    <s v="11:00"/>
    <s v="20:00"/>
    <s v="11:06:00"/>
    <s v="18:31:21"/>
    <s v="Sábado"/>
    <m/>
    <n v="15.25"/>
    <s v="18:31"/>
    <x v="2"/>
    <d v="1899-12-30T07:25:21"/>
    <m/>
    <n v="395"/>
    <s v="Acima de 120 minutos"/>
    <d v="1899-12-30T18:30:00"/>
    <d v="1899-12-30T11:00:00"/>
  </r>
  <r>
    <s v="SGP_NOVO"/>
    <x v="7"/>
    <s v="1114"/>
    <s v="20/05/2024 15:10:57"/>
    <s v="03/06/2024 18:08:40"/>
    <s v="04/06/2024"/>
    <s v="18"/>
    <s v="Estúdio"/>
    <s v="Fechado"/>
    <s v="ESTÚDIO C"/>
    <s v="13:00"/>
    <s v="21:00"/>
    <s v="13:12:56"/>
    <s v="20:45:00"/>
    <s v="Terça"/>
    <m/>
    <n v="13.125"/>
    <s v="20:45"/>
    <x v="5"/>
    <d v="1899-12-30T07:32:04"/>
    <m/>
    <n v="388"/>
    <s v="Acima de 120 minutos"/>
    <d v="1899-12-30T21:00:00"/>
    <d v="1899-12-30T13:00:00"/>
  </r>
  <r>
    <s v="SGP_NOVO"/>
    <x v="7"/>
    <s v="1116"/>
    <s v="20/05/2024 15:18:07"/>
    <s v="29/05/2024 14:40:14"/>
    <s v="03/06/2024"/>
    <s v="116"/>
    <s v="Estúdio"/>
    <s v="Fechado"/>
    <s v="ESTÚDIO C"/>
    <s v="11:00"/>
    <s v="20:00"/>
    <s v="11:42:00"/>
    <s v="19:57:42"/>
    <s v="Segunda"/>
    <m/>
    <n v="14.61"/>
    <s v="19:57"/>
    <x v="0"/>
    <d v="1899-12-30T08:15:42"/>
    <m/>
    <n v="465"/>
    <s v="Acima de 120 minutos"/>
    <d v="1899-12-30T20:00:00"/>
    <d v="1899-12-30T11:30:00"/>
  </r>
  <r>
    <s v="SGP_NOVO"/>
    <x v="7"/>
    <s v="1119"/>
    <s v="20/05/2024 16:38:09"/>
    <s v="29/05/2024 15:04:49"/>
    <s v="06/06/2024"/>
    <s v="186"/>
    <s v="Estúdio"/>
    <s v="Fechado"/>
    <s v="ESTÚDIO C"/>
    <s v="10:00"/>
    <s v="19:00"/>
    <s v="10:05:59"/>
    <s v="17:48:51"/>
    <s v="Quinta"/>
    <m/>
    <n v="15.5"/>
    <s v="17:48"/>
    <x v="1"/>
    <d v="1899-12-30T07:42:52"/>
    <m/>
    <n v="378"/>
    <s v="Acima de 120 minutos"/>
    <d v="1899-12-30T18:00:00"/>
    <d v="1899-12-30T10:00:00"/>
  </r>
  <r>
    <s v="SGP_NOVO"/>
    <x v="7"/>
    <s v="1121"/>
    <s v="20/05/2024 16:52:39"/>
    <s v="03/06/2024 18:19:15"/>
    <s v="05/06/2024"/>
    <s v="42"/>
    <s v="Estúdio"/>
    <s v="Fechado"/>
    <s v="ESTÚDIO K"/>
    <s v="13:00"/>
    <s v="21:00"/>
    <s v="13:09:45"/>
    <s v="20:58:57"/>
    <s v="Quarta"/>
    <m/>
    <n v="14"/>
    <s v="20:58"/>
    <x v="5"/>
    <d v="1899-12-30T07:49:12"/>
    <m/>
    <n v="371"/>
    <s v="Acima de 120 minutos"/>
    <d v="1899-12-30T21:00:00"/>
    <d v="1899-12-30T13:00:00"/>
  </r>
  <r>
    <s v="SGP_NOVO"/>
    <x v="7"/>
    <s v="1122"/>
    <s v="20/05/2024 17:03:07"/>
    <s v="29/05/2024 14:44:24"/>
    <s v="03/06/2024"/>
    <s v="118"/>
    <s v="Estúdio"/>
    <s v="Fechado"/>
    <s v="ESTÚDIO K"/>
    <s v="13:00"/>
    <s v="21:00"/>
    <s v="13:35:00"/>
    <s v="20:43:47"/>
    <s v="Segunda"/>
    <m/>
    <n v="12.5"/>
    <s v="20:43"/>
    <x v="5"/>
    <d v="1899-12-30T07:08:47"/>
    <m/>
    <n v="412"/>
    <s v="Acima de 120 minutos"/>
    <d v="1899-12-30T20:30:00"/>
    <d v="1899-12-30T13:30:00"/>
  </r>
  <r>
    <s v="SGP_NOVO"/>
    <x v="7"/>
    <s v="1123"/>
    <s v="20/05/2024 17:06:15"/>
    <s v="05/06/2024 19:31:15"/>
    <s v="06/06/2024"/>
    <s v="14"/>
    <s v="Estúdio"/>
    <s v="Fechado"/>
    <s v="ESTÚDIO K"/>
    <s v="10:00"/>
    <s v="19:00"/>
    <s v="10:28:10"/>
    <s v="18:20:18"/>
    <s v="Quinta"/>
    <m/>
    <n v="13.625"/>
    <s v="18:20"/>
    <x v="2"/>
    <d v="1899-12-30T07:52:08"/>
    <m/>
    <n v="368"/>
    <s v="Acima de 120 minutos"/>
    <d v="1899-12-30T18:30:00"/>
    <d v="1899-12-30T10:30:00"/>
  </r>
  <r>
    <s v="SGP_NOVO"/>
    <x v="7"/>
    <s v="1124"/>
    <s v="20/05/2024 17:08:47"/>
    <s v="05/06/2024 16:01:32"/>
    <s v="07/06/2024"/>
    <s v="41"/>
    <s v="Estúdio"/>
    <s v="Fechado"/>
    <s v="ESTÚDIO K"/>
    <s v="10:00"/>
    <s v="19:00"/>
    <s v="10:28:20"/>
    <s v="18:03:21"/>
    <s v="Sexta"/>
    <m/>
    <n v="12.625"/>
    <s v="18:03"/>
    <x v="2"/>
    <d v="1899-12-30T07:35:01"/>
    <m/>
    <n v="385"/>
    <s v="Acima de 120 minutos"/>
    <d v="1899-12-30T18:00:00"/>
    <d v="1899-12-30T10:30:00"/>
  </r>
  <r>
    <s v="SGP_NOVO"/>
    <x v="7"/>
    <s v="1125"/>
    <s v="20/05/2024 17:20:37"/>
    <s v="03/06/2024 17:17:11"/>
    <s v="04/06/2024"/>
    <s v="16"/>
    <s v="Estúdio"/>
    <s v="Fechado"/>
    <s v="ESTÚDIO K"/>
    <s v="10:00"/>
    <s v="19:00"/>
    <s v="10:29:03"/>
    <s v="18:39:07"/>
    <s v="Terça"/>
    <m/>
    <n v="11.39"/>
    <s v="18:39"/>
    <x v="2"/>
    <d v="1899-12-30T08:10:04"/>
    <m/>
    <n v="470"/>
    <s v="Acima de 120 minutos"/>
    <d v="1899-12-30T18:30:00"/>
    <d v="1899-12-30T10:30:00"/>
  </r>
  <r>
    <s v="SGP_NOVO"/>
    <x v="7"/>
    <s v="1142"/>
    <s v="27/05/2024 19:54:22"/>
    <s v="06/06/2024 19:28:50"/>
    <s v="11/06/2024"/>
    <s v="110"/>
    <s v="Estúdio"/>
    <s v="Fechado"/>
    <s v="ESTÚDIO C"/>
    <s v="10:00"/>
    <s v="19:00"/>
    <s v="10:18:27"/>
    <s v="18:33:59"/>
    <s v="Terça"/>
    <m/>
    <n v="15.95"/>
    <s v="18:33"/>
    <x v="2"/>
    <d v="1899-12-30T08:15:32"/>
    <m/>
    <n v="465"/>
    <s v="Acima de 120 minutos"/>
    <d v="1899-12-30T18:30:00"/>
    <d v="1899-12-30T10:30:00"/>
  </r>
  <r>
    <s v="SGP_NOVO"/>
    <x v="7"/>
    <s v="1148"/>
    <s v="27/05/2024 20:24:24"/>
    <s v="10/06/2024 20:54:57"/>
    <s v="14/06/2024"/>
    <s v="88"/>
    <s v="Estúdio"/>
    <s v="Fechado"/>
    <s v="ESTÚDIO C"/>
    <s v="13:00"/>
    <s v="21:00"/>
    <s v="13:12:45"/>
    <s v="20:56:17"/>
    <s v="Sexta"/>
    <m/>
    <n v="15.375"/>
    <s v="20:56"/>
    <x v="5"/>
    <d v="1899-12-30T07:43:32"/>
    <m/>
    <n v="377"/>
    <s v="Acima de 120 minutos"/>
    <d v="1899-12-30T21:00:00"/>
    <d v="1899-12-30T13:00:00"/>
  </r>
  <r>
    <s v="SGP_NOVO"/>
    <x v="7"/>
    <s v="1149"/>
    <s v="27/05/2024 20:29:51"/>
    <s v="10/06/2024 16:37:11"/>
    <s v="13/06/2024"/>
    <s v="65"/>
    <s v="Estúdio"/>
    <s v="Fechado"/>
    <s v="ESTÚDIO C"/>
    <s v="10:00"/>
    <s v="19:00"/>
    <s v="10:22:00"/>
    <s v="18:50:27"/>
    <s v="Quinta"/>
    <m/>
    <n v="15.379999999999999"/>
    <s v="18:50"/>
    <x v="2"/>
    <d v="1899-12-30T08:28:27"/>
    <m/>
    <n v="452"/>
    <s v="Acima de 120 minutos"/>
    <d v="1899-12-30T19:00:00"/>
    <d v="1899-12-30T10:30:00"/>
  </r>
  <r>
    <s v="SGP_NOVO"/>
    <x v="7"/>
    <s v="1150"/>
    <s v="27/05/2024 20:36:02"/>
    <s v="06/06/2024 19:18:24"/>
    <s v="10/06/2024"/>
    <s v="87"/>
    <s v="Estúdio"/>
    <s v="Fechado"/>
    <s v="ESTÚDIO C"/>
    <s v="10:30"/>
    <s v="19:30"/>
    <s v="10:50:00"/>
    <s v="18:28:53"/>
    <s v="Segunda"/>
    <m/>
    <n v="14.25"/>
    <s v="18:28"/>
    <x v="2"/>
    <d v="1899-12-30T07:38:53"/>
    <m/>
    <n v="382"/>
    <s v="Acima de 120 minutos"/>
    <d v="1899-12-30T18:30:00"/>
    <d v="1899-12-30T11:00:00"/>
  </r>
  <r>
    <s v="SGP_NOVO"/>
    <x v="7"/>
    <s v="1151"/>
    <s v="28/05/2024 14:32:28"/>
    <s v="06/06/2024 17:22:16"/>
    <s v="15/06/2024"/>
    <s v="208"/>
    <s v="Estúdio"/>
    <s v="Fechado"/>
    <s v="ESTÚDIO C"/>
    <s v="10:00"/>
    <s v="19:00"/>
    <s v="10:25:00"/>
    <s v="19:00:00"/>
    <s v="Sábado"/>
    <m/>
    <n v="11.75"/>
    <s v="19:00"/>
    <x v="0"/>
    <d v="1899-12-30T08:35:00"/>
    <m/>
    <n v="445"/>
    <s v="Acima de 120 minutos"/>
    <d v="1899-12-30T19:00:00"/>
    <d v="1899-12-30T10:30:00"/>
  </r>
  <r>
    <s v="SGP_NOVO"/>
    <x v="7"/>
    <s v="1152"/>
    <s v="28/05/2024 14:33:06"/>
    <s v="12/06/2024 16:52:53"/>
    <s v="12/06/2024"/>
    <s v="-5"/>
    <s v="Estúdio"/>
    <s v="Fechado"/>
    <s v="ESTÚDIO C"/>
    <s v="11:00"/>
    <s v="20:00"/>
    <s v="11:21:21"/>
    <s v="19:33:10"/>
    <s v="Quarta"/>
    <m/>
    <n v="14.935"/>
    <s v="19:33"/>
    <x v="0"/>
    <d v="1899-12-30T08:11:49"/>
    <m/>
    <n v="469"/>
    <s v="Acima de 120 minutos"/>
    <d v="1899-12-30T19:30:00"/>
    <d v="1899-12-30T11:30:00"/>
  </r>
  <r>
    <s v="SGP_NOVO"/>
    <x v="7"/>
    <s v="1155"/>
    <s v="28/05/2024 18:59:20"/>
    <s v="10/06/2024 20:36:54"/>
    <s v="12/06/2024"/>
    <s v="40"/>
    <s v="Estúdio"/>
    <s v="Fechado"/>
    <s v="ESTÚDIO K"/>
    <s v="13:00"/>
    <s v="21:00"/>
    <s v="13:25:09"/>
    <s v="20:40:16"/>
    <s v="Quarta"/>
    <m/>
    <n v="12.875"/>
    <s v="20:40"/>
    <x v="5"/>
    <d v="1899-12-30T07:15:07"/>
    <m/>
    <n v="405"/>
    <s v="Acima de 120 minutos"/>
    <d v="1899-12-30T20:30:00"/>
    <d v="1899-12-30T13:30:00"/>
  </r>
  <r>
    <s v="SGP_NOVO"/>
    <x v="7"/>
    <s v="1156"/>
    <s v="28/05/2024 19:19:21"/>
    <s v="10/06/2024 16:44:18"/>
    <s v="13/06/2024"/>
    <s v="65"/>
    <s v="Estúdio"/>
    <s v="Fechado"/>
    <s v="ESTÚDIO K"/>
    <s v="10:00"/>
    <s v="19:00"/>
    <s v="10:24:25"/>
    <s v="18:57:05"/>
    <s v="Quinta"/>
    <m/>
    <n v="15.375"/>
    <s v="18:57"/>
    <x v="2"/>
    <d v="1899-12-30T08:32:40"/>
    <m/>
    <n v="448"/>
    <s v="Acima de 120 minutos"/>
    <d v="1899-12-30T19:00:00"/>
    <d v="1899-12-30T10:30:00"/>
  </r>
  <r>
    <s v="SGP_NOVO"/>
    <x v="7"/>
    <s v="1157"/>
    <s v="28/05/2024 19:22:15"/>
    <s v="06/06/2024 15:40:18"/>
    <s v="11/06/2024"/>
    <s v="114"/>
    <s v="Estúdio"/>
    <s v="Fechado"/>
    <s v="ESTÚDIO K"/>
    <s v="10:00"/>
    <s v="19:00"/>
    <s v="10:20:40"/>
    <s v="18:57:00"/>
    <s v="Terça"/>
    <m/>
    <n v="16"/>
    <s v="18:57"/>
    <x v="2"/>
    <d v="1899-12-30T08:36:20"/>
    <m/>
    <n v="444"/>
    <s v="Acima de 120 minutos"/>
    <d v="1899-12-30T19:00:00"/>
    <d v="1899-12-30T10:30:00"/>
  </r>
  <r>
    <s v="SGP_NOVO"/>
    <x v="7"/>
    <s v="1160"/>
    <s v="31/05/2024 16:52:20"/>
    <s v="05/06/2024 13:34:44"/>
    <s v="10/06/2024"/>
    <s v="119"/>
    <s v="Estúdio"/>
    <s v="Fechado"/>
    <s v="ESTÚDIO K"/>
    <s v="13:00"/>
    <s v="21:00"/>
    <s v="13:17:09"/>
    <s v="21:11:40"/>
    <s v="Segunda"/>
    <m/>
    <n v="15.625"/>
    <s v="21:11"/>
    <x v="4"/>
    <d v="1899-12-30T07:54:31"/>
    <m/>
    <n v="366"/>
    <s v="Acima de 120 minutos"/>
    <d v="1899-12-30T21:00:00"/>
    <d v="1899-12-30T13:30:00"/>
  </r>
  <r>
    <s v="SGP_NOVO"/>
    <x v="7"/>
    <s v="1175"/>
    <s v="03/06/2024 15:15:48"/>
    <s v="17/06/2024 14:43:07"/>
    <s v="17/06/2024"/>
    <s v="-1"/>
    <s v="Estúdio"/>
    <s v="Fechado"/>
    <s v="ACAMPAMENTO TIÃO GALINHA"/>
    <s v="13:00"/>
    <s v="21:00"/>
    <s v="13:28:00"/>
    <s v="20:25:00"/>
    <s v="Segunda"/>
    <m/>
    <n v="13.375"/>
    <s v="20:25"/>
    <x v="5"/>
    <d v="1899-12-30T06:57:00"/>
    <m/>
    <n v="303"/>
    <s v="Acima de 120 minutos"/>
    <d v="1899-12-30T20:30:00"/>
    <d v="1899-12-30T13:30:00"/>
  </r>
  <r>
    <s v="SGP_NOVO"/>
    <x v="7"/>
    <s v="1194"/>
    <s v="06/06/2024 17:55:43"/>
    <s v="17/06/2024 14:42:45"/>
    <s v="18/06/2024"/>
    <s v="22"/>
    <s v="Estúdio"/>
    <s v="Fechado"/>
    <s v="CASA MARÇAL + QUARTO FUNDOS"/>
    <s v="13:00"/>
    <s v="21:00"/>
    <s v="13:44:55"/>
    <s v="21:09:02"/>
    <s v="Terça"/>
    <m/>
    <n v="11"/>
    <s v="21:09"/>
    <x v="4"/>
    <d v="1899-12-30T07:24:07"/>
    <m/>
    <n v="396"/>
    <s v="Acima de 120 minutos"/>
    <d v="1899-12-30T21:00:00"/>
    <d v="1899-12-30T13:30:00"/>
  </r>
  <r>
    <s v="SGP_NOVO"/>
    <x v="7"/>
    <s v="1195"/>
    <s v="06/06/2024 18:14:44"/>
    <s v="14/06/2024 17:03:53"/>
    <s v="19/06/2024"/>
    <s v="112"/>
    <s v="Estúdio"/>
    <s v="Fechado"/>
    <s v="CASA DE JACUTINGA"/>
    <s v="10:00"/>
    <s v="19:00"/>
    <s v="10:27:00"/>
    <s v="19:05:00"/>
    <s v="Quarta"/>
    <m/>
    <n v="15.125"/>
    <s v="19:05"/>
    <x v="0"/>
    <d v="1899-12-30T08:38:00"/>
    <m/>
    <n v="442"/>
    <s v="Acima de 120 minutos"/>
    <d v="1899-12-30T19:00:00"/>
    <d v="1899-12-30T10:30:00"/>
  </r>
  <r>
    <s v="SGP_NOVO"/>
    <x v="7"/>
    <s v="1200"/>
    <s v="09/06/2024 10:32:51"/>
    <s v="13/06/2024 15:23:26"/>
    <s v="17/06/2024"/>
    <s v="90"/>
    <s v="Estúdio"/>
    <s v="Fechado"/>
    <s v="FAZ. JEQUITIBÁ REI"/>
    <s v="10:00"/>
    <s v="19:00"/>
    <s v="10:22:56"/>
    <s v="18:05:44"/>
    <s v="Segunda"/>
    <m/>
    <n v="16.184999999999999"/>
    <s v="18:05"/>
    <x v="2"/>
    <d v="1899-12-30T07:42:48"/>
    <m/>
    <n v="378"/>
    <s v="Acima de 120 minutos"/>
    <d v="1899-12-30T18:00:00"/>
    <d v="1899-12-30T10:30:00"/>
  </r>
  <r>
    <s v="SGP_NOVO"/>
    <x v="7"/>
    <s v="1201"/>
    <s v="09/06/2024 10:38:41"/>
    <s v="14/06/2024 19:23:59"/>
    <s v="19/06/2024"/>
    <s v="113"/>
    <s v="Estúdio"/>
    <s v="Fechado"/>
    <s v="FAZ EGÍDIO"/>
    <s v="13:00"/>
    <s v="21:00"/>
    <s v="13:17:00"/>
    <s v="21:00:00"/>
    <s v="Quarta"/>
    <m/>
    <n v="14.375"/>
    <s v="21:00"/>
    <x v="5"/>
    <d v="1899-12-30T07:43:00"/>
    <m/>
    <n v="377"/>
    <s v="Acima de 120 minutos"/>
    <d v="1899-12-30T21:00:00"/>
    <d v="1899-12-30T13:30:00"/>
  </r>
  <r>
    <s v="SGP_NOVO"/>
    <x v="7"/>
    <s v="1214"/>
    <s v="11/06/2024 21:35:16"/>
    <s v="13/06/2024 17:26:18"/>
    <s v="18/06/2024"/>
    <s v="115"/>
    <s v="Estúdio"/>
    <s v="Fechado"/>
    <s v="FAZ. JEQUITIBÁ REI"/>
    <s v="13:00"/>
    <s v="21:00"/>
    <s v="13:10:08"/>
    <s v="20:12:00"/>
    <s v="Terça"/>
    <m/>
    <n v="11.645"/>
    <s v="20:12"/>
    <x v="5"/>
    <d v="1899-12-30T07:01:52"/>
    <m/>
    <n v="419"/>
    <s v="Acima de 120 minutos"/>
    <d v="1899-12-30T20:00:00"/>
    <d v="1899-12-30T13:00:00"/>
  </r>
  <r>
    <s v="SGP_NOVO"/>
    <x v="8"/>
    <s v="550"/>
    <s v="16/01/2024 14:09:18"/>
    <s v="16/01/2024 14:09:28"/>
    <s v="18/01/2024"/>
    <s v="0"/>
    <s v="Estúdio"/>
    <s v="Fechado"/>
    <s v="(Não informado)"/>
    <m/>
    <m/>
    <s v="20:00:00"/>
    <m/>
    <s v="Quinta"/>
    <m/>
    <n v="0"/>
    <s v=""/>
    <x v="3"/>
    <d v="1899-12-30T20:00:00"/>
    <m/>
    <n v="1200"/>
    <s v="Acima de 120 minutos"/>
    <s v=" "/>
    <d v="1899-12-30T20:00:00"/>
  </r>
  <r>
    <s v="SGP_NOVO"/>
    <x v="8"/>
    <s v="553"/>
    <s v="18/01/2024 15:45:25"/>
    <s v="18/01/2024 15:49:30"/>
    <s v="19/01/2024"/>
    <s v="0"/>
    <s v="Estúdio"/>
    <s v="Fechado Parte"/>
    <s v="(Não informado)"/>
    <m/>
    <m/>
    <m/>
    <m/>
    <s v="Sexta"/>
    <s v="(Não informado)"/>
    <n v="1.03"/>
    <s v=""/>
    <x v="3"/>
    <d v="1899-12-30T00:00:00"/>
    <m/>
    <n v="0"/>
    <s v="Até 30 minutos"/>
    <s v=" "/>
    <d v="1899-12-30T00:00:00"/>
  </r>
  <r>
    <s v="SGP_NOVO"/>
    <x v="8"/>
    <s v="555"/>
    <s v="18/01/2024 16:36:03"/>
    <s v="18/01/2024 16:40:16"/>
    <s v="25/01/2024"/>
    <s v="160"/>
    <s v="Estúdio"/>
    <s v="Fechado"/>
    <s v="CENTRO COMERCIAL"/>
    <s v="09:00"/>
    <s v="20:40"/>
    <s v="16:46:49"/>
    <s v="16:47:35"/>
    <s v="Quinta"/>
    <m/>
    <n v="0.125"/>
    <s v="16:47"/>
    <x v="3"/>
    <d v="1899-12-30T00:00:46"/>
    <m/>
    <n v="0"/>
    <s v="Até 30 minutos"/>
    <d v="1899-12-30T17:00:00"/>
    <d v="1899-12-30T17:00:00"/>
  </r>
  <r>
    <s v="SGP_NOVO"/>
    <x v="8"/>
    <s v="556"/>
    <s v="24/01/2024 12:03:40"/>
    <s v="24/01/2024 12:07:35"/>
    <s v="23/01/2024"/>
    <s v="-26"/>
    <s v="Estúdio"/>
    <s v="Fechado"/>
    <s v="MG4"/>
    <s v="10:05"/>
    <s v="18:05"/>
    <m/>
    <m/>
    <s v="Terça"/>
    <s v="Rua Inglaterra, 111"/>
    <n v="0.25"/>
    <s v=""/>
    <x v="3"/>
    <d v="1899-12-30T00:00:00"/>
    <m/>
    <n v="0"/>
    <s v="Até 30 minutos"/>
    <s v=" "/>
    <d v="1899-12-30T00:00:00"/>
  </r>
  <r>
    <s v="SGP_NOVO"/>
    <x v="8"/>
    <s v="557"/>
    <s v="24/01/2024 17:20:07"/>
    <s v="24/01/2024 17:20:11"/>
    <s v="26/01/2024"/>
    <s v="0"/>
    <s v="Estúdio"/>
    <s v="Fechado"/>
    <s v="(Não informado)"/>
    <m/>
    <m/>
    <m/>
    <m/>
    <s v="Sexta"/>
    <s v="(Não informado)"/>
    <n v="0.25"/>
    <s v=""/>
    <x v="3"/>
    <d v="1899-12-30T00:00:00"/>
    <m/>
    <n v="0"/>
    <s v="Até 30 minutos"/>
    <s v=" "/>
    <d v="1899-12-30T00:00:00"/>
  </r>
  <r>
    <s v="SGP_NOVO"/>
    <x v="8"/>
    <s v="579"/>
    <s v="15/03/2024 14:36:32"/>
    <s v="15/03/2024 14:36:41"/>
    <s v="12/03/2024"/>
    <s v="0"/>
    <s v="Estúdio"/>
    <s v="Fechado"/>
    <s v="(Não informado)"/>
    <m/>
    <m/>
    <m/>
    <m/>
    <s v="Terça"/>
    <s v="(Não informado)"/>
    <n v="0.875"/>
    <s v=""/>
    <x v="3"/>
    <d v="1899-12-30T00:00:00"/>
    <m/>
    <n v="0"/>
    <s v="Até 30 minutos"/>
    <s v=" "/>
    <d v="1899-12-30T00:00:00"/>
  </r>
  <r>
    <s v="SGP_NOVO"/>
    <x v="8"/>
    <s v="584"/>
    <s v="15/03/2024 15:40:29"/>
    <s v="15/03/2024 15:40:30"/>
    <s v="15/03/2024"/>
    <s v="0"/>
    <s v="Estúdio"/>
    <s v="Fechado"/>
    <s v="(Não informado)"/>
    <m/>
    <m/>
    <m/>
    <m/>
    <s v="Sexta"/>
    <s v="(Não informado)"/>
    <n v="0.875"/>
    <s v=""/>
    <x v="3"/>
    <d v="1899-12-30T00:00:00"/>
    <m/>
    <n v="0"/>
    <s v="Até 30 minutos"/>
    <s v=" "/>
    <d v="1899-12-30T00:00:00"/>
  </r>
  <r>
    <s v="SGP_NOVO"/>
    <x v="8"/>
    <s v="585"/>
    <s v="15/03/2024 15:53:28"/>
    <s v="15/03/2024 15:53:29"/>
    <s v="17/03/2024"/>
    <s v="0"/>
    <s v="Estúdio"/>
    <s v="Fechado"/>
    <s v="(Não informado)"/>
    <m/>
    <m/>
    <m/>
    <m/>
    <s v="Domingo"/>
    <s v="(Não informado)"/>
    <n v="0.875"/>
    <s v=""/>
    <x v="3"/>
    <d v="1899-12-30T00:00:00"/>
    <m/>
    <n v="0"/>
    <s v="Até 30 minutos"/>
    <s v=" "/>
    <d v="1899-12-30T00:00:00"/>
  </r>
  <r>
    <s v="SGP_NOVO"/>
    <x v="8"/>
    <s v="586"/>
    <s v="15/03/2024 18:40:21"/>
    <s v="15/03/2024 18:40:21"/>
    <s v="16/03/2024"/>
    <s v="0"/>
    <s v="Estúdio"/>
    <s v="Fechado"/>
    <s v="(Não informado)"/>
    <m/>
    <m/>
    <m/>
    <m/>
    <s v="Sábado"/>
    <s v="(Não informado)"/>
    <n v="0.25"/>
    <s v=""/>
    <x v="3"/>
    <d v="1899-12-30T00:00:00"/>
    <m/>
    <n v="0"/>
    <s v="Até 30 minutos"/>
    <s v=" "/>
    <d v="1899-12-30T00:00:00"/>
  </r>
  <r>
    <s v="SGP_NOVO"/>
    <x v="8"/>
    <s v="590"/>
    <s v="18/03/2024 14:51:54"/>
    <s v="18/03/2024 15:52:49"/>
    <s v="18/03/2024"/>
    <s v="0"/>
    <s v="Estúdio"/>
    <s v="Fechado"/>
    <s v="Estúdios Globo MG4 - Estrada de Curicica, 1190 - Curicica"/>
    <m/>
    <m/>
    <m/>
    <m/>
    <s v="Segunda"/>
    <m/>
    <n v="4.63"/>
    <s v=""/>
    <x v="3"/>
    <d v="1899-12-30T00:00:00"/>
    <m/>
    <n v="0"/>
    <s v="Até 30 minutos"/>
    <s v=" "/>
    <d v="1899-12-30T00:00:00"/>
  </r>
  <r>
    <s v="SGP_NOVO"/>
    <x v="8"/>
    <s v="591"/>
    <s v="18/03/2024 15:58:31"/>
    <s v="18/03/2024 15:58:45"/>
    <s v="20/03/2024"/>
    <s v="0"/>
    <s v="Estúdio"/>
    <s v="Fechado"/>
    <s v="Estúdio MG4"/>
    <m/>
    <m/>
    <m/>
    <m/>
    <s v="Quarta"/>
    <m/>
    <n v="0.43"/>
    <s v=""/>
    <x v="3"/>
    <d v="1899-12-30T00:00:00"/>
    <m/>
    <n v="0"/>
    <s v="Até 30 minutos"/>
    <s v=" "/>
    <d v="1899-12-30T00:00:00"/>
  </r>
  <r>
    <s v="SGP_NOVO"/>
    <x v="8"/>
    <s v="592"/>
    <s v="18/03/2024 18:39:51"/>
    <s v="18/03/2024 18:40:00"/>
    <s v="19/03/2024"/>
    <s v="0"/>
    <s v="Estúdio"/>
    <s v="Fechado"/>
    <s v="Estúdio MG4"/>
    <m/>
    <m/>
    <m/>
    <m/>
    <s v="Terça"/>
    <m/>
    <n v="0.2"/>
    <s v=""/>
    <x v="3"/>
    <d v="1899-12-30T00:00:00"/>
    <m/>
    <n v="0"/>
    <s v="Até 30 minutos"/>
    <s v=" "/>
    <d v="1899-12-30T00:00:00"/>
  </r>
  <r>
    <s v="SGP_NOVO"/>
    <x v="9"/>
    <s v="1172"/>
    <s v="21/12/2023 15:34:38"/>
    <s v="30/12/2023 09:55:06"/>
    <s v="02/01/2024"/>
    <s v="75"/>
    <s v="Estúdio"/>
    <s v="Fechado"/>
    <s v="EST D - SILVÉRIO + CASA MARA + CASA ADEMIR + QTO GRAÇA"/>
    <s v="13:00"/>
    <s v="21:00"/>
    <s v="13:23:49"/>
    <s v="21:01:00"/>
    <s v="Terça"/>
    <m/>
    <n v="11.5"/>
    <s v="21:01"/>
    <x v="4"/>
    <d v="1899-12-30T07:37:11"/>
    <m/>
    <n v="383"/>
    <s v="Acima de 120 minutos"/>
    <d v="1899-12-30T21:00:00"/>
    <d v="1899-12-30T13:30:00"/>
  </r>
  <r>
    <s v="SGP_NOVO"/>
    <x v="9"/>
    <s v="1173"/>
    <s v="21/12/2023 15:34:56"/>
    <s v="28/12/2023 14:07:43"/>
    <s v="02/01/2024"/>
    <s v="118"/>
    <s v="Estúdio"/>
    <s v="Fechado"/>
    <s v="EST M - ADM FAZENDA + CASA ANTÔNIO"/>
    <s v="13:00"/>
    <s v="21:00"/>
    <s v="13:05:50"/>
    <s v="16:57:45"/>
    <s v="Terça"/>
    <m/>
    <n v="4.375"/>
    <s v="16:57"/>
    <x v="3"/>
    <d v="1899-12-30T03:51:55"/>
    <m/>
    <n v="129"/>
    <s v="Acima de 120 minutos"/>
    <d v="1899-12-30T17:00:00"/>
    <d v="1899-12-30T13:00:00"/>
  </r>
  <r>
    <s v="SGP_NOVO"/>
    <x v="9"/>
    <s v="1174"/>
    <s v="21/12/2023 15:37:01"/>
    <s v="28/12/2023 14:33:53"/>
    <s v="03/01/2024"/>
    <s v="142"/>
    <s v="Estúdio"/>
    <s v="Fechado"/>
    <s v="EST D - BAR CÂNDIDA + DELEGACIA"/>
    <s v="13:00"/>
    <s v="21:00"/>
    <s v="13:13:18"/>
    <s v="21:25:03"/>
    <s v="Quarta"/>
    <m/>
    <n v="15.635"/>
    <s v="21:25"/>
    <x v="4"/>
    <d v="1899-12-30T08:11:45"/>
    <m/>
    <n v="469"/>
    <s v="Acima de 120 minutos"/>
    <d v="1899-12-30T21:30:00"/>
    <d v="1899-12-30T13:00:00"/>
  </r>
  <r>
    <s v="SGP_NOVO"/>
    <x v="9"/>
    <s v="1175"/>
    <s v="21/12/2023 15:37:04"/>
    <s v="28/12/2023 14:59:29"/>
    <s v="04/01/2024"/>
    <s v="166"/>
    <s v="Estúdio"/>
    <s v="Fechado"/>
    <s v="EST D - DELEGACIA"/>
    <s v="13:00"/>
    <s v="21:00"/>
    <s v="13:13:23"/>
    <s v="21:07:12"/>
    <s v="Quinta"/>
    <m/>
    <n v="17.940000000000001"/>
    <s v="21:07"/>
    <x v="4"/>
    <d v="1899-12-30T07:53:49"/>
    <m/>
    <n v="367"/>
    <s v="Acima de 120 minutos"/>
    <d v="1899-12-30T21:00:00"/>
    <d v="1899-12-30T13:00:00"/>
  </r>
  <r>
    <s v="SGP_NOVO"/>
    <x v="9"/>
    <s v="1176"/>
    <s v="21/12/2023 15:37:06"/>
    <s v="28/12/2023 16:36:24"/>
    <s v="05/01/2024"/>
    <s v="188"/>
    <s v="Estúdio"/>
    <s v="Fechado"/>
    <s v="EST D - CASA MARA (ALINE) + CASA CAIO"/>
    <s v="13:00"/>
    <s v="21:00"/>
    <s v="13:11:26"/>
    <s v="21:04:57"/>
    <s v="Sexta"/>
    <m/>
    <n v="16.78"/>
    <s v="21:04"/>
    <x v="4"/>
    <d v="1899-12-30T07:53:31"/>
    <m/>
    <n v="367"/>
    <s v="Acima de 120 minutos"/>
    <d v="1899-12-30T21:00:00"/>
    <d v="1899-12-30T13:00:00"/>
  </r>
  <r>
    <s v="SGP_NOVO"/>
    <x v="9"/>
    <s v="1177"/>
    <s v="21/12/2023 15:37:09"/>
    <s v="04/01/2024 14:54:06"/>
    <s v="06/01/2024"/>
    <s v="46"/>
    <s v="Estúdio"/>
    <s v="Fechado"/>
    <s v="EST D - CASA TADEU + DELEGACIA + FÓRUM"/>
    <s v="13:00"/>
    <s v="21:00"/>
    <s v="14:11:32"/>
    <s v="21:06:11"/>
    <s v="Sábado"/>
    <m/>
    <n v="15.3"/>
    <s v="21:06"/>
    <x v="4"/>
    <d v="1899-12-30T06:54:39"/>
    <m/>
    <n v="306"/>
    <s v="Acima de 120 minutos"/>
    <d v="1899-12-30T21:00:00"/>
    <d v="1899-12-30T14:00:00"/>
  </r>
  <r>
    <s v="SGP_NOVO"/>
    <x v="9"/>
    <s v="1178"/>
    <s v="21/12/2023 15:55:54"/>
    <s v="28/12/2023 15:23:44"/>
    <s v="05/01/2024"/>
    <s v="187"/>
    <s v="Estúdio"/>
    <s v="Fechado"/>
    <s v="EST M - POUSADA"/>
    <s v="11:00"/>
    <s v="20:00"/>
    <s v="11:08:36"/>
    <s v="20:05:59"/>
    <s v="Sexta"/>
    <m/>
    <n v="16.23"/>
    <s v="20:05"/>
    <x v="5"/>
    <d v="1899-12-30T08:57:23"/>
    <m/>
    <n v="423"/>
    <s v="Acima de 120 minutos"/>
    <d v="1899-12-30T20:00:00"/>
    <d v="1899-12-30T11:00:00"/>
  </r>
  <r>
    <s v="SGP_NOVO"/>
    <x v="9"/>
    <s v="1179"/>
    <s v="21/12/2023 15:56:14"/>
    <s v="28/12/2023 14:36:04"/>
    <s v="03/01/2024"/>
    <s v="140"/>
    <s v="Estúdio"/>
    <s v="Fechado"/>
    <s v="EST M - CASA ANTÔNIO + JOALHERIA (ADM)"/>
    <s v="11:00"/>
    <s v="20:00"/>
    <s v="11:21:00"/>
    <s v="19:14:09"/>
    <s v="Quarta"/>
    <m/>
    <n v="13.734999999999999"/>
    <s v="19:14"/>
    <x v="0"/>
    <d v="1899-12-30T07:53:09"/>
    <m/>
    <n v="367"/>
    <s v="Acima de 120 minutos"/>
    <d v="1899-12-30T19:00:00"/>
    <d v="1899-12-30T11:30:00"/>
  </r>
  <r>
    <s v="SGP_NOVO"/>
    <x v="9"/>
    <s v="1180"/>
    <s v="21/12/2023 15:56:31"/>
    <s v="28/12/2023 15:04:26"/>
    <s v="04/01/2024"/>
    <s v="165"/>
    <s v="Estúdio"/>
    <s v="Fechado"/>
    <s v="EST M - CASA ANTÔNIO"/>
    <s v="13:00"/>
    <s v="21:00"/>
    <s v="13:23:25"/>
    <s v="21:07:32"/>
    <s v="Quinta"/>
    <m/>
    <n v="13"/>
    <s v="21:07"/>
    <x v="4"/>
    <d v="1899-12-30T07:44:07"/>
    <m/>
    <n v="376"/>
    <s v="Acima de 120 minutos"/>
    <d v="1899-12-30T21:00:00"/>
    <d v="1899-12-30T13:30:00"/>
  </r>
  <r>
    <s v="SGP_NOVO"/>
    <x v="9"/>
    <s v="1187"/>
    <s v="21/12/2023 16:21:00"/>
    <s v="04/01/2024 15:29:52"/>
    <s v="08/01/2024"/>
    <s v="93"/>
    <s v="Estúdio"/>
    <s v="Fechado"/>
    <s v="EST D - CONSULTÓRIO TERAPIA + CASA JONATAS"/>
    <s v="13:00"/>
    <s v="21:00"/>
    <s v="13:05:45"/>
    <s v="21:08:19"/>
    <s v="Segunda"/>
    <m/>
    <n v="12.32"/>
    <s v="21:08"/>
    <x v="4"/>
    <d v="1899-12-30T08:02:34"/>
    <m/>
    <n v="478"/>
    <s v="Acima de 120 minutos"/>
    <d v="1899-12-30T21:00:00"/>
    <d v="1899-12-30T13:00:00"/>
  </r>
  <r>
    <s v="SGP_NOVO"/>
    <x v="9"/>
    <s v="1188"/>
    <s v="21/12/2023 16:21:13"/>
    <s v="03/01/2024 14:46:25"/>
    <s v="10/01/2024"/>
    <s v="164"/>
    <s v="Estúdio"/>
    <s v="Fechado"/>
    <s v="EST D - HOTEL BARATO"/>
    <s v="11:00"/>
    <s v="20:00"/>
    <s v="11:28:16"/>
    <s v="19:02:24"/>
    <s v="Quarta"/>
    <m/>
    <n v="8.5"/>
    <s v="19:02"/>
    <x v="0"/>
    <d v="1899-12-30T07:34:08"/>
    <m/>
    <n v="386"/>
    <s v="Acima de 120 minutos"/>
    <d v="1899-12-30T19:00:00"/>
    <d v="1899-12-30T11:30:00"/>
  </r>
  <r>
    <s v="SGP_NOVO"/>
    <x v="9"/>
    <s v="1190"/>
    <s v="21/12/2023 16:31:30"/>
    <s v="27/12/2023 16:42:27"/>
    <s v="12/01/2024"/>
    <s v="380"/>
    <s v="Estúdio"/>
    <s v="Fechado"/>
    <s v="EST D - DELEGACIA"/>
    <s v="13:00"/>
    <s v="21:00"/>
    <s v="13:03:33"/>
    <s v="20:35:17"/>
    <s v="Sexta"/>
    <m/>
    <n v="14.53"/>
    <s v="20:35"/>
    <x v="5"/>
    <d v="1899-12-30T07:31:44"/>
    <m/>
    <n v="389"/>
    <s v="Acima de 120 minutos"/>
    <d v="1899-12-30T20:30:00"/>
    <d v="1899-12-30T13:00:00"/>
  </r>
  <r>
    <s v="SGP_NOVO"/>
    <x v="9"/>
    <s v="1197"/>
    <s v="22/12/2023 18:03:40"/>
    <s v="28/12/2023 15:37:18"/>
    <s v="06/01/2024"/>
    <s v="213"/>
    <s v="Estúdio"/>
    <s v="Fechado"/>
    <s v="EST M - CASA ANTÔNIO"/>
    <s v="13:00"/>
    <s v="21:00"/>
    <s v="13:43:54"/>
    <s v="17:54:39"/>
    <s v="Sábado"/>
    <m/>
    <n v="1.75"/>
    <s v="17:54"/>
    <x v="1"/>
    <d v="1899-12-30T04:10:45"/>
    <m/>
    <n v="230"/>
    <s v="Acima de 120 minutos"/>
    <d v="1899-12-30T18:00:00"/>
    <d v="1899-12-30T13:30:00"/>
  </r>
  <r>
    <s v="SGP_NOVO"/>
    <x v="9"/>
    <s v="1198"/>
    <s v="22/12/2023 18:05:38"/>
    <s v="03/01/2024 16:21:25"/>
    <s v="09/01/2024"/>
    <s v="140"/>
    <s v="Estúdio"/>
    <s v="Fechado"/>
    <s v="EST D - CLOSES DE BEBÊ + HOSPITAL ALINE"/>
    <s v="13:00"/>
    <s v="21:00"/>
    <s v="12:57:21"/>
    <s v="00:01:57"/>
    <s v="Terça"/>
    <m/>
    <n v="3.375"/>
    <s v="00:01"/>
    <x v="3"/>
    <d v="1899-12-30T12:55:24"/>
    <m/>
    <n v="775"/>
    <s v="Acima de 120 minutos"/>
    <d v="1899-12-30T00:00:00"/>
    <d v="1899-12-30T13:00:00"/>
  </r>
  <r>
    <s v="SGP_NOVO"/>
    <x v="9"/>
    <s v="1199"/>
    <s v="22/12/2023 18:07:36"/>
    <s v="11/01/2024 17:11:00"/>
    <s v="11/01/2024"/>
    <s v="-4"/>
    <s v="Estúdio"/>
    <s v="Fechado"/>
    <s v="EST D - DELEGACIA + CLOSES BEBÊS"/>
    <s v="13:00"/>
    <s v="21:00"/>
    <s v="13:07:36"/>
    <s v="21:21:36"/>
    <s v="Quinta"/>
    <m/>
    <n v="5"/>
    <s v="21:21"/>
    <x v="4"/>
    <d v="1899-12-30T08:14:00"/>
    <m/>
    <n v="466"/>
    <s v="Acima de 120 minutos"/>
    <d v="1899-12-30T21:30:00"/>
    <d v="1899-12-30T13:00:00"/>
  </r>
  <r>
    <s v="SGP_NOVO"/>
    <x v="9"/>
    <s v="1200"/>
    <s v="22/12/2023 18:08:48"/>
    <s v="13/01/2024 15:35:17"/>
    <s v="13/01/2024"/>
    <s v="-2"/>
    <s v="Estúdio"/>
    <s v="Fechado"/>
    <s v="EST D - APARTAMENTO RJ + ESCRITÓRIO DE SILVÉRIO + DELEGACIA"/>
    <s v="13:00"/>
    <s v="21:00"/>
    <s v="13:32:22"/>
    <s v="18:03:50"/>
    <s v="Sábado"/>
    <m/>
    <n v="3.5"/>
    <s v="18:03"/>
    <x v="2"/>
    <d v="1899-12-30T04:31:28"/>
    <m/>
    <n v="209"/>
    <s v="Acima de 120 minutos"/>
    <d v="1899-12-30T18:00:00"/>
    <d v="1899-12-30T13:30:00"/>
  </r>
  <r>
    <s v="SGP_NOVO"/>
    <x v="10"/>
    <s v="9"/>
    <s v="27/02/2024 19:01:11"/>
    <s v="24/04/2024 21:08:43"/>
    <s v="24/04/2024"/>
    <s v="-8"/>
    <s v="Estúdio"/>
    <s v="Fechado"/>
    <s v="EST B - MERCADO"/>
    <s v="13:00"/>
    <s v="21:00"/>
    <s v="13:28:00"/>
    <s v="20:46:07"/>
    <s v="Quarta"/>
    <m/>
    <n v="2.375"/>
    <s v="20:46"/>
    <x v="5"/>
    <d v="1899-12-30T07:18:07"/>
    <m/>
    <n v="402"/>
    <s v="Acima de 120 minutos"/>
    <d v="1899-12-30T21:00:00"/>
    <d v="1899-12-30T13:30:00"/>
  </r>
  <r>
    <s v="SGP_NOVO"/>
    <x v="10"/>
    <s v="10"/>
    <s v="27/02/2024 19:01:46"/>
    <s v="25/04/2024 15:37:41"/>
    <s v="25/04/2024"/>
    <s v="-2"/>
    <s v="Estúdio"/>
    <s v="Fechado"/>
    <s v="EST B - MERCADO"/>
    <s v="13:00"/>
    <s v="21:00"/>
    <s v="13:30:00"/>
    <s v="20:25:54"/>
    <s v="Quinta"/>
    <m/>
    <n v="4"/>
    <s v="20:25"/>
    <x v="5"/>
    <d v="1899-12-30T06:55:54"/>
    <m/>
    <n v="305"/>
    <s v="Acima de 120 minutos"/>
    <d v="1899-12-30T20:30:00"/>
    <d v="1899-12-30T13:30:00"/>
  </r>
  <r>
    <s v="SGP_NOVO"/>
    <x v="10"/>
    <s v="11"/>
    <s v="27/02/2024 19:07:14"/>
    <s v="27/04/2024 16:38:20"/>
    <s v="27/04/2024"/>
    <s v="-3"/>
    <s v="Estúdio"/>
    <s v="Fechado"/>
    <s v="EST B - MERCADO"/>
    <s v="13:00"/>
    <s v="21:00"/>
    <s v="13:24:27"/>
    <s v="20:56:02"/>
    <s v="Sábado"/>
    <m/>
    <n v="5.46"/>
    <s v="20:56"/>
    <x v="5"/>
    <d v="1899-12-30T07:31:35"/>
    <m/>
    <n v="389"/>
    <s v="Acima de 120 minutos"/>
    <d v="1899-12-30T21:00:00"/>
    <d v="1899-12-30T13:30:00"/>
  </r>
  <r>
    <s v="SGP_NOVO"/>
    <x v="10"/>
    <s v="12"/>
    <s v="27/02/2024 19:07:46"/>
    <s v="26/04/2024 21:05:26"/>
    <s v="26/04/2024"/>
    <s v="-8"/>
    <s v="Estúdio"/>
    <s v="Fechado"/>
    <s v="EST B - MERCADO"/>
    <s v="13:00"/>
    <s v="21:00"/>
    <s v="13:46:10"/>
    <s v="21:23:32"/>
    <s v="Sexta"/>
    <m/>
    <n v="4.875"/>
    <s v="21:23"/>
    <x v="4"/>
    <d v="1899-12-30T07:37:22"/>
    <m/>
    <n v="383"/>
    <s v="Acima de 120 minutos"/>
    <d v="1899-12-30T21:30:00"/>
    <d v="1899-12-30T14:00:00"/>
  </r>
  <r>
    <s v="SGP_NOVO"/>
    <x v="10"/>
    <s v="13"/>
    <s v="27/02/2024 19:10:01"/>
    <s v="27/04/2024 16:32:25"/>
    <s v="30/04/2024"/>
    <s v="68"/>
    <s v="Estúdio"/>
    <s v="Fechado"/>
    <s v="EST B - MERCADO"/>
    <s v="13:00"/>
    <s v="21:00"/>
    <s v="13:30:04"/>
    <s v="20:46:48"/>
    <s v="Terça"/>
    <m/>
    <n v="6.875"/>
    <s v="20:46"/>
    <x v="5"/>
    <d v="1899-12-30T07:16:44"/>
    <m/>
    <n v="404"/>
    <s v="Acima de 120 minutos"/>
    <d v="1899-12-30T21:00:00"/>
    <d v="1899-12-30T13:30:00"/>
  </r>
  <r>
    <s v="SGP_NOVO"/>
    <x v="10"/>
    <s v="14"/>
    <s v="27/02/2024 19:10:05"/>
    <s v="29/04/2024 17:36:44"/>
    <s v="29/04/2024"/>
    <s v="-4"/>
    <s v="Estúdio"/>
    <s v="Fechado"/>
    <s v="EST B - MERCADO"/>
    <s v="13:00"/>
    <s v="21:00"/>
    <s v="13:12:29"/>
    <s v="20:59:15"/>
    <s v="Segunda"/>
    <m/>
    <n v="9"/>
    <s v="20:59"/>
    <x v="5"/>
    <d v="1899-12-30T07:46:46"/>
    <m/>
    <n v="374"/>
    <s v="Acima de 120 minutos"/>
    <d v="1899-12-30T21:00:00"/>
    <d v="1899-12-30T13:00:00"/>
  </r>
  <r>
    <s v="SGP_NOVO"/>
    <x v="10"/>
    <s v="15"/>
    <s v="27/02/2024 19:17:12"/>
    <s v="01/05/2024 18:44:08"/>
    <s v="02/05/2024"/>
    <s v="18"/>
    <s v="Estúdio"/>
    <s v="Fechado"/>
    <s v="EST B - MERCADO"/>
    <s v="13:00"/>
    <s v="21:00"/>
    <s v="13:13:58"/>
    <s v="20:19:55"/>
    <s v="Quinta"/>
    <m/>
    <n v="9.24"/>
    <s v="20:19"/>
    <x v="5"/>
    <d v="1899-12-30T07:05:57"/>
    <m/>
    <n v="415"/>
    <s v="Acima de 120 minutos"/>
    <d v="1899-12-30T20:30:00"/>
    <d v="1899-12-30T13:00:00"/>
  </r>
  <r>
    <s v="SGP_NOVO"/>
    <x v="10"/>
    <s v="16"/>
    <s v="27/02/2024 19:17:30"/>
    <s v="02/05/2024 21:11:48"/>
    <s v="03/05/2024"/>
    <s v="15"/>
    <s v="Estúdio"/>
    <s v="Fechado"/>
    <s v="EST B - MERCADO"/>
    <s v="13:00"/>
    <s v="21:00"/>
    <s v="13:46:20"/>
    <s v="20:42:47"/>
    <s v="Sexta"/>
    <m/>
    <n v="3.99"/>
    <s v="20:42"/>
    <x v="5"/>
    <d v="1899-12-30T06:56:27"/>
    <m/>
    <n v="304"/>
    <s v="Acima de 120 minutos"/>
    <d v="1899-12-30T20:30:00"/>
    <d v="1899-12-30T14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D18537-80FF-4037-BDA5-A319509F9C12}" name="Tabela dinâmica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5">
  <location ref="A4:B6" firstHeaderRow="1" firstDataRow="2" firstDataCol="1"/>
  <pivotFields count="25"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axis="axisCol" multipleItemSelectionAllowed="1" showAll="0">
      <items count="9">
        <item m="1" x="7"/>
        <item h="1" m="1" x="6"/>
        <item h="1" x="5"/>
        <item h="1" x="0"/>
        <item h="1" x="1"/>
        <item h="1" x="2"/>
        <item h="1" x="3"/>
        <item h="1" x="4"/>
        <item t="default"/>
      </items>
    </pivotField>
    <pivotField numFmtId="164" showAll="0"/>
    <pivotField numFmtId="164" showAll="0"/>
    <pivotField showAll="0"/>
    <pivotField showAll="0"/>
    <pivotField numFmtId="165" showAll="0"/>
    <pivotField numFmtId="165" showAll="0"/>
  </pivotFields>
  <rowItems count="1">
    <i/>
  </rowItems>
  <colFields count="1">
    <field x="18"/>
  </colFields>
  <colItems count="1">
    <i t="grand">
      <x/>
    </i>
  </colItems>
  <dataFields count="1">
    <dataField name="Contagem de Roteiro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A25196-1708-42B5-95B4-82D56BFBEAC3}" name="Tabela dinâmica2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A3:B4" firstHeaderRow="1" firstDataRow="1" firstDataCol="1" rowPageCount="1" colPageCount="1"/>
  <pivotFields count="25">
    <pivotField showAll="0"/>
    <pivotField axis="axisRow" showAll="0">
      <items count="12">
        <item x="1"/>
        <item x="2"/>
        <item x="3"/>
        <item x="4"/>
        <item x="5"/>
        <item x="6"/>
        <item x="7"/>
        <item h="1" x="8"/>
        <item x="9"/>
        <item h="1" x="0"/>
        <item h="1" x="1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axis="axisPage" multipleItemSelectionAllowed="1" showAll="0">
      <items count="9">
        <item m="1" x="7"/>
        <item h="1" m="1" x="6"/>
        <item h="1" x="5"/>
        <item h="1" x="0"/>
        <item h="1" x="1"/>
        <item h="1" x="2"/>
        <item h="1" x="3"/>
        <item h="1" x="4"/>
        <item t="default"/>
      </items>
    </pivotField>
    <pivotField numFmtId="164" showAll="0"/>
    <pivotField numFmtId="164" showAll="0"/>
    <pivotField showAll="0"/>
    <pivotField showAll="0"/>
    <pivotField numFmtId="165" showAll="0"/>
    <pivotField numFmtId="165" showAll="0"/>
  </pivotFields>
  <rowFields count="1">
    <field x="1"/>
  </rowFields>
  <rowItems count="1">
    <i t="grand">
      <x/>
    </i>
  </rowItems>
  <colItems count="1">
    <i/>
  </colItems>
  <pageFields count="1">
    <pageField fld="18" hier="-1"/>
  </pageFields>
  <dataFields count="1">
    <dataField name="Contagem de Roteiro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A128D46-5E1A-4FCF-A4B2-2BDC537848A3}" name="Tabela5" displayName="Tabela5" ref="A1:Z724" totalsRowShown="0">
  <autoFilter ref="A1:Z724" xr:uid="{7A128D46-5E1A-4FCF-A4B2-2BDC537848A3}"/>
  <tableColumns count="26">
    <tableColumn id="1" xr3:uid="{CD0743D9-69A7-4082-860F-C2E1EB47DCCE}" name="Sistema Fonte"/>
    <tableColumn id="23" xr3:uid="{577523CF-79ED-4B57-AB8B-1233C75E9CD9}" name="Ociosidade"/>
    <tableColumn id="2" xr3:uid="{4F85E64B-8263-4CEA-8E84-43E967F04E37}" name="Produto"/>
    <tableColumn id="3" xr3:uid="{009F5200-C9D4-4C47-8230-3A5E7097D357}" name="Roteiro"/>
    <tableColumn id="4" xr3:uid="{D20D1736-930A-43AD-B71B-9D1B84BCCD06}" name="Data Criação Roteiro"/>
    <tableColumn id="5" xr3:uid="{C6FF3BBA-6EB0-4080-9CE8-F68698101E0B}" name="Data Modificação Roteiro"/>
    <tableColumn id="6" xr3:uid="{C817960B-0A56-4BB4-82D6-DD6649F8F9C4}" name="Data do Roteiro"/>
    <tableColumn id="7" xr3:uid="{F920EC6E-58AD-4DA6-A791-1998421CF937}" name="Antecedência Mod Roteiro (hr)"/>
    <tableColumn id="8" xr3:uid="{8B5D7159-D592-48DF-BE31-8D829E61A6D2}" name="Tipo do Roteiro"/>
    <tableColumn id="9" xr3:uid="{F98B392E-701D-4B48-A2E2-0E8B96D6A92B}" name="Status do Roteiro"/>
    <tableColumn id="10" xr3:uid="{6F76AAD7-A661-479D-A7F2-74A0F0061565}" name="Local do Roteiro"/>
    <tableColumn id="11" xr3:uid="{CCBC419E-2020-42B0-90F7-ADA646101A94}" name="Hora Início Previsto"/>
    <tableColumn id="12" xr3:uid="{BE7AB639-1E86-4C09-8EE8-DB9EA6FCB75E}" name="Hora Fim Previsto"/>
    <tableColumn id="13" xr3:uid="{9FCAF685-DF27-4A00-AB60-088D2FD81BDE}" name="Hora Início Realizado"/>
    <tableColumn id="14" xr3:uid="{626AC9B5-7EC9-4A46-AB9C-9C38A1A50425}" name="Hora Fim Realizado" dataDxfId="7"/>
    <tableColumn id="15" xr3:uid="{14F63A67-EBFB-40A3-9560-456AF5EDB9E6}" name="Dia da Semana do Roteiro"/>
    <tableColumn id="16" xr3:uid="{EF997177-26BB-473C-99DB-B8E030322165}" name="Endereço Gravação"/>
    <tableColumn id="17" xr3:uid="{BDB1DF32-8626-4D23-AC5C-9E2606A1F5DE}" name="Qtd Páginas"/>
    <tableColumn id="18" xr3:uid="{765D7EF0-4CB0-4350-B4AE-15C001CB0C25}" name="Filtro Horário Fim" dataDxfId="6">
      <calculatedColumnFormula>LEFT(Tabela5[[#This Row],[Hora Fim Realizado]],5)</calculatedColumnFormula>
    </tableColumn>
    <tableColumn id="19" xr3:uid="{5FAF68FB-7203-4631-9287-BC0892F3892E}" name="Filtro Hora Final" dataDxfId="5">
      <calculatedColumnFormula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calculatedColumnFormula>
    </tableColumn>
    <tableColumn id="20" xr3:uid="{3352AC1E-2221-4EAC-A12D-36A7C8BF9418}" name="Hora " dataDxfId="4">
      <calculatedColumnFormula>IF((V2-(Tabela5[[#This Row],[Hora Fim Realizado]]-Tabela5[[#This Row],[Hora Início Realizado]]))&lt; 0,(Tabela5[[#This Row],[Hora Fim Realizado]]-Tabela5[[#This Row],[Hora Início Realizado]])-V2,V2-(Tabela5[[#This Row],[Hora Fim Realizado]]-Tabela5[[#This Row],[Hora Início Realizado]]))</calculatedColumnFormula>
    </tableColumn>
    <tableColumn id="22" xr3:uid="{E2835822-F3F1-4BC5-9D5A-D5A51F0689E0}" name="Turno de Gravação"/>
    <tableColumn id="24" xr3:uid="{BFC4B96D-226E-4B81-82AA-03B90DB4DD24}" name="Ociosidade2" dataDxfId="3">
      <calculatedColumnFormula>IF((V2-(Tabela5[[#This Row],[Hora Fim Realizado]]-Tabela5[[#This Row],[Hora Início Realizado]]))&lt; 0,-1*(MINUTE(Tabela5[[#This Row],[Hora ]]))+(HOUR(Tabela5[[#This Row],[Hora ]])*60),(MINUTE(Tabela5[[#This Row],[Hora ]]))+(HOUR(Tabela5[[#This Row],[Hora ]])*60))</calculatedColumnFormula>
    </tableColumn>
    <tableColumn id="27" xr3:uid="{A95EF7BD-27F2-4FAD-A792-5AF6A8BAB58F}" name="Cálculo de Ociosidade" dataDxfId="2">
      <calculatedColumnFormula>IF(W2&lt;0, "Estouro", IF(W2&lt;=31,"Até 30 minutos",IF(W2&lt;=61,"De 30 até 60 minutos",IF(W2&lt;=91,"De 60 até 90 minutos",IF(W2&lt;=121,"De 90 até 120 minutos", IF(W2&gt;=121,"Acima de 120 minutos"))))))</calculatedColumnFormula>
    </tableColumn>
    <tableColumn id="29" xr3:uid="{229A617D-B217-4FD9-998A-012A23385B57}" name="Hora Fim Arred" dataDxfId="1">
      <calculatedColumnFormula>IFERROR(MROUND(Tabela5[[#This Row],[Filtro Horário Fim]],1/48)," ")</calculatedColumnFormula>
    </tableColumn>
    <tableColumn id="21" xr3:uid="{DFFA038F-84C0-42D4-A7DF-BE0256D2DB93}" name="Hora Inicio Arred" dataDxfId="0">
      <calculatedColumnFormula>IFERROR(MROUND(Tabela5[[#This Row],[Hora Início Realizado]],1/48)," 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A37B0-D4E1-4029-97AD-79BD79E992E6}">
  <dimension ref="A1:Z724"/>
  <sheetViews>
    <sheetView tabSelected="1" workbookViewId="0">
      <selection activeCell="E22" sqref="E22"/>
    </sheetView>
  </sheetViews>
  <sheetFormatPr defaultRowHeight="14.4" x14ac:dyDescent="0.3"/>
  <cols>
    <col min="1" max="2" width="16" customWidth="1"/>
    <col min="3" max="3" width="10.33203125" customWidth="1"/>
    <col min="4" max="4" width="9.88671875" customWidth="1"/>
    <col min="5" max="5" width="21.6640625" customWidth="1"/>
    <col min="6" max="6" width="25.6640625" customWidth="1"/>
    <col min="7" max="7" width="17.109375" customWidth="1"/>
    <col min="8" max="8" width="30.5546875" customWidth="1"/>
    <col min="9" max="9" width="16.88671875" customWidth="1"/>
    <col min="10" max="10" width="18.6640625" customWidth="1"/>
    <col min="11" max="11" width="17.6640625" customWidth="1"/>
    <col min="12" max="12" width="20.6640625" customWidth="1"/>
    <col min="13" max="13" width="19" customWidth="1"/>
    <col min="14" max="14" width="22" customWidth="1"/>
    <col min="15" max="15" width="20.33203125" style="3" customWidth="1"/>
    <col min="16" max="16" width="26.109375" customWidth="1"/>
    <col min="17" max="17" width="20.44140625" customWidth="1"/>
    <col min="18" max="18" width="13.6640625" customWidth="1"/>
    <col min="21" max="21" width="8.109375" style="3" customWidth="1"/>
    <col min="23" max="23" width="20.6640625" bestFit="1" customWidth="1"/>
    <col min="24" max="24" width="12.88671875" bestFit="1" customWidth="1"/>
    <col min="25" max="25" width="15.44140625" bestFit="1" customWidth="1"/>
  </cols>
  <sheetData>
    <row r="1" spans="1:26" x14ac:dyDescent="0.3">
      <c r="A1" t="s">
        <v>0</v>
      </c>
      <c r="B1" t="s">
        <v>3875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s="3" t="s">
        <v>13</v>
      </c>
      <c r="P1" t="s">
        <v>14</v>
      </c>
      <c r="Q1" t="s">
        <v>15</v>
      </c>
      <c r="R1" t="s">
        <v>16</v>
      </c>
      <c r="S1" t="s">
        <v>2821</v>
      </c>
      <c r="T1" t="s">
        <v>2822</v>
      </c>
      <c r="U1" s="3" t="s">
        <v>2827</v>
      </c>
      <c r="V1" t="s">
        <v>2830</v>
      </c>
      <c r="W1" t="s">
        <v>3876</v>
      </c>
      <c r="X1" t="s">
        <v>2829</v>
      </c>
      <c r="Y1" t="s">
        <v>2828</v>
      </c>
      <c r="Z1" t="s">
        <v>3066</v>
      </c>
    </row>
    <row r="2" spans="1:26" x14ac:dyDescent="0.3">
      <c r="A2" t="s">
        <v>17</v>
      </c>
      <c r="B2">
        <v>114</v>
      </c>
      <c r="C2" t="s">
        <v>2831</v>
      </c>
      <c r="D2" t="s">
        <v>428</v>
      </c>
      <c r="E2" t="s">
        <v>3067</v>
      </c>
      <c r="F2" t="s">
        <v>3068</v>
      </c>
      <c r="G2" t="s">
        <v>3069</v>
      </c>
      <c r="H2" t="s">
        <v>23</v>
      </c>
      <c r="I2" t="s">
        <v>24</v>
      </c>
      <c r="J2" t="s">
        <v>37</v>
      </c>
      <c r="K2" t="s">
        <v>3070</v>
      </c>
      <c r="L2" t="s">
        <v>27</v>
      </c>
      <c r="M2" t="s">
        <v>3071</v>
      </c>
      <c r="N2" t="s">
        <v>3072</v>
      </c>
      <c r="O2" s="3" t="s">
        <v>3073</v>
      </c>
      <c r="P2" t="s">
        <v>31</v>
      </c>
      <c r="R2">
        <v>2.92</v>
      </c>
      <c r="S2" t="str">
        <f>LEFT(Tabela5[[#This Row],[Hora Fim Realizado]],5)</f>
        <v>19:20</v>
      </c>
      <c r="T2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2" s="3">
        <f>IF((V2-(Tabela5[[#This Row],[Hora Fim Realizado]]-Tabela5[[#This Row],[Hora Início Realizado]]))&lt; 0,(Tabela5[[#This Row],[Hora Fim Realizado]]-Tabela5[[#This Row],[Hora Início Realizado]])-V2,V2-(Tabela5[[#This Row],[Hora Fim Realizado]]-Tabela5[[#This Row],[Hora Início Realizado]]))</f>
        <v>7.96412037037037E-2</v>
      </c>
      <c r="V2" s="3">
        <v>0.33333333333333331</v>
      </c>
      <c r="W2">
        <f>IF((V2-(Tabela5[[#This Row],[Hora Fim Realizado]]-Tabela5[[#This Row],[Hora Início Realizado]]))&lt; 0,-1*(MINUTE(Tabela5[[#This Row],[Hora ]]))+(HOUR(Tabela5[[#This Row],[Hora ]])*60),(MINUTE(Tabela5[[#This Row],[Hora ]]))+(HOUR(Tabela5[[#This Row],[Hora ]])*60))</f>
        <v>114</v>
      </c>
      <c r="X2" t="str">
        <f t="shared" ref="X2:X65" si="0">IF(W2&lt;0, "Estouro", IF(W2&lt;=31,"Até 30 minutos",IF(W2&lt;=61,"De 30 até 60 minutos",IF(W2&lt;=91,"De 60 até 90 minutos",IF(W2&lt;=121,"De 90 até 120 minutos", IF(W2&gt;=121,"Acima de 120 minutos"))))))</f>
        <v>De 90 até 120 minutos</v>
      </c>
      <c r="Y2" s="3">
        <f>IFERROR(MROUND(Tabela5[[#This Row],[Filtro Horário Fim]],1/48)," ")</f>
        <v>0.8125</v>
      </c>
      <c r="Z2" s="3">
        <f>IFERROR(MROUND(Tabela5[[#This Row],[Hora Início Realizado]],1/48)," ")</f>
        <v>0.5625</v>
      </c>
    </row>
    <row r="3" spans="1:26" x14ac:dyDescent="0.3">
      <c r="A3" t="s">
        <v>17</v>
      </c>
      <c r="B3">
        <v>120</v>
      </c>
      <c r="C3" t="s">
        <v>2831</v>
      </c>
      <c r="D3" t="s">
        <v>1411</v>
      </c>
      <c r="E3" t="s">
        <v>3074</v>
      </c>
      <c r="F3" t="s">
        <v>3075</v>
      </c>
      <c r="G3" t="s">
        <v>3076</v>
      </c>
      <c r="H3" t="s">
        <v>941</v>
      </c>
      <c r="I3" t="s">
        <v>24</v>
      </c>
      <c r="J3" t="s">
        <v>37</v>
      </c>
      <c r="K3" t="s">
        <v>3070</v>
      </c>
      <c r="L3" t="s">
        <v>27</v>
      </c>
      <c r="M3" t="s">
        <v>3071</v>
      </c>
      <c r="N3" t="s">
        <v>3077</v>
      </c>
      <c r="O3" s="4" t="s">
        <v>3078</v>
      </c>
      <c r="P3" t="s">
        <v>50</v>
      </c>
      <c r="Q3" s="3"/>
      <c r="R3">
        <v>6.6150000000000002</v>
      </c>
      <c r="S3" s="4" t="str">
        <f>LEFT(Tabela5[[#This Row],[Hora Fim Realizado]],5)</f>
        <v>19:32</v>
      </c>
      <c r="T3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3" s="3">
        <f>IF((V3-(Tabela5[[#This Row],[Hora Fim Realizado]]-Tabela5[[#This Row],[Hora Início Realizado]]))&lt; 0,(Tabela5[[#This Row],[Hora Fim Realizado]]-Tabela5[[#This Row],[Hora Início Realizado]])-V3,V3-(Tabela5[[#This Row],[Hora Fim Realizado]]-Tabela5[[#This Row],[Hora Início Realizado]]))</f>
        <v>8.3726851851851858E-2</v>
      </c>
      <c r="V3" s="3">
        <v>0.33333333333333331</v>
      </c>
      <c r="W3">
        <f>IF((V3-(Tabela5[[#This Row],[Hora Fim Realizado]]-Tabela5[[#This Row],[Hora Início Realizado]]))&lt; 0,-1*(MINUTE(Tabela5[[#This Row],[Hora ]]))+(HOUR(Tabela5[[#This Row],[Hora ]])*60),(MINUTE(Tabela5[[#This Row],[Hora ]]))+(HOUR(Tabela5[[#This Row],[Hora ]])*60))</f>
        <v>120</v>
      </c>
      <c r="X3" t="str">
        <f t="shared" si="0"/>
        <v>De 90 até 120 minutos</v>
      </c>
      <c r="Y3" s="3">
        <f>IFERROR(MROUND(Tabela5[[#This Row],[Filtro Horário Fim]],1/48)," ")</f>
        <v>0.8125</v>
      </c>
      <c r="Z3" s="3">
        <f>IFERROR(MROUND(Tabela5[[#This Row],[Hora Início Realizado]],1/48)," ")</f>
        <v>0.5625</v>
      </c>
    </row>
    <row r="4" spans="1:26" x14ac:dyDescent="0.3">
      <c r="A4" t="s">
        <v>17</v>
      </c>
      <c r="B4">
        <v>216</v>
      </c>
      <c r="C4" t="s">
        <v>2831</v>
      </c>
      <c r="D4" t="s">
        <v>2832</v>
      </c>
      <c r="E4" t="s">
        <v>2833</v>
      </c>
      <c r="F4" t="s">
        <v>2834</v>
      </c>
      <c r="G4" t="s">
        <v>2835</v>
      </c>
      <c r="H4" t="s">
        <v>195</v>
      </c>
      <c r="I4" t="s">
        <v>24</v>
      </c>
      <c r="J4" t="s">
        <v>37</v>
      </c>
      <c r="K4" t="s">
        <v>2836</v>
      </c>
      <c r="L4" t="s">
        <v>27</v>
      </c>
      <c r="M4" t="s">
        <v>566</v>
      </c>
      <c r="N4" t="s">
        <v>852</v>
      </c>
      <c r="O4" s="3" t="s">
        <v>2837</v>
      </c>
      <c r="P4" t="s">
        <v>50</v>
      </c>
      <c r="Q4" s="3"/>
      <c r="R4">
        <v>4.4649999999999999</v>
      </c>
      <c r="S4" t="str">
        <f>LEFT(Tabela5[[#This Row],[Hora Fim Realizado]],5)</f>
        <v>17:53</v>
      </c>
      <c r="T4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18h</v>
      </c>
      <c r="U4" s="3">
        <f>IF((V4-(Tabela5[[#This Row],[Hora Fim Realizado]]-Tabela5[[#This Row],[Hora Início Realizado]]))&lt; 0,(Tabela5[[#This Row],[Hora Fim Realizado]]-Tabela5[[#This Row],[Hora Início Realizado]])-V4,V4-(Tabela5[[#This Row],[Hora Fim Realizado]]-Tabela5[[#This Row],[Hora Início Realizado]]))</f>
        <v>0.15040509259259255</v>
      </c>
      <c r="V4" s="3">
        <v>0.33333333333333331</v>
      </c>
      <c r="W4">
        <f>IF((V4-(Tabela5[[#This Row],[Hora Fim Realizado]]-Tabela5[[#This Row],[Hora Início Realizado]]))&lt; 0,-1*(MINUTE(Tabela5[[#This Row],[Hora ]]))+(HOUR(Tabela5[[#This Row],[Hora ]])*60),(MINUTE(Tabela5[[#This Row],[Hora ]]))+(HOUR(Tabela5[[#This Row],[Hora ]])*60))</f>
        <v>216</v>
      </c>
      <c r="X4" t="str">
        <f t="shared" si="0"/>
        <v>Acima de 120 minutos</v>
      </c>
      <c r="Y4" s="3">
        <f>IFERROR(MROUND(Tabela5[[#This Row],[Filtro Horário Fim]],1/48)," ")</f>
        <v>0.75</v>
      </c>
      <c r="Z4" s="3">
        <f>IFERROR(MROUND(Tabela5[[#This Row],[Hora Início Realizado]],1/48)," ")</f>
        <v>0.5625</v>
      </c>
    </row>
    <row r="5" spans="1:26" x14ac:dyDescent="0.3">
      <c r="A5" t="s">
        <v>17</v>
      </c>
      <c r="B5">
        <v>190</v>
      </c>
      <c r="C5" t="s">
        <v>2831</v>
      </c>
      <c r="D5">
        <v>6</v>
      </c>
      <c r="E5" t="s">
        <v>3200</v>
      </c>
      <c r="F5" t="s">
        <v>3201</v>
      </c>
      <c r="G5" t="s">
        <v>3202</v>
      </c>
      <c r="H5" t="s">
        <v>3203</v>
      </c>
      <c r="I5" t="s">
        <v>24</v>
      </c>
      <c r="J5" t="s">
        <v>37</v>
      </c>
      <c r="K5" t="s">
        <v>3070</v>
      </c>
      <c r="L5" t="s">
        <v>27</v>
      </c>
      <c r="M5" t="s">
        <v>566</v>
      </c>
      <c r="N5" t="s">
        <v>97</v>
      </c>
      <c r="O5" s="3" t="s">
        <v>3204</v>
      </c>
      <c r="P5" t="s">
        <v>92</v>
      </c>
      <c r="Q5" s="4"/>
      <c r="R5">
        <v>6.5549999999999997</v>
      </c>
      <c r="S5" t="str">
        <f>LEFT(Tabela5[[#This Row],[Hora Fim Realizado]],5)</f>
        <v>18:04</v>
      </c>
      <c r="T5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19h</v>
      </c>
      <c r="U5" s="3">
        <f>IF((V5-(Tabela5[[#This Row],[Hora Fim Realizado]]-Tabela5[[#This Row],[Hora Início Realizado]]))&lt; 0,(Tabela5[[#This Row],[Hora Fim Realizado]]-Tabela5[[#This Row],[Hora Início Realizado]])-V5,V5-(Tabela5[[#This Row],[Hora Fim Realizado]]-Tabela5[[#This Row],[Hora Início Realizado]]))</f>
        <v>0.13250000000000001</v>
      </c>
      <c r="V5" s="3">
        <v>0.33333333333333331</v>
      </c>
      <c r="W5">
        <f>IF((V5-(Tabela5[[#This Row],[Hora Fim Realizado]]-Tabela5[[#This Row],[Hora Início Realizado]]))&lt; 0,-1*(MINUTE(Tabela5[[#This Row],[Hora ]]))+(HOUR(Tabela5[[#This Row],[Hora ]])*60),(MINUTE(Tabela5[[#This Row],[Hora ]]))+(HOUR(Tabela5[[#This Row],[Hora ]])*60))</f>
        <v>190</v>
      </c>
      <c r="X5" t="str">
        <f t="shared" si="0"/>
        <v>Acima de 120 minutos</v>
      </c>
      <c r="Y5" s="3">
        <f>IFERROR(MROUND(Tabela5[[#This Row],[Filtro Horário Fim]],1/48)," ")</f>
        <v>0.75</v>
      </c>
      <c r="Z5" s="3">
        <f>IFERROR(MROUND(Tabela5[[#This Row],[Hora Início Realizado]],1/48)," ")</f>
        <v>0.5625</v>
      </c>
    </row>
    <row r="6" spans="1:26" x14ac:dyDescent="0.3">
      <c r="A6" t="s">
        <v>17</v>
      </c>
      <c r="B6">
        <v>33</v>
      </c>
      <c r="C6" t="s">
        <v>2831</v>
      </c>
      <c r="D6" t="s">
        <v>1877</v>
      </c>
      <c r="E6" t="s">
        <v>3079</v>
      </c>
      <c r="F6" t="s">
        <v>3080</v>
      </c>
      <c r="G6" t="s">
        <v>3081</v>
      </c>
      <c r="H6" t="s">
        <v>3036</v>
      </c>
      <c r="I6" t="s">
        <v>24</v>
      </c>
      <c r="J6" t="s">
        <v>37</v>
      </c>
      <c r="K6" t="s">
        <v>3070</v>
      </c>
      <c r="L6" t="s">
        <v>501</v>
      </c>
      <c r="M6" t="s">
        <v>502</v>
      </c>
      <c r="N6" t="s">
        <v>3082</v>
      </c>
      <c r="O6" s="3" t="s">
        <v>3083</v>
      </c>
      <c r="P6" t="s">
        <v>92</v>
      </c>
      <c r="R6">
        <v>7.12</v>
      </c>
      <c r="S6" t="str">
        <f>LEFT(Tabela5[[#This Row],[Hora Fim Realizado]],5)</f>
        <v>17:28</v>
      </c>
      <c r="T6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18h</v>
      </c>
      <c r="U6" s="3">
        <f>IF((V6-(Tabela5[[#This Row],[Hora Fim Realizado]]-Tabela5[[#This Row],[Hora Início Realizado]]))&lt; 0,(Tabela5[[#This Row],[Hora Fim Realizado]]-Tabela5[[#This Row],[Hora Início Realizado]])-V6,V6-(Tabela5[[#This Row],[Hora Fim Realizado]]-Tabela5[[#This Row],[Hora Início Realizado]]))</f>
        <v>2.3090277777777779E-2</v>
      </c>
      <c r="V6" s="3">
        <v>0.33333333333333331</v>
      </c>
      <c r="W6">
        <f>IF((V6-(Tabela5[[#This Row],[Hora Fim Realizado]]-Tabela5[[#This Row],[Hora Início Realizado]]))&lt; 0,-1*(MINUTE(Tabela5[[#This Row],[Hora ]]))+(HOUR(Tabela5[[#This Row],[Hora ]])*60),(MINUTE(Tabela5[[#This Row],[Hora ]]))+(HOUR(Tabela5[[#This Row],[Hora ]])*60))</f>
        <v>33</v>
      </c>
      <c r="X6" t="str">
        <f t="shared" si="0"/>
        <v>De 30 até 60 minutos</v>
      </c>
      <c r="Y6" s="3">
        <f>IFERROR(MROUND(Tabela5[[#This Row],[Filtro Horário Fim]],1/48)," ")</f>
        <v>0.72916666666666663</v>
      </c>
      <c r="Z6" s="3">
        <f>IFERROR(MROUND(Tabela5[[#This Row],[Hora Início Realizado]],1/48)," ")</f>
        <v>0.41666666666666663</v>
      </c>
    </row>
    <row r="7" spans="1:26" x14ac:dyDescent="0.3">
      <c r="A7" t="s">
        <v>17</v>
      </c>
      <c r="B7">
        <v>123</v>
      </c>
      <c r="C7" t="s">
        <v>2831</v>
      </c>
      <c r="D7" t="s">
        <v>3033</v>
      </c>
      <c r="E7" t="s">
        <v>3084</v>
      </c>
      <c r="F7" t="s">
        <v>3085</v>
      </c>
      <c r="G7" t="s">
        <v>3086</v>
      </c>
      <c r="H7" t="s">
        <v>89</v>
      </c>
      <c r="I7" t="s">
        <v>24</v>
      </c>
      <c r="J7" t="s">
        <v>37</v>
      </c>
      <c r="K7" t="s">
        <v>3070</v>
      </c>
      <c r="L7" t="s">
        <v>27</v>
      </c>
      <c r="M7" t="s">
        <v>566</v>
      </c>
      <c r="N7" t="s">
        <v>3087</v>
      </c>
      <c r="O7" s="3" t="s">
        <v>3088</v>
      </c>
      <c r="P7" t="s">
        <v>59</v>
      </c>
      <c r="R7">
        <v>4.71</v>
      </c>
      <c r="S7" t="str">
        <f>LEFT(Tabela5[[#This Row],[Hora Fim Realizado]],5)</f>
        <v>19:16</v>
      </c>
      <c r="T7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7" s="3">
        <f>IF((V7-(Tabela5[[#This Row],[Hora Fim Realizado]]-Tabela5[[#This Row],[Hora Início Realizado]]))&lt; 0,(Tabela5[[#This Row],[Hora Fim Realizado]]-Tabela5[[#This Row],[Hora Início Realizado]])-V7,V7-(Tabela5[[#This Row],[Hora Fim Realizado]]-Tabela5[[#This Row],[Hora Início Realizado]]))</f>
        <v>8.6018518518518217E-2</v>
      </c>
      <c r="V7" s="3">
        <v>0.33333333333333298</v>
      </c>
      <c r="W7">
        <f>IF((V7-(Tabela5[[#This Row],[Hora Fim Realizado]]-Tabela5[[#This Row],[Hora Início Realizado]]))&lt; 0,-1*(MINUTE(Tabela5[[#This Row],[Hora ]]))+(HOUR(Tabela5[[#This Row],[Hora ]])*60),(MINUTE(Tabela5[[#This Row],[Hora ]]))+(HOUR(Tabela5[[#This Row],[Hora ]])*60))</f>
        <v>123</v>
      </c>
      <c r="X7" t="str">
        <f t="shared" si="0"/>
        <v>Acima de 120 minutos</v>
      </c>
      <c r="Y7" s="3">
        <f>IFERROR(MROUND(Tabela5[[#This Row],[Filtro Horário Fim]],1/48)," ")</f>
        <v>0.8125</v>
      </c>
      <c r="Z7" s="3">
        <f>IFERROR(MROUND(Tabela5[[#This Row],[Hora Início Realizado]],1/48)," ")</f>
        <v>0.5625</v>
      </c>
    </row>
    <row r="8" spans="1:26" x14ac:dyDescent="0.3">
      <c r="A8" t="s">
        <v>17</v>
      </c>
      <c r="B8">
        <v>1295</v>
      </c>
      <c r="C8" t="s">
        <v>2831</v>
      </c>
      <c r="D8">
        <v>29</v>
      </c>
      <c r="E8" t="s">
        <v>3434</v>
      </c>
      <c r="F8" t="s">
        <v>3435</v>
      </c>
      <c r="G8" t="s">
        <v>3253</v>
      </c>
      <c r="H8" t="s">
        <v>412</v>
      </c>
      <c r="I8" t="s">
        <v>24</v>
      </c>
      <c r="J8" t="s">
        <v>37</v>
      </c>
      <c r="K8" t="s">
        <v>3436</v>
      </c>
      <c r="L8" t="s">
        <v>545</v>
      </c>
      <c r="M8" t="s">
        <v>502</v>
      </c>
      <c r="N8" t="s">
        <v>1795</v>
      </c>
      <c r="P8" t="s">
        <v>68</v>
      </c>
      <c r="R8">
        <v>0.05</v>
      </c>
      <c r="S8" t="str">
        <f>LEFT(Tabela5[[#This Row],[Hora Fim Realizado]],5)</f>
        <v/>
      </c>
      <c r="T8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17h</v>
      </c>
      <c r="U8" s="3">
        <f>IF((V8-(Tabela5[[#This Row],[Hora Fim Realizado]]-Tabela5[[#This Row],[Hora Início Realizado]]))&lt; 0,(Tabela5[[#This Row],[Hora Fim Realizado]]-Tabela5[[#This Row],[Hora Início Realizado]])-V8,V8-(Tabela5[[#This Row],[Hora Fim Realizado]]-Tabela5[[#This Row],[Hora Início Realizado]]))</f>
        <v>0.89930555555555514</v>
      </c>
      <c r="V8" s="3">
        <v>0.33333333333333298</v>
      </c>
      <c r="W8">
        <f>IF((V8-(Tabela5[[#This Row],[Hora Fim Realizado]]-Tabela5[[#This Row],[Hora Início Realizado]]))&lt; 0,-1*(MINUTE(Tabela5[[#This Row],[Hora ]]))+(HOUR(Tabela5[[#This Row],[Hora ]])*60),(MINUTE(Tabela5[[#This Row],[Hora ]]))+(HOUR(Tabela5[[#This Row],[Hora ]])*60))</f>
        <v>1295</v>
      </c>
      <c r="X8" t="str">
        <f t="shared" si="0"/>
        <v>Acima de 120 minutos</v>
      </c>
      <c r="Y8" s="3" t="str">
        <f>IFERROR(MROUND(Tabela5[[#This Row],[Filtro Horário Fim]],1/48)," ")</f>
        <v xml:space="preserve"> </v>
      </c>
      <c r="Z8" s="3">
        <f>IFERROR(MROUND(Tabela5[[#This Row],[Hora Início Realizado]],1/48)," ")</f>
        <v>0.5625</v>
      </c>
    </row>
    <row r="9" spans="1:26" x14ac:dyDescent="0.3">
      <c r="A9" t="s">
        <v>17</v>
      </c>
      <c r="B9">
        <v>9</v>
      </c>
      <c r="C9" t="s">
        <v>18</v>
      </c>
      <c r="D9" t="s">
        <v>19</v>
      </c>
      <c r="E9" t="s">
        <v>20</v>
      </c>
      <c r="F9" t="s">
        <v>21</v>
      </c>
      <c r="G9" t="s">
        <v>22</v>
      </c>
      <c r="H9" t="s">
        <v>23</v>
      </c>
      <c r="I9" t="s">
        <v>24</v>
      </c>
      <c r="J9" t="s">
        <v>25</v>
      </c>
      <c r="K9" t="s">
        <v>26</v>
      </c>
      <c r="L9" t="s">
        <v>27</v>
      </c>
      <c r="M9" t="s">
        <v>28</v>
      </c>
      <c r="N9" t="s">
        <v>29</v>
      </c>
      <c r="O9" s="3" t="s">
        <v>30</v>
      </c>
      <c r="P9" t="s">
        <v>31</v>
      </c>
      <c r="R9">
        <v>20.774999999999995</v>
      </c>
      <c r="S9" t="str">
        <f>LEFT(Tabela5[[#This Row],[Hora Fim Realizado]],5)</f>
        <v>21:02</v>
      </c>
      <c r="T9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Acima de 21h</v>
      </c>
      <c r="U9" s="3">
        <f>IF((V9-(Tabela5[[#This Row],[Hora Fim Realizado]]-Tabela5[[#This Row],[Hora Início Realizado]]))&lt; 0,(Tabela5[[#This Row],[Hora Fim Realizado]]-Tabela5[[#This Row],[Hora Início Realizado]])-V9,V9-(Tabela5[[#This Row],[Hora Fim Realizado]]-Tabela5[[#This Row],[Hora Início Realizado]]))</f>
        <v>6.8981481481478757E-3</v>
      </c>
      <c r="V9" s="3">
        <v>0.33333333333333298</v>
      </c>
      <c r="W9">
        <f>IF((V9-(Tabela5[[#This Row],[Hora Fim Realizado]]-Tabela5[[#This Row],[Hora Início Realizado]]))&lt; 0,-1*(MINUTE(Tabela5[[#This Row],[Hora ]]))+(HOUR(Tabela5[[#This Row],[Hora ]])*60),(MINUTE(Tabela5[[#This Row],[Hora ]]))+(HOUR(Tabela5[[#This Row],[Hora ]])*60))</f>
        <v>9</v>
      </c>
      <c r="X9" t="str">
        <f t="shared" si="0"/>
        <v>Até 30 minutos</v>
      </c>
      <c r="Y9" s="3">
        <f>IFERROR(MROUND(Tabela5[[#This Row],[Filtro Horário Fim]],1/48)," ")</f>
        <v>0.875</v>
      </c>
      <c r="Z9" s="3">
        <f>IFERROR(MROUND(Tabela5[[#This Row],[Hora Início Realizado]],1/48)," ")</f>
        <v>0.54166666666666663</v>
      </c>
    </row>
    <row r="10" spans="1:26" x14ac:dyDescent="0.3">
      <c r="A10" t="s">
        <v>17</v>
      </c>
      <c r="B10">
        <v>104</v>
      </c>
      <c r="C10" t="s">
        <v>18</v>
      </c>
      <c r="D10" t="s">
        <v>32</v>
      </c>
      <c r="E10" t="s">
        <v>33</v>
      </c>
      <c r="F10" t="s">
        <v>34</v>
      </c>
      <c r="G10" t="s">
        <v>35</v>
      </c>
      <c r="H10" t="s">
        <v>36</v>
      </c>
      <c r="I10" t="s">
        <v>24</v>
      </c>
      <c r="J10" t="s">
        <v>37</v>
      </c>
      <c r="K10" t="s">
        <v>38</v>
      </c>
      <c r="L10" t="s">
        <v>27</v>
      </c>
      <c r="M10" t="s">
        <v>28</v>
      </c>
      <c r="N10" t="s">
        <v>39</v>
      </c>
      <c r="O10" s="3" t="s">
        <v>40</v>
      </c>
      <c r="P10" t="s">
        <v>41</v>
      </c>
      <c r="R10">
        <v>17.785</v>
      </c>
      <c r="S10" t="str">
        <f>LEFT(Tabela5[[#This Row],[Hora Fim Realizado]],5)</f>
        <v>19:38</v>
      </c>
      <c r="T10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10" s="3">
        <f>IF((V10-(Tabela5[[#This Row],[Hora Fim Realizado]]-Tabela5[[#This Row],[Hora Início Realizado]]))&lt; 0,(Tabela5[[#This Row],[Hora Fim Realizado]]-Tabela5[[#This Row],[Hora Início Realizado]])-V10,V10-(Tabela5[[#This Row],[Hora Fim Realizado]]-Tabela5[[#This Row],[Hora Início Realizado]]))</f>
        <v>7.2604166666666303E-2</v>
      </c>
      <c r="V10" s="3">
        <v>0.33333333333333298</v>
      </c>
      <c r="W10">
        <f>IF((V10-(Tabela5[[#This Row],[Hora Fim Realizado]]-Tabela5[[#This Row],[Hora Início Realizado]]))&lt; 0,-1*(MINUTE(Tabela5[[#This Row],[Hora ]]))+(HOUR(Tabela5[[#This Row],[Hora ]])*60),(MINUTE(Tabela5[[#This Row],[Hora ]]))+(HOUR(Tabela5[[#This Row],[Hora ]])*60))</f>
        <v>104</v>
      </c>
      <c r="X10" t="str">
        <f t="shared" si="0"/>
        <v>De 90 até 120 minutos</v>
      </c>
      <c r="Y10" s="3">
        <f>IFERROR(MROUND(Tabela5[[#This Row],[Filtro Horário Fim]],1/48)," ")</f>
        <v>0.8125</v>
      </c>
      <c r="Z10" s="3">
        <f>IFERROR(MROUND(Tabela5[[#This Row],[Hora Início Realizado]],1/48)," ")</f>
        <v>0.5625</v>
      </c>
    </row>
    <row r="11" spans="1:26" x14ac:dyDescent="0.3">
      <c r="A11" t="s">
        <v>17</v>
      </c>
      <c r="B11">
        <v>11</v>
      </c>
      <c r="C11" t="s">
        <v>18</v>
      </c>
      <c r="D11" t="s">
        <v>42</v>
      </c>
      <c r="E11" t="s">
        <v>43</v>
      </c>
      <c r="F11" t="s">
        <v>44</v>
      </c>
      <c r="G11" t="s">
        <v>45</v>
      </c>
      <c r="H11" t="s">
        <v>46</v>
      </c>
      <c r="I11" t="s">
        <v>24</v>
      </c>
      <c r="J11" t="s">
        <v>37</v>
      </c>
      <c r="K11" t="s">
        <v>47</v>
      </c>
      <c r="L11" t="s">
        <v>27</v>
      </c>
      <c r="M11" t="s">
        <v>28</v>
      </c>
      <c r="N11" t="s">
        <v>48</v>
      </c>
      <c r="O11" s="3" t="s">
        <v>49</v>
      </c>
      <c r="P11" t="s">
        <v>50</v>
      </c>
      <c r="R11">
        <v>19.044999999999998</v>
      </c>
      <c r="S11" t="str">
        <f>LEFT(Tabela5[[#This Row],[Hora Fim Realizado]],5)</f>
        <v>20:54</v>
      </c>
      <c r="T11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11" s="3">
        <f>IF((V11-(Tabela5[[#This Row],[Hora Fim Realizado]]-Tabela5[[#This Row],[Hora Início Realizado]]))&lt; 0,(Tabela5[[#This Row],[Hora Fim Realizado]]-Tabela5[[#This Row],[Hora Início Realizado]])-V11,V11-(Tabela5[[#This Row],[Hora Fim Realizado]]-Tabela5[[#This Row],[Hora Início Realizado]]))</f>
        <v>8.0092592592589384E-3</v>
      </c>
      <c r="V11" s="3">
        <v>0.33333333333333298</v>
      </c>
      <c r="W11">
        <f>IF((V11-(Tabela5[[#This Row],[Hora Fim Realizado]]-Tabela5[[#This Row],[Hora Início Realizado]]))&lt; 0,-1*(MINUTE(Tabela5[[#This Row],[Hora ]]))+(HOUR(Tabela5[[#This Row],[Hora ]])*60),(MINUTE(Tabela5[[#This Row],[Hora ]]))+(HOUR(Tabela5[[#This Row],[Hora ]])*60))</f>
        <v>11</v>
      </c>
      <c r="X11" t="str">
        <f t="shared" si="0"/>
        <v>Até 30 minutos</v>
      </c>
      <c r="Y11" s="3">
        <f>IFERROR(MROUND(Tabela5[[#This Row],[Filtro Horário Fim]],1/48)," ")</f>
        <v>0.875</v>
      </c>
      <c r="Z11" s="3">
        <f>IFERROR(MROUND(Tabela5[[#This Row],[Hora Início Realizado]],1/48)," ")</f>
        <v>0.54166666666666663</v>
      </c>
    </row>
    <row r="12" spans="1:26" x14ac:dyDescent="0.3">
      <c r="A12" t="s">
        <v>17</v>
      </c>
      <c r="B12">
        <v>19</v>
      </c>
      <c r="C12" t="s">
        <v>18</v>
      </c>
      <c r="D12" t="s">
        <v>51</v>
      </c>
      <c r="E12" t="s">
        <v>52</v>
      </c>
      <c r="F12" t="s">
        <v>53</v>
      </c>
      <c r="G12" t="s">
        <v>54</v>
      </c>
      <c r="H12" t="s">
        <v>55</v>
      </c>
      <c r="I12" t="s">
        <v>24</v>
      </c>
      <c r="J12" t="s">
        <v>37</v>
      </c>
      <c r="K12" t="s">
        <v>56</v>
      </c>
      <c r="L12" t="s">
        <v>27</v>
      </c>
      <c r="M12" t="s">
        <v>28</v>
      </c>
      <c r="N12" t="s">
        <v>57</v>
      </c>
      <c r="O12" s="3" t="s">
        <v>58</v>
      </c>
      <c r="P12" t="s">
        <v>59</v>
      </c>
      <c r="R12">
        <v>17.38</v>
      </c>
      <c r="S12" t="str">
        <f>LEFT(Tabela5[[#This Row],[Hora Fim Realizado]],5)</f>
        <v>20:45</v>
      </c>
      <c r="T12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12" s="3">
        <f>IF((V12-(Tabela5[[#This Row],[Hora Fim Realizado]]-Tabela5[[#This Row],[Hora Início Realizado]]))&lt; 0,(Tabela5[[#This Row],[Hora Fim Realizado]]-Tabela5[[#This Row],[Hora Início Realizado]])-V12,V12-(Tabela5[[#This Row],[Hora Fim Realizado]]-Tabela5[[#This Row],[Hora Início Realizado]]))</f>
        <v>1.3726851851851463E-2</v>
      </c>
      <c r="V12" s="3">
        <v>0.33333333333333298</v>
      </c>
      <c r="W12">
        <f>IF((V12-(Tabela5[[#This Row],[Hora Fim Realizado]]-Tabela5[[#This Row],[Hora Início Realizado]]))&lt; 0,-1*(MINUTE(Tabela5[[#This Row],[Hora ]]))+(HOUR(Tabela5[[#This Row],[Hora ]])*60),(MINUTE(Tabela5[[#This Row],[Hora ]]))+(HOUR(Tabela5[[#This Row],[Hora ]])*60))</f>
        <v>19</v>
      </c>
      <c r="X12" t="str">
        <f t="shared" si="0"/>
        <v>Até 30 minutos</v>
      </c>
      <c r="Y12" s="3">
        <f>IFERROR(MROUND(Tabela5[[#This Row],[Filtro Horário Fim]],1/48)," ")</f>
        <v>0.875</v>
      </c>
      <c r="Z12" s="3">
        <f>IFERROR(MROUND(Tabela5[[#This Row],[Hora Início Realizado]],1/48)," ")</f>
        <v>0.54166666666666663</v>
      </c>
    </row>
    <row r="13" spans="1:26" x14ac:dyDescent="0.3">
      <c r="A13" t="s">
        <v>17</v>
      </c>
      <c r="B13">
        <v>100</v>
      </c>
      <c r="C13" t="s">
        <v>18</v>
      </c>
      <c r="D13" t="s">
        <v>60</v>
      </c>
      <c r="E13" t="s">
        <v>61</v>
      </c>
      <c r="F13" t="s">
        <v>62</v>
      </c>
      <c r="G13" t="s">
        <v>63</v>
      </c>
      <c r="H13" t="s">
        <v>64</v>
      </c>
      <c r="I13" t="s">
        <v>24</v>
      </c>
      <c r="J13" t="s">
        <v>37</v>
      </c>
      <c r="K13" t="s">
        <v>65</v>
      </c>
      <c r="L13" t="s">
        <v>27</v>
      </c>
      <c r="M13" t="s">
        <v>28</v>
      </c>
      <c r="N13" t="s">
        <v>66</v>
      </c>
      <c r="O13" s="3" t="s">
        <v>67</v>
      </c>
      <c r="P13" t="s">
        <v>68</v>
      </c>
      <c r="R13">
        <v>15.81</v>
      </c>
      <c r="S13" t="str">
        <f>LEFT(Tabela5[[#This Row],[Hora Fim Realizado]],5)</f>
        <v>19:47</v>
      </c>
      <c r="T13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13" s="3">
        <f>IF((V13-(Tabela5[[#This Row],[Hora Fim Realizado]]-Tabela5[[#This Row],[Hora Início Realizado]]))&lt; 0,(Tabela5[[#This Row],[Hora Fim Realizado]]-Tabela5[[#This Row],[Hora Início Realizado]])-V13,V13-(Tabela5[[#This Row],[Hora Fim Realizado]]-Tabela5[[#This Row],[Hora Início Realizado]]))</f>
        <v>6.9664351851851547E-2</v>
      </c>
      <c r="V13" s="3">
        <v>0.33333333333333298</v>
      </c>
      <c r="W13">
        <f>IF((V13-(Tabela5[[#This Row],[Hora Fim Realizado]]-Tabela5[[#This Row],[Hora Início Realizado]]))&lt; 0,-1*(MINUTE(Tabela5[[#This Row],[Hora ]]))+(HOUR(Tabela5[[#This Row],[Hora ]])*60),(MINUTE(Tabela5[[#This Row],[Hora ]]))+(HOUR(Tabela5[[#This Row],[Hora ]])*60))</f>
        <v>100</v>
      </c>
      <c r="X13" t="str">
        <f t="shared" si="0"/>
        <v>De 90 até 120 minutos</v>
      </c>
      <c r="Y13" s="3">
        <f>IFERROR(MROUND(Tabela5[[#This Row],[Filtro Horário Fim]],1/48)," ")</f>
        <v>0.83333333333333326</v>
      </c>
      <c r="Z13" s="3">
        <f>IFERROR(MROUND(Tabela5[[#This Row],[Hora Início Realizado]],1/48)," ")</f>
        <v>0.5625</v>
      </c>
    </row>
    <row r="14" spans="1:26" x14ac:dyDescent="0.3">
      <c r="A14" t="s">
        <v>17</v>
      </c>
      <c r="B14">
        <v>2</v>
      </c>
      <c r="C14" t="s">
        <v>18</v>
      </c>
      <c r="D14" t="s">
        <v>69</v>
      </c>
      <c r="E14" t="s">
        <v>70</v>
      </c>
      <c r="F14" t="s">
        <v>71</v>
      </c>
      <c r="G14" t="s">
        <v>72</v>
      </c>
      <c r="H14" t="s">
        <v>73</v>
      </c>
      <c r="I14" t="s">
        <v>24</v>
      </c>
      <c r="J14" t="s">
        <v>37</v>
      </c>
      <c r="K14" t="s">
        <v>74</v>
      </c>
      <c r="L14" t="s">
        <v>27</v>
      </c>
      <c r="M14" t="s">
        <v>28</v>
      </c>
      <c r="N14" t="s">
        <v>75</v>
      </c>
      <c r="O14" s="3" t="s">
        <v>76</v>
      </c>
      <c r="P14" t="s">
        <v>41</v>
      </c>
      <c r="R14">
        <v>18.18</v>
      </c>
      <c r="S14" t="str">
        <f>LEFT(Tabela5[[#This Row],[Hora Fim Realizado]],5)</f>
        <v>21:00</v>
      </c>
      <c r="T14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14" s="3">
        <f>IF((V14-(Tabela5[[#This Row],[Hora Fim Realizado]]-Tabela5[[#This Row],[Hora Início Realizado]]))&lt; 0,(Tabela5[[#This Row],[Hora Fim Realizado]]-Tabela5[[#This Row],[Hora Início Realizado]])-V14,V14-(Tabela5[[#This Row],[Hora Fim Realizado]]-Tabela5[[#This Row],[Hora Início Realizado]]))</f>
        <v>1.4004629629625343E-3</v>
      </c>
      <c r="V14" s="3">
        <v>0.33333333333333298</v>
      </c>
      <c r="W14">
        <f>IF((V14-(Tabela5[[#This Row],[Hora Fim Realizado]]-Tabela5[[#This Row],[Hora Início Realizado]]))&lt; 0,-1*(MINUTE(Tabela5[[#This Row],[Hora ]]))+(HOUR(Tabela5[[#This Row],[Hora ]])*60),(MINUTE(Tabela5[[#This Row],[Hora ]]))+(HOUR(Tabela5[[#This Row],[Hora ]])*60))</f>
        <v>2</v>
      </c>
      <c r="X14" t="str">
        <f t="shared" si="0"/>
        <v>Até 30 minutos</v>
      </c>
      <c r="Y14" s="3">
        <f>IFERROR(MROUND(Tabela5[[#This Row],[Filtro Horário Fim]],1/48)," ")</f>
        <v>0.875</v>
      </c>
      <c r="Z14" s="3">
        <f>IFERROR(MROUND(Tabela5[[#This Row],[Hora Início Realizado]],1/48)," ")</f>
        <v>0.54166666666666663</v>
      </c>
    </row>
    <row r="15" spans="1:26" x14ac:dyDescent="0.3">
      <c r="A15" t="s">
        <v>17</v>
      </c>
      <c r="B15">
        <v>64</v>
      </c>
      <c r="C15" t="s">
        <v>18</v>
      </c>
      <c r="D15" t="s">
        <v>77</v>
      </c>
      <c r="E15" t="s">
        <v>78</v>
      </c>
      <c r="F15" t="s">
        <v>79</v>
      </c>
      <c r="G15" t="s">
        <v>80</v>
      </c>
      <c r="H15" t="s">
        <v>81</v>
      </c>
      <c r="I15" t="s">
        <v>24</v>
      </c>
      <c r="J15" t="s">
        <v>37</v>
      </c>
      <c r="K15" t="s">
        <v>82</v>
      </c>
      <c r="L15" t="s">
        <v>27</v>
      </c>
      <c r="M15" t="s">
        <v>28</v>
      </c>
      <c r="N15" t="s">
        <v>83</v>
      </c>
      <c r="O15" s="3" t="s">
        <v>84</v>
      </c>
      <c r="P15" t="s">
        <v>31</v>
      </c>
      <c r="R15">
        <v>17.439999999999998</v>
      </c>
      <c r="S15" t="str">
        <f>LEFT(Tabela5[[#This Row],[Hora Fim Realizado]],5)</f>
        <v>20:01</v>
      </c>
      <c r="T15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15" s="3">
        <f>IF((V15-(Tabela5[[#This Row],[Hora Fim Realizado]]-Tabela5[[#This Row],[Hora Início Realizado]]))&lt; 0,(Tabela5[[#This Row],[Hora Fim Realizado]]-Tabela5[[#This Row],[Hora Início Realizado]])-V15,V15-(Tabela5[[#This Row],[Hora Fim Realizado]]-Tabela5[[#This Row],[Hora Início Realizado]]))</f>
        <v>4.4560185185184842E-2</v>
      </c>
      <c r="V15" s="3">
        <v>0.33333333333333298</v>
      </c>
      <c r="W15">
        <f>IF((V15-(Tabela5[[#This Row],[Hora Fim Realizado]]-Tabela5[[#This Row],[Hora Início Realizado]]))&lt; 0,-1*(MINUTE(Tabela5[[#This Row],[Hora ]]))+(HOUR(Tabela5[[#This Row],[Hora ]])*60),(MINUTE(Tabela5[[#This Row],[Hora ]]))+(HOUR(Tabela5[[#This Row],[Hora ]])*60))</f>
        <v>64</v>
      </c>
      <c r="X15" t="str">
        <f t="shared" si="0"/>
        <v>De 60 até 90 minutos</v>
      </c>
      <c r="Y15" s="3">
        <f>IFERROR(MROUND(Tabela5[[#This Row],[Filtro Horário Fim]],1/48)," ")</f>
        <v>0.83333333333333326</v>
      </c>
      <c r="Z15" s="3">
        <f>IFERROR(MROUND(Tabela5[[#This Row],[Hora Início Realizado]],1/48)," ")</f>
        <v>0.54166666666666663</v>
      </c>
    </row>
    <row r="16" spans="1:26" x14ac:dyDescent="0.3">
      <c r="A16" t="s">
        <v>17</v>
      </c>
      <c r="B16">
        <v>129</v>
      </c>
      <c r="C16" t="s">
        <v>18</v>
      </c>
      <c r="D16" t="s">
        <v>85</v>
      </c>
      <c r="E16" t="s">
        <v>86</v>
      </c>
      <c r="F16" t="s">
        <v>87</v>
      </c>
      <c r="G16" t="s">
        <v>88</v>
      </c>
      <c r="H16" t="s">
        <v>89</v>
      </c>
      <c r="I16" t="s">
        <v>24</v>
      </c>
      <c r="J16" t="s">
        <v>37</v>
      </c>
      <c r="K16" t="s">
        <v>90</v>
      </c>
      <c r="L16" t="s">
        <v>27</v>
      </c>
      <c r="M16" t="s">
        <v>28</v>
      </c>
      <c r="N16" t="s">
        <v>29</v>
      </c>
      <c r="O16" s="3" t="s">
        <v>91</v>
      </c>
      <c r="P16" t="s">
        <v>92</v>
      </c>
      <c r="R16">
        <v>8.1</v>
      </c>
      <c r="S16" t="str">
        <f>LEFT(Tabela5[[#This Row],[Hora Fim Realizado]],5)</f>
        <v>19:02</v>
      </c>
      <c r="T16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16" s="3">
        <f>IF((V16-(Tabela5[[#This Row],[Hora Fim Realizado]]-Tabela5[[#This Row],[Hora Início Realizado]]))&lt; 0,(Tabela5[[#This Row],[Hora Fim Realizado]]-Tabela5[[#This Row],[Hora Início Realizado]])-V16,V16-(Tabela5[[#This Row],[Hora Fim Realizado]]-Tabela5[[#This Row],[Hora Início Realizado]]))</f>
        <v>8.9965277777777464E-2</v>
      </c>
      <c r="V16" s="3">
        <v>0.33333333333333298</v>
      </c>
      <c r="W16">
        <f>IF((V16-(Tabela5[[#This Row],[Hora Fim Realizado]]-Tabela5[[#This Row],[Hora Início Realizado]]))&lt; 0,-1*(MINUTE(Tabela5[[#This Row],[Hora ]]))+(HOUR(Tabela5[[#This Row],[Hora ]])*60),(MINUTE(Tabela5[[#This Row],[Hora ]]))+(HOUR(Tabela5[[#This Row],[Hora ]])*60))</f>
        <v>129</v>
      </c>
      <c r="X16" t="str">
        <f t="shared" si="0"/>
        <v>Acima de 120 minutos</v>
      </c>
      <c r="Y16" s="3">
        <f>IFERROR(MROUND(Tabela5[[#This Row],[Filtro Horário Fim]],1/48)," ")</f>
        <v>0.79166666666666663</v>
      </c>
      <c r="Z16" s="3">
        <f>IFERROR(MROUND(Tabela5[[#This Row],[Hora Início Realizado]],1/48)," ")</f>
        <v>0.54166666666666663</v>
      </c>
    </row>
    <row r="17" spans="1:26" x14ac:dyDescent="0.3">
      <c r="A17" t="s">
        <v>17</v>
      </c>
      <c r="B17">
        <v>195</v>
      </c>
      <c r="C17" t="s">
        <v>18</v>
      </c>
      <c r="D17" t="s">
        <v>93</v>
      </c>
      <c r="E17" t="s">
        <v>94</v>
      </c>
      <c r="F17" t="s">
        <v>95</v>
      </c>
      <c r="G17" t="s">
        <v>45</v>
      </c>
      <c r="H17" t="s">
        <v>46</v>
      </c>
      <c r="I17" t="s">
        <v>24</v>
      </c>
      <c r="J17" t="s">
        <v>37</v>
      </c>
      <c r="K17" t="s">
        <v>96</v>
      </c>
      <c r="L17" t="s">
        <v>27</v>
      </c>
      <c r="M17" t="s">
        <v>28</v>
      </c>
      <c r="N17" t="s">
        <v>97</v>
      </c>
      <c r="O17" s="3" t="s">
        <v>98</v>
      </c>
      <c r="P17" t="s">
        <v>50</v>
      </c>
      <c r="R17">
        <v>5.25</v>
      </c>
      <c r="S17" t="str">
        <f>LEFT(Tabela5[[#This Row],[Hora Fim Realizado]],5)</f>
        <v>17:59</v>
      </c>
      <c r="T17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18h</v>
      </c>
      <c r="U17" s="3">
        <f>IF((V17-(Tabela5[[#This Row],[Hora Fim Realizado]]-Tabela5[[#This Row],[Hora Início Realizado]]))&lt; 0,(Tabela5[[#This Row],[Hora Fim Realizado]]-Tabela5[[#This Row],[Hora Início Realizado]])-V17,V17-(Tabela5[[#This Row],[Hora Fim Realizado]]-Tabela5[[#This Row],[Hora Início Realizado]]))</f>
        <v>0.13565972222222195</v>
      </c>
      <c r="V17" s="3">
        <v>0.33333333333333298</v>
      </c>
      <c r="W17">
        <f>IF((V17-(Tabela5[[#This Row],[Hora Fim Realizado]]-Tabela5[[#This Row],[Hora Início Realizado]]))&lt; 0,-1*(MINUTE(Tabela5[[#This Row],[Hora ]]))+(HOUR(Tabela5[[#This Row],[Hora ]])*60),(MINUTE(Tabela5[[#This Row],[Hora ]]))+(HOUR(Tabela5[[#This Row],[Hora ]])*60))</f>
        <v>195</v>
      </c>
      <c r="X17" t="str">
        <f t="shared" si="0"/>
        <v>Acima de 120 minutos</v>
      </c>
      <c r="Y17" s="3">
        <f>IFERROR(MROUND(Tabela5[[#This Row],[Filtro Horário Fim]],1/48)," ")</f>
        <v>0.75</v>
      </c>
      <c r="Z17" s="3">
        <f>IFERROR(MROUND(Tabela5[[#This Row],[Hora Início Realizado]],1/48)," ")</f>
        <v>0.5625</v>
      </c>
    </row>
    <row r="18" spans="1:26" x14ac:dyDescent="0.3">
      <c r="A18" t="s">
        <v>17</v>
      </c>
      <c r="B18">
        <v>129</v>
      </c>
      <c r="C18" t="s">
        <v>18</v>
      </c>
      <c r="D18" t="s">
        <v>99</v>
      </c>
      <c r="E18" t="s">
        <v>100</v>
      </c>
      <c r="F18" t="s">
        <v>101</v>
      </c>
      <c r="G18" t="s">
        <v>88</v>
      </c>
      <c r="H18" t="s">
        <v>102</v>
      </c>
      <c r="I18" t="s">
        <v>24</v>
      </c>
      <c r="J18" t="s">
        <v>37</v>
      </c>
      <c r="K18" t="s">
        <v>103</v>
      </c>
      <c r="L18" t="s">
        <v>27</v>
      </c>
      <c r="M18" t="s">
        <v>28</v>
      </c>
      <c r="N18" t="s">
        <v>104</v>
      </c>
      <c r="O18" s="3" t="s">
        <v>105</v>
      </c>
      <c r="P18" t="s">
        <v>92</v>
      </c>
      <c r="R18">
        <v>17.574999999999999</v>
      </c>
      <c r="S18" t="str">
        <f>LEFT(Tabela5[[#This Row],[Hora Fim Realizado]],5)</f>
        <v>19:02</v>
      </c>
      <c r="T18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18" s="3">
        <f>IF((V18-(Tabela5[[#This Row],[Hora Fim Realizado]]-Tabela5[[#This Row],[Hora Início Realizado]]))&lt; 0,(Tabela5[[#This Row],[Hora Fim Realizado]]-Tabela5[[#This Row],[Hora Início Realizado]])-V18,V18-(Tabela5[[#This Row],[Hora Fim Realizado]]-Tabela5[[#This Row],[Hora Início Realizado]]))</f>
        <v>9.0092592592592335E-2</v>
      </c>
      <c r="V18" s="3">
        <v>0.33333333333333298</v>
      </c>
      <c r="W18">
        <f>IF((V18-(Tabela5[[#This Row],[Hora Fim Realizado]]-Tabela5[[#This Row],[Hora Início Realizado]]))&lt; 0,-1*(MINUTE(Tabela5[[#This Row],[Hora ]]))+(HOUR(Tabela5[[#This Row],[Hora ]])*60),(MINUTE(Tabela5[[#This Row],[Hora ]]))+(HOUR(Tabela5[[#This Row],[Hora ]])*60))</f>
        <v>129</v>
      </c>
      <c r="X18" t="str">
        <f t="shared" si="0"/>
        <v>Acima de 120 minutos</v>
      </c>
      <c r="Y18" s="3">
        <f>IFERROR(MROUND(Tabela5[[#This Row],[Filtro Horário Fim]],1/48)," ")</f>
        <v>0.79166666666666663</v>
      </c>
      <c r="Z18" s="3">
        <f>IFERROR(MROUND(Tabela5[[#This Row],[Hora Início Realizado]],1/48)," ")</f>
        <v>0.54166666666666663</v>
      </c>
    </row>
    <row r="19" spans="1:26" x14ac:dyDescent="0.3">
      <c r="A19" t="s">
        <v>17</v>
      </c>
      <c r="B19">
        <v>69</v>
      </c>
      <c r="C19" t="s">
        <v>18</v>
      </c>
      <c r="D19" t="s">
        <v>106</v>
      </c>
      <c r="E19" t="s">
        <v>107</v>
      </c>
      <c r="F19" t="s">
        <v>108</v>
      </c>
      <c r="G19" t="s">
        <v>54</v>
      </c>
      <c r="H19" t="s">
        <v>55</v>
      </c>
      <c r="I19" t="s">
        <v>24</v>
      </c>
      <c r="J19" t="s">
        <v>37</v>
      </c>
      <c r="K19" t="s">
        <v>109</v>
      </c>
      <c r="L19" t="s">
        <v>27</v>
      </c>
      <c r="M19" t="s">
        <v>28</v>
      </c>
      <c r="N19" t="s">
        <v>110</v>
      </c>
      <c r="O19" s="3" t="s">
        <v>111</v>
      </c>
      <c r="P19" t="s">
        <v>59</v>
      </c>
      <c r="R19">
        <v>11.24</v>
      </c>
      <c r="S19" t="str">
        <f>LEFT(Tabela5[[#This Row],[Hora Fim Realizado]],5)</f>
        <v>20:17</v>
      </c>
      <c r="T19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19" s="3">
        <f>IF((V19-(Tabela5[[#This Row],[Hora Fim Realizado]]-Tabela5[[#This Row],[Hora Início Realizado]]))&lt; 0,(Tabela5[[#This Row],[Hora Fim Realizado]]-Tabela5[[#This Row],[Hora Início Realizado]])-V19,V19-(Tabela5[[#This Row],[Hora Fim Realizado]]-Tabela5[[#This Row],[Hora Início Realizado]]))</f>
        <v>4.8368055555555289E-2</v>
      </c>
      <c r="V19" s="3">
        <v>0.33333333333333298</v>
      </c>
      <c r="W19">
        <f>IF((V19-(Tabela5[[#This Row],[Hora Fim Realizado]]-Tabela5[[#This Row],[Hora Início Realizado]]))&lt; 0,-1*(MINUTE(Tabela5[[#This Row],[Hora ]]))+(HOUR(Tabela5[[#This Row],[Hora ]])*60),(MINUTE(Tabela5[[#This Row],[Hora ]]))+(HOUR(Tabela5[[#This Row],[Hora ]])*60))</f>
        <v>69</v>
      </c>
      <c r="X19" t="str">
        <f t="shared" si="0"/>
        <v>De 60 até 90 minutos</v>
      </c>
      <c r="Y19" s="3">
        <f>IFERROR(MROUND(Tabela5[[#This Row],[Filtro Horário Fim]],1/48)," ")</f>
        <v>0.85416666666666663</v>
      </c>
      <c r="Z19" s="3">
        <f>IFERROR(MROUND(Tabela5[[#This Row],[Hora Início Realizado]],1/48)," ")</f>
        <v>0.5625</v>
      </c>
    </row>
    <row r="20" spans="1:26" x14ac:dyDescent="0.3">
      <c r="A20" t="s">
        <v>17</v>
      </c>
      <c r="B20">
        <v>58</v>
      </c>
      <c r="C20" t="s">
        <v>18</v>
      </c>
      <c r="D20" t="s">
        <v>112</v>
      </c>
      <c r="E20" t="s">
        <v>113</v>
      </c>
      <c r="F20" t="s">
        <v>114</v>
      </c>
      <c r="G20" t="s">
        <v>115</v>
      </c>
      <c r="H20" t="s">
        <v>116</v>
      </c>
      <c r="I20" t="s">
        <v>24</v>
      </c>
      <c r="J20" t="s">
        <v>37</v>
      </c>
      <c r="K20" t="s">
        <v>117</v>
      </c>
      <c r="L20" t="s">
        <v>27</v>
      </c>
      <c r="M20" t="s">
        <v>28</v>
      </c>
      <c r="N20" t="s">
        <v>118</v>
      </c>
      <c r="O20" s="3" t="s">
        <v>119</v>
      </c>
      <c r="P20" t="s">
        <v>92</v>
      </c>
      <c r="R20">
        <v>18.579999999999998</v>
      </c>
      <c r="S20" t="str">
        <f>LEFT(Tabela5[[#This Row],[Hora Fim Realizado]],5)</f>
        <v>20:13</v>
      </c>
      <c r="T20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20" s="3">
        <f>IF((V20-(Tabela5[[#This Row],[Hora Fim Realizado]]-Tabela5[[#This Row],[Hora Início Realizado]]))&lt; 0,(Tabela5[[#This Row],[Hora Fim Realizado]]-Tabela5[[#This Row],[Hora Início Realizado]])-V20,V20-(Tabela5[[#This Row],[Hora Fim Realizado]]-Tabela5[[#This Row],[Hora Início Realizado]]))</f>
        <v>4.0775462962962583E-2</v>
      </c>
      <c r="V20" s="3">
        <v>0.33333333333333298</v>
      </c>
      <c r="W20">
        <f>IF((V20-(Tabela5[[#This Row],[Hora Fim Realizado]]-Tabela5[[#This Row],[Hora Início Realizado]]))&lt; 0,-1*(MINUTE(Tabela5[[#This Row],[Hora ]]))+(HOUR(Tabela5[[#This Row],[Hora ]])*60),(MINUTE(Tabela5[[#This Row],[Hora ]]))+(HOUR(Tabela5[[#This Row],[Hora ]])*60))</f>
        <v>58</v>
      </c>
      <c r="X20" t="str">
        <f t="shared" si="0"/>
        <v>De 30 até 60 minutos</v>
      </c>
      <c r="Y20" s="3">
        <f>IFERROR(MROUND(Tabela5[[#This Row],[Filtro Horário Fim]],1/48)," ")</f>
        <v>0.83333333333333326</v>
      </c>
      <c r="Z20" s="3">
        <f>IFERROR(MROUND(Tabela5[[#This Row],[Hora Início Realizado]],1/48)," ")</f>
        <v>0.54166666666666663</v>
      </c>
    </row>
    <row r="21" spans="1:26" x14ac:dyDescent="0.3">
      <c r="A21" t="s">
        <v>17</v>
      </c>
      <c r="B21">
        <v>19</v>
      </c>
      <c r="C21" t="s">
        <v>18</v>
      </c>
      <c r="D21" t="s">
        <v>120</v>
      </c>
      <c r="E21" t="s">
        <v>121</v>
      </c>
      <c r="F21" t="s">
        <v>122</v>
      </c>
      <c r="G21" t="s">
        <v>123</v>
      </c>
      <c r="H21" t="s">
        <v>124</v>
      </c>
      <c r="I21" t="s">
        <v>24</v>
      </c>
      <c r="J21" t="s">
        <v>37</v>
      </c>
      <c r="K21" t="s">
        <v>56</v>
      </c>
      <c r="L21" t="s">
        <v>27</v>
      </c>
      <c r="M21" t="s">
        <v>28</v>
      </c>
      <c r="N21" t="s">
        <v>125</v>
      </c>
      <c r="O21" s="3" t="s">
        <v>126</v>
      </c>
      <c r="P21" t="s">
        <v>68</v>
      </c>
      <c r="R21">
        <v>18.7</v>
      </c>
      <c r="S21" t="str">
        <f>LEFT(Tabela5[[#This Row],[Hora Fim Realizado]],5)</f>
        <v>20:51</v>
      </c>
      <c r="T21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21" s="3">
        <f>IF((V21-(Tabela5[[#This Row],[Hora Fim Realizado]]-Tabela5[[#This Row],[Hora Início Realizado]]))&lt; 0,(Tabela5[[#This Row],[Hora Fim Realizado]]-Tabela5[[#This Row],[Hora Início Realizado]])-V21,V21-(Tabela5[[#This Row],[Hora Fim Realizado]]-Tabela5[[#This Row],[Hora Início Realizado]]))</f>
        <v>1.3240740740740387E-2</v>
      </c>
      <c r="V21" s="3">
        <v>0.33333333333333298</v>
      </c>
      <c r="W21">
        <f>IF((V21-(Tabela5[[#This Row],[Hora Fim Realizado]]-Tabela5[[#This Row],[Hora Início Realizado]]))&lt; 0,-1*(MINUTE(Tabela5[[#This Row],[Hora ]]))+(HOUR(Tabela5[[#This Row],[Hora ]])*60),(MINUTE(Tabela5[[#This Row],[Hora ]]))+(HOUR(Tabela5[[#This Row],[Hora ]])*60))</f>
        <v>19</v>
      </c>
      <c r="X21" t="str">
        <f t="shared" si="0"/>
        <v>Até 30 minutos</v>
      </c>
      <c r="Y21" s="3">
        <f>IFERROR(MROUND(Tabela5[[#This Row],[Filtro Horário Fim]],1/48)," ")</f>
        <v>0.875</v>
      </c>
      <c r="Z21" s="3">
        <f>IFERROR(MROUND(Tabela5[[#This Row],[Hora Início Realizado]],1/48)," ")</f>
        <v>0.54166666666666663</v>
      </c>
    </row>
    <row r="22" spans="1:26" x14ac:dyDescent="0.3">
      <c r="A22" t="s">
        <v>17</v>
      </c>
      <c r="B22">
        <v>21</v>
      </c>
      <c r="C22" t="s">
        <v>18</v>
      </c>
      <c r="D22" t="s">
        <v>127</v>
      </c>
      <c r="E22" t="s">
        <v>128</v>
      </c>
      <c r="F22" t="s">
        <v>129</v>
      </c>
      <c r="G22" t="s">
        <v>130</v>
      </c>
      <c r="H22" t="s">
        <v>73</v>
      </c>
      <c r="I22" t="s">
        <v>24</v>
      </c>
      <c r="J22" t="s">
        <v>37</v>
      </c>
      <c r="K22" t="s">
        <v>65</v>
      </c>
      <c r="L22" t="s">
        <v>27</v>
      </c>
      <c r="M22" t="s">
        <v>28</v>
      </c>
      <c r="N22" t="s">
        <v>131</v>
      </c>
      <c r="O22" s="3" t="s">
        <v>132</v>
      </c>
      <c r="P22" t="s">
        <v>59</v>
      </c>
      <c r="R22">
        <v>19.925000000000001</v>
      </c>
      <c r="S22" t="str">
        <f>LEFT(Tabela5[[#This Row],[Hora Fim Realizado]],5)</f>
        <v>20:49</v>
      </c>
      <c r="T22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22" s="3">
        <f>IF((V22-(Tabela5[[#This Row],[Hora Fim Realizado]]-Tabela5[[#This Row],[Hora Início Realizado]]))&lt; 0,(Tabela5[[#This Row],[Hora Fim Realizado]]-Tabela5[[#This Row],[Hora Início Realizado]])-V22,V22-(Tabela5[[#This Row],[Hora Fim Realizado]]-Tabela5[[#This Row],[Hora Início Realizado]]))</f>
        <v>1.4803240740740409E-2</v>
      </c>
      <c r="V22" s="3">
        <v>0.33333333333333298</v>
      </c>
      <c r="W22">
        <f>IF((V22-(Tabela5[[#This Row],[Hora Fim Realizado]]-Tabela5[[#This Row],[Hora Início Realizado]]))&lt; 0,-1*(MINUTE(Tabela5[[#This Row],[Hora ]]))+(HOUR(Tabela5[[#This Row],[Hora ]])*60),(MINUTE(Tabela5[[#This Row],[Hora ]]))+(HOUR(Tabela5[[#This Row],[Hora ]])*60))</f>
        <v>21</v>
      </c>
      <c r="X22" t="str">
        <f t="shared" si="0"/>
        <v>Até 30 minutos</v>
      </c>
      <c r="Y22" s="3">
        <f>IFERROR(MROUND(Tabela5[[#This Row],[Filtro Horário Fim]],1/48)," ")</f>
        <v>0.875</v>
      </c>
      <c r="Z22" s="3">
        <f>IFERROR(MROUND(Tabela5[[#This Row],[Hora Início Realizado]],1/48)," ")</f>
        <v>0.54166666666666663</v>
      </c>
    </row>
    <row r="23" spans="1:26" x14ac:dyDescent="0.3">
      <c r="A23" t="s">
        <v>17</v>
      </c>
      <c r="B23">
        <v>28</v>
      </c>
      <c r="C23" t="s">
        <v>18</v>
      </c>
      <c r="D23" t="s">
        <v>133</v>
      </c>
      <c r="E23" t="s">
        <v>134</v>
      </c>
      <c r="F23" t="s">
        <v>135</v>
      </c>
      <c r="G23" t="s">
        <v>136</v>
      </c>
      <c r="H23" t="s">
        <v>137</v>
      </c>
      <c r="I23" t="s">
        <v>24</v>
      </c>
      <c r="J23" t="s">
        <v>37</v>
      </c>
      <c r="K23" t="s">
        <v>56</v>
      </c>
      <c r="L23" t="s">
        <v>27</v>
      </c>
      <c r="M23" t="s">
        <v>28</v>
      </c>
      <c r="N23" t="s">
        <v>138</v>
      </c>
      <c r="O23" s="3" t="s">
        <v>139</v>
      </c>
      <c r="P23" t="s">
        <v>68</v>
      </c>
      <c r="R23">
        <v>20.155000000000001</v>
      </c>
      <c r="S23" t="str">
        <f>LEFT(Tabela5[[#This Row],[Hora Fim Realizado]],5)</f>
        <v>20:52</v>
      </c>
      <c r="T23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23" s="3">
        <f>IF((V23-(Tabela5[[#This Row],[Hora Fim Realizado]]-Tabela5[[#This Row],[Hora Início Realizado]]))&lt; 0,(Tabela5[[#This Row],[Hora Fim Realizado]]-Tabela5[[#This Row],[Hora Início Realizado]])-V23,V23-(Tabela5[[#This Row],[Hora Fim Realizado]]-Tabela5[[#This Row],[Hora Início Realizado]]))</f>
        <v>1.9872685185184868E-2</v>
      </c>
      <c r="V23" s="3">
        <v>0.33333333333333298</v>
      </c>
      <c r="W23">
        <f>IF((V23-(Tabela5[[#This Row],[Hora Fim Realizado]]-Tabela5[[#This Row],[Hora Início Realizado]]))&lt; 0,-1*(MINUTE(Tabela5[[#This Row],[Hora ]]))+(HOUR(Tabela5[[#This Row],[Hora ]])*60),(MINUTE(Tabela5[[#This Row],[Hora ]]))+(HOUR(Tabela5[[#This Row],[Hora ]])*60))</f>
        <v>28</v>
      </c>
      <c r="X23" t="str">
        <f t="shared" si="0"/>
        <v>Até 30 minutos</v>
      </c>
      <c r="Y23" s="3">
        <f>IFERROR(MROUND(Tabela5[[#This Row],[Filtro Horário Fim]],1/48)," ")</f>
        <v>0.875</v>
      </c>
      <c r="Z23" s="3">
        <f>IFERROR(MROUND(Tabela5[[#This Row],[Hora Início Realizado]],1/48)," ")</f>
        <v>0.5625</v>
      </c>
    </row>
    <row r="24" spans="1:26" x14ac:dyDescent="0.3">
      <c r="A24" t="s">
        <v>17</v>
      </c>
      <c r="B24">
        <v>11</v>
      </c>
      <c r="C24" t="s">
        <v>18</v>
      </c>
      <c r="D24" t="s">
        <v>140</v>
      </c>
      <c r="E24" t="s">
        <v>141</v>
      </c>
      <c r="F24" t="s">
        <v>142</v>
      </c>
      <c r="G24" t="s">
        <v>143</v>
      </c>
      <c r="H24" t="s">
        <v>144</v>
      </c>
      <c r="I24" t="s">
        <v>24</v>
      </c>
      <c r="J24" t="s">
        <v>37</v>
      </c>
      <c r="K24" t="s">
        <v>145</v>
      </c>
      <c r="L24" t="s">
        <v>27</v>
      </c>
      <c r="M24" t="s">
        <v>28</v>
      </c>
      <c r="N24" t="s">
        <v>146</v>
      </c>
      <c r="O24" s="3" t="s">
        <v>147</v>
      </c>
      <c r="P24" t="s">
        <v>50</v>
      </c>
      <c r="R24">
        <v>19.310000000000002</v>
      </c>
      <c r="S24" t="str">
        <f>LEFT(Tabela5[[#This Row],[Hora Fim Realizado]],5)</f>
        <v>20:55</v>
      </c>
      <c r="T24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24" s="3">
        <f>IF((V24-(Tabela5[[#This Row],[Hora Fim Realizado]]-Tabela5[[#This Row],[Hora Início Realizado]]))&lt; 0,(Tabela5[[#This Row],[Hora Fim Realizado]]-Tabela5[[#This Row],[Hora Início Realizado]])-V24,V24-(Tabela5[[#This Row],[Hora Fim Realizado]]-Tabela5[[#This Row],[Hora Início Realizado]]))</f>
        <v>7.7777777777773838E-3</v>
      </c>
      <c r="V24" s="3">
        <v>0.33333333333333298</v>
      </c>
      <c r="W24">
        <f>IF((V24-(Tabela5[[#This Row],[Hora Fim Realizado]]-Tabela5[[#This Row],[Hora Início Realizado]]))&lt; 0,-1*(MINUTE(Tabela5[[#This Row],[Hora ]]))+(HOUR(Tabela5[[#This Row],[Hora ]])*60),(MINUTE(Tabela5[[#This Row],[Hora ]]))+(HOUR(Tabela5[[#This Row],[Hora ]])*60))</f>
        <v>11</v>
      </c>
      <c r="X24" t="str">
        <f t="shared" si="0"/>
        <v>Até 30 minutos</v>
      </c>
      <c r="Y24" s="3">
        <f>IFERROR(MROUND(Tabela5[[#This Row],[Filtro Horário Fim]],1/48)," ")</f>
        <v>0.875</v>
      </c>
      <c r="Z24" s="3">
        <f>IFERROR(MROUND(Tabela5[[#This Row],[Hora Início Realizado]],1/48)," ")</f>
        <v>0.54166666666666663</v>
      </c>
    </row>
    <row r="25" spans="1:26" x14ac:dyDescent="0.3">
      <c r="A25" t="s">
        <v>17</v>
      </c>
      <c r="B25">
        <v>77</v>
      </c>
      <c r="C25" t="s">
        <v>18</v>
      </c>
      <c r="D25" t="s">
        <v>148</v>
      </c>
      <c r="E25" t="s">
        <v>149</v>
      </c>
      <c r="F25" t="s">
        <v>150</v>
      </c>
      <c r="G25" t="s">
        <v>151</v>
      </c>
      <c r="H25" t="s">
        <v>152</v>
      </c>
      <c r="I25" t="s">
        <v>24</v>
      </c>
      <c r="J25" t="s">
        <v>37</v>
      </c>
      <c r="K25" t="s">
        <v>103</v>
      </c>
      <c r="L25" t="s">
        <v>27</v>
      </c>
      <c r="M25" t="s">
        <v>28</v>
      </c>
      <c r="N25" t="s">
        <v>153</v>
      </c>
      <c r="O25" s="3" t="s">
        <v>154</v>
      </c>
      <c r="P25" t="s">
        <v>41</v>
      </c>
      <c r="R25">
        <v>16.27</v>
      </c>
      <c r="S25" t="str">
        <f>LEFT(Tabela5[[#This Row],[Hora Fim Realizado]],5)</f>
        <v>20:12</v>
      </c>
      <c r="T25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25" s="3">
        <f>IF((V25-(Tabela5[[#This Row],[Hora Fim Realizado]]-Tabela5[[#This Row],[Hora Início Realizado]]))&lt; 0,(Tabela5[[#This Row],[Hora Fim Realizado]]-Tabela5[[#This Row],[Hora Início Realizado]])-V25,V25-(Tabela5[[#This Row],[Hora Fim Realizado]]-Tabela5[[#This Row],[Hora Início Realizado]]))</f>
        <v>5.3923611111110714E-2</v>
      </c>
      <c r="V25" s="3">
        <v>0.33333333333333298</v>
      </c>
      <c r="W25">
        <f>IF((V25-(Tabela5[[#This Row],[Hora Fim Realizado]]-Tabela5[[#This Row],[Hora Início Realizado]]))&lt; 0,-1*(MINUTE(Tabela5[[#This Row],[Hora ]]))+(HOUR(Tabela5[[#This Row],[Hora ]])*60),(MINUTE(Tabela5[[#This Row],[Hora ]]))+(HOUR(Tabela5[[#This Row],[Hora ]])*60))</f>
        <v>77</v>
      </c>
      <c r="X25" t="str">
        <f t="shared" si="0"/>
        <v>De 60 até 90 minutos</v>
      </c>
      <c r="Y25" s="3">
        <f>IFERROR(MROUND(Tabela5[[#This Row],[Filtro Horário Fim]],1/48)," ")</f>
        <v>0.83333333333333326</v>
      </c>
      <c r="Z25" s="3">
        <f>IFERROR(MROUND(Tabela5[[#This Row],[Hora Início Realizado]],1/48)," ")</f>
        <v>0.5625</v>
      </c>
    </row>
    <row r="26" spans="1:26" x14ac:dyDescent="0.3">
      <c r="A26" t="s">
        <v>17</v>
      </c>
      <c r="B26">
        <v>64</v>
      </c>
      <c r="C26" t="s">
        <v>18</v>
      </c>
      <c r="D26" t="s">
        <v>155</v>
      </c>
      <c r="E26" t="s">
        <v>156</v>
      </c>
      <c r="F26" t="s">
        <v>157</v>
      </c>
      <c r="G26" t="s">
        <v>158</v>
      </c>
      <c r="H26" t="s">
        <v>159</v>
      </c>
      <c r="I26" t="s">
        <v>24</v>
      </c>
      <c r="J26" t="s">
        <v>37</v>
      </c>
      <c r="K26" t="s">
        <v>3793</v>
      </c>
      <c r="L26" t="s">
        <v>27</v>
      </c>
      <c r="M26" t="s">
        <v>28</v>
      </c>
      <c r="N26" t="s">
        <v>160</v>
      </c>
      <c r="O26" s="3" t="s">
        <v>161</v>
      </c>
      <c r="P26" t="s">
        <v>50</v>
      </c>
      <c r="R26">
        <v>18.389999999999997</v>
      </c>
      <c r="S26" t="str">
        <f>LEFT(Tabela5[[#This Row],[Hora Fim Realizado]],5)</f>
        <v>20:06</v>
      </c>
      <c r="T26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26" s="3">
        <f>IF((V26-(Tabela5[[#This Row],[Hora Fim Realizado]]-Tabela5[[#This Row],[Hora Início Realizado]]))&lt; 0,(Tabela5[[#This Row],[Hora Fim Realizado]]-Tabela5[[#This Row],[Hora Início Realizado]])-V26,V26-(Tabela5[[#This Row],[Hora Fim Realizado]]-Tabela5[[#This Row],[Hora Início Realizado]]))</f>
        <v>4.444444444444412E-2</v>
      </c>
      <c r="V26" s="3">
        <v>0.33333333333333298</v>
      </c>
      <c r="W26">
        <f>IF((V26-(Tabela5[[#This Row],[Hora Fim Realizado]]-Tabela5[[#This Row],[Hora Início Realizado]]))&lt; 0,-1*(MINUTE(Tabela5[[#This Row],[Hora ]]))+(HOUR(Tabela5[[#This Row],[Hora ]])*60),(MINUTE(Tabela5[[#This Row],[Hora ]]))+(HOUR(Tabela5[[#This Row],[Hora ]])*60))</f>
        <v>64</v>
      </c>
      <c r="X26" t="str">
        <f t="shared" si="0"/>
        <v>De 60 até 90 minutos</v>
      </c>
      <c r="Y26" s="3">
        <f>IFERROR(MROUND(Tabela5[[#This Row],[Filtro Horário Fim]],1/48)," ")</f>
        <v>0.83333333333333326</v>
      </c>
      <c r="Z26" s="3">
        <f>IFERROR(MROUND(Tabela5[[#This Row],[Hora Início Realizado]],1/48)," ")</f>
        <v>0.54166666666666663</v>
      </c>
    </row>
    <row r="27" spans="1:26" x14ac:dyDescent="0.3">
      <c r="A27" t="s">
        <v>17</v>
      </c>
      <c r="B27">
        <v>22</v>
      </c>
      <c r="C27" t="s">
        <v>18</v>
      </c>
      <c r="D27" t="s">
        <v>162</v>
      </c>
      <c r="E27" t="s">
        <v>163</v>
      </c>
      <c r="F27" t="s">
        <v>164</v>
      </c>
      <c r="G27" t="s">
        <v>165</v>
      </c>
      <c r="H27" t="s">
        <v>166</v>
      </c>
      <c r="I27" t="s">
        <v>24</v>
      </c>
      <c r="J27" t="s">
        <v>37</v>
      </c>
      <c r="K27" t="s">
        <v>167</v>
      </c>
      <c r="L27" t="s">
        <v>27</v>
      </c>
      <c r="M27" t="s">
        <v>28</v>
      </c>
      <c r="N27" t="s">
        <v>168</v>
      </c>
      <c r="O27" s="3" t="s">
        <v>169</v>
      </c>
      <c r="P27" t="s">
        <v>68</v>
      </c>
      <c r="R27">
        <v>20.515000000000004</v>
      </c>
      <c r="S27" t="str">
        <f>LEFT(Tabela5[[#This Row],[Hora Fim Realizado]],5)</f>
        <v>20:45</v>
      </c>
      <c r="T27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27" s="3">
        <f>IF((V27-(Tabela5[[#This Row],[Hora Fim Realizado]]-Tabela5[[#This Row],[Hora Início Realizado]]))&lt; 0,(Tabela5[[#This Row],[Hora Fim Realizado]]-Tabela5[[#This Row],[Hora Início Realizado]])-V27,V27-(Tabela5[[#This Row],[Hora Fim Realizado]]-Tabela5[[#This Row],[Hora Início Realizado]]))</f>
        <v>1.5486111111110701E-2</v>
      </c>
      <c r="V27" s="3">
        <v>0.33333333333333298</v>
      </c>
      <c r="W27">
        <f>IF((V27-(Tabela5[[#This Row],[Hora Fim Realizado]]-Tabela5[[#This Row],[Hora Início Realizado]]))&lt; 0,-1*(MINUTE(Tabela5[[#This Row],[Hora ]]))+(HOUR(Tabela5[[#This Row],[Hora ]])*60),(MINUTE(Tabela5[[#This Row],[Hora ]]))+(HOUR(Tabela5[[#This Row],[Hora ]])*60))</f>
        <v>22</v>
      </c>
      <c r="X27" t="str">
        <f t="shared" si="0"/>
        <v>Até 30 minutos</v>
      </c>
      <c r="Y27" s="3">
        <f>IFERROR(MROUND(Tabela5[[#This Row],[Filtro Horário Fim]],1/48)," ")</f>
        <v>0.875</v>
      </c>
      <c r="Z27" s="3">
        <f>IFERROR(MROUND(Tabela5[[#This Row],[Hora Início Realizado]],1/48)," ")</f>
        <v>0.54166666666666663</v>
      </c>
    </row>
    <row r="28" spans="1:26" x14ac:dyDescent="0.3">
      <c r="A28" t="s">
        <v>17</v>
      </c>
      <c r="B28">
        <v>-3</v>
      </c>
      <c r="C28" t="s">
        <v>18</v>
      </c>
      <c r="D28" t="s">
        <v>170</v>
      </c>
      <c r="E28" t="s">
        <v>171</v>
      </c>
      <c r="F28" t="s">
        <v>172</v>
      </c>
      <c r="G28" t="s">
        <v>173</v>
      </c>
      <c r="H28" t="s">
        <v>174</v>
      </c>
      <c r="I28" t="s">
        <v>24</v>
      </c>
      <c r="J28" t="s">
        <v>37</v>
      </c>
      <c r="K28" t="s">
        <v>175</v>
      </c>
      <c r="L28" t="s">
        <v>27</v>
      </c>
      <c r="M28" t="s">
        <v>28</v>
      </c>
      <c r="N28" t="s">
        <v>176</v>
      </c>
      <c r="O28" s="3" t="s">
        <v>177</v>
      </c>
      <c r="P28" t="s">
        <v>92</v>
      </c>
      <c r="R28">
        <v>17.47</v>
      </c>
      <c r="S28" t="str">
        <f>LEFT(Tabela5[[#This Row],[Hora Fim Realizado]],5)</f>
        <v>21:03</v>
      </c>
      <c r="T28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Acima de 21h</v>
      </c>
      <c r="U28" s="3">
        <f>IF((V28-(Tabela5[[#This Row],[Hora Fim Realizado]]-Tabela5[[#This Row],[Hora Início Realizado]]))&lt; 0,(Tabela5[[#This Row],[Hora Fim Realizado]]-Tabela5[[#This Row],[Hora Início Realizado]])-V28,V28-(Tabela5[[#This Row],[Hora Fim Realizado]]-Tabela5[[#This Row],[Hora Início Realizado]]))</f>
        <v>2.129629629629981E-3</v>
      </c>
      <c r="V28" s="3">
        <v>0.33333333333333298</v>
      </c>
      <c r="W28">
        <f>IF((V28-(Tabela5[[#This Row],[Hora Fim Realizado]]-Tabela5[[#This Row],[Hora Início Realizado]]))&lt; 0,-1*(MINUTE(Tabela5[[#This Row],[Hora ]]))+(HOUR(Tabela5[[#This Row],[Hora ]])*60),(MINUTE(Tabela5[[#This Row],[Hora ]]))+(HOUR(Tabela5[[#This Row],[Hora ]])*60))</f>
        <v>-3</v>
      </c>
      <c r="X28" t="str">
        <f t="shared" si="0"/>
        <v>Estouro</v>
      </c>
      <c r="Y28" s="3">
        <f>IFERROR(MROUND(Tabela5[[#This Row],[Filtro Horário Fim]],1/48)," ")</f>
        <v>0.875</v>
      </c>
      <c r="Z28" s="3">
        <f>IFERROR(MROUND(Tabela5[[#This Row],[Hora Início Realizado]],1/48)," ")</f>
        <v>0.54166666666666663</v>
      </c>
    </row>
    <row r="29" spans="1:26" x14ac:dyDescent="0.3">
      <c r="A29" t="s">
        <v>17</v>
      </c>
      <c r="B29">
        <v>1</v>
      </c>
      <c r="C29" t="s">
        <v>18</v>
      </c>
      <c r="D29" t="s">
        <v>178</v>
      </c>
      <c r="E29" t="s">
        <v>179</v>
      </c>
      <c r="F29" t="s">
        <v>180</v>
      </c>
      <c r="G29" t="s">
        <v>181</v>
      </c>
      <c r="H29" t="s">
        <v>182</v>
      </c>
      <c r="I29" t="s">
        <v>24</v>
      </c>
      <c r="J29" t="s">
        <v>37</v>
      </c>
      <c r="K29" t="s">
        <v>167</v>
      </c>
      <c r="L29" t="s">
        <v>27</v>
      </c>
      <c r="M29" t="s">
        <v>28</v>
      </c>
      <c r="N29" t="s">
        <v>183</v>
      </c>
      <c r="O29" s="3" t="s">
        <v>184</v>
      </c>
      <c r="P29" t="s">
        <v>41</v>
      </c>
      <c r="R29">
        <v>21.224999999999998</v>
      </c>
      <c r="S29" t="str">
        <f>LEFT(Tabela5[[#This Row],[Hora Fim Realizado]],5)</f>
        <v>20:56</v>
      </c>
      <c r="T29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29" s="3">
        <f>IF((V29-(Tabela5[[#This Row],[Hora Fim Realizado]]-Tabela5[[#This Row],[Hora Início Realizado]]))&lt; 0,(Tabela5[[#This Row],[Hora Fim Realizado]]-Tabela5[[#This Row],[Hora Início Realizado]])-V29,V29-(Tabela5[[#This Row],[Hora Fim Realizado]]-Tabela5[[#This Row],[Hora Início Realizado]]))</f>
        <v>1.3657407407403066E-3</v>
      </c>
      <c r="V29" s="3">
        <v>0.33333333333333298</v>
      </c>
      <c r="W29">
        <f>IF((V29-(Tabela5[[#This Row],[Hora Fim Realizado]]-Tabela5[[#This Row],[Hora Início Realizado]]))&lt; 0,-1*(MINUTE(Tabela5[[#This Row],[Hora ]]))+(HOUR(Tabela5[[#This Row],[Hora ]])*60),(MINUTE(Tabela5[[#This Row],[Hora ]]))+(HOUR(Tabela5[[#This Row],[Hora ]])*60))</f>
        <v>1</v>
      </c>
      <c r="X29" t="str">
        <f t="shared" si="0"/>
        <v>Até 30 minutos</v>
      </c>
      <c r="Y29" s="3">
        <f>IFERROR(MROUND(Tabela5[[#This Row],[Filtro Horário Fim]],1/48)," ")</f>
        <v>0.875</v>
      </c>
      <c r="Z29" s="3">
        <f>IFERROR(MROUND(Tabela5[[#This Row],[Hora Início Realizado]],1/48)," ")</f>
        <v>0.54166666666666663</v>
      </c>
    </row>
    <row r="30" spans="1:26" x14ac:dyDescent="0.3">
      <c r="A30" t="s">
        <v>17</v>
      </c>
      <c r="B30">
        <v>51</v>
      </c>
      <c r="C30" t="s">
        <v>18</v>
      </c>
      <c r="D30" t="s">
        <v>185</v>
      </c>
      <c r="E30" t="s">
        <v>186</v>
      </c>
      <c r="F30" t="s">
        <v>187</v>
      </c>
      <c r="G30" t="s">
        <v>188</v>
      </c>
      <c r="H30" t="s">
        <v>64</v>
      </c>
      <c r="I30" t="s">
        <v>24</v>
      </c>
      <c r="J30" t="s">
        <v>37</v>
      </c>
      <c r="K30" t="s">
        <v>103</v>
      </c>
      <c r="L30" t="s">
        <v>27</v>
      </c>
      <c r="M30" t="s">
        <v>28</v>
      </c>
      <c r="N30" t="s">
        <v>189</v>
      </c>
      <c r="O30" s="3" t="s">
        <v>190</v>
      </c>
      <c r="P30" t="s">
        <v>31</v>
      </c>
      <c r="R30">
        <v>17.445</v>
      </c>
      <c r="S30" t="str">
        <f>LEFT(Tabela5[[#This Row],[Hora Fim Realizado]],5)</f>
        <v>20:21</v>
      </c>
      <c r="T30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30" s="3">
        <f>IF((V30-(Tabela5[[#This Row],[Hora Fim Realizado]]-Tabela5[[#This Row],[Hora Início Realizado]]))&lt; 0,(Tabela5[[#This Row],[Hora Fim Realizado]]-Tabela5[[#This Row],[Hora Início Realizado]])-V30,V30-(Tabela5[[#This Row],[Hora Fim Realizado]]-Tabela5[[#This Row],[Hora Início Realizado]]))</f>
        <v>3.5439814814814452E-2</v>
      </c>
      <c r="V30" s="3">
        <v>0.33333333333333298</v>
      </c>
      <c r="W30">
        <f>IF((V30-(Tabela5[[#This Row],[Hora Fim Realizado]]-Tabela5[[#This Row],[Hora Início Realizado]]))&lt; 0,-1*(MINUTE(Tabela5[[#This Row],[Hora ]]))+(HOUR(Tabela5[[#This Row],[Hora ]])*60),(MINUTE(Tabela5[[#This Row],[Hora ]]))+(HOUR(Tabela5[[#This Row],[Hora ]])*60))</f>
        <v>51</v>
      </c>
      <c r="X30" t="str">
        <f t="shared" si="0"/>
        <v>De 30 até 60 minutos</v>
      </c>
      <c r="Y30" s="3">
        <f>IFERROR(MROUND(Tabela5[[#This Row],[Filtro Horário Fim]],1/48)," ")</f>
        <v>0.85416666666666663</v>
      </c>
      <c r="Z30" s="3">
        <f>IFERROR(MROUND(Tabela5[[#This Row],[Hora Início Realizado]],1/48)," ")</f>
        <v>0.54166666666666663</v>
      </c>
    </row>
    <row r="31" spans="1:26" x14ac:dyDescent="0.3">
      <c r="A31" t="s">
        <v>17</v>
      </c>
      <c r="B31">
        <v>3</v>
      </c>
      <c r="C31" t="s">
        <v>18</v>
      </c>
      <c r="D31" t="s">
        <v>191</v>
      </c>
      <c r="E31" t="s">
        <v>192</v>
      </c>
      <c r="F31" t="s">
        <v>193</v>
      </c>
      <c r="G31" t="s">
        <v>194</v>
      </c>
      <c r="H31" t="s">
        <v>195</v>
      </c>
      <c r="I31" t="s">
        <v>24</v>
      </c>
      <c r="J31" t="s">
        <v>37</v>
      </c>
      <c r="K31" t="s">
        <v>196</v>
      </c>
      <c r="L31" t="s">
        <v>27</v>
      </c>
      <c r="M31" t="s">
        <v>28</v>
      </c>
      <c r="N31" t="s">
        <v>197</v>
      </c>
      <c r="O31" s="3" t="s">
        <v>198</v>
      </c>
      <c r="P31" t="s">
        <v>31</v>
      </c>
      <c r="R31">
        <v>15.47</v>
      </c>
      <c r="S31" t="str">
        <f>LEFT(Tabela5[[#This Row],[Hora Fim Realizado]],5)</f>
        <v>21:08</v>
      </c>
      <c r="T31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Acima de 21h</v>
      </c>
      <c r="U31" s="3">
        <f>IF((V31-(Tabela5[[#This Row],[Hora Fim Realizado]]-Tabela5[[#This Row],[Hora Início Realizado]]))&lt; 0,(Tabela5[[#This Row],[Hora Fim Realizado]]-Tabela5[[#This Row],[Hora Início Realizado]])-V31,V31-(Tabela5[[#This Row],[Hora Fim Realizado]]-Tabela5[[#This Row],[Hora Início Realizado]]))</f>
        <v>2.2453703703700367E-3</v>
      </c>
      <c r="V31" s="3">
        <v>0.33333333333333298</v>
      </c>
      <c r="W31">
        <f>IF((V31-(Tabela5[[#This Row],[Hora Fim Realizado]]-Tabela5[[#This Row],[Hora Início Realizado]]))&lt; 0,-1*(MINUTE(Tabela5[[#This Row],[Hora ]]))+(HOUR(Tabela5[[#This Row],[Hora ]])*60),(MINUTE(Tabela5[[#This Row],[Hora ]]))+(HOUR(Tabela5[[#This Row],[Hora ]])*60))</f>
        <v>3</v>
      </c>
      <c r="X31" t="str">
        <f t="shared" si="0"/>
        <v>Até 30 minutos</v>
      </c>
      <c r="Y31" s="3">
        <f>IFERROR(MROUND(Tabela5[[#This Row],[Filtro Horário Fim]],1/48)," ")</f>
        <v>0.875</v>
      </c>
      <c r="Z31" s="3">
        <f>IFERROR(MROUND(Tabela5[[#This Row],[Hora Início Realizado]],1/48)," ")</f>
        <v>0.54166666666666663</v>
      </c>
    </row>
    <row r="32" spans="1:26" x14ac:dyDescent="0.3">
      <c r="A32" t="s">
        <v>17</v>
      </c>
      <c r="B32">
        <v>152</v>
      </c>
      <c r="C32" t="s">
        <v>18</v>
      </c>
      <c r="D32" t="s">
        <v>199</v>
      </c>
      <c r="E32" t="s">
        <v>200</v>
      </c>
      <c r="F32" t="s">
        <v>201</v>
      </c>
      <c r="G32" t="s">
        <v>123</v>
      </c>
      <c r="H32" t="s">
        <v>202</v>
      </c>
      <c r="I32" t="s">
        <v>24</v>
      </c>
      <c r="J32" t="s">
        <v>37</v>
      </c>
      <c r="K32" t="s">
        <v>203</v>
      </c>
      <c r="L32" t="s">
        <v>27</v>
      </c>
      <c r="M32" t="s">
        <v>28</v>
      </c>
      <c r="N32" t="s">
        <v>204</v>
      </c>
      <c r="O32" s="3" t="s">
        <v>205</v>
      </c>
      <c r="P32" t="s">
        <v>68</v>
      </c>
      <c r="R32">
        <v>12.44</v>
      </c>
      <c r="S32" t="str">
        <f>LEFT(Tabela5[[#This Row],[Hora Fim Realizado]],5)</f>
        <v>18:36</v>
      </c>
      <c r="T32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19h</v>
      </c>
      <c r="U32" s="3">
        <f>IF((V32-(Tabela5[[#This Row],[Hora Fim Realizado]]-Tabela5[[#This Row],[Hora Início Realizado]]))&lt; 0,(Tabela5[[#This Row],[Hora Fim Realizado]]-Tabela5[[#This Row],[Hora Início Realizado]])-V32,V32-(Tabela5[[#This Row],[Hora Fim Realizado]]-Tabela5[[#This Row],[Hora Início Realizado]]))</f>
        <v>0.10609953703703673</v>
      </c>
      <c r="V32" s="3">
        <v>0.33333333333333298</v>
      </c>
      <c r="W32">
        <f>IF((V32-(Tabela5[[#This Row],[Hora Fim Realizado]]-Tabela5[[#This Row],[Hora Início Realizado]]))&lt; 0,-1*(MINUTE(Tabela5[[#This Row],[Hora ]]))+(HOUR(Tabela5[[#This Row],[Hora ]])*60),(MINUTE(Tabela5[[#This Row],[Hora ]]))+(HOUR(Tabela5[[#This Row],[Hora ]])*60))</f>
        <v>152</v>
      </c>
      <c r="X32" t="str">
        <f t="shared" si="0"/>
        <v>Acima de 120 minutos</v>
      </c>
      <c r="Y32" s="3">
        <f>IFERROR(MROUND(Tabela5[[#This Row],[Filtro Horário Fim]],1/48)," ")</f>
        <v>0.77083333333333326</v>
      </c>
      <c r="Z32" s="3">
        <f>IFERROR(MROUND(Tabela5[[#This Row],[Hora Início Realizado]],1/48)," ")</f>
        <v>0.54166666666666663</v>
      </c>
    </row>
    <row r="33" spans="1:26" x14ac:dyDescent="0.3">
      <c r="A33" t="s">
        <v>17</v>
      </c>
      <c r="B33">
        <v>29</v>
      </c>
      <c r="C33" t="s">
        <v>18</v>
      </c>
      <c r="D33" t="s">
        <v>206</v>
      </c>
      <c r="E33" t="s">
        <v>207</v>
      </c>
      <c r="F33" t="s">
        <v>208</v>
      </c>
      <c r="G33" t="s">
        <v>209</v>
      </c>
      <c r="H33" t="s">
        <v>210</v>
      </c>
      <c r="I33" t="s">
        <v>24</v>
      </c>
      <c r="J33" t="s">
        <v>37</v>
      </c>
      <c r="K33" t="s">
        <v>211</v>
      </c>
      <c r="L33" t="s">
        <v>27</v>
      </c>
      <c r="M33" t="s">
        <v>28</v>
      </c>
      <c r="N33" t="s">
        <v>212</v>
      </c>
      <c r="O33" s="3" t="s">
        <v>213</v>
      </c>
      <c r="P33" t="s">
        <v>50</v>
      </c>
      <c r="R33">
        <v>20.785</v>
      </c>
      <c r="S33" t="str">
        <f>LEFT(Tabela5[[#This Row],[Hora Fim Realizado]],5)</f>
        <v>20:37</v>
      </c>
      <c r="T33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33" s="3">
        <f>IF((V33-(Tabela5[[#This Row],[Hora Fim Realizado]]-Tabela5[[#This Row],[Hora Início Realizado]]))&lt; 0,(Tabela5[[#This Row],[Hora Fim Realizado]]-Tabela5[[#This Row],[Hora Início Realizado]])-V33,V33-(Tabela5[[#This Row],[Hora Fim Realizado]]-Tabela5[[#This Row],[Hora Início Realizado]]))</f>
        <v>2.0266203703703412E-2</v>
      </c>
      <c r="V33" s="3">
        <v>0.33333333333333298</v>
      </c>
      <c r="W33">
        <f>IF((V33-(Tabela5[[#This Row],[Hora Fim Realizado]]-Tabela5[[#This Row],[Hora Início Realizado]]))&lt; 0,-1*(MINUTE(Tabela5[[#This Row],[Hora ]]))+(HOUR(Tabela5[[#This Row],[Hora ]])*60),(MINUTE(Tabela5[[#This Row],[Hora ]]))+(HOUR(Tabela5[[#This Row],[Hora ]])*60))</f>
        <v>29</v>
      </c>
      <c r="X33" t="str">
        <f t="shared" si="0"/>
        <v>Até 30 minutos</v>
      </c>
      <c r="Y33" s="3">
        <f>IFERROR(MROUND(Tabela5[[#This Row],[Filtro Horário Fim]],1/48)," ")</f>
        <v>0.85416666666666663</v>
      </c>
      <c r="Z33" s="3">
        <f>IFERROR(MROUND(Tabela5[[#This Row],[Hora Início Realizado]],1/48)," ")</f>
        <v>0.54166666666666663</v>
      </c>
    </row>
    <row r="34" spans="1:26" x14ac:dyDescent="0.3">
      <c r="A34" t="s">
        <v>17</v>
      </c>
      <c r="B34">
        <v>38</v>
      </c>
      <c r="C34" t="s">
        <v>18</v>
      </c>
      <c r="D34" t="s">
        <v>214</v>
      </c>
      <c r="E34" t="s">
        <v>215</v>
      </c>
      <c r="F34" t="s">
        <v>216</v>
      </c>
      <c r="G34" t="s">
        <v>217</v>
      </c>
      <c r="H34" t="s">
        <v>218</v>
      </c>
      <c r="I34" t="s">
        <v>24</v>
      </c>
      <c r="J34" t="s">
        <v>37</v>
      </c>
      <c r="K34" t="s">
        <v>219</v>
      </c>
      <c r="L34" t="s">
        <v>27</v>
      </c>
      <c r="M34" t="s">
        <v>28</v>
      </c>
      <c r="N34" t="s">
        <v>220</v>
      </c>
      <c r="O34" s="3" t="s">
        <v>221</v>
      </c>
      <c r="P34" t="s">
        <v>31</v>
      </c>
      <c r="R34">
        <v>17.645</v>
      </c>
      <c r="S34" t="str">
        <f>LEFT(Tabela5[[#This Row],[Hora Fim Realizado]],5)</f>
        <v>20:55</v>
      </c>
      <c r="T34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34" s="3">
        <f>IF((V34-(Tabela5[[#This Row],[Hora Fim Realizado]]-Tabela5[[#This Row],[Hora Início Realizado]]))&lt; 0,(Tabela5[[#This Row],[Hora Fim Realizado]]-Tabela5[[#This Row],[Hora Início Realizado]])-V34,V34-(Tabela5[[#This Row],[Hora Fim Realizado]]-Tabela5[[#This Row],[Hora Início Realizado]]))</f>
        <v>2.6793981481481099E-2</v>
      </c>
      <c r="V34" s="3">
        <v>0.33333333333333298</v>
      </c>
      <c r="W34">
        <f>IF((V34-(Tabela5[[#This Row],[Hora Fim Realizado]]-Tabela5[[#This Row],[Hora Início Realizado]]))&lt; 0,-1*(MINUTE(Tabela5[[#This Row],[Hora ]]))+(HOUR(Tabela5[[#This Row],[Hora ]])*60),(MINUTE(Tabela5[[#This Row],[Hora ]]))+(HOUR(Tabela5[[#This Row],[Hora ]])*60))</f>
        <v>38</v>
      </c>
      <c r="X34" t="str">
        <f t="shared" si="0"/>
        <v>De 30 até 60 minutos</v>
      </c>
      <c r="Y34" s="3">
        <f>IFERROR(MROUND(Tabela5[[#This Row],[Filtro Horário Fim]],1/48)," ")</f>
        <v>0.875</v>
      </c>
      <c r="Z34" s="3">
        <f>IFERROR(MROUND(Tabela5[[#This Row],[Hora Início Realizado]],1/48)," ")</f>
        <v>0.5625</v>
      </c>
    </row>
    <row r="35" spans="1:26" x14ac:dyDescent="0.3">
      <c r="A35" t="s">
        <v>17</v>
      </c>
      <c r="B35">
        <v>60</v>
      </c>
      <c r="C35" t="s">
        <v>18</v>
      </c>
      <c r="D35" t="s">
        <v>222</v>
      </c>
      <c r="E35" t="s">
        <v>223</v>
      </c>
      <c r="F35" t="s">
        <v>224</v>
      </c>
      <c r="G35" t="s">
        <v>225</v>
      </c>
      <c r="H35" t="s">
        <v>226</v>
      </c>
      <c r="I35" t="s">
        <v>24</v>
      </c>
      <c r="J35" t="s">
        <v>37</v>
      </c>
      <c r="K35" t="s">
        <v>3793</v>
      </c>
      <c r="L35" t="s">
        <v>27</v>
      </c>
      <c r="M35" t="s">
        <v>28</v>
      </c>
      <c r="N35" t="s">
        <v>227</v>
      </c>
      <c r="O35" s="3" t="s">
        <v>228</v>
      </c>
      <c r="P35" t="s">
        <v>92</v>
      </c>
      <c r="R35">
        <v>20.414999999999999</v>
      </c>
      <c r="S35" t="str">
        <f>LEFT(Tabela5[[#This Row],[Hora Fim Realizado]],5)</f>
        <v>20:03</v>
      </c>
      <c r="T35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35" s="3">
        <f>IF((V35-(Tabela5[[#This Row],[Hora Fim Realizado]]-Tabela5[[#This Row],[Hora Início Realizado]]))&lt; 0,(Tabela5[[#This Row],[Hora Fim Realizado]]-Tabela5[[#This Row],[Hora Início Realizado]])-V35,V35-(Tabela5[[#This Row],[Hora Fim Realizado]]-Tabela5[[#This Row],[Hora Início Realizado]]))</f>
        <v>4.2175925925925506E-2</v>
      </c>
      <c r="V35" s="3">
        <v>0.33333333333333298</v>
      </c>
      <c r="W35">
        <f>IF((V35-(Tabela5[[#This Row],[Hora Fim Realizado]]-Tabela5[[#This Row],[Hora Início Realizado]]))&lt; 0,-1*(MINUTE(Tabela5[[#This Row],[Hora ]]))+(HOUR(Tabela5[[#This Row],[Hora ]])*60),(MINUTE(Tabela5[[#This Row],[Hora ]]))+(HOUR(Tabela5[[#This Row],[Hora ]])*60))</f>
        <v>60</v>
      </c>
      <c r="X35" t="str">
        <f t="shared" si="0"/>
        <v>De 30 até 60 minutos</v>
      </c>
      <c r="Y35" s="3">
        <f>IFERROR(MROUND(Tabela5[[#This Row],[Filtro Horário Fim]],1/48)," ")</f>
        <v>0.83333333333333326</v>
      </c>
      <c r="Z35" s="3">
        <f>IFERROR(MROUND(Tabela5[[#This Row],[Hora Início Realizado]],1/48)," ")</f>
        <v>0.54166666666666663</v>
      </c>
    </row>
    <row r="36" spans="1:26" x14ac:dyDescent="0.3">
      <c r="A36" t="s">
        <v>17</v>
      </c>
      <c r="B36">
        <v>35</v>
      </c>
      <c r="C36" t="s">
        <v>18</v>
      </c>
      <c r="D36" t="s">
        <v>229</v>
      </c>
      <c r="E36" t="s">
        <v>230</v>
      </c>
      <c r="F36" t="s">
        <v>231</v>
      </c>
      <c r="G36" t="s">
        <v>232</v>
      </c>
      <c r="H36" t="s">
        <v>124</v>
      </c>
      <c r="I36" t="s">
        <v>24</v>
      </c>
      <c r="J36" t="s">
        <v>37</v>
      </c>
      <c r="K36" t="s">
        <v>233</v>
      </c>
      <c r="L36" t="s">
        <v>27</v>
      </c>
      <c r="M36" t="s">
        <v>28</v>
      </c>
      <c r="N36" t="s">
        <v>234</v>
      </c>
      <c r="O36" s="3" t="s">
        <v>235</v>
      </c>
      <c r="P36" t="s">
        <v>41</v>
      </c>
      <c r="R36">
        <v>20.625</v>
      </c>
      <c r="S36" t="str">
        <f>LEFT(Tabela5[[#This Row],[Hora Fim Realizado]],5)</f>
        <v>20:54</v>
      </c>
      <c r="T36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36" s="3">
        <f>IF((V36-(Tabela5[[#This Row],[Hora Fim Realizado]]-Tabela5[[#This Row],[Hora Início Realizado]]))&lt; 0,(Tabela5[[#This Row],[Hora Fim Realizado]]-Tabela5[[#This Row],[Hora Início Realizado]])-V36,V36-(Tabela5[[#This Row],[Hora Fim Realizado]]-Tabela5[[#This Row],[Hora Início Realizado]]))</f>
        <v>2.4571759259258863E-2</v>
      </c>
      <c r="V36" s="3">
        <v>0.33333333333333298</v>
      </c>
      <c r="W36">
        <f>IF((V36-(Tabela5[[#This Row],[Hora Fim Realizado]]-Tabela5[[#This Row],[Hora Início Realizado]]))&lt; 0,-1*(MINUTE(Tabela5[[#This Row],[Hora ]]))+(HOUR(Tabela5[[#This Row],[Hora ]])*60),(MINUTE(Tabela5[[#This Row],[Hora ]]))+(HOUR(Tabela5[[#This Row],[Hora ]])*60))</f>
        <v>35</v>
      </c>
      <c r="X36" t="str">
        <f t="shared" si="0"/>
        <v>De 30 até 60 minutos</v>
      </c>
      <c r="Y36" s="3">
        <f>IFERROR(MROUND(Tabela5[[#This Row],[Filtro Horário Fim]],1/48)," ")</f>
        <v>0.875</v>
      </c>
      <c r="Z36" s="3">
        <f>IFERROR(MROUND(Tabela5[[#This Row],[Hora Início Realizado]],1/48)," ")</f>
        <v>0.5625</v>
      </c>
    </row>
    <row r="37" spans="1:26" x14ac:dyDescent="0.3">
      <c r="A37" t="s">
        <v>17</v>
      </c>
      <c r="B37">
        <v>6</v>
      </c>
      <c r="C37" t="s">
        <v>18</v>
      </c>
      <c r="D37" t="s">
        <v>236</v>
      </c>
      <c r="E37" t="s">
        <v>237</v>
      </c>
      <c r="F37" t="s">
        <v>238</v>
      </c>
      <c r="G37" t="s">
        <v>239</v>
      </c>
      <c r="H37" t="s">
        <v>240</v>
      </c>
      <c r="I37" t="s">
        <v>24</v>
      </c>
      <c r="J37" t="s">
        <v>37</v>
      </c>
      <c r="K37" t="s">
        <v>241</v>
      </c>
      <c r="L37" t="s">
        <v>27</v>
      </c>
      <c r="M37" t="s">
        <v>28</v>
      </c>
      <c r="N37" t="s">
        <v>242</v>
      </c>
      <c r="O37" s="3" t="s">
        <v>243</v>
      </c>
      <c r="P37" t="s">
        <v>59</v>
      </c>
      <c r="R37">
        <v>21.185000000000002</v>
      </c>
      <c r="S37" t="str">
        <f>LEFT(Tabela5[[#This Row],[Hora Fim Realizado]],5)</f>
        <v>21:12</v>
      </c>
      <c r="T37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Acima de 21h</v>
      </c>
      <c r="U37" s="3">
        <f>IF((V37-(Tabela5[[#This Row],[Hora Fim Realizado]]-Tabela5[[#This Row],[Hora Início Realizado]]))&lt; 0,(Tabela5[[#This Row],[Hora Fim Realizado]]-Tabela5[[#This Row],[Hora Início Realizado]])-V37,V37-(Tabela5[[#This Row],[Hora Fim Realizado]]-Tabela5[[#This Row],[Hora Início Realizado]]))</f>
        <v>4.1782407407404132E-3</v>
      </c>
      <c r="V37" s="3">
        <v>0.33333333333333298</v>
      </c>
      <c r="W37">
        <f>IF((V37-(Tabela5[[#This Row],[Hora Fim Realizado]]-Tabela5[[#This Row],[Hora Início Realizado]]))&lt; 0,-1*(MINUTE(Tabela5[[#This Row],[Hora ]]))+(HOUR(Tabela5[[#This Row],[Hora ]])*60),(MINUTE(Tabela5[[#This Row],[Hora ]]))+(HOUR(Tabela5[[#This Row],[Hora ]])*60))</f>
        <v>6</v>
      </c>
      <c r="X37" t="str">
        <f t="shared" si="0"/>
        <v>Até 30 minutos</v>
      </c>
      <c r="Y37" s="3">
        <f>IFERROR(MROUND(Tabela5[[#This Row],[Filtro Horário Fim]],1/48)," ")</f>
        <v>0.875</v>
      </c>
      <c r="Z37" s="3">
        <f>IFERROR(MROUND(Tabela5[[#This Row],[Hora Início Realizado]],1/48)," ")</f>
        <v>0.5625</v>
      </c>
    </row>
    <row r="38" spans="1:26" x14ac:dyDescent="0.3">
      <c r="A38" t="s">
        <v>17</v>
      </c>
      <c r="B38">
        <v>-2</v>
      </c>
      <c r="C38" t="s">
        <v>18</v>
      </c>
      <c r="D38" t="s">
        <v>244</v>
      </c>
      <c r="E38" t="s">
        <v>245</v>
      </c>
      <c r="F38" t="s">
        <v>246</v>
      </c>
      <c r="G38" t="s">
        <v>247</v>
      </c>
      <c r="H38" t="s">
        <v>73</v>
      </c>
      <c r="I38" t="s">
        <v>24</v>
      </c>
      <c r="J38" t="s">
        <v>37</v>
      </c>
      <c r="K38" t="s">
        <v>248</v>
      </c>
      <c r="L38" t="s">
        <v>27</v>
      </c>
      <c r="M38" t="s">
        <v>28</v>
      </c>
      <c r="N38" t="s">
        <v>249</v>
      </c>
      <c r="O38" s="3" t="s">
        <v>250</v>
      </c>
      <c r="P38" t="s">
        <v>59</v>
      </c>
      <c r="R38">
        <v>17.73</v>
      </c>
      <c r="S38" t="str">
        <f>LEFT(Tabela5[[#This Row],[Hora Fim Realizado]],5)</f>
        <v>21:07</v>
      </c>
      <c r="T38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Acima de 21h</v>
      </c>
      <c r="U38" s="3">
        <f>IF((V38-(Tabela5[[#This Row],[Hora Fim Realizado]]-Tabela5[[#This Row],[Hora Início Realizado]]))&lt; 0,(Tabela5[[#This Row],[Hora Fim Realizado]]-Tabela5[[#This Row],[Hora Início Realizado]])-V38,V38-(Tabela5[[#This Row],[Hora Fim Realizado]]-Tabela5[[#This Row],[Hora Início Realizado]]))</f>
        <v>2.0717592592596756E-3</v>
      </c>
      <c r="V38" s="3">
        <v>0.33333333333333298</v>
      </c>
      <c r="W38">
        <f>IF((V38-(Tabela5[[#This Row],[Hora Fim Realizado]]-Tabela5[[#This Row],[Hora Início Realizado]]))&lt; 0,-1*(MINUTE(Tabela5[[#This Row],[Hora ]]))+(HOUR(Tabela5[[#This Row],[Hora ]])*60),(MINUTE(Tabela5[[#This Row],[Hora ]]))+(HOUR(Tabela5[[#This Row],[Hora ]])*60))</f>
        <v>-2</v>
      </c>
      <c r="X38" t="str">
        <f t="shared" si="0"/>
        <v>Estouro</v>
      </c>
      <c r="Y38" s="3">
        <f>IFERROR(MROUND(Tabela5[[#This Row],[Filtro Horário Fim]],1/48)," ")</f>
        <v>0.875</v>
      </c>
      <c r="Z38" s="3">
        <f>IFERROR(MROUND(Tabela5[[#This Row],[Hora Início Realizado]],1/48)," ")</f>
        <v>0.54166666666666663</v>
      </c>
    </row>
    <row r="39" spans="1:26" x14ac:dyDescent="0.3">
      <c r="A39" t="s">
        <v>17</v>
      </c>
      <c r="B39">
        <v>21</v>
      </c>
      <c r="C39" t="s">
        <v>18</v>
      </c>
      <c r="D39" t="s">
        <v>251</v>
      </c>
      <c r="E39" t="s">
        <v>252</v>
      </c>
      <c r="F39" t="s">
        <v>253</v>
      </c>
      <c r="G39" t="s">
        <v>254</v>
      </c>
      <c r="H39" t="s">
        <v>255</v>
      </c>
      <c r="I39" t="s">
        <v>24</v>
      </c>
      <c r="J39" t="s">
        <v>37</v>
      </c>
      <c r="K39" t="s">
        <v>56</v>
      </c>
      <c r="L39" t="s">
        <v>27</v>
      </c>
      <c r="M39" t="s">
        <v>28</v>
      </c>
      <c r="N39" t="s">
        <v>256</v>
      </c>
      <c r="O39" s="3" t="s">
        <v>257</v>
      </c>
      <c r="P39" t="s">
        <v>68</v>
      </c>
      <c r="R39">
        <v>19.315000000000001</v>
      </c>
      <c r="S39" t="str">
        <f>LEFT(Tabela5[[#This Row],[Hora Fim Realizado]],5)</f>
        <v>21:02</v>
      </c>
      <c r="T39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Acima de 21h</v>
      </c>
      <c r="U39" s="3">
        <f>IF((V39-(Tabela5[[#This Row],[Hora Fim Realizado]]-Tabela5[[#This Row],[Hora Início Realizado]]))&lt; 0,(Tabela5[[#This Row],[Hora Fim Realizado]]-Tabela5[[#This Row],[Hora Início Realizado]])-V39,V39-(Tabela5[[#This Row],[Hora Fim Realizado]]-Tabela5[[#This Row],[Hora Início Realizado]]))</f>
        <v>1.462962962962927E-2</v>
      </c>
      <c r="V39" s="3">
        <v>0.33333333333333298</v>
      </c>
      <c r="W39">
        <f>IF((V39-(Tabela5[[#This Row],[Hora Fim Realizado]]-Tabela5[[#This Row],[Hora Início Realizado]]))&lt; 0,-1*(MINUTE(Tabela5[[#This Row],[Hora ]]))+(HOUR(Tabela5[[#This Row],[Hora ]])*60),(MINUTE(Tabela5[[#This Row],[Hora ]]))+(HOUR(Tabela5[[#This Row],[Hora ]])*60))</f>
        <v>21</v>
      </c>
      <c r="X39" t="str">
        <f t="shared" si="0"/>
        <v>Até 30 minutos</v>
      </c>
      <c r="Y39" s="3">
        <f>IFERROR(MROUND(Tabela5[[#This Row],[Filtro Horário Fim]],1/48)," ")</f>
        <v>0.875</v>
      </c>
      <c r="Z39" s="3">
        <f>IFERROR(MROUND(Tabela5[[#This Row],[Hora Início Realizado]],1/48)," ")</f>
        <v>0.5625</v>
      </c>
    </row>
    <row r="40" spans="1:26" x14ac:dyDescent="0.3">
      <c r="A40" t="s">
        <v>17</v>
      </c>
      <c r="B40">
        <v>24</v>
      </c>
      <c r="C40" t="s">
        <v>18</v>
      </c>
      <c r="D40" t="s">
        <v>258</v>
      </c>
      <c r="E40" t="s">
        <v>259</v>
      </c>
      <c r="F40" t="s">
        <v>260</v>
      </c>
      <c r="G40" t="s">
        <v>261</v>
      </c>
      <c r="H40" t="s">
        <v>262</v>
      </c>
      <c r="I40" t="s">
        <v>24</v>
      </c>
      <c r="J40" t="s">
        <v>37</v>
      </c>
      <c r="K40" t="s">
        <v>263</v>
      </c>
      <c r="L40" t="s">
        <v>27</v>
      </c>
      <c r="M40" t="s">
        <v>28</v>
      </c>
      <c r="N40" t="s">
        <v>48</v>
      </c>
      <c r="O40" s="3" t="s">
        <v>264</v>
      </c>
      <c r="P40" t="s">
        <v>59</v>
      </c>
      <c r="R40">
        <v>21.945000000000004</v>
      </c>
      <c r="S40" t="str">
        <f>LEFT(Tabela5[[#This Row],[Hora Fim Realizado]],5)</f>
        <v>20:41</v>
      </c>
      <c r="T40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40" s="3">
        <f>IF((V40-(Tabela5[[#This Row],[Hora Fim Realizado]]-Tabela5[[#This Row],[Hora Início Realizado]]))&lt; 0,(Tabela5[[#This Row],[Hora Fim Realizado]]-Tabela5[[#This Row],[Hora Início Realizado]])-V40,V40-(Tabela5[[#This Row],[Hora Fim Realizado]]-Tabela5[[#This Row],[Hora Início Realizado]]))</f>
        <v>1.7222222222221861E-2</v>
      </c>
      <c r="V40" s="3">
        <v>0.33333333333333298</v>
      </c>
      <c r="W40">
        <f>IF((V40-(Tabela5[[#This Row],[Hora Fim Realizado]]-Tabela5[[#This Row],[Hora Início Realizado]]))&lt; 0,-1*(MINUTE(Tabela5[[#This Row],[Hora ]]))+(HOUR(Tabela5[[#This Row],[Hora ]])*60),(MINUTE(Tabela5[[#This Row],[Hora ]]))+(HOUR(Tabela5[[#This Row],[Hora ]])*60))</f>
        <v>24</v>
      </c>
      <c r="X40" t="str">
        <f t="shared" si="0"/>
        <v>Até 30 minutos</v>
      </c>
      <c r="Y40" s="3">
        <f>IFERROR(MROUND(Tabela5[[#This Row],[Filtro Horário Fim]],1/48)," ")</f>
        <v>0.85416666666666663</v>
      </c>
      <c r="Z40" s="3">
        <f>IFERROR(MROUND(Tabela5[[#This Row],[Hora Início Realizado]],1/48)," ")</f>
        <v>0.54166666666666663</v>
      </c>
    </row>
    <row r="41" spans="1:26" x14ac:dyDescent="0.3">
      <c r="A41" t="s">
        <v>17</v>
      </c>
      <c r="B41">
        <v>5</v>
      </c>
      <c r="C41" t="s">
        <v>18</v>
      </c>
      <c r="D41" t="s">
        <v>265</v>
      </c>
      <c r="E41" t="s">
        <v>266</v>
      </c>
      <c r="F41" t="s">
        <v>267</v>
      </c>
      <c r="G41" t="s">
        <v>268</v>
      </c>
      <c r="H41" t="s">
        <v>46</v>
      </c>
      <c r="I41" t="s">
        <v>24</v>
      </c>
      <c r="J41" t="s">
        <v>37</v>
      </c>
      <c r="K41" t="s">
        <v>269</v>
      </c>
      <c r="L41" t="s">
        <v>27</v>
      </c>
      <c r="M41" t="s">
        <v>28</v>
      </c>
      <c r="N41" t="s">
        <v>270</v>
      </c>
      <c r="O41" s="3" t="s">
        <v>271</v>
      </c>
      <c r="P41" t="s">
        <v>50</v>
      </c>
      <c r="R41">
        <v>19.914999999999999</v>
      </c>
      <c r="S41" t="str">
        <f>LEFT(Tabela5[[#This Row],[Hora Fim Realizado]],5)</f>
        <v>21:00</v>
      </c>
      <c r="T41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41" s="3">
        <f>IF((V41-(Tabela5[[#This Row],[Hora Fim Realizado]]-Tabela5[[#This Row],[Hora Início Realizado]]))&lt; 0,(Tabela5[[#This Row],[Hora Fim Realizado]]-Tabela5[[#This Row],[Hora Início Realizado]])-V41,V41-(Tabela5[[#This Row],[Hora Fim Realizado]]-Tabela5[[#This Row],[Hora Início Realizado]]))</f>
        <v>3.4837962962959712E-3</v>
      </c>
      <c r="V41" s="3">
        <v>0.33333333333333298</v>
      </c>
      <c r="W41">
        <f>IF((V41-(Tabela5[[#This Row],[Hora Fim Realizado]]-Tabela5[[#This Row],[Hora Início Realizado]]))&lt; 0,-1*(MINUTE(Tabela5[[#This Row],[Hora ]]))+(HOUR(Tabela5[[#This Row],[Hora ]])*60),(MINUTE(Tabela5[[#This Row],[Hora ]]))+(HOUR(Tabela5[[#This Row],[Hora ]])*60))</f>
        <v>5</v>
      </c>
      <c r="X41" t="str">
        <f t="shared" si="0"/>
        <v>Até 30 minutos</v>
      </c>
      <c r="Y41" s="3">
        <f>IFERROR(MROUND(Tabela5[[#This Row],[Filtro Horário Fim]],1/48)," ")</f>
        <v>0.875</v>
      </c>
      <c r="Z41" s="3">
        <f>IFERROR(MROUND(Tabela5[[#This Row],[Hora Início Realizado]],1/48)," ")</f>
        <v>0.54166666666666663</v>
      </c>
    </row>
    <row r="42" spans="1:26" x14ac:dyDescent="0.3">
      <c r="A42" t="s">
        <v>17</v>
      </c>
      <c r="B42">
        <v>37</v>
      </c>
      <c r="C42" t="s">
        <v>18</v>
      </c>
      <c r="D42" t="s">
        <v>272</v>
      </c>
      <c r="E42" t="s">
        <v>273</v>
      </c>
      <c r="F42" t="s">
        <v>274</v>
      </c>
      <c r="G42" t="s">
        <v>275</v>
      </c>
      <c r="H42" t="s">
        <v>276</v>
      </c>
      <c r="I42" t="s">
        <v>24</v>
      </c>
      <c r="J42" t="s">
        <v>37</v>
      </c>
      <c r="K42" t="s">
        <v>277</v>
      </c>
      <c r="L42" t="s">
        <v>27</v>
      </c>
      <c r="M42" t="s">
        <v>28</v>
      </c>
      <c r="N42" t="s">
        <v>278</v>
      </c>
      <c r="O42" s="3" t="s">
        <v>279</v>
      </c>
      <c r="P42" t="s">
        <v>31</v>
      </c>
      <c r="R42">
        <v>17.704999999999998</v>
      </c>
      <c r="S42" t="str">
        <f>LEFT(Tabela5[[#This Row],[Hora Fim Realizado]],5)</f>
        <v>20:59</v>
      </c>
      <c r="T42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42" s="3">
        <f>IF((V42-(Tabela5[[#This Row],[Hora Fim Realizado]]-Tabela5[[#This Row],[Hora Início Realizado]]))&lt; 0,(Tabela5[[#This Row],[Hora Fim Realizado]]-Tabela5[[#This Row],[Hora Início Realizado]])-V42,V42-(Tabela5[[#This Row],[Hora Fim Realizado]]-Tabela5[[#This Row],[Hora Início Realizado]]))</f>
        <v>2.6331018518518212E-2</v>
      </c>
      <c r="V42" s="3">
        <v>0.33333333333333298</v>
      </c>
      <c r="W42">
        <f>IF((V42-(Tabela5[[#This Row],[Hora Fim Realizado]]-Tabela5[[#This Row],[Hora Início Realizado]]))&lt; 0,-1*(MINUTE(Tabela5[[#This Row],[Hora ]]))+(HOUR(Tabela5[[#This Row],[Hora ]])*60),(MINUTE(Tabela5[[#This Row],[Hora ]]))+(HOUR(Tabela5[[#This Row],[Hora ]])*60))</f>
        <v>37</v>
      </c>
      <c r="X42" t="str">
        <f t="shared" si="0"/>
        <v>De 30 até 60 minutos</v>
      </c>
      <c r="Y42" s="3">
        <f>IFERROR(MROUND(Tabela5[[#This Row],[Filtro Horário Fim]],1/48)," ")</f>
        <v>0.875</v>
      </c>
      <c r="Z42" s="3">
        <f>IFERROR(MROUND(Tabela5[[#This Row],[Hora Início Realizado]],1/48)," ")</f>
        <v>0.5625</v>
      </c>
    </row>
    <row r="43" spans="1:26" x14ac:dyDescent="0.3">
      <c r="A43" t="s">
        <v>17</v>
      </c>
      <c r="B43">
        <v>9</v>
      </c>
      <c r="C43" t="s">
        <v>18</v>
      </c>
      <c r="D43" t="s">
        <v>280</v>
      </c>
      <c r="E43" t="s">
        <v>281</v>
      </c>
      <c r="F43" t="s">
        <v>282</v>
      </c>
      <c r="G43" t="s">
        <v>283</v>
      </c>
      <c r="H43" t="s">
        <v>284</v>
      </c>
      <c r="I43" t="s">
        <v>24</v>
      </c>
      <c r="J43" t="s">
        <v>37</v>
      </c>
      <c r="K43" t="s">
        <v>56</v>
      </c>
      <c r="L43" t="s">
        <v>27</v>
      </c>
      <c r="M43" t="s">
        <v>28</v>
      </c>
      <c r="N43" t="s">
        <v>285</v>
      </c>
      <c r="O43" s="3" t="s">
        <v>286</v>
      </c>
      <c r="P43" t="s">
        <v>68</v>
      </c>
      <c r="R43">
        <v>19.855000000000004</v>
      </c>
      <c r="S43" t="str">
        <f>LEFT(Tabela5[[#This Row],[Hora Fim Realizado]],5)</f>
        <v>20:59</v>
      </c>
      <c r="T43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43" s="3">
        <f>IF((V43-(Tabela5[[#This Row],[Hora Fim Realizado]]-Tabela5[[#This Row],[Hora Início Realizado]]))&lt; 0,(Tabela5[[#This Row],[Hora Fim Realizado]]-Tabela5[[#This Row],[Hora Início Realizado]])-V43,V43-(Tabela5[[#This Row],[Hora Fim Realizado]]-Tabela5[[#This Row],[Hora Início Realizado]]))</f>
        <v>6.3078703703700056E-3</v>
      </c>
      <c r="V43" s="3">
        <v>0.33333333333333298</v>
      </c>
      <c r="W43">
        <f>IF((V43-(Tabela5[[#This Row],[Hora Fim Realizado]]-Tabela5[[#This Row],[Hora Início Realizado]]))&lt; 0,-1*(MINUTE(Tabela5[[#This Row],[Hora ]]))+(HOUR(Tabela5[[#This Row],[Hora ]])*60),(MINUTE(Tabela5[[#This Row],[Hora ]]))+(HOUR(Tabela5[[#This Row],[Hora ]])*60))</f>
        <v>9</v>
      </c>
      <c r="X43" t="str">
        <f t="shared" si="0"/>
        <v>Até 30 minutos</v>
      </c>
      <c r="Y43" s="3">
        <f>IFERROR(MROUND(Tabela5[[#This Row],[Filtro Horário Fim]],1/48)," ")</f>
        <v>0.875</v>
      </c>
      <c r="Z43" s="3">
        <f>IFERROR(MROUND(Tabela5[[#This Row],[Hora Início Realizado]],1/48)," ")</f>
        <v>0.54166666666666663</v>
      </c>
    </row>
    <row r="44" spans="1:26" x14ac:dyDescent="0.3">
      <c r="A44" t="s">
        <v>17</v>
      </c>
      <c r="B44">
        <v>28</v>
      </c>
      <c r="C44" t="s">
        <v>18</v>
      </c>
      <c r="D44" t="s">
        <v>287</v>
      </c>
      <c r="E44" t="s">
        <v>288</v>
      </c>
      <c r="F44" t="s">
        <v>289</v>
      </c>
      <c r="G44" t="s">
        <v>290</v>
      </c>
      <c r="H44" t="s">
        <v>291</v>
      </c>
      <c r="I44" t="s">
        <v>24</v>
      </c>
      <c r="J44" t="s">
        <v>37</v>
      </c>
      <c r="K44" t="s">
        <v>292</v>
      </c>
      <c r="L44" t="s">
        <v>27</v>
      </c>
      <c r="M44" t="s">
        <v>28</v>
      </c>
      <c r="N44" t="s">
        <v>97</v>
      </c>
      <c r="O44" s="3" t="s">
        <v>293</v>
      </c>
      <c r="P44" t="s">
        <v>92</v>
      </c>
      <c r="R44">
        <v>19.12</v>
      </c>
      <c r="S44" t="str">
        <f>LEFT(Tabela5[[#This Row],[Hora Fim Realizado]],5)</f>
        <v>20:46</v>
      </c>
      <c r="T44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44" s="3">
        <f>IF((V44-(Tabela5[[#This Row],[Hora Fim Realizado]]-Tabela5[[#This Row],[Hora Início Realizado]]))&lt; 0,(Tabela5[[#This Row],[Hora Fim Realizado]]-Tabela5[[#This Row],[Hora Início Realizado]])-V44,V44-(Tabela5[[#This Row],[Hora Fim Realizado]]-Tabela5[[#This Row],[Hora Início Realizado]]))</f>
        <v>1.9467592592592287E-2</v>
      </c>
      <c r="V44" s="3">
        <v>0.33333333333333298</v>
      </c>
      <c r="W44">
        <f>IF((V44-(Tabela5[[#This Row],[Hora Fim Realizado]]-Tabela5[[#This Row],[Hora Início Realizado]]))&lt; 0,-1*(MINUTE(Tabela5[[#This Row],[Hora ]]))+(HOUR(Tabela5[[#This Row],[Hora ]])*60),(MINUTE(Tabela5[[#This Row],[Hora ]]))+(HOUR(Tabela5[[#This Row],[Hora ]])*60))</f>
        <v>28</v>
      </c>
      <c r="X44" t="str">
        <f t="shared" si="0"/>
        <v>Até 30 minutos</v>
      </c>
      <c r="Y44" s="3">
        <f>IFERROR(MROUND(Tabela5[[#This Row],[Filtro Horário Fim]],1/48)," ")</f>
        <v>0.875</v>
      </c>
      <c r="Z44" s="3">
        <f>IFERROR(MROUND(Tabela5[[#This Row],[Hora Início Realizado]],1/48)," ")</f>
        <v>0.5625</v>
      </c>
    </row>
    <row r="45" spans="1:26" x14ac:dyDescent="0.3">
      <c r="A45" t="s">
        <v>17</v>
      </c>
      <c r="B45">
        <v>-2</v>
      </c>
      <c r="C45" t="s">
        <v>18</v>
      </c>
      <c r="D45" t="s">
        <v>294</v>
      </c>
      <c r="E45" t="s">
        <v>295</v>
      </c>
      <c r="F45" t="s">
        <v>296</v>
      </c>
      <c r="G45" t="s">
        <v>297</v>
      </c>
      <c r="H45" t="s">
        <v>276</v>
      </c>
      <c r="I45" t="s">
        <v>24</v>
      </c>
      <c r="J45" t="s">
        <v>37</v>
      </c>
      <c r="K45" t="s">
        <v>56</v>
      </c>
      <c r="L45" t="s">
        <v>27</v>
      </c>
      <c r="M45" t="s">
        <v>28</v>
      </c>
      <c r="N45" t="s">
        <v>298</v>
      </c>
      <c r="O45" s="3" t="s">
        <v>299</v>
      </c>
      <c r="P45" t="s">
        <v>41</v>
      </c>
      <c r="R45">
        <v>19.765000000000001</v>
      </c>
      <c r="S45" t="str">
        <f>LEFT(Tabela5[[#This Row],[Hora Fim Realizado]],5)</f>
        <v>21:08</v>
      </c>
      <c r="T45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Acima de 21h</v>
      </c>
      <c r="U45" s="3">
        <f>IF((V45-(Tabela5[[#This Row],[Hora Fim Realizado]]-Tabela5[[#This Row],[Hora Início Realizado]]))&lt; 0,(Tabela5[[#This Row],[Hora Fim Realizado]]-Tabela5[[#This Row],[Hora Início Realizado]])-V45,V45-(Tabela5[[#This Row],[Hora Fim Realizado]]-Tabela5[[#This Row],[Hora Início Realizado]]))</f>
        <v>1.9212962962966151E-3</v>
      </c>
      <c r="V45" s="3">
        <v>0.33333333333333298</v>
      </c>
      <c r="W45">
        <f>IF((V45-(Tabela5[[#This Row],[Hora Fim Realizado]]-Tabela5[[#This Row],[Hora Início Realizado]]))&lt; 0,-1*(MINUTE(Tabela5[[#This Row],[Hora ]]))+(HOUR(Tabela5[[#This Row],[Hora ]])*60),(MINUTE(Tabela5[[#This Row],[Hora ]]))+(HOUR(Tabela5[[#This Row],[Hora ]])*60))</f>
        <v>-2</v>
      </c>
      <c r="X45" t="str">
        <f t="shared" si="0"/>
        <v>Estouro</v>
      </c>
      <c r="Y45" s="3">
        <f>IFERROR(MROUND(Tabela5[[#This Row],[Filtro Horário Fim]],1/48)," ")</f>
        <v>0.875</v>
      </c>
      <c r="Z45" s="3">
        <f>IFERROR(MROUND(Tabela5[[#This Row],[Hora Início Realizado]],1/48)," ")</f>
        <v>0.54166666666666663</v>
      </c>
    </row>
    <row r="46" spans="1:26" x14ac:dyDescent="0.3">
      <c r="A46" t="s">
        <v>17</v>
      </c>
      <c r="B46">
        <v>68</v>
      </c>
      <c r="C46" t="s">
        <v>18</v>
      </c>
      <c r="D46" t="s">
        <v>300</v>
      </c>
      <c r="E46" t="s">
        <v>301</v>
      </c>
      <c r="F46" t="s">
        <v>302</v>
      </c>
      <c r="G46" t="s">
        <v>303</v>
      </c>
      <c r="H46" t="s">
        <v>304</v>
      </c>
      <c r="I46" t="s">
        <v>24</v>
      </c>
      <c r="J46" t="s">
        <v>37</v>
      </c>
      <c r="K46" t="s">
        <v>56</v>
      </c>
      <c r="L46" t="s">
        <v>27</v>
      </c>
      <c r="M46" t="s">
        <v>28</v>
      </c>
      <c r="N46" t="s">
        <v>305</v>
      </c>
      <c r="O46" s="3" t="s">
        <v>306</v>
      </c>
      <c r="P46" t="s">
        <v>59</v>
      </c>
      <c r="R46">
        <v>18.420000000000002</v>
      </c>
      <c r="S46" t="str">
        <f>LEFT(Tabela5[[#This Row],[Hora Fim Realizado]],5)</f>
        <v>20:15</v>
      </c>
      <c r="T46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46" s="3">
        <f>IF((V46-(Tabela5[[#This Row],[Hora Fim Realizado]]-Tabela5[[#This Row],[Hora Início Realizado]]))&lt; 0,(Tabela5[[#This Row],[Hora Fim Realizado]]-Tabela5[[#This Row],[Hora Início Realizado]])-V46,V46-(Tabela5[[#This Row],[Hora Fim Realizado]]-Tabela5[[#This Row],[Hora Início Realizado]]))</f>
        <v>4.7418981481481104E-2</v>
      </c>
      <c r="V46" s="3">
        <v>0.33333333333333298</v>
      </c>
      <c r="W46">
        <f>IF((V46-(Tabela5[[#This Row],[Hora Fim Realizado]]-Tabela5[[#This Row],[Hora Início Realizado]]))&lt; 0,-1*(MINUTE(Tabela5[[#This Row],[Hora ]]))+(HOUR(Tabela5[[#This Row],[Hora ]])*60),(MINUTE(Tabela5[[#This Row],[Hora ]]))+(HOUR(Tabela5[[#This Row],[Hora ]])*60))</f>
        <v>68</v>
      </c>
      <c r="X46" t="str">
        <f t="shared" si="0"/>
        <v>De 60 até 90 minutos</v>
      </c>
      <c r="Y46" s="3">
        <f>IFERROR(MROUND(Tabela5[[#This Row],[Filtro Horário Fim]],1/48)," ")</f>
        <v>0.85416666666666663</v>
      </c>
      <c r="Z46" s="3">
        <f>IFERROR(MROUND(Tabela5[[#This Row],[Hora Início Realizado]],1/48)," ")</f>
        <v>0.5625</v>
      </c>
    </row>
    <row r="47" spans="1:26" x14ac:dyDescent="0.3">
      <c r="A47" t="s">
        <v>17</v>
      </c>
      <c r="B47">
        <v>5</v>
      </c>
      <c r="C47" t="s">
        <v>18</v>
      </c>
      <c r="D47" t="s">
        <v>307</v>
      </c>
      <c r="E47" t="s">
        <v>308</v>
      </c>
      <c r="F47" t="s">
        <v>309</v>
      </c>
      <c r="G47" t="s">
        <v>310</v>
      </c>
      <c r="H47" t="s">
        <v>311</v>
      </c>
      <c r="I47" t="s">
        <v>24</v>
      </c>
      <c r="J47" t="s">
        <v>37</v>
      </c>
      <c r="K47" t="s">
        <v>312</v>
      </c>
      <c r="L47" t="s">
        <v>27</v>
      </c>
      <c r="M47" t="s">
        <v>28</v>
      </c>
      <c r="N47" t="s">
        <v>313</v>
      </c>
      <c r="O47" s="3" t="s">
        <v>314</v>
      </c>
      <c r="P47" t="s">
        <v>41</v>
      </c>
      <c r="R47">
        <v>20.355</v>
      </c>
      <c r="S47" t="str">
        <f>LEFT(Tabela5[[#This Row],[Hora Fim Realizado]],5)</f>
        <v>20:56</v>
      </c>
      <c r="T47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47" s="3">
        <f>IF((V47-(Tabela5[[#This Row],[Hora Fim Realizado]]-Tabela5[[#This Row],[Hora Início Realizado]]))&lt; 0,(Tabela5[[#This Row],[Hora Fim Realizado]]-Tabela5[[#This Row],[Hora Início Realizado]])-V47,V47-(Tabela5[[#This Row],[Hora Fim Realizado]]-Tabela5[[#This Row],[Hora Início Realizado]]))</f>
        <v>4.1435185185181855E-3</v>
      </c>
      <c r="V47" s="3">
        <v>0.33333333333333298</v>
      </c>
      <c r="W47">
        <f>IF((V47-(Tabela5[[#This Row],[Hora Fim Realizado]]-Tabela5[[#This Row],[Hora Início Realizado]]))&lt; 0,-1*(MINUTE(Tabela5[[#This Row],[Hora ]]))+(HOUR(Tabela5[[#This Row],[Hora ]])*60),(MINUTE(Tabela5[[#This Row],[Hora ]]))+(HOUR(Tabela5[[#This Row],[Hora ]])*60))</f>
        <v>5</v>
      </c>
      <c r="X47" t="str">
        <f t="shared" si="0"/>
        <v>Até 30 minutos</v>
      </c>
      <c r="Y47" s="3">
        <f>IFERROR(MROUND(Tabela5[[#This Row],[Filtro Horário Fim]],1/48)," ")</f>
        <v>0.875</v>
      </c>
      <c r="Z47" s="3">
        <f>IFERROR(MROUND(Tabela5[[#This Row],[Hora Início Realizado]],1/48)," ")</f>
        <v>0.54166666666666663</v>
      </c>
    </row>
    <row r="48" spans="1:26" x14ac:dyDescent="0.3">
      <c r="A48" t="s">
        <v>17</v>
      </c>
      <c r="B48">
        <v>19</v>
      </c>
      <c r="C48" t="s">
        <v>18</v>
      </c>
      <c r="D48" t="s">
        <v>315</v>
      </c>
      <c r="E48" t="s">
        <v>316</v>
      </c>
      <c r="F48" t="s">
        <v>317</v>
      </c>
      <c r="G48" t="s">
        <v>318</v>
      </c>
      <c r="H48" t="s">
        <v>262</v>
      </c>
      <c r="I48" t="s">
        <v>24</v>
      </c>
      <c r="J48" t="s">
        <v>37</v>
      </c>
      <c r="K48" t="s">
        <v>319</v>
      </c>
      <c r="L48" t="s">
        <v>27</v>
      </c>
      <c r="M48" t="s">
        <v>28</v>
      </c>
      <c r="N48" t="s">
        <v>320</v>
      </c>
      <c r="O48" s="3" t="s">
        <v>321</v>
      </c>
      <c r="P48" t="s">
        <v>50</v>
      </c>
      <c r="R48">
        <v>19.34</v>
      </c>
      <c r="S48" t="str">
        <f>LEFT(Tabela5[[#This Row],[Hora Fim Realizado]],5)</f>
        <v>20:57</v>
      </c>
      <c r="T48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48" s="3">
        <f>IF((V48-(Tabela5[[#This Row],[Hora Fim Realizado]]-Tabela5[[#This Row],[Hora Início Realizado]]))&lt; 0,(Tabela5[[#This Row],[Hora Fim Realizado]]-Tabela5[[#This Row],[Hora Início Realizado]])-V48,V48-(Tabela5[[#This Row],[Hora Fim Realizado]]-Tabela5[[#This Row],[Hora Início Realizado]]))</f>
        <v>1.3287037037036653E-2</v>
      </c>
      <c r="V48" s="3">
        <v>0.33333333333333298</v>
      </c>
      <c r="W48">
        <f>IF((V48-(Tabela5[[#This Row],[Hora Fim Realizado]]-Tabela5[[#This Row],[Hora Início Realizado]]))&lt; 0,-1*(MINUTE(Tabela5[[#This Row],[Hora ]]))+(HOUR(Tabela5[[#This Row],[Hora ]])*60),(MINUTE(Tabela5[[#This Row],[Hora ]]))+(HOUR(Tabela5[[#This Row],[Hora ]])*60))</f>
        <v>19</v>
      </c>
      <c r="X48" t="str">
        <f t="shared" si="0"/>
        <v>Até 30 minutos</v>
      </c>
      <c r="Y48" s="3">
        <f>IFERROR(MROUND(Tabela5[[#This Row],[Filtro Horário Fim]],1/48)," ")</f>
        <v>0.875</v>
      </c>
      <c r="Z48" s="3">
        <f>IFERROR(MROUND(Tabela5[[#This Row],[Hora Início Realizado]],1/48)," ")</f>
        <v>0.5625</v>
      </c>
    </row>
    <row r="49" spans="1:26" x14ac:dyDescent="0.3">
      <c r="A49" t="s">
        <v>17</v>
      </c>
      <c r="B49">
        <v>96</v>
      </c>
      <c r="C49" t="s">
        <v>18</v>
      </c>
      <c r="D49" t="s">
        <v>322</v>
      </c>
      <c r="E49" t="s">
        <v>323</v>
      </c>
      <c r="F49" t="s">
        <v>324</v>
      </c>
      <c r="G49" t="s">
        <v>325</v>
      </c>
      <c r="H49" t="s">
        <v>226</v>
      </c>
      <c r="I49" t="s">
        <v>24</v>
      </c>
      <c r="J49" t="s">
        <v>37</v>
      </c>
      <c r="K49" t="s">
        <v>326</v>
      </c>
      <c r="L49" t="s">
        <v>27</v>
      </c>
      <c r="M49" t="s">
        <v>28</v>
      </c>
      <c r="N49" t="s">
        <v>327</v>
      </c>
      <c r="O49" s="3" t="s">
        <v>328</v>
      </c>
      <c r="P49" t="s">
        <v>92</v>
      </c>
      <c r="R49">
        <v>19.020000000000003</v>
      </c>
      <c r="S49" t="str">
        <f>LEFT(Tabela5[[#This Row],[Hora Fim Realizado]],5)</f>
        <v>19:30</v>
      </c>
      <c r="T49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49" s="3">
        <f>IF((V49-(Tabela5[[#This Row],[Hora Fim Realizado]]-Tabela5[[#This Row],[Hora Início Realizado]]))&lt; 0,(Tabela5[[#This Row],[Hora Fim Realizado]]-Tabela5[[#This Row],[Hora Início Realizado]])-V49,V49-(Tabela5[[#This Row],[Hora Fim Realizado]]-Tabela5[[#This Row],[Hora Início Realizado]]))</f>
        <v>6.7071759259258845E-2</v>
      </c>
      <c r="V49" s="3">
        <v>0.33333333333333298</v>
      </c>
      <c r="W49">
        <f>IF((V49-(Tabela5[[#This Row],[Hora Fim Realizado]]-Tabela5[[#This Row],[Hora Início Realizado]]))&lt; 0,-1*(MINUTE(Tabela5[[#This Row],[Hora ]]))+(HOUR(Tabela5[[#This Row],[Hora ]])*60),(MINUTE(Tabela5[[#This Row],[Hora ]]))+(HOUR(Tabela5[[#This Row],[Hora ]])*60))</f>
        <v>96</v>
      </c>
      <c r="X49" t="str">
        <f t="shared" si="0"/>
        <v>De 90 até 120 minutos</v>
      </c>
      <c r="Y49" s="3">
        <f>IFERROR(MROUND(Tabela5[[#This Row],[Filtro Horário Fim]],1/48)," ")</f>
        <v>0.8125</v>
      </c>
      <c r="Z49" s="3">
        <f>IFERROR(MROUND(Tabela5[[#This Row],[Hora Início Realizado]],1/48)," ")</f>
        <v>0.54166666666666663</v>
      </c>
    </row>
    <row r="50" spans="1:26" x14ac:dyDescent="0.3">
      <c r="A50" t="s">
        <v>17</v>
      </c>
      <c r="B50">
        <v>41</v>
      </c>
      <c r="C50" t="s">
        <v>18</v>
      </c>
      <c r="D50" t="s">
        <v>329</v>
      </c>
      <c r="E50" t="s">
        <v>330</v>
      </c>
      <c r="F50" t="s">
        <v>331</v>
      </c>
      <c r="G50" t="s">
        <v>332</v>
      </c>
      <c r="H50" t="s">
        <v>333</v>
      </c>
      <c r="I50" t="s">
        <v>24</v>
      </c>
      <c r="J50" t="s">
        <v>37</v>
      </c>
      <c r="K50" t="s">
        <v>334</v>
      </c>
      <c r="L50" t="s">
        <v>27</v>
      </c>
      <c r="M50" t="s">
        <v>28</v>
      </c>
      <c r="N50" t="s">
        <v>335</v>
      </c>
      <c r="O50" s="3" t="s">
        <v>336</v>
      </c>
      <c r="P50" t="s">
        <v>92</v>
      </c>
      <c r="R50">
        <v>19.28</v>
      </c>
      <c r="S50" t="str">
        <f>LEFT(Tabela5[[#This Row],[Hora Fim Realizado]],5)</f>
        <v>20:22</v>
      </c>
      <c r="T50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50" s="3">
        <f>IF((V50-(Tabela5[[#This Row],[Hora Fim Realizado]]-Tabela5[[#This Row],[Hora Início Realizado]]))&lt; 0,(Tabela5[[#This Row],[Hora Fim Realizado]]-Tabela5[[#This Row],[Hora Início Realizado]])-V50,V50-(Tabela5[[#This Row],[Hora Fim Realizado]]-Tabela5[[#This Row],[Hora Início Realizado]]))</f>
        <v>2.8692129629629248E-2</v>
      </c>
      <c r="V50" s="3">
        <v>0.33333333333333298</v>
      </c>
      <c r="W50">
        <f>IF((V50-(Tabela5[[#This Row],[Hora Fim Realizado]]-Tabela5[[#This Row],[Hora Início Realizado]]))&lt; 0,-1*(MINUTE(Tabela5[[#This Row],[Hora ]]))+(HOUR(Tabela5[[#This Row],[Hora ]])*60),(MINUTE(Tabela5[[#This Row],[Hora ]]))+(HOUR(Tabela5[[#This Row],[Hora ]])*60))</f>
        <v>41</v>
      </c>
      <c r="X50" t="str">
        <f t="shared" si="0"/>
        <v>De 30 até 60 minutos</v>
      </c>
      <c r="Y50" s="3">
        <f>IFERROR(MROUND(Tabela5[[#This Row],[Filtro Horário Fim]],1/48)," ")</f>
        <v>0.85416666666666663</v>
      </c>
      <c r="Z50" s="3">
        <f>IFERROR(MROUND(Tabela5[[#This Row],[Hora Início Realizado]],1/48)," ")</f>
        <v>0.54166666666666663</v>
      </c>
    </row>
    <row r="51" spans="1:26" x14ac:dyDescent="0.3">
      <c r="A51" t="s">
        <v>17</v>
      </c>
      <c r="B51">
        <v>118</v>
      </c>
      <c r="C51" t="s">
        <v>18</v>
      </c>
      <c r="D51" t="s">
        <v>337</v>
      </c>
      <c r="E51" t="s">
        <v>338</v>
      </c>
      <c r="F51" t="s">
        <v>339</v>
      </c>
      <c r="G51" t="s">
        <v>340</v>
      </c>
      <c r="H51" t="s">
        <v>276</v>
      </c>
      <c r="I51" t="s">
        <v>24</v>
      </c>
      <c r="J51" t="s">
        <v>37</v>
      </c>
      <c r="K51" t="s">
        <v>341</v>
      </c>
      <c r="L51" t="s">
        <v>27</v>
      </c>
      <c r="M51" t="s">
        <v>28</v>
      </c>
      <c r="N51" t="s">
        <v>342</v>
      </c>
      <c r="O51" s="3" t="s">
        <v>343</v>
      </c>
      <c r="P51" t="s">
        <v>50</v>
      </c>
      <c r="R51">
        <v>19.305</v>
      </c>
      <c r="S51" t="str">
        <f>LEFT(Tabela5[[#This Row],[Hora Fim Realizado]],5)</f>
        <v>19:17</v>
      </c>
      <c r="T51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51" s="3">
        <f>IF((V51-(Tabela5[[#This Row],[Hora Fim Realizado]]-Tabela5[[#This Row],[Hora Início Realizado]]))&lt; 0,(Tabela5[[#This Row],[Hora Fim Realizado]]-Tabela5[[#This Row],[Hora Início Realizado]])-V51,V51-(Tabela5[[#This Row],[Hora Fim Realizado]]-Tabela5[[#This Row],[Hora Início Realizado]]))</f>
        <v>8.2442129629629213E-2</v>
      </c>
      <c r="V51" s="3">
        <v>0.33333333333333298</v>
      </c>
      <c r="W51">
        <f>IF((V51-(Tabela5[[#This Row],[Hora Fim Realizado]]-Tabela5[[#This Row],[Hora Início Realizado]]))&lt; 0,-1*(MINUTE(Tabela5[[#This Row],[Hora ]]))+(HOUR(Tabela5[[#This Row],[Hora ]])*60),(MINUTE(Tabela5[[#This Row],[Hora ]]))+(HOUR(Tabela5[[#This Row],[Hora ]])*60))</f>
        <v>118</v>
      </c>
      <c r="X51" t="str">
        <f t="shared" si="0"/>
        <v>De 90 até 120 minutos</v>
      </c>
      <c r="Y51" s="3">
        <f>IFERROR(MROUND(Tabela5[[#This Row],[Filtro Horário Fim]],1/48)," ")</f>
        <v>0.8125</v>
      </c>
      <c r="Z51" s="3">
        <f>IFERROR(MROUND(Tabela5[[#This Row],[Hora Início Realizado]],1/48)," ")</f>
        <v>0.5625</v>
      </c>
    </row>
    <row r="52" spans="1:26" x14ac:dyDescent="0.3">
      <c r="A52" t="s">
        <v>17</v>
      </c>
      <c r="B52">
        <v>56</v>
      </c>
      <c r="C52" t="s">
        <v>18</v>
      </c>
      <c r="D52" t="s">
        <v>344</v>
      </c>
      <c r="E52" t="s">
        <v>345</v>
      </c>
      <c r="F52" t="s">
        <v>302</v>
      </c>
      <c r="G52" t="s">
        <v>346</v>
      </c>
      <c r="H52" t="s">
        <v>240</v>
      </c>
      <c r="I52" t="s">
        <v>24</v>
      </c>
      <c r="J52" t="s">
        <v>37</v>
      </c>
      <c r="K52" t="s">
        <v>347</v>
      </c>
      <c r="L52" t="s">
        <v>27</v>
      </c>
      <c r="M52" t="s">
        <v>28</v>
      </c>
      <c r="N52" t="s">
        <v>348</v>
      </c>
      <c r="O52" s="3" t="s">
        <v>349</v>
      </c>
      <c r="P52" t="s">
        <v>68</v>
      </c>
      <c r="R52">
        <v>20.484999999999996</v>
      </c>
      <c r="S52" t="str">
        <f>LEFT(Tabela5[[#This Row],[Hora Fim Realizado]],5)</f>
        <v>20:13</v>
      </c>
      <c r="T52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52" s="3">
        <f>IF((V52-(Tabela5[[#This Row],[Hora Fim Realizado]]-Tabela5[[#This Row],[Hora Início Realizado]]))&lt; 0,(Tabela5[[#This Row],[Hora Fim Realizado]]-Tabela5[[#This Row],[Hora Início Realizado]])-V52,V52-(Tabela5[[#This Row],[Hora Fim Realizado]]-Tabela5[[#This Row],[Hora Início Realizado]]))</f>
        <v>3.8923611111110701E-2</v>
      </c>
      <c r="V52" s="3">
        <v>0.33333333333333298</v>
      </c>
      <c r="W52">
        <f>IF((V52-(Tabela5[[#This Row],[Hora Fim Realizado]]-Tabela5[[#This Row],[Hora Início Realizado]]))&lt; 0,-1*(MINUTE(Tabela5[[#This Row],[Hora ]]))+(HOUR(Tabela5[[#This Row],[Hora ]])*60),(MINUTE(Tabela5[[#This Row],[Hora ]]))+(HOUR(Tabela5[[#This Row],[Hora ]])*60))</f>
        <v>56</v>
      </c>
      <c r="X52" t="str">
        <f t="shared" si="0"/>
        <v>De 30 até 60 minutos</v>
      </c>
      <c r="Y52" s="3">
        <f>IFERROR(MROUND(Tabela5[[#This Row],[Filtro Horário Fim]],1/48)," ")</f>
        <v>0.83333333333333326</v>
      </c>
      <c r="Z52" s="3">
        <f>IFERROR(MROUND(Tabela5[[#This Row],[Hora Início Realizado]],1/48)," ")</f>
        <v>0.54166666666666663</v>
      </c>
    </row>
    <row r="53" spans="1:26" x14ac:dyDescent="0.3">
      <c r="A53" t="s">
        <v>17</v>
      </c>
      <c r="B53">
        <v>37</v>
      </c>
      <c r="C53" t="s">
        <v>18</v>
      </c>
      <c r="D53" t="s">
        <v>350</v>
      </c>
      <c r="E53" t="s">
        <v>351</v>
      </c>
      <c r="F53" t="s">
        <v>352</v>
      </c>
      <c r="G53" t="s">
        <v>353</v>
      </c>
      <c r="H53" t="s">
        <v>354</v>
      </c>
      <c r="I53" t="s">
        <v>24</v>
      </c>
      <c r="J53" t="s">
        <v>37</v>
      </c>
      <c r="K53" t="s">
        <v>355</v>
      </c>
      <c r="L53" t="s">
        <v>27</v>
      </c>
      <c r="M53" t="s">
        <v>28</v>
      </c>
      <c r="N53" t="s">
        <v>356</v>
      </c>
      <c r="O53" s="3" t="s">
        <v>357</v>
      </c>
      <c r="P53" t="s">
        <v>50</v>
      </c>
      <c r="R53">
        <v>19.18</v>
      </c>
      <c r="S53" t="str">
        <f>LEFT(Tabela5[[#This Row],[Hora Fim Realizado]],5)</f>
        <v>20:34</v>
      </c>
      <c r="T53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53" s="3">
        <f>IF((V53-(Tabela5[[#This Row],[Hora Fim Realizado]]-Tabela5[[#This Row],[Hora Início Realizado]]))&lt; 0,(Tabela5[[#This Row],[Hora Fim Realizado]]-Tabela5[[#This Row],[Hora Início Realizado]])-V53,V53-(Tabela5[[#This Row],[Hora Fim Realizado]]-Tabela5[[#This Row],[Hora Início Realizado]]))</f>
        <v>2.5949074074073708E-2</v>
      </c>
      <c r="V53" s="3">
        <v>0.33333333333333298</v>
      </c>
      <c r="W53">
        <f>IF((V53-(Tabela5[[#This Row],[Hora Fim Realizado]]-Tabela5[[#This Row],[Hora Início Realizado]]))&lt; 0,-1*(MINUTE(Tabela5[[#This Row],[Hora ]]))+(HOUR(Tabela5[[#This Row],[Hora ]])*60),(MINUTE(Tabela5[[#This Row],[Hora ]]))+(HOUR(Tabela5[[#This Row],[Hora ]])*60))</f>
        <v>37</v>
      </c>
      <c r="X53" t="str">
        <f t="shared" si="0"/>
        <v>De 30 até 60 minutos</v>
      </c>
      <c r="Y53" s="3">
        <f>IFERROR(MROUND(Tabela5[[#This Row],[Filtro Horário Fim]],1/48)," ")</f>
        <v>0.85416666666666663</v>
      </c>
      <c r="Z53" s="3">
        <f>IFERROR(MROUND(Tabela5[[#This Row],[Hora Início Realizado]],1/48)," ")</f>
        <v>0.54166666666666663</v>
      </c>
    </row>
    <row r="54" spans="1:26" x14ac:dyDescent="0.3">
      <c r="A54" t="s">
        <v>17</v>
      </c>
      <c r="B54">
        <v>134</v>
      </c>
      <c r="C54" t="s">
        <v>18</v>
      </c>
      <c r="D54" t="s">
        <v>358</v>
      </c>
      <c r="E54" t="s">
        <v>359</v>
      </c>
      <c r="F54" t="s">
        <v>360</v>
      </c>
      <c r="G54" t="s">
        <v>361</v>
      </c>
      <c r="H54" t="s">
        <v>362</v>
      </c>
      <c r="I54" t="s">
        <v>24</v>
      </c>
      <c r="J54" t="s">
        <v>37</v>
      </c>
      <c r="K54" t="s">
        <v>363</v>
      </c>
      <c r="L54" t="s">
        <v>27</v>
      </c>
      <c r="M54" t="s">
        <v>28</v>
      </c>
      <c r="N54" t="s">
        <v>364</v>
      </c>
      <c r="O54" s="3" t="s">
        <v>365</v>
      </c>
      <c r="P54" t="s">
        <v>41</v>
      </c>
      <c r="R54">
        <v>15.555</v>
      </c>
      <c r="S54" t="str">
        <f>LEFT(Tabela5[[#This Row],[Hora Fim Realizado]],5)</f>
        <v>18:52</v>
      </c>
      <c r="T54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19h</v>
      </c>
      <c r="U54" s="3">
        <f>IF((V54-(Tabela5[[#This Row],[Hora Fim Realizado]]-Tabela5[[#This Row],[Hora Início Realizado]]))&lt; 0,(Tabela5[[#This Row],[Hora Fim Realizado]]-Tabela5[[#This Row],[Hora Início Realizado]])-V54,V54-(Tabela5[[#This Row],[Hora Fim Realizado]]-Tabela5[[#This Row],[Hora Início Realizado]]))</f>
        <v>9.3530092592592207E-2</v>
      </c>
      <c r="V54" s="3">
        <v>0.33333333333333298</v>
      </c>
      <c r="W54">
        <f>IF((V54-(Tabela5[[#This Row],[Hora Fim Realizado]]-Tabela5[[#This Row],[Hora Início Realizado]]))&lt; 0,-1*(MINUTE(Tabela5[[#This Row],[Hora ]]))+(HOUR(Tabela5[[#This Row],[Hora ]])*60),(MINUTE(Tabela5[[#This Row],[Hora ]]))+(HOUR(Tabela5[[#This Row],[Hora ]])*60))</f>
        <v>134</v>
      </c>
      <c r="X54" t="str">
        <f t="shared" si="0"/>
        <v>Acima de 120 minutos</v>
      </c>
      <c r="Y54" s="3">
        <f>IFERROR(MROUND(Tabela5[[#This Row],[Filtro Horário Fim]],1/48)," ")</f>
        <v>0.79166666666666663</v>
      </c>
      <c r="Z54" s="3">
        <f>IFERROR(MROUND(Tabela5[[#This Row],[Hora Início Realizado]],1/48)," ")</f>
        <v>0.54166666666666663</v>
      </c>
    </row>
    <row r="55" spans="1:26" x14ac:dyDescent="0.3">
      <c r="A55" t="s">
        <v>17</v>
      </c>
      <c r="B55">
        <v>21</v>
      </c>
      <c r="C55" t="s">
        <v>18</v>
      </c>
      <c r="D55" t="s">
        <v>366</v>
      </c>
      <c r="E55" t="s">
        <v>367</v>
      </c>
      <c r="F55" t="s">
        <v>368</v>
      </c>
      <c r="G55" t="s">
        <v>369</v>
      </c>
      <c r="H55" t="s">
        <v>262</v>
      </c>
      <c r="I55" t="s">
        <v>24</v>
      </c>
      <c r="J55" t="s">
        <v>37</v>
      </c>
      <c r="K55" t="s">
        <v>370</v>
      </c>
      <c r="L55" t="s">
        <v>27</v>
      </c>
      <c r="M55" t="s">
        <v>28</v>
      </c>
      <c r="N55" t="s">
        <v>371</v>
      </c>
      <c r="O55" s="3" t="s">
        <v>372</v>
      </c>
      <c r="P55" t="s">
        <v>31</v>
      </c>
      <c r="R55">
        <v>18.91</v>
      </c>
      <c r="S55" t="str">
        <f>LEFT(Tabela5[[#This Row],[Hora Fim Realizado]],5)</f>
        <v>20:56</v>
      </c>
      <c r="T55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55" s="3">
        <f>IF((V55-(Tabela5[[#This Row],[Hora Fim Realizado]]-Tabela5[[#This Row],[Hora Início Realizado]]))&lt; 0,(Tabela5[[#This Row],[Hora Fim Realizado]]-Tabela5[[#This Row],[Hora Início Realizado]])-V55,V55-(Tabela5[[#This Row],[Hora Fim Realizado]]-Tabela5[[#This Row],[Hora Início Realizado]]))</f>
        <v>1.4826388888888598E-2</v>
      </c>
      <c r="V55" s="3">
        <v>0.33333333333333298</v>
      </c>
      <c r="W55">
        <f>IF((V55-(Tabela5[[#This Row],[Hora Fim Realizado]]-Tabela5[[#This Row],[Hora Início Realizado]]))&lt; 0,-1*(MINUTE(Tabela5[[#This Row],[Hora ]]))+(HOUR(Tabela5[[#This Row],[Hora ]])*60),(MINUTE(Tabela5[[#This Row],[Hora ]]))+(HOUR(Tabela5[[#This Row],[Hora ]])*60))</f>
        <v>21</v>
      </c>
      <c r="X55" t="str">
        <f t="shared" si="0"/>
        <v>Até 30 minutos</v>
      </c>
      <c r="Y55" s="3">
        <f>IFERROR(MROUND(Tabela5[[#This Row],[Filtro Horário Fim]],1/48)," ")</f>
        <v>0.875</v>
      </c>
      <c r="Z55" s="3">
        <f>IFERROR(MROUND(Tabela5[[#This Row],[Hora Início Realizado]],1/48)," ")</f>
        <v>0.5625</v>
      </c>
    </row>
    <row r="56" spans="1:26" x14ac:dyDescent="0.3">
      <c r="A56" t="s">
        <v>17</v>
      </c>
      <c r="B56">
        <v>28</v>
      </c>
      <c r="C56" t="s">
        <v>18</v>
      </c>
      <c r="D56" t="s">
        <v>373</v>
      </c>
      <c r="E56" t="s">
        <v>374</v>
      </c>
      <c r="F56" t="s">
        <v>375</v>
      </c>
      <c r="G56" t="s">
        <v>376</v>
      </c>
      <c r="H56" t="s">
        <v>202</v>
      </c>
      <c r="I56" t="s">
        <v>24</v>
      </c>
      <c r="J56" t="s">
        <v>37</v>
      </c>
      <c r="K56" t="s">
        <v>56</v>
      </c>
      <c r="L56" t="s">
        <v>27</v>
      </c>
      <c r="M56" t="s">
        <v>28</v>
      </c>
      <c r="N56" t="s">
        <v>377</v>
      </c>
      <c r="O56" s="3" t="s">
        <v>378</v>
      </c>
      <c r="P56" t="s">
        <v>59</v>
      </c>
      <c r="R56">
        <v>18.000000000000004</v>
      </c>
      <c r="S56" t="str">
        <f>LEFT(Tabela5[[#This Row],[Hora Fim Realizado]],5)</f>
        <v>20:39</v>
      </c>
      <c r="T56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56" s="3">
        <f>IF((V56-(Tabela5[[#This Row],[Hora Fim Realizado]]-Tabela5[[#This Row],[Hora Início Realizado]]))&lt; 0,(Tabela5[[#This Row],[Hora Fim Realizado]]-Tabela5[[#This Row],[Hora Início Realizado]])-V56,V56-(Tabela5[[#This Row],[Hora Fim Realizado]]-Tabela5[[#This Row],[Hora Início Realizado]]))</f>
        <v>1.9687499999999691E-2</v>
      </c>
      <c r="V56" s="3">
        <v>0.33333333333333298</v>
      </c>
      <c r="W56">
        <f>IF((V56-(Tabela5[[#This Row],[Hora Fim Realizado]]-Tabela5[[#This Row],[Hora Início Realizado]]))&lt; 0,-1*(MINUTE(Tabela5[[#This Row],[Hora ]]))+(HOUR(Tabela5[[#This Row],[Hora ]])*60),(MINUTE(Tabela5[[#This Row],[Hora ]]))+(HOUR(Tabela5[[#This Row],[Hora ]])*60))</f>
        <v>28</v>
      </c>
      <c r="X56" t="str">
        <f t="shared" si="0"/>
        <v>Até 30 minutos</v>
      </c>
      <c r="Y56" s="3">
        <f>IFERROR(MROUND(Tabela5[[#This Row],[Filtro Horário Fim]],1/48)," ")</f>
        <v>0.85416666666666663</v>
      </c>
      <c r="Z56" s="3">
        <f>IFERROR(MROUND(Tabela5[[#This Row],[Hora Início Realizado]],1/48)," ")</f>
        <v>0.54166666666666663</v>
      </c>
    </row>
    <row r="57" spans="1:26" x14ac:dyDescent="0.3">
      <c r="A57" t="s">
        <v>17</v>
      </c>
      <c r="B57">
        <v>223</v>
      </c>
      <c r="C57" t="s">
        <v>18</v>
      </c>
      <c r="D57" t="s">
        <v>379</v>
      </c>
      <c r="E57" t="s">
        <v>380</v>
      </c>
      <c r="F57" t="s">
        <v>381</v>
      </c>
      <c r="G57" t="s">
        <v>382</v>
      </c>
      <c r="H57" t="s">
        <v>23</v>
      </c>
      <c r="I57" t="s">
        <v>24</v>
      </c>
      <c r="J57" t="s">
        <v>37</v>
      </c>
      <c r="K57" t="s">
        <v>383</v>
      </c>
      <c r="L57" t="s">
        <v>27</v>
      </c>
      <c r="M57" t="s">
        <v>28</v>
      </c>
      <c r="N57" t="s">
        <v>384</v>
      </c>
      <c r="O57" s="3" t="s">
        <v>385</v>
      </c>
      <c r="P57" t="s">
        <v>41</v>
      </c>
      <c r="R57">
        <v>17.28</v>
      </c>
      <c r="S57" t="str">
        <f>LEFT(Tabela5[[#This Row],[Hora Fim Realizado]],5)</f>
        <v>17:47</v>
      </c>
      <c r="T57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18h</v>
      </c>
      <c r="U57" s="3">
        <f>IF((V57-(Tabela5[[#This Row],[Hora Fim Realizado]]-Tabela5[[#This Row],[Hora Início Realizado]]))&lt; 0,(Tabela5[[#This Row],[Hora Fim Realizado]]-Tabela5[[#This Row],[Hora Início Realizado]])-V57,V57-(Tabela5[[#This Row],[Hora Fim Realizado]]-Tabela5[[#This Row],[Hora Início Realizado]]))</f>
        <v>0.15488425925925892</v>
      </c>
      <c r="V57" s="3">
        <v>0.33333333333333298</v>
      </c>
      <c r="W57">
        <f>IF((V57-(Tabela5[[#This Row],[Hora Fim Realizado]]-Tabela5[[#This Row],[Hora Início Realizado]]))&lt; 0,-1*(MINUTE(Tabela5[[#This Row],[Hora ]]))+(HOUR(Tabela5[[#This Row],[Hora ]])*60),(MINUTE(Tabela5[[#This Row],[Hora ]]))+(HOUR(Tabela5[[#This Row],[Hora ]])*60))</f>
        <v>223</v>
      </c>
      <c r="X57" t="str">
        <f t="shared" si="0"/>
        <v>Acima de 120 minutos</v>
      </c>
      <c r="Y57" s="3">
        <f>IFERROR(MROUND(Tabela5[[#This Row],[Filtro Horário Fim]],1/48)," ")</f>
        <v>0.75</v>
      </c>
      <c r="Z57" s="3">
        <f>IFERROR(MROUND(Tabela5[[#This Row],[Hora Início Realizado]],1/48)," ")</f>
        <v>0.5625</v>
      </c>
    </row>
    <row r="58" spans="1:26" x14ac:dyDescent="0.3">
      <c r="A58" t="s">
        <v>17</v>
      </c>
      <c r="B58">
        <v>26</v>
      </c>
      <c r="C58" t="s">
        <v>18</v>
      </c>
      <c r="D58" t="s">
        <v>386</v>
      </c>
      <c r="E58" t="s">
        <v>387</v>
      </c>
      <c r="F58" t="s">
        <v>388</v>
      </c>
      <c r="G58" t="s">
        <v>389</v>
      </c>
      <c r="H58" t="s">
        <v>362</v>
      </c>
      <c r="I58" t="s">
        <v>24</v>
      </c>
      <c r="J58" t="s">
        <v>37</v>
      </c>
      <c r="K58" t="s">
        <v>390</v>
      </c>
      <c r="L58" t="s">
        <v>27</v>
      </c>
      <c r="M58" t="s">
        <v>28</v>
      </c>
      <c r="N58" t="s">
        <v>391</v>
      </c>
      <c r="O58" s="3" t="s">
        <v>392</v>
      </c>
      <c r="P58" t="s">
        <v>50</v>
      </c>
      <c r="R58">
        <v>18.25</v>
      </c>
      <c r="S58" t="str">
        <f>LEFT(Tabela5[[#This Row],[Hora Fim Realizado]],5)</f>
        <v>20:37</v>
      </c>
      <c r="T58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58" s="3">
        <f>IF((V58-(Tabela5[[#This Row],[Hora Fim Realizado]]-Tabela5[[#This Row],[Hora Início Realizado]]))&lt; 0,(Tabela5[[#This Row],[Hora Fim Realizado]]-Tabela5[[#This Row],[Hora Início Realizado]])-V58,V58-(Tabela5[[#This Row],[Hora Fim Realizado]]-Tabela5[[#This Row],[Hora Início Realizado]]))</f>
        <v>1.8738425925925506E-2</v>
      </c>
      <c r="V58" s="3">
        <v>0.33333333333333298</v>
      </c>
      <c r="W58">
        <f>IF((V58-(Tabela5[[#This Row],[Hora Fim Realizado]]-Tabela5[[#This Row],[Hora Início Realizado]]))&lt; 0,-1*(MINUTE(Tabela5[[#This Row],[Hora ]]))+(HOUR(Tabela5[[#This Row],[Hora ]])*60),(MINUTE(Tabela5[[#This Row],[Hora ]]))+(HOUR(Tabela5[[#This Row],[Hora ]])*60))</f>
        <v>26</v>
      </c>
      <c r="X58" t="str">
        <f t="shared" si="0"/>
        <v>Até 30 minutos</v>
      </c>
      <c r="Y58" s="3">
        <f>IFERROR(MROUND(Tabela5[[#This Row],[Filtro Horário Fim]],1/48)," ")</f>
        <v>0.85416666666666663</v>
      </c>
      <c r="Z58" s="3">
        <f>IFERROR(MROUND(Tabela5[[#This Row],[Hora Início Realizado]],1/48)," ")</f>
        <v>0.54166666666666663</v>
      </c>
    </row>
    <row r="59" spans="1:26" x14ac:dyDescent="0.3">
      <c r="A59" t="s">
        <v>17</v>
      </c>
      <c r="B59">
        <v>28</v>
      </c>
      <c r="C59" t="s">
        <v>18</v>
      </c>
      <c r="D59" t="s">
        <v>393</v>
      </c>
      <c r="E59" t="s">
        <v>394</v>
      </c>
      <c r="F59" t="s">
        <v>395</v>
      </c>
      <c r="G59" t="s">
        <v>396</v>
      </c>
      <c r="H59" t="s">
        <v>397</v>
      </c>
      <c r="I59" t="s">
        <v>24</v>
      </c>
      <c r="J59" t="s">
        <v>37</v>
      </c>
      <c r="K59" t="s">
        <v>398</v>
      </c>
      <c r="L59" t="s">
        <v>27</v>
      </c>
      <c r="M59" t="s">
        <v>28</v>
      </c>
      <c r="N59" t="s">
        <v>399</v>
      </c>
      <c r="O59" s="3" t="s">
        <v>400</v>
      </c>
      <c r="P59" t="s">
        <v>31</v>
      </c>
      <c r="R59">
        <v>18.574999999999999</v>
      </c>
      <c r="S59" t="str">
        <f>LEFT(Tabela5[[#This Row],[Hora Fim Realizado]],5)</f>
        <v>20:33</v>
      </c>
      <c r="T59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59" s="3">
        <f>IF((V59-(Tabela5[[#This Row],[Hora Fim Realizado]]-Tabela5[[#This Row],[Hora Início Realizado]]))&lt; 0,(Tabela5[[#This Row],[Hora Fim Realizado]]-Tabela5[[#This Row],[Hora Início Realizado]])-V59,V59-(Tabela5[[#This Row],[Hora Fim Realizado]]-Tabela5[[#This Row],[Hora Início Realizado]]))</f>
        <v>1.9861111111110719E-2</v>
      </c>
      <c r="V59" s="3">
        <v>0.33333333333333298</v>
      </c>
      <c r="W59">
        <f>IF((V59-(Tabela5[[#This Row],[Hora Fim Realizado]]-Tabela5[[#This Row],[Hora Início Realizado]]))&lt; 0,-1*(MINUTE(Tabela5[[#This Row],[Hora ]]))+(HOUR(Tabela5[[#This Row],[Hora ]])*60),(MINUTE(Tabela5[[#This Row],[Hora ]]))+(HOUR(Tabela5[[#This Row],[Hora ]])*60))</f>
        <v>28</v>
      </c>
      <c r="X59" t="str">
        <f t="shared" si="0"/>
        <v>Até 30 minutos</v>
      </c>
      <c r="Y59" s="3">
        <f>IFERROR(MROUND(Tabela5[[#This Row],[Filtro Horário Fim]],1/48)," ")</f>
        <v>0.85416666666666663</v>
      </c>
      <c r="Z59" s="3">
        <f>IFERROR(MROUND(Tabela5[[#This Row],[Hora Início Realizado]],1/48)," ")</f>
        <v>0.54166666666666663</v>
      </c>
    </row>
    <row r="60" spans="1:26" x14ac:dyDescent="0.3">
      <c r="A60" t="s">
        <v>17</v>
      </c>
      <c r="B60">
        <v>58</v>
      </c>
      <c r="C60" t="s">
        <v>18</v>
      </c>
      <c r="D60" t="s">
        <v>401</v>
      </c>
      <c r="E60" t="s">
        <v>402</v>
      </c>
      <c r="F60" t="s">
        <v>403</v>
      </c>
      <c r="G60" t="s">
        <v>404</v>
      </c>
      <c r="H60" t="s">
        <v>195</v>
      </c>
      <c r="I60" t="s">
        <v>24</v>
      </c>
      <c r="J60" t="s">
        <v>37</v>
      </c>
      <c r="K60" t="s">
        <v>405</v>
      </c>
      <c r="L60" t="s">
        <v>27</v>
      </c>
      <c r="M60" t="s">
        <v>28</v>
      </c>
      <c r="N60" t="s">
        <v>406</v>
      </c>
      <c r="O60" s="3" t="s">
        <v>407</v>
      </c>
      <c r="P60" t="s">
        <v>31</v>
      </c>
      <c r="R60">
        <v>18.125</v>
      </c>
      <c r="S60" t="str">
        <f>LEFT(Tabela5[[#This Row],[Hora Fim Realizado]],5)</f>
        <v>20:17</v>
      </c>
      <c r="T60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60" s="3">
        <f>IF((V60-(Tabela5[[#This Row],[Hora Fim Realizado]]-Tabela5[[#This Row],[Hora Início Realizado]]))&lt; 0,(Tabela5[[#This Row],[Hora Fim Realizado]]-Tabela5[[#This Row],[Hora Início Realizado]])-V60,V60-(Tabela5[[#This Row],[Hora Fim Realizado]]-Tabela5[[#This Row],[Hora Início Realizado]]))</f>
        <v>4.0520833333333062E-2</v>
      </c>
      <c r="V60" s="3">
        <v>0.33333333333333298</v>
      </c>
      <c r="W60">
        <f>IF((V60-(Tabela5[[#This Row],[Hora Fim Realizado]]-Tabela5[[#This Row],[Hora Início Realizado]]))&lt; 0,-1*(MINUTE(Tabela5[[#This Row],[Hora ]]))+(HOUR(Tabela5[[#This Row],[Hora ]])*60),(MINUTE(Tabela5[[#This Row],[Hora ]]))+(HOUR(Tabela5[[#This Row],[Hora ]])*60))</f>
        <v>58</v>
      </c>
      <c r="X60" t="str">
        <f t="shared" si="0"/>
        <v>De 30 até 60 minutos</v>
      </c>
      <c r="Y60" s="3">
        <f>IFERROR(MROUND(Tabela5[[#This Row],[Filtro Horário Fim]],1/48)," ")</f>
        <v>0.85416666666666663</v>
      </c>
      <c r="Z60" s="3">
        <f>IFERROR(MROUND(Tabela5[[#This Row],[Hora Início Realizado]],1/48)," ")</f>
        <v>0.5625</v>
      </c>
    </row>
    <row r="61" spans="1:26" x14ac:dyDescent="0.3">
      <c r="A61" t="s">
        <v>17</v>
      </c>
      <c r="B61">
        <v>38</v>
      </c>
      <c r="C61" t="s">
        <v>18</v>
      </c>
      <c r="D61" t="s">
        <v>408</v>
      </c>
      <c r="E61" t="s">
        <v>409</v>
      </c>
      <c r="F61" t="s">
        <v>410</v>
      </c>
      <c r="G61" t="s">
        <v>411</v>
      </c>
      <c r="H61" t="s">
        <v>412</v>
      </c>
      <c r="I61" t="s">
        <v>24</v>
      </c>
      <c r="J61" t="s">
        <v>37</v>
      </c>
      <c r="K61" t="s">
        <v>413</v>
      </c>
      <c r="L61" t="s">
        <v>27</v>
      </c>
      <c r="M61" t="s">
        <v>28</v>
      </c>
      <c r="N61" t="s">
        <v>414</v>
      </c>
      <c r="O61" s="3" t="s">
        <v>415</v>
      </c>
      <c r="P61" t="s">
        <v>68</v>
      </c>
      <c r="R61">
        <v>17.350000000000001</v>
      </c>
      <c r="S61" t="str">
        <f>LEFT(Tabela5[[#This Row],[Hora Fim Realizado]],5)</f>
        <v>20:35</v>
      </c>
      <c r="T61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61" s="3">
        <f>IF((V61-(Tabela5[[#This Row],[Hora Fim Realizado]]-Tabela5[[#This Row],[Hora Início Realizado]]))&lt; 0,(Tabela5[[#This Row],[Hora Fim Realizado]]-Tabela5[[#This Row],[Hora Início Realizado]])-V61,V61-(Tabela5[[#This Row],[Hora Fim Realizado]]-Tabela5[[#This Row],[Hora Início Realizado]]))</f>
        <v>2.6863425925925555E-2</v>
      </c>
      <c r="V61" s="3">
        <v>0.33333333333333298</v>
      </c>
      <c r="W61">
        <f>IF((V61-(Tabela5[[#This Row],[Hora Fim Realizado]]-Tabela5[[#This Row],[Hora Início Realizado]]))&lt; 0,-1*(MINUTE(Tabela5[[#This Row],[Hora ]]))+(HOUR(Tabela5[[#This Row],[Hora ]])*60),(MINUTE(Tabela5[[#This Row],[Hora ]]))+(HOUR(Tabela5[[#This Row],[Hora ]])*60))</f>
        <v>38</v>
      </c>
      <c r="X61" t="str">
        <f t="shared" si="0"/>
        <v>De 30 até 60 minutos</v>
      </c>
      <c r="Y61" s="3">
        <f>IFERROR(MROUND(Tabela5[[#This Row],[Filtro Horário Fim]],1/48)," ")</f>
        <v>0.85416666666666663</v>
      </c>
      <c r="Z61" s="3">
        <f>IFERROR(MROUND(Tabela5[[#This Row],[Hora Início Realizado]],1/48)," ")</f>
        <v>0.54166666666666663</v>
      </c>
    </row>
    <row r="62" spans="1:26" x14ac:dyDescent="0.3">
      <c r="A62" t="s">
        <v>17</v>
      </c>
      <c r="B62">
        <v>141</v>
      </c>
      <c r="C62" t="s">
        <v>18</v>
      </c>
      <c r="D62" t="s">
        <v>416</v>
      </c>
      <c r="E62" t="s">
        <v>417</v>
      </c>
      <c r="F62" t="s">
        <v>418</v>
      </c>
      <c r="G62" t="s">
        <v>419</v>
      </c>
      <c r="H62" t="s">
        <v>420</v>
      </c>
      <c r="I62" t="s">
        <v>24</v>
      </c>
      <c r="J62" t="s">
        <v>37</v>
      </c>
      <c r="K62" t="s">
        <v>421</v>
      </c>
      <c r="L62" t="s">
        <v>27</v>
      </c>
      <c r="M62" t="s">
        <v>28</v>
      </c>
      <c r="N62" t="s">
        <v>422</v>
      </c>
      <c r="O62" s="3" t="s">
        <v>423</v>
      </c>
      <c r="P62" t="s">
        <v>59</v>
      </c>
      <c r="R62">
        <v>16.204999999999998</v>
      </c>
      <c r="S62" t="str">
        <f>LEFT(Tabela5[[#This Row],[Hora Fim Realizado]],5)</f>
        <v>18:43</v>
      </c>
      <c r="T62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19h</v>
      </c>
      <c r="U62" s="3">
        <f>IF((V62-(Tabela5[[#This Row],[Hora Fim Realizado]]-Tabela5[[#This Row],[Hora Início Realizado]]))&lt; 0,(Tabela5[[#This Row],[Hora Fim Realizado]]-Tabela5[[#This Row],[Hora Início Realizado]])-V62,V62-(Tabela5[[#This Row],[Hora Fim Realizado]]-Tabela5[[#This Row],[Hora Início Realizado]]))</f>
        <v>9.8368055555555223E-2</v>
      </c>
      <c r="V62" s="3">
        <v>0.33333333333333298</v>
      </c>
      <c r="W62">
        <f>IF((V62-(Tabela5[[#This Row],[Hora Fim Realizado]]-Tabela5[[#This Row],[Hora Início Realizado]]))&lt; 0,-1*(MINUTE(Tabela5[[#This Row],[Hora ]]))+(HOUR(Tabela5[[#This Row],[Hora ]])*60),(MINUTE(Tabela5[[#This Row],[Hora ]]))+(HOUR(Tabela5[[#This Row],[Hora ]])*60))</f>
        <v>141</v>
      </c>
      <c r="X62" t="str">
        <f t="shared" si="0"/>
        <v>Acima de 120 minutos</v>
      </c>
      <c r="Y62" s="3">
        <f>IFERROR(MROUND(Tabela5[[#This Row],[Filtro Horário Fim]],1/48)," ")</f>
        <v>0.77083333333333326</v>
      </c>
      <c r="Z62" s="3">
        <f>IFERROR(MROUND(Tabela5[[#This Row],[Hora Início Realizado]],1/48)," ")</f>
        <v>0.54166666666666663</v>
      </c>
    </row>
    <row r="63" spans="1:26" x14ac:dyDescent="0.3">
      <c r="A63" t="s">
        <v>17</v>
      </c>
      <c r="B63">
        <v>44</v>
      </c>
      <c r="C63" t="s">
        <v>18</v>
      </c>
      <c r="D63" t="s">
        <v>424</v>
      </c>
      <c r="E63" t="s">
        <v>425</v>
      </c>
      <c r="F63" t="s">
        <v>426</v>
      </c>
      <c r="G63" t="s">
        <v>427</v>
      </c>
      <c r="H63" t="s">
        <v>428</v>
      </c>
      <c r="I63" t="s">
        <v>24</v>
      </c>
      <c r="J63" t="s">
        <v>37</v>
      </c>
      <c r="K63" t="s">
        <v>429</v>
      </c>
      <c r="L63" t="s">
        <v>27</v>
      </c>
      <c r="M63" t="s">
        <v>28</v>
      </c>
      <c r="N63" t="s">
        <v>430</v>
      </c>
      <c r="O63" s="3" t="s">
        <v>431</v>
      </c>
      <c r="P63" t="s">
        <v>41</v>
      </c>
      <c r="R63">
        <v>19.355</v>
      </c>
      <c r="S63" t="str">
        <f>LEFT(Tabela5[[#This Row],[Hora Fim Realizado]],5)</f>
        <v>20:42</v>
      </c>
      <c r="T63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63" s="3">
        <f>IF((V63-(Tabela5[[#This Row],[Hora Fim Realizado]]-Tabela5[[#This Row],[Hora Início Realizado]]))&lt; 0,(Tabela5[[#This Row],[Hora Fim Realizado]]-Tabela5[[#This Row],[Hora Início Realizado]])-V63,V63-(Tabela5[[#This Row],[Hora Fim Realizado]]-Tabela5[[#This Row],[Hora Início Realizado]]))</f>
        <v>3.1238425925925573E-2</v>
      </c>
      <c r="V63" s="3">
        <v>0.33333333333333298</v>
      </c>
      <c r="W63">
        <f>IF((V63-(Tabela5[[#This Row],[Hora Fim Realizado]]-Tabela5[[#This Row],[Hora Início Realizado]]))&lt; 0,-1*(MINUTE(Tabela5[[#This Row],[Hora ]]))+(HOUR(Tabela5[[#This Row],[Hora ]])*60),(MINUTE(Tabela5[[#This Row],[Hora ]]))+(HOUR(Tabela5[[#This Row],[Hora ]])*60))</f>
        <v>44</v>
      </c>
      <c r="X63" t="str">
        <f t="shared" si="0"/>
        <v>De 30 até 60 minutos</v>
      </c>
      <c r="Y63" s="3">
        <f>IFERROR(MROUND(Tabela5[[#This Row],[Filtro Horário Fim]],1/48)," ")</f>
        <v>0.85416666666666663</v>
      </c>
      <c r="Z63" s="3">
        <f>IFERROR(MROUND(Tabela5[[#This Row],[Hora Início Realizado]],1/48)," ")</f>
        <v>0.5625</v>
      </c>
    </row>
    <row r="64" spans="1:26" x14ac:dyDescent="0.3">
      <c r="A64" t="s">
        <v>17</v>
      </c>
      <c r="B64">
        <v>7</v>
      </c>
      <c r="C64" t="s">
        <v>18</v>
      </c>
      <c r="D64" t="s">
        <v>432</v>
      </c>
      <c r="E64" t="s">
        <v>433</v>
      </c>
      <c r="F64" t="s">
        <v>434</v>
      </c>
      <c r="G64" t="s">
        <v>435</v>
      </c>
      <c r="H64" t="s">
        <v>174</v>
      </c>
      <c r="I64" t="s">
        <v>24</v>
      </c>
      <c r="J64" t="s">
        <v>37</v>
      </c>
      <c r="K64" t="s">
        <v>436</v>
      </c>
      <c r="L64" t="s">
        <v>27</v>
      </c>
      <c r="M64" t="s">
        <v>28</v>
      </c>
      <c r="N64" t="s">
        <v>437</v>
      </c>
      <c r="O64" s="3" t="s">
        <v>438</v>
      </c>
      <c r="P64" t="s">
        <v>31</v>
      </c>
      <c r="R64">
        <v>20.724999999999998</v>
      </c>
      <c r="S64" t="str">
        <f>LEFT(Tabela5[[#This Row],[Hora Fim Realizado]],5)</f>
        <v>20:54</v>
      </c>
      <c r="T64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64" s="3">
        <f>IF((V64-(Tabela5[[#This Row],[Hora Fim Realizado]]-Tabela5[[#This Row],[Hora Início Realizado]]))&lt; 0,(Tabela5[[#This Row],[Hora Fim Realizado]]-Tabela5[[#This Row],[Hora Início Realizado]])-V64,V64-(Tabela5[[#This Row],[Hora Fim Realizado]]-Tabela5[[#This Row],[Hora Início Realizado]]))</f>
        <v>5.3935185185181589E-3</v>
      </c>
      <c r="V64" s="3">
        <v>0.33333333333333298</v>
      </c>
      <c r="W64">
        <f>IF((V64-(Tabela5[[#This Row],[Hora Fim Realizado]]-Tabela5[[#This Row],[Hora Início Realizado]]))&lt; 0,-1*(MINUTE(Tabela5[[#This Row],[Hora ]]))+(HOUR(Tabela5[[#This Row],[Hora ]])*60),(MINUTE(Tabela5[[#This Row],[Hora ]]))+(HOUR(Tabela5[[#This Row],[Hora ]])*60))</f>
        <v>7</v>
      </c>
      <c r="X64" t="str">
        <f t="shared" si="0"/>
        <v>Até 30 minutos</v>
      </c>
      <c r="Y64" s="3">
        <f>IFERROR(MROUND(Tabela5[[#This Row],[Filtro Horário Fim]],1/48)," ")</f>
        <v>0.875</v>
      </c>
      <c r="Z64" s="3">
        <f>IFERROR(MROUND(Tabela5[[#This Row],[Hora Início Realizado]],1/48)," ")</f>
        <v>0.54166666666666663</v>
      </c>
    </row>
    <row r="65" spans="1:26" x14ac:dyDescent="0.3">
      <c r="A65" t="s">
        <v>17</v>
      </c>
      <c r="B65">
        <v>15</v>
      </c>
      <c r="C65" t="s">
        <v>18</v>
      </c>
      <c r="D65" t="s">
        <v>439</v>
      </c>
      <c r="E65" t="s">
        <v>440</v>
      </c>
      <c r="F65" t="s">
        <v>441</v>
      </c>
      <c r="G65" t="s">
        <v>442</v>
      </c>
      <c r="H65" t="s">
        <v>420</v>
      </c>
      <c r="I65" t="s">
        <v>24</v>
      </c>
      <c r="J65" t="s">
        <v>37</v>
      </c>
      <c r="K65" t="s">
        <v>443</v>
      </c>
      <c r="L65" t="s">
        <v>27</v>
      </c>
      <c r="M65" t="s">
        <v>28</v>
      </c>
      <c r="N65" t="s">
        <v>444</v>
      </c>
      <c r="O65" s="3" t="s">
        <v>445</v>
      </c>
      <c r="P65" t="s">
        <v>92</v>
      </c>
      <c r="R65">
        <v>18.865000000000002</v>
      </c>
      <c r="S65" t="str">
        <f>LEFT(Tabela5[[#This Row],[Hora Fim Realizado]],5)</f>
        <v>21:02</v>
      </c>
      <c r="T65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Acima de 21h</v>
      </c>
      <c r="U65" s="3">
        <f>IF((V65-(Tabela5[[#This Row],[Hora Fim Realizado]]-Tabela5[[#This Row],[Hora Início Realizado]]))&lt; 0,(Tabela5[[#This Row],[Hora Fim Realizado]]-Tabela5[[#This Row],[Hora Início Realizado]])-V65,V65-(Tabela5[[#This Row],[Hora Fim Realizado]]-Tabela5[[#This Row],[Hora Início Realizado]]))</f>
        <v>1.0474537037036658E-2</v>
      </c>
      <c r="V65" s="3">
        <v>0.33333333333333298</v>
      </c>
      <c r="W65">
        <f>IF((V65-(Tabela5[[#This Row],[Hora Fim Realizado]]-Tabela5[[#This Row],[Hora Início Realizado]]))&lt; 0,-1*(MINUTE(Tabela5[[#This Row],[Hora ]]))+(HOUR(Tabela5[[#This Row],[Hora ]])*60),(MINUTE(Tabela5[[#This Row],[Hora ]]))+(HOUR(Tabela5[[#This Row],[Hora ]])*60))</f>
        <v>15</v>
      </c>
      <c r="X65" t="str">
        <f t="shared" si="0"/>
        <v>Até 30 minutos</v>
      </c>
      <c r="Y65" s="3">
        <f>IFERROR(MROUND(Tabela5[[#This Row],[Filtro Horário Fim]],1/48)," ")</f>
        <v>0.875</v>
      </c>
      <c r="Z65" s="3">
        <f>IFERROR(MROUND(Tabela5[[#This Row],[Hora Início Realizado]],1/48)," ")</f>
        <v>0.5625</v>
      </c>
    </row>
    <row r="66" spans="1:26" x14ac:dyDescent="0.3">
      <c r="A66" t="s">
        <v>17</v>
      </c>
      <c r="B66">
        <v>58</v>
      </c>
      <c r="C66" t="s">
        <v>18</v>
      </c>
      <c r="D66" t="s">
        <v>446</v>
      </c>
      <c r="E66" t="s">
        <v>447</v>
      </c>
      <c r="F66" t="s">
        <v>448</v>
      </c>
      <c r="G66" t="s">
        <v>382</v>
      </c>
      <c r="H66" t="s">
        <v>73</v>
      </c>
      <c r="I66" t="s">
        <v>24</v>
      </c>
      <c r="J66" t="s">
        <v>37</v>
      </c>
      <c r="K66" t="s">
        <v>449</v>
      </c>
      <c r="L66" t="s">
        <v>27</v>
      </c>
      <c r="M66" t="s">
        <v>28</v>
      </c>
      <c r="N66" t="s">
        <v>450</v>
      </c>
      <c r="O66" s="3" t="s">
        <v>451</v>
      </c>
      <c r="P66" t="s">
        <v>41</v>
      </c>
      <c r="R66">
        <v>11.969999999999999</v>
      </c>
      <c r="S66" t="str">
        <f>LEFT(Tabela5[[#This Row],[Hora Fim Realizado]],5)</f>
        <v>20:19</v>
      </c>
      <c r="T66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66" s="3">
        <f>IF((V66-(Tabela5[[#This Row],[Hora Fim Realizado]]-Tabela5[[#This Row],[Hora Início Realizado]]))&lt; 0,(Tabela5[[#This Row],[Hora Fim Realizado]]-Tabela5[[#This Row],[Hora Início Realizado]])-V66,V66-(Tabela5[[#This Row],[Hora Fim Realizado]]-Tabela5[[#This Row],[Hora Início Realizado]]))</f>
        <v>4.0833333333333E-2</v>
      </c>
      <c r="V66" s="3">
        <v>0.33333333333333298</v>
      </c>
      <c r="W66">
        <f>IF((V66-(Tabela5[[#This Row],[Hora Fim Realizado]]-Tabela5[[#This Row],[Hora Início Realizado]]))&lt; 0,-1*(MINUTE(Tabela5[[#This Row],[Hora ]]))+(HOUR(Tabela5[[#This Row],[Hora ]])*60),(MINUTE(Tabela5[[#This Row],[Hora ]]))+(HOUR(Tabela5[[#This Row],[Hora ]])*60))</f>
        <v>58</v>
      </c>
      <c r="X66" t="str">
        <f t="shared" ref="X66:X129" si="1">IF(W66&lt;0, "Estouro", IF(W66&lt;=31,"Até 30 minutos",IF(W66&lt;=61,"De 30 até 60 minutos",IF(W66&lt;=91,"De 60 até 90 minutos",IF(W66&lt;=121,"De 90 até 120 minutos", IF(W66&gt;=121,"Acima de 120 minutos"))))))</f>
        <v>De 30 até 60 minutos</v>
      </c>
      <c r="Y66" s="3">
        <f>IFERROR(MROUND(Tabela5[[#This Row],[Filtro Horário Fim]],1/48)," ")</f>
        <v>0.85416666666666663</v>
      </c>
      <c r="Z66" s="3">
        <f>IFERROR(MROUND(Tabela5[[#This Row],[Hora Início Realizado]],1/48)," ")</f>
        <v>0.5625</v>
      </c>
    </row>
    <row r="67" spans="1:26" x14ac:dyDescent="0.3">
      <c r="A67" t="s">
        <v>17</v>
      </c>
      <c r="B67">
        <v>75</v>
      </c>
      <c r="C67" t="s">
        <v>18</v>
      </c>
      <c r="D67" t="s">
        <v>452</v>
      </c>
      <c r="E67" t="s">
        <v>453</v>
      </c>
      <c r="F67" t="s">
        <v>454</v>
      </c>
      <c r="G67" t="s">
        <v>361</v>
      </c>
      <c r="H67" t="s">
        <v>46</v>
      </c>
      <c r="I67" t="s">
        <v>24</v>
      </c>
      <c r="J67" t="s">
        <v>37</v>
      </c>
      <c r="K67" t="s">
        <v>455</v>
      </c>
      <c r="L67" t="s">
        <v>27</v>
      </c>
      <c r="M67" t="s">
        <v>28</v>
      </c>
      <c r="N67" t="s">
        <v>456</v>
      </c>
      <c r="O67" s="3" t="s">
        <v>457</v>
      </c>
      <c r="P67" t="s">
        <v>41</v>
      </c>
      <c r="R67">
        <v>15.89</v>
      </c>
      <c r="S67" t="str">
        <f>LEFT(Tabela5[[#This Row],[Hora Fim Realizado]],5)</f>
        <v>19:51</v>
      </c>
      <c r="T67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67" s="3">
        <f>IF((V67-(Tabela5[[#This Row],[Hora Fim Realizado]]-Tabela5[[#This Row],[Hora Início Realizado]]))&lt; 0,(Tabela5[[#This Row],[Hora Fim Realizado]]-Tabela5[[#This Row],[Hora Início Realizado]])-V67,V67-(Tabela5[[#This Row],[Hora Fim Realizado]]-Tabela5[[#This Row],[Hora Início Realizado]]))</f>
        <v>5.2222222222221892E-2</v>
      </c>
      <c r="V67" s="3">
        <v>0.33333333333333298</v>
      </c>
      <c r="W67">
        <f>IF((V67-(Tabela5[[#This Row],[Hora Fim Realizado]]-Tabela5[[#This Row],[Hora Início Realizado]]))&lt; 0,-1*(MINUTE(Tabela5[[#This Row],[Hora ]]))+(HOUR(Tabela5[[#This Row],[Hora ]])*60),(MINUTE(Tabela5[[#This Row],[Hora ]]))+(HOUR(Tabela5[[#This Row],[Hora ]])*60))</f>
        <v>75</v>
      </c>
      <c r="X67" t="str">
        <f t="shared" si="1"/>
        <v>De 60 até 90 minutos</v>
      </c>
      <c r="Y67" s="3">
        <f>IFERROR(MROUND(Tabela5[[#This Row],[Filtro Horário Fim]],1/48)," ")</f>
        <v>0.83333333333333326</v>
      </c>
      <c r="Z67" s="3">
        <f>IFERROR(MROUND(Tabela5[[#This Row],[Hora Início Realizado]],1/48)," ")</f>
        <v>0.54166666666666663</v>
      </c>
    </row>
    <row r="68" spans="1:26" x14ac:dyDescent="0.3">
      <c r="A68" t="s">
        <v>17</v>
      </c>
      <c r="B68">
        <v>48</v>
      </c>
      <c r="C68" t="s">
        <v>18</v>
      </c>
      <c r="D68" t="s">
        <v>458</v>
      </c>
      <c r="E68" t="s">
        <v>459</v>
      </c>
      <c r="F68" t="s">
        <v>460</v>
      </c>
      <c r="G68" t="s">
        <v>461</v>
      </c>
      <c r="H68" t="s">
        <v>462</v>
      </c>
      <c r="I68" t="s">
        <v>24</v>
      </c>
      <c r="J68" t="s">
        <v>37</v>
      </c>
      <c r="K68" t="s">
        <v>463</v>
      </c>
      <c r="L68" t="s">
        <v>27</v>
      </c>
      <c r="M68" t="s">
        <v>28</v>
      </c>
      <c r="N68" t="s">
        <v>464</v>
      </c>
      <c r="O68" s="3" t="s">
        <v>465</v>
      </c>
      <c r="P68" t="s">
        <v>68</v>
      </c>
      <c r="R68">
        <v>18.14</v>
      </c>
      <c r="S68" t="str">
        <f>LEFT(Tabela5[[#This Row],[Hora Fim Realizado]],5)</f>
        <v>20:21</v>
      </c>
      <c r="T68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68" s="3">
        <f>IF((V68-(Tabela5[[#This Row],[Hora Fim Realizado]]-Tabela5[[#This Row],[Hora Início Realizado]]))&lt; 0,(Tabela5[[#This Row],[Hora Fim Realizado]]-Tabela5[[#This Row],[Hora Início Realizado]])-V68,V68-(Tabela5[[#This Row],[Hora Fim Realizado]]-Tabela5[[#This Row],[Hora Início Realizado]]))</f>
        <v>3.3749999999999669E-2</v>
      </c>
      <c r="V68" s="3">
        <v>0.33333333333333298</v>
      </c>
      <c r="W68">
        <f>IF((V68-(Tabela5[[#This Row],[Hora Fim Realizado]]-Tabela5[[#This Row],[Hora Início Realizado]]))&lt; 0,-1*(MINUTE(Tabela5[[#This Row],[Hora ]]))+(HOUR(Tabela5[[#This Row],[Hora ]])*60),(MINUTE(Tabela5[[#This Row],[Hora ]]))+(HOUR(Tabela5[[#This Row],[Hora ]])*60))</f>
        <v>48</v>
      </c>
      <c r="X68" t="str">
        <f t="shared" si="1"/>
        <v>De 30 até 60 minutos</v>
      </c>
      <c r="Y68" s="3">
        <f>IFERROR(MROUND(Tabela5[[#This Row],[Filtro Horário Fim]],1/48)," ")</f>
        <v>0.85416666666666663</v>
      </c>
      <c r="Z68" s="3">
        <f>IFERROR(MROUND(Tabela5[[#This Row],[Hora Início Realizado]],1/48)," ")</f>
        <v>0.54166666666666663</v>
      </c>
    </row>
    <row r="69" spans="1:26" x14ac:dyDescent="0.3">
      <c r="A69" t="s">
        <v>17</v>
      </c>
      <c r="B69">
        <v>41</v>
      </c>
      <c r="C69" t="s">
        <v>18</v>
      </c>
      <c r="D69" t="s">
        <v>466</v>
      </c>
      <c r="E69" t="s">
        <v>467</v>
      </c>
      <c r="F69" t="s">
        <v>468</v>
      </c>
      <c r="G69" t="s">
        <v>469</v>
      </c>
      <c r="H69" t="s">
        <v>428</v>
      </c>
      <c r="I69" t="s">
        <v>24</v>
      </c>
      <c r="J69" t="s">
        <v>37</v>
      </c>
      <c r="K69" t="s">
        <v>470</v>
      </c>
      <c r="L69" t="s">
        <v>27</v>
      </c>
      <c r="M69" t="s">
        <v>28</v>
      </c>
      <c r="N69" t="s">
        <v>471</v>
      </c>
      <c r="O69" s="3" t="s">
        <v>472</v>
      </c>
      <c r="P69" t="s">
        <v>59</v>
      </c>
      <c r="R69">
        <v>21.895</v>
      </c>
      <c r="S69" t="str">
        <f>LEFT(Tabela5[[#This Row],[Hora Fim Realizado]],5)</f>
        <v>20:37</v>
      </c>
      <c r="T69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69" s="3">
        <f>IF((V69-(Tabela5[[#This Row],[Hora Fim Realizado]]-Tabela5[[#This Row],[Hora Início Realizado]]))&lt; 0,(Tabela5[[#This Row],[Hora Fim Realizado]]-Tabela5[[#This Row],[Hora Início Realizado]])-V69,V69-(Tabela5[[#This Row],[Hora Fim Realizado]]-Tabela5[[#This Row],[Hora Início Realizado]]))</f>
        <v>2.895833333333292E-2</v>
      </c>
      <c r="V69" s="3">
        <v>0.33333333333333298</v>
      </c>
      <c r="W69">
        <f>IF((V69-(Tabela5[[#This Row],[Hora Fim Realizado]]-Tabela5[[#This Row],[Hora Início Realizado]]))&lt; 0,-1*(MINUTE(Tabela5[[#This Row],[Hora ]]))+(HOUR(Tabela5[[#This Row],[Hora ]])*60),(MINUTE(Tabela5[[#This Row],[Hora ]]))+(HOUR(Tabela5[[#This Row],[Hora ]])*60))</f>
        <v>41</v>
      </c>
      <c r="X69" t="str">
        <f t="shared" si="1"/>
        <v>De 30 até 60 minutos</v>
      </c>
      <c r="Y69" s="3">
        <f>IFERROR(MROUND(Tabela5[[#This Row],[Filtro Horário Fim]],1/48)," ")</f>
        <v>0.85416666666666663</v>
      </c>
      <c r="Z69" s="3">
        <f>IFERROR(MROUND(Tabela5[[#This Row],[Hora Início Realizado]],1/48)," ")</f>
        <v>0.5625</v>
      </c>
    </row>
    <row r="70" spans="1:26" x14ac:dyDescent="0.3">
      <c r="A70" t="s">
        <v>17</v>
      </c>
      <c r="B70">
        <v>207</v>
      </c>
      <c r="C70" t="s">
        <v>18</v>
      </c>
      <c r="D70" t="s">
        <v>473</v>
      </c>
      <c r="E70" t="s">
        <v>474</v>
      </c>
      <c r="F70" t="s">
        <v>475</v>
      </c>
      <c r="G70" t="s">
        <v>427</v>
      </c>
      <c r="H70" t="s">
        <v>476</v>
      </c>
      <c r="I70" t="s">
        <v>24</v>
      </c>
      <c r="J70" t="s">
        <v>37</v>
      </c>
      <c r="K70" t="s">
        <v>477</v>
      </c>
      <c r="L70" t="s">
        <v>27</v>
      </c>
      <c r="M70" t="s">
        <v>28</v>
      </c>
      <c r="N70" t="s">
        <v>478</v>
      </c>
      <c r="O70" s="3" t="s">
        <v>479</v>
      </c>
      <c r="P70" t="s">
        <v>41</v>
      </c>
      <c r="R70">
        <v>7.25</v>
      </c>
      <c r="S70" t="str">
        <f>LEFT(Tabela5[[#This Row],[Hora Fim Realizado]],5)</f>
        <v>17:40</v>
      </c>
      <c r="T70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18h</v>
      </c>
      <c r="U70" s="3">
        <f>IF((V70-(Tabela5[[#This Row],[Hora Fim Realizado]]-Tabela5[[#This Row],[Hora Início Realizado]]))&lt; 0,(Tabela5[[#This Row],[Hora Fim Realizado]]-Tabela5[[#This Row],[Hora Início Realizado]])-V70,V70-(Tabela5[[#This Row],[Hora Fim Realizado]]-Tabela5[[#This Row],[Hora Início Realizado]]))</f>
        <v>0.14442129629629591</v>
      </c>
      <c r="V70" s="3">
        <v>0.33333333333333298</v>
      </c>
      <c r="W70">
        <f>IF((V70-(Tabela5[[#This Row],[Hora Fim Realizado]]-Tabela5[[#This Row],[Hora Início Realizado]]))&lt; 0,-1*(MINUTE(Tabela5[[#This Row],[Hora ]]))+(HOUR(Tabela5[[#This Row],[Hora ]])*60),(MINUTE(Tabela5[[#This Row],[Hora ]]))+(HOUR(Tabela5[[#This Row],[Hora ]])*60))</f>
        <v>207</v>
      </c>
      <c r="X70" t="str">
        <f t="shared" si="1"/>
        <v>Acima de 120 minutos</v>
      </c>
      <c r="Y70" s="3">
        <f>IFERROR(MROUND(Tabela5[[#This Row],[Filtro Horário Fim]],1/48)," ")</f>
        <v>0.72916666666666663</v>
      </c>
      <c r="Z70" s="3">
        <f>IFERROR(MROUND(Tabela5[[#This Row],[Hora Início Realizado]],1/48)," ")</f>
        <v>0.54166666666666663</v>
      </c>
    </row>
    <row r="71" spans="1:26" x14ac:dyDescent="0.3">
      <c r="A71" t="s">
        <v>17</v>
      </c>
      <c r="B71">
        <v>70</v>
      </c>
      <c r="C71" t="s">
        <v>18</v>
      </c>
      <c r="D71" t="s">
        <v>480</v>
      </c>
      <c r="E71" t="s">
        <v>481</v>
      </c>
      <c r="F71" t="s">
        <v>482</v>
      </c>
      <c r="G71" t="s">
        <v>483</v>
      </c>
      <c r="H71" t="s">
        <v>333</v>
      </c>
      <c r="I71" t="s">
        <v>24</v>
      </c>
      <c r="J71" t="s">
        <v>37</v>
      </c>
      <c r="K71" t="s">
        <v>484</v>
      </c>
      <c r="L71" t="s">
        <v>27</v>
      </c>
      <c r="M71" t="s">
        <v>28</v>
      </c>
      <c r="N71" t="s">
        <v>485</v>
      </c>
      <c r="O71" s="3" t="s">
        <v>486</v>
      </c>
      <c r="P71" t="s">
        <v>92</v>
      </c>
      <c r="R71">
        <v>17.23</v>
      </c>
      <c r="S71" t="str">
        <f>LEFT(Tabela5[[#This Row],[Hora Fim Realizado]],5)</f>
        <v>20:08</v>
      </c>
      <c r="T71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71" s="3">
        <f>IF((V71-(Tabela5[[#This Row],[Hora Fim Realizado]]-Tabela5[[#This Row],[Hora Início Realizado]]))&lt; 0,(Tabela5[[#This Row],[Hora Fim Realizado]]-Tabela5[[#This Row],[Hora Início Realizado]])-V71,V71-(Tabela5[[#This Row],[Hora Fim Realizado]]-Tabela5[[#This Row],[Hora Início Realizado]]))</f>
        <v>4.8749999999999682E-2</v>
      </c>
      <c r="V71" s="3">
        <v>0.33333333333333298</v>
      </c>
      <c r="W71">
        <f>IF((V71-(Tabela5[[#This Row],[Hora Fim Realizado]]-Tabela5[[#This Row],[Hora Início Realizado]]))&lt; 0,-1*(MINUTE(Tabela5[[#This Row],[Hora ]]))+(HOUR(Tabela5[[#This Row],[Hora ]])*60),(MINUTE(Tabela5[[#This Row],[Hora ]]))+(HOUR(Tabela5[[#This Row],[Hora ]])*60))</f>
        <v>70</v>
      </c>
      <c r="X71" t="str">
        <f t="shared" si="1"/>
        <v>De 60 até 90 minutos</v>
      </c>
      <c r="Y71" s="3">
        <f>IFERROR(MROUND(Tabela5[[#This Row],[Filtro Horário Fim]],1/48)," ")</f>
        <v>0.83333333333333326</v>
      </c>
      <c r="Z71" s="3">
        <f>IFERROR(MROUND(Tabela5[[#This Row],[Hora Início Realizado]],1/48)," ")</f>
        <v>0.5625</v>
      </c>
    </row>
    <row r="72" spans="1:26" x14ac:dyDescent="0.3">
      <c r="A72" t="s">
        <v>17</v>
      </c>
      <c r="B72">
        <v>4</v>
      </c>
      <c r="C72" t="s">
        <v>18</v>
      </c>
      <c r="D72" t="s">
        <v>487</v>
      </c>
      <c r="E72" t="s">
        <v>488</v>
      </c>
      <c r="F72" t="s">
        <v>489</v>
      </c>
      <c r="G72" t="s">
        <v>490</v>
      </c>
      <c r="H72" t="s">
        <v>491</v>
      </c>
      <c r="I72" t="s">
        <v>24</v>
      </c>
      <c r="J72" t="s">
        <v>37</v>
      </c>
      <c r="K72" t="s">
        <v>492</v>
      </c>
      <c r="L72" t="s">
        <v>27</v>
      </c>
      <c r="M72" t="s">
        <v>28</v>
      </c>
      <c r="N72" t="s">
        <v>493</v>
      </c>
      <c r="O72" s="3" t="s">
        <v>494</v>
      </c>
      <c r="P72" t="s">
        <v>50</v>
      </c>
      <c r="R72">
        <v>16.045000000000002</v>
      </c>
      <c r="S72" t="str">
        <f>LEFT(Tabela5[[#This Row],[Hora Fim Realizado]],5)</f>
        <v>20:57</v>
      </c>
      <c r="T72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72" s="3">
        <f>IF((V72-(Tabela5[[#This Row],[Hora Fim Realizado]]-Tabela5[[#This Row],[Hora Início Realizado]]))&lt; 0,(Tabela5[[#This Row],[Hora Fim Realizado]]-Tabela5[[#This Row],[Hora Início Realizado]])-V72,V72-(Tabela5[[#This Row],[Hora Fim Realizado]]-Tabela5[[#This Row],[Hora Início Realizado]]))</f>
        <v>3.4374999999995937E-3</v>
      </c>
      <c r="V72" s="3">
        <v>0.33333333333333298</v>
      </c>
      <c r="W72">
        <f>IF((V72-(Tabela5[[#This Row],[Hora Fim Realizado]]-Tabela5[[#This Row],[Hora Início Realizado]]))&lt; 0,-1*(MINUTE(Tabela5[[#This Row],[Hora ]]))+(HOUR(Tabela5[[#This Row],[Hora ]])*60),(MINUTE(Tabela5[[#This Row],[Hora ]]))+(HOUR(Tabela5[[#This Row],[Hora ]])*60))</f>
        <v>4</v>
      </c>
      <c r="X72" t="str">
        <f t="shared" si="1"/>
        <v>Até 30 minutos</v>
      </c>
      <c r="Y72" s="3">
        <f>IFERROR(MROUND(Tabela5[[#This Row],[Filtro Horário Fim]],1/48)," ")</f>
        <v>0.875</v>
      </c>
      <c r="Z72" s="3">
        <f>IFERROR(MROUND(Tabela5[[#This Row],[Hora Início Realizado]],1/48)," ")</f>
        <v>0.54166666666666663</v>
      </c>
    </row>
    <row r="73" spans="1:26" x14ac:dyDescent="0.3">
      <c r="A73" t="s">
        <v>17</v>
      </c>
      <c r="B73">
        <v>-41</v>
      </c>
      <c r="C73" t="s">
        <v>18</v>
      </c>
      <c r="D73" t="s">
        <v>495</v>
      </c>
      <c r="E73" t="s">
        <v>496</v>
      </c>
      <c r="F73" t="s">
        <v>497</v>
      </c>
      <c r="G73" t="s">
        <v>498</v>
      </c>
      <c r="H73" t="s">
        <v>499</v>
      </c>
      <c r="I73" t="s">
        <v>24</v>
      </c>
      <c r="J73" t="s">
        <v>25</v>
      </c>
      <c r="K73" t="s">
        <v>500</v>
      </c>
      <c r="L73" t="s">
        <v>501</v>
      </c>
      <c r="M73" t="s">
        <v>502</v>
      </c>
      <c r="N73" t="s">
        <v>503</v>
      </c>
      <c r="O73" s="3" t="s">
        <v>504</v>
      </c>
      <c r="P73" t="s">
        <v>59</v>
      </c>
      <c r="R73">
        <v>17.25</v>
      </c>
      <c r="S73" t="str">
        <f>LEFT(Tabela5[[#This Row],[Hora Fim Realizado]],5)</f>
        <v>18:59</v>
      </c>
      <c r="T73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19h</v>
      </c>
      <c r="U73" s="3">
        <f>IF((V73-(Tabela5[[#This Row],[Hora Fim Realizado]]-Tabela5[[#This Row],[Hora Início Realizado]]))&lt; 0,(Tabela5[[#This Row],[Hora Fim Realizado]]-Tabela5[[#This Row],[Hora Início Realizado]])-V73,V73-(Tabela5[[#This Row],[Hora Fim Realizado]]-Tabela5[[#This Row],[Hora Início Realizado]]))</f>
        <v>2.8958333333333697E-2</v>
      </c>
      <c r="V73" s="3">
        <v>0.33333333333333298</v>
      </c>
      <c r="W73">
        <f>IF((V73-(Tabela5[[#This Row],[Hora Fim Realizado]]-Tabela5[[#This Row],[Hora Início Realizado]]))&lt; 0,-1*(MINUTE(Tabela5[[#This Row],[Hora ]]))+(HOUR(Tabela5[[#This Row],[Hora ]])*60),(MINUTE(Tabela5[[#This Row],[Hora ]]))+(HOUR(Tabela5[[#This Row],[Hora ]])*60))</f>
        <v>-41</v>
      </c>
      <c r="X73" t="str">
        <f t="shared" si="1"/>
        <v>Estouro</v>
      </c>
      <c r="Y73" s="3">
        <f>IFERROR(MROUND(Tabela5[[#This Row],[Filtro Horário Fim]],1/48)," ")</f>
        <v>0.79166666666666663</v>
      </c>
      <c r="Z73" s="3">
        <f>IFERROR(MROUND(Tabela5[[#This Row],[Hora Início Realizado]],1/48)," ")</f>
        <v>0.4375</v>
      </c>
    </row>
    <row r="74" spans="1:26" x14ac:dyDescent="0.3">
      <c r="A74" t="s">
        <v>17</v>
      </c>
      <c r="B74">
        <v>29</v>
      </c>
      <c r="C74" t="s">
        <v>18</v>
      </c>
      <c r="D74" t="s">
        <v>505</v>
      </c>
      <c r="E74" t="s">
        <v>506</v>
      </c>
      <c r="F74" t="s">
        <v>507</v>
      </c>
      <c r="G74" t="s">
        <v>508</v>
      </c>
      <c r="H74" t="s">
        <v>509</v>
      </c>
      <c r="I74" t="s">
        <v>24</v>
      </c>
      <c r="J74" t="s">
        <v>37</v>
      </c>
      <c r="K74" t="s">
        <v>500</v>
      </c>
      <c r="L74" t="s">
        <v>27</v>
      </c>
      <c r="M74" t="s">
        <v>28</v>
      </c>
      <c r="N74" t="s">
        <v>510</v>
      </c>
      <c r="O74" s="3" t="s">
        <v>511</v>
      </c>
      <c r="P74" t="s">
        <v>68</v>
      </c>
      <c r="R74">
        <v>13.855</v>
      </c>
      <c r="S74" t="str">
        <f>LEFT(Tabela5[[#This Row],[Hora Fim Realizado]],5)</f>
        <v>20:41</v>
      </c>
      <c r="T74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74" s="3">
        <f>IF((V74-(Tabela5[[#This Row],[Hora Fim Realizado]]-Tabela5[[#This Row],[Hora Início Realizado]]))&lt; 0,(Tabela5[[#This Row],[Hora Fim Realizado]]-Tabela5[[#This Row],[Hora Início Realizado]])-V74,V74-(Tabela5[[#This Row],[Hora Fim Realizado]]-Tabela5[[#This Row],[Hora Início Realizado]]))</f>
        <v>2.0775462962962565E-2</v>
      </c>
      <c r="V74" s="3">
        <v>0.33333333333333298</v>
      </c>
      <c r="W74">
        <f>IF((V74-(Tabela5[[#This Row],[Hora Fim Realizado]]-Tabela5[[#This Row],[Hora Início Realizado]]))&lt; 0,-1*(MINUTE(Tabela5[[#This Row],[Hora ]]))+(HOUR(Tabela5[[#This Row],[Hora ]])*60),(MINUTE(Tabela5[[#This Row],[Hora ]]))+(HOUR(Tabela5[[#This Row],[Hora ]])*60))</f>
        <v>29</v>
      </c>
      <c r="X74" t="str">
        <f t="shared" si="1"/>
        <v>Até 30 minutos</v>
      </c>
      <c r="Y74" s="3">
        <f>IFERROR(MROUND(Tabela5[[#This Row],[Filtro Horário Fim]],1/48)," ")</f>
        <v>0.85416666666666663</v>
      </c>
      <c r="Z74" s="3">
        <f>IFERROR(MROUND(Tabela5[[#This Row],[Hora Início Realizado]],1/48)," ")</f>
        <v>0.54166666666666663</v>
      </c>
    </row>
    <row r="75" spans="1:26" x14ac:dyDescent="0.3">
      <c r="A75" t="s">
        <v>17</v>
      </c>
      <c r="B75">
        <v>216</v>
      </c>
      <c r="C75" t="s">
        <v>18</v>
      </c>
      <c r="D75" t="s">
        <v>512</v>
      </c>
      <c r="E75" t="s">
        <v>513</v>
      </c>
      <c r="F75" t="s">
        <v>514</v>
      </c>
      <c r="G75" t="s">
        <v>515</v>
      </c>
      <c r="H75" t="s">
        <v>516</v>
      </c>
      <c r="I75" t="s">
        <v>24</v>
      </c>
      <c r="J75" t="s">
        <v>25</v>
      </c>
      <c r="K75" t="s">
        <v>500</v>
      </c>
      <c r="L75" t="s">
        <v>27</v>
      </c>
      <c r="M75" t="s">
        <v>28</v>
      </c>
      <c r="N75" t="s">
        <v>517</v>
      </c>
      <c r="O75" s="3" t="s">
        <v>518</v>
      </c>
      <c r="P75" t="s">
        <v>31</v>
      </c>
      <c r="R75">
        <v>9.75</v>
      </c>
      <c r="S75" t="str">
        <f>LEFT(Tabela5[[#This Row],[Hora Fim Realizado]],5)</f>
        <v>17:44</v>
      </c>
      <c r="T75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18h</v>
      </c>
      <c r="U75" s="3">
        <f>IF((V75-(Tabela5[[#This Row],[Hora Fim Realizado]]-Tabela5[[#This Row],[Hora Início Realizado]]))&lt; 0,(Tabela5[[#This Row],[Hora Fim Realizado]]-Tabela5[[#This Row],[Hora Início Realizado]])-V75,V75-(Tabela5[[#This Row],[Hora Fim Realizado]]-Tabela5[[#This Row],[Hora Início Realizado]]))</f>
        <v>0.15032407407407372</v>
      </c>
      <c r="V75" s="3">
        <v>0.33333333333333298</v>
      </c>
      <c r="W75">
        <f>IF((V75-(Tabela5[[#This Row],[Hora Fim Realizado]]-Tabela5[[#This Row],[Hora Início Realizado]]))&lt; 0,-1*(MINUTE(Tabela5[[#This Row],[Hora ]]))+(HOUR(Tabela5[[#This Row],[Hora ]])*60),(MINUTE(Tabela5[[#This Row],[Hora ]]))+(HOUR(Tabela5[[#This Row],[Hora ]])*60))</f>
        <v>216</v>
      </c>
      <c r="X75" t="str">
        <f t="shared" si="1"/>
        <v>Acima de 120 minutos</v>
      </c>
      <c r="Y75" s="3">
        <f>IFERROR(MROUND(Tabela5[[#This Row],[Filtro Horário Fim]],1/48)," ")</f>
        <v>0.72916666666666663</v>
      </c>
      <c r="Z75" s="3">
        <f>IFERROR(MROUND(Tabela5[[#This Row],[Hora Início Realizado]],1/48)," ")</f>
        <v>0.5625</v>
      </c>
    </row>
    <row r="76" spans="1:26" x14ac:dyDescent="0.3">
      <c r="A76" t="s">
        <v>17</v>
      </c>
      <c r="B76">
        <v>46</v>
      </c>
      <c r="C76" t="s">
        <v>18</v>
      </c>
      <c r="D76" t="s">
        <v>519</v>
      </c>
      <c r="E76" t="s">
        <v>520</v>
      </c>
      <c r="F76" t="s">
        <v>521</v>
      </c>
      <c r="G76" t="s">
        <v>522</v>
      </c>
      <c r="H76" t="s">
        <v>523</v>
      </c>
      <c r="I76" t="s">
        <v>24</v>
      </c>
      <c r="J76" t="s">
        <v>37</v>
      </c>
      <c r="K76" t="s">
        <v>524</v>
      </c>
      <c r="L76" t="s">
        <v>27</v>
      </c>
      <c r="M76" t="s">
        <v>28</v>
      </c>
      <c r="N76" t="s">
        <v>525</v>
      </c>
      <c r="O76" s="3" t="s">
        <v>526</v>
      </c>
      <c r="P76" t="s">
        <v>41</v>
      </c>
      <c r="R76">
        <v>19.254999999999999</v>
      </c>
      <c r="S76" t="str">
        <f>LEFT(Tabela5[[#This Row],[Hora Fim Realizado]],5)</f>
        <v>20:35</v>
      </c>
      <c r="T76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76" s="3">
        <f>IF((V76-(Tabela5[[#This Row],[Hora Fim Realizado]]-Tabela5[[#This Row],[Hora Início Realizado]]))&lt; 0,(Tabela5[[#This Row],[Hora Fim Realizado]]-Tabela5[[#This Row],[Hora Início Realizado]])-V76,V76-(Tabela5[[#This Row],[Hora Fim Realizado]]-Tabela5[[#This Row],[Hora Início Realizado]]))</f>
        <v>3.2627314814814457E-2</v>
      </c>
      <c r="V76" s="3">
        <v>0.33333333333333298</v>
      </c>
      <c r="W76">
        <f>IF((V76-(Tabela5[[#This Row],[Hora Fim Realizado]]-Tabela5[[#This Row],[Hora Início Realizado]]))&lt; 0,-1*(MINUTE(Tabela5[[#This Row],[Hora ]]))+(HOUR(Tabela5[[#This Row],[Hora ]])*60),(MINUTE(Tabela5[[#This Row],[Hora ]]))+(HOUR(Tabela5[[#This Row],[Hora ]])*60))</f>
        <v>46</v>
      </c>
      <c r="X76" t="str">
        <f t="shared" si="1"/>
        <v>De 30 até 60 minutos</v>
      </c>
      <c r="Y76" s="3">
        <f>IFERROR(MROUND(Tabela5[[#This Row],[Filtro Horário Fim]],1/48)," ")</f>
        <v>0.85416666666666663</v>
      </c>
      <c r="Z76" s="3">
        <f>IFERROR(MROUND(Tabela5[[#This Row],[Hora Início Realizado]],1/48)," ")</f>
        <v>0.5625</v>
      </c>
    </row>
    <row r="77" spans="1:26" x14ac:dyDescent="0.3">
      <c r="A77" t="s">
        <v>17</v>
      </c>
      <c r="B77">
        <v>42</v>
      </c>
      <c r="C77" t="s">
        <v>18</v>
      </c>
      <c r="D77" t="s">
        <v>527</v>
      </c>
      <c r="E77" t="s">
        <v>528</v>
      </c>
      <c r="F77" t="s">
        <v>529</v>
      </c>
      <c r="G77" t="s">
        <v>530</v>
      </c>
      <c r="H77" t="s">
        <v>531</v>
      </c>
      <c r="I77" t="s">
        <v>24</v>
      </c>
      <c r="J77" t="s">
        <v>37</v>
      </c>
      <c r="K77" t="s">
        <v>500</v>
      </c>
      <c r="L77" t="s">
        <v>27</v>
      </c>
      <c r="M77" t="s">
        <v>28</v>
      </c>
      <c r="N77" t="s">
        <v>532</v>
      </c>
      <c r="O77" s="3" t="s">
        <v>533</v>
      </c>
      <c r="P77" t="s">
        <v>68</v>
      </c>
      <c r="R77">
        <v>15.96</v>
      </c>
      <c r="S77" t="str">
        <f>LEFT(Tabela5[[#This Row],[Hora Fim Realizado]],5)</f>
        <v>20:58</v>
      </c>
      <c r="T77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77" s="3">
        <f>IF((V77-(Tabela5[[#This Row],[Hora Fim Realizado]]-Tabela5[[#This Row],[Hora Início Realizado]]))&lt; 0,(Tabela5[[#This Row],[Hora Fim Realizado]]-Tabela5[[#This Row],[Hora Início Realizado]])-V77,V77-(Tabela5[[#This Row],[Hora Fim Realizado]]-Tabela5[[#This Row],[Hora Início Realizado]]))</f>
        <v>2.925925925925893E-2</v>
      </c>
      <c r="V77" s="3">
        <v>0.33333333333333298</v>
      </c>
      <c r="W77">
        <f>IF((V77-(Tabela5[[#This Row],[Hora Fim Realizado]]-Tabela5[[#This Row],[Hora Início Realizado]]))&lt; 0,-1*(MINUTE(Tabela5[[#This Row],[Hora ]]))+(HOUR(Tabela5[[#This Row],[Hora ]])*60),(MINUTE(Tabela5[[#This Row],[Hora ]]))+(HOUR(Tabela5[[#This Row],[Hora ]])*60))</f>
        <v>42</v>
      </c>
      <c r="X77" t="str">
        <f t="shared" si="1"/>
        <v>De 30 até 60 minutos</v>
      </c>
      <c r="Y77" s="3">
        <f>IFERROR(MROUND(Tabela5[[#This Row],[Filtro Horário Fim]],1/48)," ")</f>
        <v>0.875</v>
      </c>
      <c r="Z77" s="3">
        <f>IFERROR(MROUND(Tabela5[[#This Row],[Hora Início Realizado]],1/48)," ")</f>
        <v>0.5625</v>
      </c>
    </row>
    <row r="78" spans="1:26" x14ac:dyDescent="0.3">
      <c r="A78" t="s">
        <v>17</v>
      </c>
      <c r="B78">
        <v>40</v>
      </c>
      <c r="C78" t="s">
        <v>18</v>
      </c>
      <c r="D78" t="s">
        <v>534</v>
      </c>
      <c r="E78" t="s">
        <v>535</v>
      </c>
      <c r="F78" t="s">
        <v>536</v>
      </c>
      <c r="G78" t="s">
        <v>537</v>
      </c>
      <c r="H78" t="s">
        <v>124</v>
      </c>
      <c r="I78" t="s">
        <v>24</v>
      </c>
      <c r="J78" t="s">
        <v>25</v>
      </c>
      <c r="K78" t="s">
        <v>500</v>
      </c>
      <c r="L78" t="s">
        <v>27</v>
      </c>
      <c r="M78" t="s">
        <v>28</v>
      </c>
      <c r="N78" t="s">
        <v>538</v>
      </c>
      <c r="O78" s="3" t="s">
        <v>539</v>
      </c>
      <c r="P78" t="s">
        <v>41</v>
      </c>
      <c r="R78">
        <v>15.54</v>
      </c>
      <c r="S78" t="str">
        <f>LEFT(Tabela5[[#This Row],[Hora Fim Realizado]],5)</f>
        <v>20:28</v>
      </c>
      <c r="T78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78" s="3">
        <f>IF((V78-(Tabela5[[#This Row],[Hora Fim Realizado]]-Tabela5[[#This Row],[Hora Início Realizado]]))&lt; 0,(Tabela5[[#This Row],[Hora Fim Realizado]]-Tabela5[[#This Row],[Hora Início Realizado]])-V78,V78-(Tabela5[[#This Row],[Hora Fim Realizado]]-Tabela5[[#This Row],[Hora Início Realizado]]))</f>
        <v>2.8182870370369983E-2</v>
      </c>
      <c r="V78" s="3">
        <v>0.33333333333333298</v>
      </c>
      <c r="W78">
        <f>IF((V78-(Tabela5[[#This Row],[Hora Fim Realizado]]-Tabela5[[#This Row],[Hora Início Realizado]]))&lt; 0,-1*(MINUTE(Tabela5[[#This Row],[Hora ]]))+(HOUR(Tabela5[[#This Row],[Hora ]])*60),(MINUTE(Tabela5[[#This Row],[Hora ]]))+(HOUR(Tabela5[[#This Row],[Hora ]])*60))</f>
        <v>40</v>
      </c>
      <c r="X78" t="str">
        <f t="shared" si="1"/>
        <v>De 30 até 60 minutos</v>
      </c>
      <c r="Y78" s="3">
        <f>IFERROR(MROUND(Tabela5[[#This Row],[Filtro Horário Fim]],1/48)," ")</f>
        <v>0.85416666666666663</v>
      </c>
      <c r="Z78" s="3">
        <f>IFERROR(MROUND(Tabela5[[#This Row],[Hora Início Realizado]],1/48)," ")</f>
        <v>0.54166666666666663</v>
      </c>
    </row>
    <row r="79" spans="1:26" x14ac:dyDescent="0.3">
      <c r="A79" t="s">
        <v>17</v>
      </c>
      <c r="B79">
        <v>146</v>
      </c>
      <c r="C79" t="s">
        <v>18</v>
      </c>
      <c r="D79" t="s">
        <v>540</v>
      </c>
      <c r="E79" t="s">
        <v>541</v>
      </c>
      <c r="F79" t="s">
        <v>542</v>
      </c>
      <c r="G79" t="s">
        <v>543</v>
      </c>
      <c r="H79" t="s">
        <v>544</v>
      </c>
      <c r="I79" t="s">
        <v>24</v>
      </c>
      <c r="J79" t="s">
        <v>37</v>
      </c>
      <c r="K79" t="s">
        <v>500</v>
      </c>
      <c r="L79" t="s">
        <v>545</v>
      </c>
      <c r="M79" t="s">
        <v>28</v>
      </c>
      <c r="N79" t="s">
        <v>546</v>
      </c>
      <c r="O79" s="3" t="s">
        <v>547</v>
      </c>
      <c r="P79" t="s">
        <v>41</v>
      </c>
      <c r="R79">
        <v>10.25</v>
      </c>
      <c r="S79" t="str">
        <f>LEFT(Tabela5[[#This Row],[Hora Fim Realizado]],5)</f>
        <v>19:47</v>
      </c>
      <c r="T79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79" s="3">
        <f>IF((V79-(Tabela5[[#This Row],[Hora Fim Realizado]]-Tabela5[[#This Row],[Hora Início Realizado]]))&lt; 0,(Tabela5[[#This Row],[Hora Fim Realizado]]-Tabela5[[#This Row],[Hora Início Realizado]])-V79,V79-(Tabela5[[#This Row],[Hora Fim Realizado]]-Tabela5[[#This Row],[Hora Início Realizado]]))</f>
        <v>0.10146990740740697</v>
      </c>
      <c r="V79" s="3">
        <v>0.33333333333333298</v>
      </c>
      <c r="W79">
        <f>IF((V79-(Tabela5[[#This Row],[Hora Fim Realizado]]-Tabela5[[#This Row],[Hora Início Realizado]]))&lt; 0,-1*(MINUTE(Tabela5[[#This Row],[Hora ]]))+(HOUR(Tabela5[[#This Row],[Hora ]])*60),(MINUTE(Tabela5[[#This Row],[Hora ]]))+(HOUR(Tabela5[[#This Row],[Hora ]])*60))</f>
        <v>146</v>
      </c>
      <c r="X79" t="str">
        <f t="shared" si="1"/>
        <v>Acima de 120 minutos</v>
      </c>
      <c r="Y79" s="3">
        <f>IFERROR(MROUND(Tabela5[[#This Row],[Filtro Horário Fim]],1/48)," ")</f>
        <v>0.83333333333333326</v>
      </c>
      <c r="Z79" s="3">
        <f>IFERROR(MROUND(Tabela5[[#This Row],[Hora Início Realizado]],1/48)," ")</f>
        <v>0.58333333333333326</v>
      </c>
    </row>
    <row r="80" spans="1:26" x14ac:dyDescent="0.3">
      <c r="A80" t="s">
        <v>17</v>
      </c>
      <c r="B80">
        <v>19</v>
      </c>
      <c r="C80" t="s">
        <v>18</v>
      </c>
      <c r="D80" t="s">
        <v>548</v>
      </c>
      <c r="E80" t="s">
        <v>549</v>
      </c>
      <c r="F80" t="s">
        <v>550</v>
      </c>
      <c r="G80" t="s">
        <v>551</v>
      </c>
      <c r="H80" t="s">
        <v>304</v>
      </c>
      <c r="I80" t="s">
        <v>24</v>
      </c>
      <c r="J80" t="s">
        <v>37</v>
      </c>
      <c r="K80" t="s">
        <v>500</v>
      </c>
      <c r="L80" t="s">
        <v>27</v>
      </c>
      <c r="M80" t="s">
        <v>28</v>
      </c>
      <c r="N80" t="s">
        <v>552</v>
      </c>
      <c r="O80" s="3" t="s">
        <v>553</v>
      </c>
      <c r="P80" t="s">
        <v>31</v>
      </c>
      <c r="R80">
        <v>17.785</v>
      </c>
      <c r="S80" t="str">
        <f>LEFT(Tabela5[[#This Row],[Hora Fim Realizado]],5)</f>
        <v>21:01</v>
      </c>
      <c r="T80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Acima de 21h</v>
      </c>
      <c r="U80" s="3">
        <f>IF((V80-(Tabela5[[#This Row],[Hora Fim Realizado]]-Tabela5[[#This Row],[Hora Início Realizado]]))&lt; 0,(Tabela5[[#This Row],[Hora Fim Realizado]]-Tabela5[[#This Row],[Hora Início Realizado]])-V80,V80-(Tabela5[[#This Row],[Hora Fim Realizado]]-Tabela5[[#This Row],[Hora Início Realizado]]))</f>
        <v>1.3425925925925564E-2</v>
      </c>
      <c r="V80" s="3">
        <v>0.33333333333333298</v>
      </c>
      <c r="W80">
        <f>IF((V80-(Tabela5[[#This Row],[Hora Fim Realizado]]-Tabela5[[#This Row],[Hora Início Realizado]]))&lt; 0,-1*(MINUTE(Tabela5[[#This Row],[Hora ]]))+(HOUR(Tabela5[[#This Row],[Hora ]])*60),(MINUTE(Tabela5[[#This Row],[Hora ]]))+(HOUR(Tabela5[[#This Row],[Hora ]])*60))</f>
        <v>19</v>
      </c>
      <c r="X80" t="str">
        <f t="shared" si="1"/>
        <v>Até 30 minutos</v>
      </c>
      <c r="Y80" s="3">
        <f>IFERROR(MROUND(Tabela5[[#This Row],[Filtro Horário Fim]],1/48)," ")</f>
        <v>0.875</v>
      </c>
      <c r="Z80" s="3">
        <f>IFERROR(MROUND(Tabela5[[#This Row],[Hora Início Realizado]],1/48)," ")</f>
        <v>0.5625</v>
      </c>
    </row>
    <row r="81" spans="1:26" x14ac:dyDescent="0.3">
      <c r="A81" t="s">
        <v>17</v>
      </c>
      <c r="B81">
        <v>223</v>
      </c>
      <c r="C81" t="s">
        <v>18</v>
      </c>
      <c r="D81" t="s">
        <v>554</v>
      </c>
      <c r="E81" t="s">
        <v>555</v>
      </c>
      <c r="F81" t="s">
        <v>556</v>
      </c>
      <c r="G81" t="s">
        <v>557</v>
      </c>
      <c r="H81" t="s">
        <v>558</v>
      </c>
      <c r="I81" t="s">
        <v>24</v>
      </c>
      <c r="J81" t="s">
        <v>37</v>
      </c>
      <c r="K81" t="s">
        <v>500</v>
      </c>
      <c r="L81" t="s">
        <v>501</v>
      </c>
      <c r="M81" t="s">
        <v>502</v>
      </c>
      <c r="N81" t="s">
        <v>559</v>
      </c>
      <c r="O81" s="3" t="s">
        <v>560</v>
      </c>
      <c r="P81" t="s">
        <v>92</v>
      </c>
      <c r="R81">
        <v>11.5</v>
      </c>
      <c r="S81" t="str">
        <f>LEFT(Tabela5[[#This Row],[Hora Fim Realizado]],5)</f>
        <v>16:59</v>
      </c>
      <c r="T81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17h</v>
      </c>
      <c r="U81" s="3">
        <f>IF((V81-(Tabela5[[#This Row],[Hora Fim Realizado]]-Tabela5[[#This Row],[Hora Início Realizado]]))&lt; 0,(Tabela5[[#This Row],[Hora Fim Realizado]]-Tabela5[[#This Row],[Hora Início Realizado]])-V81,V81-(Tabela5[[#This Row],[Hora Fim Realizado]]-Tabela5[[#This Row],[Hora Início Realizado]]))</f>
        <v>0.15533564814814776</v>
      </c>
      <c r="V81" s="3">
        <v>0.33333333333333298</v>
      </c>
      <c r="W81">
        <f>IF((V81-(Tabela5[[#This Row],[Hora Fim Realizado]]-Tabela5[[#This Row],[Hora Início Realizado]]))&lt; 0,-1*(MINUTE(Tabela5[[#This Row],[Hora ]]))+(HOUR(Tabela5[[#This Row],[Hora ]])*60),(MINUTE(Tabela5[[#This Row],[Hora ]]))+(HOUR(Tabela5[[#This Row],[Hora ]])*60))</f>
        <v>223</v>
      </c>
      <c r="X81" t="str">
        <f t="shared" si="1"/>
        <v>Acima de 120 minutos</v>
      </c>
      <c r="Y81" s="3">
        <f>IFERROR(MROUND(Tabela5[[#This Row],[Filtro Horário Fim]],1/48)," ")</f>
        <v>0.70833333333333326</v>
      </c>
      <c r="Z81" s="3">
        <f>IFERROR(MROUND(Tabela5[[#This Row],[Hora Início Realizado]],1/48)," ")</f>
        <v>0.52083333333333326</v>
      </c>
    </row>
    <row r="82" spans="1:26" x14ac:dyDescent="0.3">
      <c r="A82" t="s">
        <v>17</v>
      </c>
      <c r="B82">
        <v>163</v>
      </c>
      <c r="C82" t="s">
        <v>18</v>
      </c>
      <c r="D82" t="s">
        <v>561</v>
      </c>
      <c r="E82" t="s">
        <v>562</v>
      </c>
      <c r="F82" t="s">
        <v>563</v>
      </c>
      <c r="G82" t="s">
        <v>564</v>
      </c>
      <c r="H82" t="s">
        <v>565</v>
      </c>
      <c r="I82" t="s">
        <v>24</v>
      </c>
      <c r="J82" t="s">
        <v>37</v>
      </c>
      <c r="K82" t="s">
        <v>500</v>
      </c>
      <c r="L82" t="s">
        <v>545</v>
      </c>
      <c r="M82" t="s">
        <v>566</v>
      </c>
      <c r="N82" t="s">
        <v>567</v>
      </c>
      <c r="O82" s="3" t="s">
        <v>568</v>
      </c>
      <c r="P82" t="s">
        <v>50</v>
      </c>
      <c r="R82">
        <v>4.4450000000000003</v>
      </c>
      <c r="S82" t="str">
        <f>LEFT(Tabela5[[#This Row],[Hora Fim Realizado]],5)</f>
        <v>20:02</v>
      </c>
      <c r="T82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82" s="3">
        <f>IF((V82-(Tabela5[[#This Row],[Hora Fim Realizado]]-Tabela5[[#This Row],[Hora Início Realizado]]))&lt; 0,(Tabela5[[#This Row],[Hora Fim Realizado]]-Tabela5[[#This Row],[Hora Início Realizado]])-V82,V82-(Tabela5[[#This Row],[Hora Fim Realizado]]-Tabela5[[#This Row],[Hora Início Realizado]]))</f>
        <v>0.11336805555555513</v>
      </c>
      <c r="V82" s="3">
        <v>0.33333333333333298</v>
      </c>
      <c r="W82">
        <f>IF((V82-(Tabela5[[#This Row],[Hora Fim Realizado]]-Tabela5[[#This Row],[Hora Início Realizado]]))&lt; 0,-1*(MINUTE(Tabela5[[#This Row],[Hora ]]))+(HOUR(Tabela5[[#This Row],[Hora ]])*60),(MINUTE(Tabela5[[#This Row],[Hora ]]))+(HOUR(Tabela5[[#This Row],[Hora ]])*60))</f>
        <v>163</v>
      </c>
      <c r="X82" t="str">
        <f t="shared" si="1"/>
        <v>Acima de 120 minutos</v>
      </c>
      <c r="Y82" s="3">
        <f>IFERROR(MROUND(Tabela5[[#This Row],[Filtro Horário Fim]],1/48)," ")</f>
        <v>0.83333333333333326</v>
      </c>
      <c r="Z82" s="3">
        <f>IFERROR(MROUND(Tabela5[[#This Row],[Hora Início Realizado]],1/48)," ")</f>
        <v>0.625</v>
      </c>
    </row>
    <row r="83" spans="1:26" x14ac:dyDescent="0.3">
      <c r="A83" t="s">
        <v>17</v>
      </c>
      <c r="B83">
        <v>55</v>
      </c>
      <c r="C83" t="s">
        <v>18</v>
      </c>
      <c r="D83" t="s">
        <v>569</v>
      </c>
      <c r="E83" t="s">
        <v>570</v>
      </c>
      <c r="F83" t="s">
        <v>571</v>
      </c>
      <c r="G83" t="s">
        <v>572</v>
      </c>
      <c r="H83" t="s">
        <v>573</v>
      </c>
      <c r="I83" t="s">
        <v>24</v>
      </c>
      <c r="J83" t="s">
        <v>37</v>
      </c>
      <c r="K83" t="s">
        <v>500</v>
      </c>
      <c r="L83" t="s">
        <v>27</v>
      </c>
      <c r="M83" t="s">
        <v>28</v>
      </c>
      <c r="N83" t="s">
        <v>574</v>
      </c>
      <c r="O83" s="3" t="s">
        <v>575</v>
      </c>
      <c r="P83" t="s">
        <v>92</v>
      </c>
      <c r="R83">
        <v>15</v>
      </c>
      <c r="S83" t="str">
        <f>LEFT(Tabela5[[#This Row],[Hora Fim Realizado]],5)</f>
        <v>20:22</v>
      </c>
      <c r="T83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83" s="3">
        <f>IF((V83-(Tabela5[[#This Row],[Hora Fim Realizado]]-Tabela5[[#This Row],[Hora Início Realizado]]))&lt; 0,(Tabela5[[#This Row],[Hora Fim Realizado]]-Tabela5[[#This Row],[Hora Início Realizado]])-V83,V83-(Tabela5[[#This Row],[Hora Fim Realizado]]-Tabela5[[#This Row],[Hora Início Realizado]]))</f>
        <v>3.8541666666666419E-2</v>
      </c>
      <c r="V83" s="3">
        <v>0.33333333333333298</v>
      </c>
      <c r="W83">
        <f>IF((V83-(Tabela5[[#This Row],[Hora Fim Realizado]]-Tabela5[[#This Row],[Hora Início Realizado]]))&lt; 0,-1*(MINUTE(Tabela5[[#This Row],[Hora ]]))+(HOUR(Tabela5[[#This Row],[Hora ]])*60),(MINUTE(Tabela5[[#This Row],[Hora ]]))+(HOUR(Tabela5[[#This Row],[Hora ]])*60))</f>
        <v>55</v>
      </c>
      <c r="X83" t="str">
        <f t="shared" si="1"/>
        <v>De 30 até 60 minutos</v>
      </c>
      <c r="Y83" s="3">
        <f>IFERROR(MROUND(Tabela5[[#This Row],[Filtro Horário Fim]],1/48)," ")</f>
        <v>0.85416666666666663</v>
      </c>
      <c r="Z83" s="3">
        <f>IFERROR(MROUND(Tabela5[[#This Row],[Hora Início Realizado]],1/48)," ")</f>
        <v>0.5625</v>
      </c>
    </row>
    <row r="84" spans="1:26" x14ac:dyDescent="0.3">
      <c r="A84" t="s">
        <v>17</v>
      </c>
      <c r="B84">
        <v>52</v>
      </c>
      <c r="C84" t="s">
        <v>18</v>
      </c>
      <c r="D84" t="s">
        <v>576</v>
      </c>
      <c r="E84" t="s">
        <v>577</v>
      </c>
      <c r="F84" t="s">
        <v>578</v>
      </c>
      <c r="G84" t="s">
        <v>579</v>
      </c>
      <c r="H84" t="s">
        <v>580</v>
      </c>
      <c r="I84" t="s">
        <v>24</v>
      </c>
      <c r="J84" t="s">
        <v>37</v>
      </c>
      <c r="K84" t="s">
        <v>581</v>
      </c>
      <c r="L84" t="s">
        <v>27</v>
      </c>
      <c r="M84" t="s">
        <v>28</v>
      </c>
      <c r="N84" t="s">
        <v>582</v>
      </c>
      <c r="O84" s="3" t="s">
        <v>583</v>
      </c>
      <c r="P84" t="s">
        <v>50</v>
      </c>
      <c r="R84">
        <v>18.925000000000001</v>
      </c>
      <c r="S84" t="str">
        <f>LEFT(Tabela5[[#This Row],[Hora Fim Realizado]],5)</f>
        <v>20:15</v>
      </c>
      <c r="T84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84" s="3">
        <f>IF((V84-(Tabela5[[#This Row],[Hora Fim Realizado]]-Tabela5[[#This Row],[Hora Início Realizado]]))&lt; 0,(Tabela5[[#This Row],[Hora Fim Realizado]]-Tabela5[[#This Row],[Hora Início Realizado]])-V84,V84-(Tabela5[[#This Row],[Hora Fim Realizado]]-Tabela5[[#This Row],[Hora Início Realizado]]))</f>
        <v>3.6608796296295931E-2</v>
      </c>
      <c r="V84" s="3">
        <v>0.33333333333333298</v>
      </c>
      <c r="W84">
        <f>IF((V84-(Tabela5[[#This Row],[Hora Fim Realizado]]-Tabela5[[#This Row],[Hora Início Realizado]]))&lt; 0,-1*(MINUTE(Tabela5[[#This Row],[Hora ]]))+(HOUR(Tabela5[[#This Row],[Hora ]])*60),(MINUTE(Tabela5[[#This Row],[Hora ]]))+(HOUR(Tabela5[[#This Row],[Hora ]])*60))</f>
        <v>52</v>
      </c>
      <c r="X84" t="str">
        <f t="shared" si="1"/>
        <v>De 30 até 60 minutos</v>
      </c>
      <c r="Y84" s="3">
        <f>IFERROR(MROUND(Tabela5[[#This Row],[Filtro Horário Fim]],1/48)," ")</f>
        <v>0.85416666666666663</v>
      </c>
      <c r="Z84" s="3">
        <f>IFERROR(MROUND(Tabela5[[#This Row],[Hora Início Realizado]],1/48)," ")</f>
        <v>0.54166666666666663</v>
      </c>
    </row>
    <row r="85" spans="1:26" x14ac:dyDescent="0.3">
      <c r="A85" t="s">
        <v>17</v>
      </c>
      <c r="B85">
        <v>30</v>
      </c>
      <c r="C85" t="s">
        <v>18</v>
      </c>
      <c r="D85" t="s">
        <v>584</v>
      </c>
      <c r="E85" t="s">
        <v>585</v>
      </c>
      <c r="F85" t="s">
        <v>586</v>
      </c>
      <c r="G85" t="s">
        <v>587</v>
      </c>
      <c r="H85" t="s">
        <v>124</v>
      </c>
      <c r="I85" t="s">
        <v>24</v>
      </c>
      <c r="J85" t="s">
        <v>25</v>
      </c>
      <c r="K85" t="s">
        <v>588</v>
      </c>
      <c r="L85" t="s">
        <v>27</v>
      </c>
      <c r="M85" t="s">
        <v>28</v>
      </c>
      <c r="N85" t="s">
        <v>589</v>
      </c>
      <c r="O85" s="3" t="s">
        <v>590</v>
      </c>
      <c r="P85" t="s">
        <v>68</v>
      </c>
      <c r="R85">
        <v>19.41</v>
      </c>
      <c r="S85" t="str">
        <f>LEFT(Tabela5[[#This Row],[Hora Fim Realizado]],5)</f>
        <v>20:49</v>
      </c>
      <c r="T85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85" s="3">
        <f>IF((V85-(Tabela5[[#This Row],[Hora Fim Realizado]]-Tabela5[[#This Row],[Hora Início Realizado]]))&lt; 0,(Tabela5[[#This Row],[Hora Fim Realizado]]-Tabela5[[#This Row],[Hora Início Realizado]])-V85,V85-(Tabela5[[#This Row],[Hora Fim Realizado]]-Tabela5[[#This Row],[Hora Início Realizado]]))</f>
        <v>2.1481481481481046E-2</v>
      </c>
      <c r="V85" s="3">
        <v>0.33333333333333298</v>
      </c>
      <c r="W85">
        <f>IF((V85-(Tabela5[[#This Row],[Hora Fim Realizado]]-Tabela5[[#This Row],[Hora Início Realizado]]))&lt; 0,-1*(MINUTE(Tabela5[[#This Row],[Hora ]]))+(HOUR(Tabela5[[#This Row],[Hora ]])*60),(MINUTE(Tabela5[[#This Row],[Hora ]]))+(HOUR(Tabela5[[#This Row],[Hora ]])*60))</f>
        <v>30</v>
      </c>
      <c r="X85" t="str">
        <f t="shared" si="1"/>
        <v>Até 30 minutos</v>
      </c>
      <c r="Y85" s="3">
        <f>IFERROR(MROUND(Tabela5[[#This Row],[Filtro Horário Fim]],1/48)," ")</f>
        <v>0.875</v>
      </c>
      <c r="Z85" s="3">
        <f>IFERROR(MROUND(Tabela5[[#This Row],[Hora Início Realizado]],1/48)," ")</f>
        <v>0.5625</v>
      </c>
    </row>
    <row r="86" spans="1:26" x14ac:dyDescent="0.3">
      <c r="A86" t="s">
        <v>17</v>
      </c>
      <c r="B86">
        <v>148</v>
      </c>
      <c r="C86" t="s">
        <v>18</v>
      </c>
      <c r="D86" t="s">
        <v>591</v>
      </c>
      <c r="E86" t="s">
        <v>592</v>
      </c>
      <c r="F86" t="s">
        <v>593</v>
      </c>
      <c r="G86" t="s">
        <v>594</v>
      </c>
      <c r="H86" t="s">
        <v>595</v>
      </c>
      <c r="I86" t="s">
        <v>24</v>
      </c>
      <c r="J86" t="s">
        <v>37</v>
      </c>
      <c r="K86" t="s">
        <v>596</v>
      </c>
      <c r="L86" t="s">
        <v>27</v>
      </c>
      <c r="M86" t="s">
        <v>28</v>
      </c>
      <c r="N86" t="s">
        <v>597</v>
      </c>
      <c r="O86" s="3" t="s">
        <v>598</v>
      </c>
      <c r="P86" t="s">
        <v>92</v>
      </c>
      <c r="R86">
        <v>15.055</v>
      </c>
      <c r="S86" t="str">
        <f>LEFT(Tabela5[[#This Row],[Hora Fim Realizado]],5)</f>
        <v>18:42</v>
      </c>
      <c r="T86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19h</v>
      </c>
      <c r="U86" s="3">
        <f>IF((V86-(Tabela5[[#This Row],[Hora Fim Realizado]]-Tabela5[[#This Row],[Hora Início Realizado]]))&lt; 0,(Tabela5[[#This Row],[Hora Fim Realizado]]-Tabela5[[#This Row],[Hora Início Realizado]])-V86,V86-(Tabela5[[#This Row],[Hora Fim Realizado]]-Tabela5[[#This Row],[Hora Início Realizado]]))</f>
        <v>0.1033912037037033</v>
      </c>
      <c r="V86" s="3">
        <v>0.33333333333333298</v>
      </c>
      <c r="W86">
        <f>IF((V86-(Tabela5[[#This Row],[Hora Fim Realizado]]-Tabela5[[#This Row],[Hora Início Realizado]]))&lt; 0,-1*(MINUTE(Tabela5[[#This Row],[Hora ]]))+(HOUR(Tabela5[[#This Row],[Hora ]])*60),(MINUTE(Tabela5[[#This Row],[Hora ]]))+(HOUR(Tabela5[[#This Row],[Hora ]])*60))</f>
        <v>148</v>
      </c>
      <c r="X86" t="str">
        <f t="shared" si="1"/>
        <v>Acima de 120 minutos</v>
      </c>
      <c r="Y86" s="3">
        <f>IFERROR(MROUND(Tabela5[[#This Row],[Filtro Horário Fim]],1/48)," ")</f>
        <v>0.77083333333333326</v>
      </c>
      <c r="Z86" s="3">
        <f>IFERROR(MROUND(Tabela5[[#This Row],[Hora Início Realizado]],1/48)," ")</f>
        <v>0.54166666666666663</v>
      </c>
    </row>
    <row r="87" spans="1:26" x14ac:dyDescent="0.3">
      <c r="A87" t="s">
        <v>17</v>
      </c>
      <c r="B87">
        <v>58</v>
      </c>
      <c r="C87" t="s">
        <v>18</v>
      </c>
      <c r="D87" t="s">
        <v>599</v>
      </c>
      <c r="E87" t="s">
        <v>600</v>
      </c>
      <c r="F87" t="s">
        <v>601</v>
      </c>
      <c r="G87" t="s">
        <v>602</v>
      </c>
      <c r="H87" t="s">
        <v>255</v>
      </c>
      <c r="I87" t="s">
        <v>24</v>
      </c>
      <c r="J87" t="s">
        <v>37</v>
      </c>
      <c r="K87" t="s">
        <v>603</v>
      </c>
      <c r="L87" t="s">
        <v>27</v>
      </c>
      <c r="M87" t="s">
        <v>28</v>
      </c>
      <c r="N87" t="s">
        <v>604</v>
      </c>
      <c r="O87" s="3" t="s">
        <v>605</v>
      </c>
      <c r="P87" t="s">
        <v>31</v>
      </c>
      <c r="R87">
        <v>19.53</v>
      </c>
      <c r="S87" t="str">
        <f>LEFT(Tabela5[[#This Row],[Hora Fim Realizado]],5)</f>
        <v>20:08</v>
      </c>
      <c r="T87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87" s="3">
        <f>IF((V87-(Tabela5[[#This Row],[Hora Fim Realizado]]-Tabela5[[#This Row],[Hora Início Realizado]]))&lt; 0,(Tabela5[[#This Row],[Hora Fim Realizado]]-Tabela5[[#This Row],[Hora Início Realizado]])-V87,V87-(Tabela5[[#This Row],[Hora Fim Realizado]]-Tabela5[[#This Row],[Hora Início Realizado]]))</f>
        <v>4.0775462962962583E-2</v>
      </c>
      <c r="V87" s="3">
        <v>0.33333333333333298</v>
      </c>
      <c r="W87">
        <f>IF((V87-(Tabela5[[#This Row],[Hora Fim Realizado]]-Tabela5[[#This Row],[Hora Início Realizado]]))&lt; 0,-1*(MINUTE(Tabela5[[#This Row],[Hora ]]))+(HOUR(Tabela5[[#This Row],[Hora ]])*60),(MINUTE(Tabela5[[#This Row],[Hora ]]))+(HOUR(Tabela5[[#This Row],[Hora ]])*60))</f>
        <v>58</v>
      </c>
      <c r="X87" t="str">
        <f t="shared" si="1"/>
        <v>De 30 até 60 minutos</v>
      </c>
      <c r="Y87" s="3">
        <f>IFERROR(MROUND(Tabela5[[#This Row],[Filtro Horário Fim]],1/48)," ")</f>
        <v>0.83333333333333326</v>
      </c>
      <c r="Z87" s="3">
        <f>IFERROR(MROUND(Tabela5[[#This Row],[Hora Início Realizado]],1/48)," ")</f>
        <v>0.54166666666666663</v>
      </c>
    </row>
    <row r="88" spans="1:26" x14ac:dyDescent="0.3">
      <c r="A88" t="s">
        <v>17</v>
      </c>
      <c r="B88">
        <v>55</v>
      </c>
      <c r="C88" t="s">
        <v>18</v>
      </c>
      <c r="D88" t="s">
        <v>606</v>
      </c>
      <c r="E88" t="s">
        <v>607</v>
      </c>
      <c r="F88" t="s">
        <v>608</v>
      </c>
      <c r="G88" t="s">
        <v>609</v>
      </c>
      <c r="H88" t="s">
        <v>182</v>
      </c>
      <c r="I88" t="s">
        <v>24</v>
      </c>
      <c r="J88" t="s">
        <v>37</v>
      </c>
      <c r="K88" t="s">
        <v>500</v>
      </c>
      <c r="L88" t="s">
        <v>27</v>
      </c>
      <c r="M88" t="s">
        <v>28</v>
      </c>
      <c r="N88" t="s">
        <v>610</v>
      </c>
      <c r="O88" s="3" t="s">
        <v>611</v>
      </c>
      <c r="P88" t="s">
        <v>59</v>
      </c>
      <c r="R88">
        <v>10.335000000000001</v>
      </c>
      <c r="S88" t="str">
        <f>LEFT(Tabela5[[#This Row],[Hora Fim Realizado]],5)</f>
        <v>20:21</v>
      </c>
      <c r="T88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88" s="3">
        <f>IF((V88-(Tabela5[[#This Row],[Hora Fim Realizado]]-Tabela5[[#This Row],[Hora Início Realizado]]))&lt; 0,(Tabela5[[#This Row],[Hora Fim Realizado]]-Tabela5[[#This Row],[Hora Início Realizado]])-V88,V88-(Tabela5[[#This Row],[Hora Fim Realizado]]-Tabela5[[#This Row],[Hora Início Realizado]]))</f>
        <v>3.8773148148147862E-2</v>
      </c>
      <c r="V88" s="3">
        <v>0.33333333333333298</v>
      </c>
      <c r="W88">
        <f>IF((V88-(Tabela5[[#This Row],[Hora Fim Realizado]]-Tabela5[[#This Row],[Hora Início Realizado]]))&lt; 0,-1*(MINUTE(Tabela5[[#This Row],[Hora ]]))+(HOUR(Tabela5[[#This Row],[Hora ]])*60),(MINUTE(Tabela5[[#This Row],[Hora ]]))+(HOUR(Tabela5[[#This Row],[Hora ]])*60))</f>
        <v>55</v>
      </c>
      <c r="X88" t="str">
        <f t="shared" si="1"/>
        <v>De 30 até 60 minutos</v>
      </c>
      <c r="Y88" s="3">
        <f>IFERROR(MROUND(Tabela5[[#This Row],[Filtro Horário Fim]],1/48)," ")</f>
        <v>0.85416666666666663</v>
      </c>
      <c r="Z88" s="3">
        <f>IFERROR(MROUND(Tabela5[[#This Row],[Hora Início Realizado]],1/48)," ")</f>
        <v>0.5625</v>
      </c>
    </row>
    <row r="89" spans="1:26" x14ac:dyDescent="0.3">
      <c r="A89" t="s">
        <v>17</v>
      </c>
      <c r="B89">
        <v>93</v>
      </c>
      <c r="C89" t="s">
        <v>18</v>
      </c>
      <c r="D89" t="s">
        <v>612</v>
      </c>
      <c r="E89" t="s">
        <v>613</v>
      </c>
      <c r="F89" t="s">
        <v>614</v>
      </c>
      <c r="G89" t="s">
        <v>615</v>
      </c>
      <c r="H89" t="s">
        <v>262</v>
      </c>
      <c r="I89" t="s">
        <v>24</v>
      </c>
      <c r="J89" t="s">
        <v>37</v>
      </c>
      <c r="K89" t="s">
        <v>500</v>
      </c>
      <c r="L89" t="s">
        <v>501</v>
      </c>
      <c r="M89" t="s">
        <v>502</v>
      </c>
      <c r="N89" t="s">
        <v>616</v>
      </c>
      <c r="O89" s="3" t="s">
        <v>617</v>
      </c>
      <c r="P89" t="s">
        <v>50</v>
      </c>
      <c r="R89">
        <v>13.734999999999999</v>
      </c>
      <c r="S89" t="str">
        <f>LEFT(Tabela5[[#This Row],[Hora Fim Realizado]],5)</f>
        <v>16:55</v>
      </c>
      <c r="T89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17h</v>
      </c>
      <c r="U89" s="3">
        <f>IF((V89-(Tabela5[[#This Row],[Hora Fim Realizado]]-Tabela5[[#This Row],[Hora Início Realizado]]))&lt; 0,(Tabela5[[#This Row],[Hora Fim Realizado]]-Tabela5[[#This Row],[Hora Início Realizado]])-V89,V89-(Tabela5[[#This Row],[Hora Fim Realizado]]-Tabela5[[#This Row],[Hora Início Realizado]]))</f>
        <v>6.4884259259258947E-2</v>
      </c>
      <c r="V89" s="3">
        <v>0.33333333333333298</v>
      </c>
      <c r="W89">
        <f>IF((V89-(Tabela5[[#This Row],[Hora Fim Realizado]]-Tabela5[[#This Row],[Hora Início Realizado]]))&lt; 0,-1*(MINUTE(Tabela5[[#This Row],[Hora ]]))+(HOUR(Tabela5[[#This Row],[Hora ]])*60),(MINUTE(Tabela5[[#This Row],[Hora ]]))+(HOUR(Tabela5[[#This Row],[Hora ]])*60))</f>
        <v>93</v>
      </c>
      <c r="X89" t="str">
        <f t="shared" si="1"/>
        <v>De 90 até 120 minutos</v>
      </c>
      <c r="Y89" s="3">
        <f>IFERROR(MROUND(Tabela5[[#This Row],[Filtro Horário Fim]],1/48)," ")</f>
        <v>0.70833333333333326</v>
      </c>
      <c r="Z89" s="3">
        <f>IFERROR(MROUND(Tabela5[[#This Row],[Hora Início Realizado]],1/48)," ")</f>
        <v>0.4375</v>
      </c>
    </row>
    <row r="90" spans="1:26" x14ac:dyDescent="0.3">
      <c r="A90" t="s">
        <v>17</v>
      </c>
      <c r="B90">
        <v>55</v>
      </c>
      <c r="C90" t="s">
        <v>18</v>
      </c>
      <c r="D90" t="s">
        <v>618</v>
      </c>
      <c r="E90" t="s">
        <v>619</v>
      </c>
      <c r="F90" t="s">
        <v>620</v>
      </c>
      <c r="G90" t="s">
        <v>621</v>
      </c>
      <c r="H90" t="s">
        <v>622</v>
      </c>
      <c r="I90" t="s">
        <v>24</v>
      </c>
      <c r="J90" t="s">
        <v>37</v>
      </c>
      <c r="K90" t="s">
        <v>500</v>
      </c>
      <c r="L90" t="s">
        <v>27</v>
      </c>
      <c r="M90" t="s">
        <v>28</v>
      </c>
      <c r="N90" t="s">
        <v>623</v>
      </c>
      <c r="O90" s="3" t="s">
        <v>624</v>
      </c>
      <c r="P90" t="s">
        <v>50</v>
      </c>
      <c r="R90">
        <v>8.36</v>
      </c>
      <c r="S90" t="str">
        <f>LEFT(Tabela5[[#This Row],[Hora Fim Realizado]],5)</f>
        <v>20:43</v>
      </c>
      <c r="T90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90" s="3">
        <f>IF((V90-(Tabela5[[#This Row],[Hora Fim Realizado]]-Tabela5[[#This Row],[Hora Início Realizado]]))&lt; 0,(Tabela5[[#This Row],[Hora Fim Realizado]]-Tabela5[[#This Row],[Hora Início Realizado]])-V90,V90-(Tabela5[[#This Row],[Hora Fim Realizado]]-Tabela5[[#This Row],[Hora Início Realizado]]))</f>
        <v>3.8275462962962636E-2</v>
      </c>
      <c r="V90" s="3">
        <v>0.33333333333333298</v>
      </c>
      <c r="W90">
        <f>IF((V90-(Tabela5[[#This Row],[Hora Fim Realizado]]-Tabela5[[#This Row],[Hora Início Realizado]]))&lt; 0,-1*(MINUTE(Tabela5[[#This Row],[Hora ]]))+(HOUR(Tabela5[[#This Row],[Hora ]])*60),(MINUTE(Tabela5[[#This Row],[Hora ]]))+(HOUR(Tabela5[[#This Row],[Hora ]])*60))</f>
        <v>55</v>
      </c>
      <c r="X90" t="str">
        <f t="shared" si="1"/>
        <v>De 30 até 60 minutos</v>
      </c>
      <c r="Y90" s="3">
        <f>IFERROR(MROUND(Tabela5[[#This Row],[Filtro Horário Fim]],1/48)," ")</f>
        <v>0.85416666666666663</v>
      </c>
      <c r="Z90" s="3">
        <f>IFERROR(MROUND(Tabela5[[#This Row],[Hora Início Realizado]],1/48)," ")</f>
        <v>0.5625</v>
      </c>
    </row>
    <row r="91" spans="1:26" x14ac:dyDescent="0.3">
      <c r="A91" t="s">
        <v>17</v>
      </c>
      <c r="B91">
        <v>26</v>
      </c>
      <c r="C91" t="s">
        <v>18</v>
      </c>
      <c r="D91" t="s">
        <v>625</v>
      </c>
      <c r="E91" t="s">
        <v>626</v>
      </c>
      <c r="F91" t="s">
        <v>627</v>
      </c>
      <c r="G91" t="s">
        <v>628</v>
      </c>
      <c r="H91" t="s">
        <v>629</v>
      </c>
      <c r="I91" t="s">
        <v>24</v>
      </c>
      <c r="J91" t="s">
        <v>37</v>
      </c>
      <c r="K91" t="s">
        <v>500</v>
      </c>
      <c r="L91" t="s">
        <v>27</v>
      </c>
      <c r="M91" t="s">
        <v>28</v>
      </c>
      <c r="N91" t="s">
        <v>630</v>
      </c>
      <c r="O91" s="3" t="s">
        <v>631</v>
      </c>
      <c r="P91" t="s">
        <v>59</v>
      </c>
      <c r="R91">
        <v>12.645</v>
      </c>
      <c r="S91" t="str">
        <f>LEFT(Tabela5[[#This Row],[Hora Fim Realizado]],5)</f>
        <v>20:49</v>
      </c>
      <c r="T91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91" s="3">
        <f>IF((V91-(Tabela5[[#This Row],[Hora Fim Realizado]]-Tabela5[[#This Row],[Hora Início Realizado]]))&lt; 0,(Tabela5[[#This Row],[Hora Fim Realizado]]-Tabela5[[#This Row],[Hora Início Realizado]])-V91,V91-(Tabela5[[#This Row],[Hora Fim Realizado]]-Tabela5[[#This Row],[Hora Início Realizado]]))</f>
        <v>1.8090277777777442E-2</v>
      </c>
      <c r="V91" s="3">
        <v>0.33333333333333298</v>
      </c>
      <c r="W91">
        <f>IF((V91-(Tabela5[[#This Row],[Hora Fim Realizado]]-Tabela5[[#This Row],[Hora Início Realizado]]))&lt; 0,-1*(MINUTE(Tabela5[[#This Row],[Hora ]]))+(HOUR(Tabela5[[#This Row],[Hora ]])*60),(MINUTE(Tabela5[[#This Row],[Hora ]]))+(HOUR(Tabela5[[#This Row],[Hora ]])*60))</f>
        <v>26</v>
      </c>
      <c r="X91" t="str">
        <f t="shared" si="1"/>
        <v>Até 30 minutos</v>
      </c>
      <c r="Y91" s="3">
        <f>IFERROR(MROUND(Tabela5[[#This Row],[Filtro Horário Fim]],1/48)," ")</f>
        <v>0.875</v>
      </c>
      <c r="Z91" s="3">
        <f>IFERROR(MROUND(Tabela5[[#This Row],[Hora Início Realizado]],1/48)," ")</f>
        <v>0.5625</v>
      </c>
    </row>
    <row r="92" spans="1:26" x14ac:dyDescent="0.3">
      <c r="A92" t="s">
        <v>17</v>
      </c>
      <c r="B92">
        <v>184</v>
      </c>
      <c r="C92" t="s">
        <v>18</v>
      </c>
      <c r="D92" t="s">
        <v>632</v>
      </c>
      <c r="E92" t="s">
        <v>633</v>
      </c>
      <c r="F92" t="s">
        <v>634</v>
      </c>
      <c r="G92" t="s">
        <v>635</v>
      </c>
      <c r="H92" t="s">
        <v>462</v>
      </c>
      <c r="I92" t="s">
        <v>24</v>
      </c>
      <c r="J92" t="s">
        <v>37</v>
      </c>
      <c r="K92" t="s">
        <v>500</v>
      </c>
      <c r="L92" t="s">
        <v>27</v>
      </c>
      <c r="M92" t="s">
        <v>28</v>
      </c>
      <c r="N92" t="s">
        <v>636</v>
      </c>
      <c r="O92" s="3" t="s">
        <v>637</v>
      </c>
      <c r="P92" t="s">
        <v>68</v>
      </c>
      <c r="R92">
        <v>3.5</v>
      </c>
      <c r="S92" t="str">
        <f>LEFT(Tabela5[[#This Row],[Hora Fim Realizado]],5)</f>
        <v>18:06</v>
      </c>
      <c r="T92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19h</v>
      </c>
      <c r="U92" s="3">
        <f>IF((V92-(Tabela5[[#This Row],[Hora Fim Realizado]]-Tabela5[[#This Row],[Hora Início Realizado]]))&lt; 0,(Tabela5[[#This Row],[Hora Fim Realizado]]-Tabela5[[#This Row],[Hora Início Realizado]])-V92,V92-(Tabela5[[#This Row],[Hora Fim Realizado]]-Tabela5[[#This Row],[Hora Início Realizado]]))</f>
        <v>0.12833333333333302</v>
      </c>
      <c r="V92" s="3">
        <v>0.33333333333333298</v>
      </c>
      <c r="W92">
        <f>IF((V92-(Tabela5[[#This Row],[Hora Fim Realizado]]-Tabela5[[#This Row],[Hora Início Realizado]]))&lt; 0,-1*(MINUTE(Tabela5[[#This Row],[Hora ]]))+(HOUR(Tabela5[[#This Row],[Hora ]])*60),(MINUTE(Tabela5[[#This Row],[Hora ]]))+(HOUR(Tabela5[[#This Row],[Hora ]])*60))</f>
        <v>184</v>
      </c>
      <c r="X92" t="str">
        <f t="shared" si="1"/>
        <v>Acima de 120 minutos</v>
      </c>
      <c r="Y92" s="3">
        <f>IFERROR(MROUND(Tabela5[[#This Row],[Filtro Horário Fim]],1/48)," ")</f>
        <v>0.75</v>
      </c>
      <c r="Z92" s="3">
        <f>IFERROR(MROUND(Tabela5[[#This Row],[Hora Início Realizado]],1/48)," ")</f>
        <v>0.54166666666666663</v>
      </c>
    </row>
    <row r="93" spans="1:26" x14ac:dyDescent="0.3">
      <c r="A93" t="s">
        <v>17</v>
      </c>
      <c r="B93">
        <v>105</v>
      </c>
      <c r="C93" t="s">
        <v>18</v>
      </c>
      <c r="D93" t="s">
        <v>638</v>
      </c>
      <c r="E93" t="s">
        <v>639</v>
      </c>
      <c r="F93" t="s">
        <v>640</v>
      </c>
      <c r="G93" t="s">
        <v>641</v>
      </c>
      <c r="H93" t="s">
        <v>262</v>
      </c>
      <c r="I93" t="s">
        <v>24</v>
      </c>
      <c r="J93" t="s">
        <v>37</v>
      </c>
      <c r="K93" t="s">
        <v>500</v>
      </c>
      <c r="L93" t="s">
        <v>27</v>
      </c>
      <c r="M93" t="s">
        <v>28</v>
      </c>
      <c r="N93" t="s">
        <v>642</v>
      </c>
      <c r="O93" s="3" t="s">
        <v>643</v>
      </c>
      <c r="P93" t="s">
        <v>31</v>
      </c>
      <c r="R93">
        <v>7.125</v>
      </c>
      <c r="S93" t="str">
        <f>LEFT(Tabela5[[#This Row],[Hora Fim Realizado]],5)</f>
        <v>19:18</v>
      </c>
      <c r="T93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93" s="3">
        <f>IF((V93-(Tabela5[[#This Row],[Hora Fim Realizado]]-Tabela5[[#This Row],[Hora Início Realizado]]))&lt; 0,(Tabela5[[#This Row],[Hora Fim Realizado]]-Tabela5[[#This Row],[Hora Início Realizado]])-V93,V93-(Tabela5[[#This Row],[Hora Fim Realizado]]-Tabela5[[#This Row],[Hora Início Realizado]]))</f>
        <v>7.3263888888888518E-2</v>
      </c>
      <c r="V93" s="3">
        <v>0.33333333333333298</v>
      </c>
      <c r="W93">
        <f>IF((V93-(Tabela5[[#This Row],[Hora Fim Realizado]]-Tabela5[[#This Row],[Hora Início Realizado]]))&lt; 0,-1*(MINUTE(Tabela5[[#This Row],[Hora ]]))+(HOUR(Tabela5[[#This Row],[Hora ]])*60),(MINUTE(Tabela5[[#This Row],[Hora ]]))+(HOUR(Tabela5[[#This Row],[Hora ]])*60))</f>
        <v>105</v>
      </c>
      <c r="X93" t="str">
        <f t="shared" si="1"/>
        <v>De 90 até 120 minutos</v>
      </c>
      <c r="Y93" s="3">
        <f>IFERROR(MROUND(Tabela5[[#This Row],[Filtro Horário Fim]],1/48)," ")</f>
        <v>0.8125</v>
      </c>
      <c r="Z93" s="3">
        <f>IFERROR(MROUND(Tabela5[[#This Row],[Hora Início Realizado]],1/48)," ")</f>
        <v>0.54166666666666663</v>
      </c>
    </row>
    <row r="94" spans="1:26" x14ac:dyDescent="0.3">
      <c r="A94" t="s">
        <v>17</v>
      </c>
      <c r="B94">
        <v>342</v>
      </c>
      <c r="C94" t="s">
        <v>18</v>
      </c>
      <c r="D94" t="s">
        <v>644</v>
      </c>
      <c r="E94" t="s">
        <v>645</v>
      </c>
      <c r="F94" t="s">
        <v>646</v>
      </c>
      <c r="G94" t="s">
        <v>647</v>
      </c>
      <c r="H94" t="s">
        <v>648</v>
      </c>
      <c r="I94" t="s">
        <v>24</v>
      </c>
      <c r="J94" t="s">
        <v>37</v>
      </c>
      <c r="K94" t="s">
        <v>500</v>
      </c>
      <c r="L94" t="s">
        <v>27</v>
      </c>
      <c r="M94" t="s">
        <v>28</v>
      </c>
      <c r="N94" t="s">
        <v>649</v>
      </c>
      <c r="O94" s="3" t="s">
        <v>650</v>
      </c>
      <c r="P94" t="s">
        <v>92</v>
      </c>
      <c r="R94">
        <v>4.25</v>
      </c>
      <c r="S94" t="str">
        <f>LEFT(Tabela5[[#This Row],[Hora Fim Realizado]],5)</f>
        <v>16:50</v>
      </c>
      <c r="T94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17h</v>
      </c>
      <c r="U94" s="3">
        <f>IF((V94-(Tabela5[[#This Row],[Hora Fim Realizado]]-Tabela5[[#This Row],[Hora Início Realizado]]))&lt; 0,(Tabela5[[#This Row],[Hora Fim Realizado]]-Tabela5[[#This Row],[Hora Início Realizado]])-V94,V94-(Tabela5[[#This Row],[Hora Fim Realizado]]-Tabela5[[#This Row],[Hora Início Realizado]]))</f>
        <v>0.2378935185185182</v>
      </c>
      <c r="V94" s="3">
        <v>0.33333333333333298</v>
      </c>
      <c r="W94">
        <f>IF((V94-(Tabela5[[#This Row],[Hora Fim Realizado]]-Tabela5[[#This Row],[Hora Início Realizado]]))&lt; 0,-1*(MINUTE(Tabela5[[#This Row],[Hora ]]))+(HOUR(Tabela5[[#This Row],[Hora ]])*60),(MINUTE(Tabela5[[#This Row],[Hora ]]))+(HOUR(Tabela5[[#This Row],[Hora ]])*60))</f>
        <v>342</v>
      </c>
      <c r="X94" t="str">
        <f t="shared" si="1"/>
        <v>Acima de 120 minutos</v>
      </c>
      <c r="Y94" s="3">
        <f>IFERROR(MROUND(Tabela5[[#This Row],[Filtro Horário Fim]],1/48)," ")</f>
        <v>0.70833333333333326</v>
      </c>
      <c r="Z94" s="3">
        <f>IFERROR(MROUND(Tabela5[[#This Row],[Hora Início Realizado]],1/48)," ")</f>
        <v>0.60416666666666663</v>
      </c>
    </row>
    <row r="95" spans="1:26" x14ac:dyDescent="0.3">
      <c r="A95" t="s">
        <v>17</v>
      </c>
      <c r="B95">
        <v>116</v>
      </c>
      <c r="C95" t="s">
        <v>18</v>
      </c>
      <c r="D95" t="s">
        <v>651</v>
      </c>
      <c r="E95" t="s">
        <v>652</v>
      </c>
      <c r="F95" t="s">
        <v>653</v>
      </c>
      <c r="G95" t="s">
        <v>654</v>
      </c>
      <c r="H95" t="s">
        <v>655</v>
      </c>
      <c r="I95" t="s">
        <v>24</v>
      </c>
      <c r="J95" t="s">
        <v>37</v>
      </c>
      <c r="K95" t="s">
        <v>500</v>
      </c>
      <c r="L95" t="s">
        <v>27</v>
      </c>
      <c r="M95" t="s">
        <v>28</v>
      </c>
      <c r="N95" t="s">
        <v>656</v>
      </c>
      <c r="O95" s="3" t="s">
        <v>657</v>
      </c>
      <c r="P95" t="s">
        <v>41</v>
      </c>
      <c r="R95">
        <v>5.25</v>
      </c>
      <c r="S95" t="str">
        <f>LEFT(Tabela5[[#This Row],[Hora Fim Realizado]],5)</f>
        <v>20:12</v>
      </c>
      <c r="T95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95" s="3">
        <f>IF((V95-(Tabela5[[#This Row],[Hora Fim Realizado]]-Tabela5[[#This Row],[Hora Início Realizado]]))&lt; 0,(Tabela5[[#This Row],[Hora Fim Realizado]]-Tabela5[[#This Row],[Hora Início Realizado]])-V95,V95-(Tabela5[[#This Row],[Hora Fim Realizado]]-Tabela5[[#This Row],[Hora Início Realizado]]))</f>
        <v>8.1006944444444062E-2</v>
      </c>
      <c r="V95" s="3">
        <v>0.33333333333333298</v>
      </c>
      <c r="W95">
        <f>IF((V95-(Tabela5[[#This Row],[Hora Fim Realizado]]-Tabela5[[#This Row],[Hora Início Realizado]]))&lt; 0,-1*(MINUTE(Tabela5[[#This Row],[Hora ]]))+(HOUR(Tabela5[[#This Row],[Hora ]])*60),(MINUTE(Tabela5[[#This Row],[Hora ]]))+(HOUR(Tabela5[[#This Row],[Hora ]])*60))</f>
        <v>116</v>
      </c>
      <c r="X95" t="str">
        <f t="shared" si="1"/>
        <v>De 90 até 120 minutos</v>
      </c>
      <c r="Y95" s="3">
        <f>IFERROR(MROUND(Tabela5[[#This Row],[Filtro Horário Fim]],1/48)," ")</f>
        <v>0.83333333333333326</v>
      </c>
      <c r="Z95" s="3">
        <f>IFERROR(MROUND(Tabela5[[#This Row],[Hora Início Realizado]],1/48)," ")</f>
        <v>0.58333333333333326</v>
      </c>
    </row>
    <row r="96" spans="1:26" x14ac:dyDescent="0.3">
      <c r="A96" t="s">
        <v>17</v>
      </c>
      <c r="B96">
        <v>1352</v>
      </c>
      <c r="C96" t="s">
        <v>658</v>
      </c>
      <c r="D96" t="s">
        <v>81</v>
      </c>
      <c r="E96" t="s">
        <v>659</v>
      </c>
      <c r="F96" t="s">
        <v>660</v>
      </c>
      <c r="G96" t="s">
        <v>283</v>
      </c>
      <c r="H96" t="s">
        <v>420</v>
      </c>
      <c r="I96" t="s">
        <v>24</v>
      </c>
      <c r="J96" t="s">
        <v>25</v>
      </c>
      <c r="K96" t="s">
        <v>661</v>
      </c>
      <c r="L96" t="s">
        <v>545</v>
      </c>
      <c r="M96" t="s">
        <v>566</v>
      </c>
      <c r="N96" t="s">
        <v>662</v>
      </c>
      <c r="P96" t="s">
        <v>68</v>
      </c>
      <c r="R96">
        <v>0.25</v>
      </c>
      <c r="S96" t="str">
        <f>LEFT(Tabela5[[#This Row],[Hora Fim Realizado]],5)</f>
        <v/>
      </c>
      <c r="T96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17h</v>
      </c>
      <c r="U96" s="3">
        <f>IF((V96-(Tabela5[[#This Row],[Hora Fim Realizado]]-Tabela5[[#This Row],[Hora Início Realizado]]))&lt; 0,(Tabela5[[#This Row],[Hora Fim Realizado]]-Tabela5[[#This Row],[Hora Início Realizado]])-V96,V96-(Tabela5[[#This Row],[Hora Fim Realizado]]-Tabela5[[#This Row],[Hora Início Realizado]]))</f>
        <v>0.93908564814814777</v>
      </c>
      <c r="V96" s="3">
        <v>0.33333333333333298</v>
      </c>
      <c r="W96">
        <f>IF((V96-(Tabela5[[#This Row],[Hora Fim Realizado]]-Tabela5[[#This Row],[Hora Início Realizado]]))&lt; 0,-1*(MINUTE(Tabela5[[#This Row],[Hora ]]))+(HOUR(Tabela5[[#This Row],[Hora ]])*60),(MINUTE(Tabela5[[#This Row],[Hora ]]))+(HOUR(Tabela5[[#This Row],[Hora ]])*60))</f>
        <v>1352</v>
      </c>
      <c r="X96" t="str">
        <f t="shared" si="1"/>
        <v>Acima de 120 minutos</v>
      </c>
      <c r="Y96" s="3" t="str">
        <f>IFERROR(MROUND(Tabela5[[#This Row],[Filtro Horário Fim]],1/48)," ")</f>
        <v xml:space="preserve"> </v>
      </c>
      <c r="Z96" s="3">
        <f>IFERROR(MROUND(Tabela5[[#This Row],[Hora Início Realizado]],1/48)," ")</f>
        <v>0.60416666666666663</v>
      </c>
    </row>
    <row r="97" spans="1:26" x14ac:dyDescent="0.3">
      <c r="A97" t="s">
        <v>17</v>
      </c>
      <c r="B97">
        <v>131</v>
      </c>
      <c r="C97" t="s">
        <v>658</v>
      </c>
      <c r="D97" t="s">
        <v>397</v>
      </c>
      <c r="E97" t="s">
        <v>659</v>
      </c>
      <c r="F97" t="s">
        <v>663</v>
      </c>
      <c r="G97" t="s">
        <v>239</v>
      </c>
      <c r="H97" t="s">
        <v>664</v>
      </c>
      <c r="I97" t="s">
        <v>24</v>
      </c>
      <c r="J97" t="s">
        <v>25</v>
      </c>
      <c r="K97" t="s">
        <v>665</v>
      </c>
      <c r="L97" t="s">
        <v>27</v>
      </c>
      <c r="M97" t="s">
        <v>28</v>
      </c>
      <c r="N97" t="s">
        <v>666</v>
      </c>
      <c r="O97" s="3" t="s">
        <v>667</v>
      </c>
      <c r="P97" t="s">
        <v>59</v>
      </c>
      <c r="R97">
        <v>9.375</v>
      </c>
      <c r="S97" t="str">
        <f>LEFT(Tabela5[[#This Row],[Hora Fim Realizado]],5)</f>
        <v>19:10</v>
      </c>
      <c r="T97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97" s="3">
        <f>IF((V97-(Tabela5[[#This Row],[Hora Fim Realizado]]-Tabela5[[#This Row],[Hora Início Realizado]]))&lt; 0,(Tabela5[[#This Row],[Hora Fim Realizado]]-Tabela5[[#This Row],[Hora Início Realizado]])-V97,V97-(Tabela5[[#This Row],[Hora Fim Realizado]]-Tabela5[[#This Row],[Hora Início Realizado]]))</f>
        <v>9.1574074074073752E-2</v>
      </c>
      <c r="V97" s="3">
        <v>0.33333333333333298</v>
      </c>
      <c r="W97">
        <f>IF((V97-(Tabela5[[#This Row],[Hora Fim Realizado]]-Tabela5[[#This Row],[Hora Início Realizado]]))&lt; 0,-1*(MINUTE(Tabela5[[#This Row],[Hora ]]))+(HOUR(Tabela5[[#This Row],[Hora ]])*60),(MINUTE(Tabela5[[#This Row],[Hora ]]))+(HOUR(Tabela5[[#This Row],[Hora ]])*60))</f>
        <v>131</v>
      </c>
      <c r="X97" t="str">
        <f t="shared" si="1"/>
        <v>Acima de 120 minutos</v>
      </c>
      <c r="Y97" s="3">
        <f>IFERROR(MROUND(Tabela5[[#This Row],[Filtro Horário Fim]],1/48)," ")</f>
        <v>0.79166666666666663</v>
      </c>
      <c r="Z97" s="3">
        <f>IFERROR(MROUND(Tabela5[[#This Row],[Hora Início Realizado]],1/48)," ")</f>
        <v>0.5625</v>
      </c>
    </row>
    <row r="98" spans="1:26" x14ac:dyDescent="0.3">
      <c r="A98" t="s">
        <v>17</v>
      </c>
      <c r="B98">
        <v>45</v>
      </c>
      <c r="C98" t="s">
        <v>658</v>
      </c>
      <c r="D98" t="s">
        <v>668</v>
      </c>
      <c r="E98" t="s">
        <v>669</v>
      </c>
      <c r="F98" t="s">
        <v>670</v>
      </c>
      <c r="G98" t="s">
        <v>268</v>
      </c>
      <c r="H98" t="s">
        <v>558</v>
      </c>
      <c r="I98" t="s">
        <v>24</v>
      </c>
      <c r="J98" t="s">
        <v>25</v>
      </c>
      <c r="K98" t="s">
        <v>671</v>
      </c>
      <c r="L98" t="s">
        <v>27</v>
      </c>
      <c r="M98" t="s">
        <v>28</v>
      </c>
      <c r="N98" t="s">
        <v>672</v>
      </c>
      <c r="O98" s="3" t="s">
        <v>673</v>
      </c>
      <c r="P98" t="s">
        <v>50</v>
      </c>
      <c r="R98">
        <v>14.75</v>
      </c>
      <c r="S98" t="str">
        <f>LEFT(Tabela5[[#This Row],[Hora Fim Realizado]],5)</f>
        <v>20:31</v>
      </c>
      <c r="T98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98" s="3">
        <f>IF((V98-(Tabela5[[#This Row],[Hora Fim Realizado]]-Tabela5[[#This Row],[Hora Início Realizado]]))&lt; 0,(Tabela5[[#This Row],[Hora Fim Realizado]]-Tabela5[[#This Row],[Hora Início Realizado]])-V98,V98-(Tabela5[[#This Row],[Hora Fim Realizado]]-Tabela5[[#This Row],[Hora Início Realizado]]))</f>
        <v>3.171296296296261E-2</v>
      </c>
      <c r="V98" s="3">
        <v>0.33333333333333298</v>
      </c>
      <c r="W98">
        <f>IF((V98-(Tabela5[[#This Row],[Hora Fim Realizado]]-Tabela5[[#This Row],[Hora Início Realizado]]))&lt; 0,-1*(MINUTE(Tabela5[[#This Row],[Hora ]]))+(HOUR(Tabela5[[#This Row],[Hora ]])*60),(MINUTE(Tabela5[[#This Row],[Hora ]]))+(HOUR(Tabela5[[#This Row],[Hora ]])*60))</f>
        <v>45</v>
      </c>
      <c r="X98" t="str">
        <f t="shared" si="1"/>
        <v>De 30 até 60 minutos</v>
      </c>
      <c r="Y98" s="3">
        <f>IFERROR(MROUND(Tabela5[[#This Row],[Filtro Horário Fim]],1/48)," ")</f>
        <v>0.85416666666666663</v>
      </c>
      <c r="Z98" s="3">
        <f>IFERROR(MROUND(Tabela5[[#This Row],[Hora Início Realizado]],1/48)," ")</f>
        <v>0.5625</v>
      </c>
    </row>
    <row r="99" spans="1:26" x14ac:dyDescent="0.3">
      <c r="A99" t="s">
        <v>17</v>
      </c>
      <c r="B99">
        <v>13</v>
      </c>
      <c r="C99" t="s">
        <v>658</v>
      </c>
      <c r="D99" t="s">
        <v>276</v>
      </c>
      <c r="E99" t="s">
        <v>674</v>
      </c>
      <c r="F99" t="s">
        <v>675</v>
      </c>
      <c r="G99" t="s">
        <v>275</v>
      </c>
      <c r="H99" t="s">
        <v>226</v>
      </c>
      <c r="I99" t="s">
        <v>24</v>
      </c>
      <c r="J99" t="s">
        <v>25</v>
      </c>
      <c r="K99" t="s">
        <v>676</v>
      </c>
      <c r="L99" t="s">
        <v>27</v>
      </c>
      <c r="M99" t="s">
        <v>28</v>
      </c>
      <c r="N99" t="s">
        <v>677</v>
      </c>
      <c r="O99" s="3" t="s">
        <v>678</v>
      </c>
      <c r="P99" t="s">
        <v>31</v>
      </c>
      <c r="R99">
        <v>16.664999999999999</v>
      </c>
      <c r="S99" t="str">
        <f>LEFT(Tabela5[[#This Row],[Hora Fim Realizado]],5)</f>
        <v>20:56</v>
      </c>
      <c r="T99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99" s="3">
        <f>IF((V99-(Tabela5[[#This Row],[Hora Fim Realizado]]-Tabela5[[#This Row],[Hora Início Realizado]]))&lt; 0,(Tabela5[[#This Row],[Hora Fim Realizado]]-Tabela5[[#This Row],[Hora Início Realizado]])-V99,V99-(Tabela5[[#This Row],[Hora Fim Realizado]]-Tabela5[[#This Row],[Hora Início Realizado]]))</f>
        <v>9.6643518518516047E-3</v>
      </c>
      <c r="V99" s="3">
        <v>0.33333333333333298</v>
      </c>
      <c r="W99">
        <f>IF((V99-(Tabela5[[#This Row],[Hora Fim Realizado]]-Tabela5[[#This Row],[Hora Início Realizado]]))&lt; 0,-1*(MINUTE(Tabela5[[#This Row],[Hora ]]))+(HOUR(Tabela5[[#This Row],[Hora ]])*60),(MINUTE(Tabela5[[#This Row],[Hora ]]))+(HOUR(Tabela5[[#This Row],[Hora ]])*60))</f>
        <v>13</v>
      </c>
      <c r="X99" t="str">
        <f t="shared" si="1"/>
        <v>Até 30 minutos</v>
      </c>
      <c r="Y99" s="3">
        <f>IFERROR(MROUND(Tabela5[[#This Row],[Filtro Horário Fim]],1/48)," ")</f>
        <v>0.875</v>
      </c>
      <c r="Z99" s="3">
        <f>IFERROR(MROUND(Tabela5[[#This Row],[Hora Início Realizado]],1/48)," ")</f>
        <v>0.54166666666666663</v>
      </c>
    </row>
    <row r="100" spans="1:26" x14ac:dyDescent="0.3">
      <c r="A100" t="s">
        <v>17</v>
      </c>
      <c r="B100">
        <v>85</v>
      </c>
      <c r="C100" t="s">
        <v>658</v>
      </c>
      <c r="D100" t="s">
        <v>679</v>
      </c>
      <c r="E100" t="s">
        <v>680</v>
      </c>
      <c r="F100" t="s">
        <v>681</v>
      </c>
      <c r="G100" t="s">
        <v>254</v>
      </c>
      <c r="H100" t="s">
        <v>255</v>
      </c>
      <c r="I100" t="s">
        <v>24</v>
      </c>
      <c r="J100" t="s">
        <v>25</v>
      </c>
      <c r="K100" t="s">
        <v>682</v>
      </c>
      <c r="L100" t="s">
        <v>27</v>
      </c>
      <c r="M100" t="s">
        <v>28</v>
      </c>
      <c r="N100" t="s">
        <v>683</v>
      </c>
      <c r="O100" s="3" t="s">
        <v>684</v>
      </c>
      <c r="P100" t="s">
        <v>68</v>
      </c>
      <c r="R100">
        <v>11.46</v>
      </c>
      <c r="S100" t="str">
        <f>LEFT(Tabela5[[#This Row],[Hora Fim Realizado]],5)</f>
        <v>21:03</v>
      </c>
      <c r="T100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Acima de 21h</v>
      </c>
      <c r="U100" s="3">
        <f>IF((V100-(Tabela5[[#This Row],[Hora Fim Realizado]]-Tabela5[[#This Row],[Hora Início Realizado]]))&lt; 0,(Tabela5[[#This Row],[Hora Fim Realizado]]-Tabela5[[#This Row],[Hora Início Realizado]])-V100,V100-(Tabela5[[#This Row],[Hora Fim Realizado]]-Tabela5[[#This Row],[Hora Início Realizado]]))</f>
        <v>5.9456018518518172E-2</v>
      </c>
      <c r="V100" s="3">
        <v>0.33333333333333298</v>
      </c>
      <c r="W100">
        <f>IF((V100-(Tabela5[[#This Row],[Hora Fim Realizado]]-Tabela5[[#This Row],[Hora Início Realizado]]))&lt; 0,-1*(MINUTE(Tabela5[[#This Row],[Hora ]]))+(HOUR(Tabela5[[#This Row],[Hora ]])*60),(MINUTE(Tabela5[[#This Row],[Hora ]]))+(HOUR(Tabela5[[#This Row],[Hora ]])*60))</f>
        <v>85</v>
      </c>
      <c r="X100" t="str">
        <f t="shared" si="1"/>
        <v>De 60 até 90 minutos</v>
      </c>
      <c r="Y100" s="3">
        <f>IFERROR(MROUND(Tabela5[[#This Row],[Filtro Horário Fim]],1/48)," ")</f>
        <v>0.875</v>
      </c>
      <c r="Z100" s="3">
        <f>IFERROR(MROUND(Tabela5[[#This Row],[Hora Início Realizado]],1/48)," ")</f>
        <v>0.60416666666666663</v>
      </c>
    </row>
    <row r="101" spans="1:26" x14ac:dyDescent="0.3">
      <c r="A101" t="s">
        <v>17</v>
      </c>
      <c r="B101">
        <v>34</v>
      </c>
      <c r="C101" t="s">
        <v>658</v>
      </c>
      <c r="D101" t="s">
        <v>685</v>
      </c>
      <c r="E101" t="s">
        <v>686</v>
      </c>
      <c r="F101" t="s">
        <v>687</v>
      </c>
      <c r="G101" t="s">
        <v>303</v>
      </c>
      <c r="H101" t="s">
        <v>688</v>
      </c>
      <c r="I101" t="s">
        <v>24</v>
      </c>
      <c r="J101" t="s">
        <v>25</v>
      </c>
      <c r="K101" t="s">
        <v>689</v>
      </c>
      <c r="L101" t="s">
        <v>27</v>
      </c>
      <c r="M101" t="s">
        <v>28</v>
      </c>
      <c r="N101" t="s">
        <v>690</v>
      </c>
      <c r="O101" s="3" t="s">
        <v>691</v>
      </c>
      <c r="P101" t="s">
        <v>59</v>
      </c>
      <c r="R101">
        <v>16.53</v>
      </c>
      <c r="S101" t="str">
        <f>LEFT(Tabela5[[#This Row],[Hora Fim Realizado]],5)</f>
        <v>20:49</v>
      </c>
      <c r="T101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101" s="3">
        <f>IF((V101-(Tabela5[[#This Row],[Hora Fim Realizado]]-Tabela5[[#This Row],[Hora Início Realizado]]))&lt; 0,(Tabela5[[#This Row],[Hora Fim Realizado]]-Tabela5[[#This Row],[Hora Início Realizado]])-V101,V101-(Tabela5[[#This Row],[Hora Fim Realizado]]-Tabela5[[#This Row],[Hora Início Realizado]]))</f>
        <v>2.4282407407407114E-2</v>
      </c>
      <c r="V101" s="3">
        <v>0.33333333333333298</v>
      </c>
      <c r="W101">
        <f>IF((V101-(Tabela5[[#This Row],[Hora Fim Realizado]]-Tabela5[[#This Row],[Hora Início Realizado]]))&lt; 0,-1*(MINUTE(Tabela5[[#This Row],[Hora ]]))+(HOUR(Tabela5[[#This Row],[Hora ]])*60),(MINUTE(Tabela5[[#This Row],[Hora ]]))+(HOUR(Tabela5[[#This Row],[Hora ]])*60))</f>
        <v>34</v>
      </c>
      <c r="X101" t="str">
        <f t="shared" si="1"/>
        <v>De 30 até 60 minutos</v>
      </c>
      <c r="Y101" s="3">
        <f>IFERROR(MROUND(Tabela5[[#This Row],[Filtro Horário Fim]],1/48)," ")</f>
        <v>0.875</v>
      </c>
      <c r="Z101" s="3">
        <f>IFERROR(MROUND(Tabela5[[#This Row],[Hora Início Realizado]],1/48)," ")</f>
        <v>0.5625</v>
      </c>
    </row>
    <row r="102" spans="1:26" x14ac:dyDescent="0.3">
      <c r="A102" t="s">
        <v>17</v>
      </c>
      <c r="B102">
        <v>75</v>
      </c>
      <c r="C102" t="s">
        <v>658</v>
      </c>
      <c r="D102" t="s">
        <v>516</v>
      </c>
      <c r="E102" t="s">
        <v>692</v>
      </c>
      <c r="F102" t="s">
        <v>693</v>
      </c>
      <c r="G102" t="s">
        <v>261</v>
      </c>
      <c r="H102" t="s">
        <v>573</v>
      </c>
      <c r="I102" t="s">
        <v>24</v>
      </c>
      <c r="J102" t="s">
        <v>37</v>
      </c>
      <c r="K102" t="s">
        <v>694</v>
      </c>
      <c r="L102" t="s">
        <v>27</v>
      </c>
      <c r="M102" t="s">
        <v>28</v>
      </c>
      <c r="N102" t="s">
        <v>695</v>
      </c>
      <c r="O102" s="3" t="s">
        <v>696</v>
      </c>
      <c r="P102" t="s">
        <v>59</v>
      </c>
      <c r="R102">
        <v>12.370000000000001</v>
      </c>
      <c r="S102" t="str">
        <f>LEFT(Tabela5[[#This Row],[Hora Fim Realizado]],5)</f>
        <v>20:36</v>
      </c>
      <c r="T102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102" s="3">
        <f>IF((V102-(Tabela5[[#This Row],[Hora Fim Realizado]]-Tabela5[[#This Row],[Hora Início Realizado]]))&lt; 0,(Tabela5[[#This Row],[Hora Fim Realizado]]-Tabela5[[#This Row],[Hora Início Realizado]])-V102,V102-(Tabela5[[#This Row],[Hora Fim Realizado]]-Tabela5[[#This Row],[Hora Início Realizado]]))</f>
        <v>5.2465277777777375E-2</v>
      </c>
      <c r="V102" s="3">
        <v>0.33333333333333298</v>
      </c>
      <c r="W102">
        <f>IF((V102-(Tabela5[[#This Row],[Hora Fim Realizado]]-Tabela5[[#This Row],[Hora Início Realizado]]))&lt; 0,-1*(MINUTE(Tabela5[[#This Row],[Hora ]]))+(HOUR(Tabela5[[#This Row],[Hora ]])*60),(MINUTE(Tabela5[[#This Row],[Hora ]]))+(HOUR(Tabela5[[#This Row],[Hora ]])*60))</f>
        <v>75</v>
      </c>
      <c r="X102" t="str">
        <f t="shared" si="1"/>
        <v>De 60 até 90 minutos</v>
      </c>
      <c r="Y102" s="3">
        <f>IFERROR(MROUND(Tabela5[[#This Row],[Filtro Horário Fim]],1/48)," ")</f>
        <v>0.85416666666666663</v>
      </c>
      <c r="Z102" s="3">
        <f>IFERROR(MROUND(Tabela5[[#This Row],[Hora Início Realizado]],1/48)," ")</f>
        <v>0.58333333333333326</v>
      </c>
    </row>
    <row r="103" spans="1:26" x14ac:dyDescent="0.3">
      <c r="A103" t="s">
        <v>17</v>
      </c>
      <c r="B103">
        <v>64</v>
      </c>
      <c r="C103" t="s">
        <v>658</v>
      </c>
      <c r="D103" t="s">
        <v>697</v>
      </c>
      <c r="E103" t="s">
        <v>698</v>
      </c>
      <c r="F103" t="s">
        <v>699</v>
      </c>
      <c r="G103" t="s">
        <v>188</v>
      </c>
      <c r="H103" t="s">
        <v>700</v>
      </c>
      <c r="I103" t="s">
        <v>24</v>
      </c>
      <c r="J103" t="s">
        <v>37</v>
      </c>
      <c r="K103" t="s">
        <v>701</v>
      </c>
      <c r="L103" t="s">
        <v>27</v>
      </c>
      <c r="M103" t="s">
        <v>28</v>
      </c>
      <c r="N103" t="s">
        <v>702</v>
      </c>
      <c r="O103" s="3" t="s">
        <v>703</v>
      </c>
      <c r="P103" t="s">
        <v>31</v>
      </c>
      <c r="R103">
        <v>10.875</v>
      </c>
      <c r="S103" t="str">
        <f>LEFT(Tabela5[[#This Row],[Hora Fim Realizado]],5)</f>
        <v>20:07</v>
      </c>
      <c r="T103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103" s="3">
        <f>IF((V103-(Tabela5[[#This Row],[Hora Fim Realizado]]-Tabela5[[#This Row],[Hora Início Realizado]]))&lt; 0,(Tabela5[[#This Row],[Hora Fim Realizado]]-Tabela5[[#This Row],[Hora Início Realizado]])-V103,V103-(Tabela5[[#This Row],[Hora Fim Realizado]]-Tabela5[[#This Row],[Hora Início Realizado]]))</f>
        <v>4.4942129629629235E-2</v>
      </c>
      <c r="V103" s="3">
        <v>0.33333333333333298</v>
      </c>
      <c r="W103">
        <f>IF((V103-(Tabela5[[#This Row],[Hora Fim Realizado]]-Tabela5[[#This Row],[Hora Início Realizado]]))&lt; 0,-1*(MINUTE(Tabela5[[#This Row],[Hora ]]))+(HOUR(Tabela5[[#This Row],[Hora ]])*60),(MINUTE(Tabela5[[#This Row],[Hora ]]))+(HOUR(Tabela5[[#This Row],[Hora ]])*60))</f>
        <v>64</v>
      </c>
      <c r="X103" t="str">
        <f t="shared" si="1"/>
        <v>De 60 até 90 minutos</v>
      </c>
      <c r="Y103" s="3">
        <f>IFERROR(MROUND(Tabela5[[#This Row],[Filtro Horário Fim]],1/48)," ")</f>
        <v>0.83333333333333326</v>
      </c>
      <c r="Z103" s="3">
        <f>IFERROR(MROUND(Tabela5[[#This Row],[Hora Início Realizado]],1/48)," ")</f>
        <v>0.54166666666666663</v>
      </c>
    </row>
    <row r="104" spans="1:26" x14ac:dyDescent="0.3">
      <c r="A104" t="s">
        <v>17</v>
      </c>
      <c r="B104">
        <v>44</v>
      </c>
      <c r="C104" t="s">
        <v>658</v>
      </c>
      <c r="D104" t="s">
        <v>704</v>
      </c>
      <c r="E104" t="s">
        <v>705</v>
      </c>
      <c r="F104" t="s">
        <v>706</v>
      </c>
      <c r="G104" t="s">
        <v>181</v>
      </c>
      <c r="H104" t="s">
        <v>688</v>
      </c>
      <c r="I104" t="s">
        <v>24</v>
      </c>
      <c r="J104" t="s">
        <v>37</v>
      </c>
      <c r="K104" t="s">
        <v>707</v>
      </c>
      <c r="L104" t="s">
        <v>27</v>
      </c>
      <c r="M104" t="s">
        <v>28</v>
      </c>
      <c r="N104" t="s">
        <v>708</v>
      </c>
      <c r="O104" s="3" t="s">
        <v>709</v>
      </c>
      <c r="P104" t="s">
        <v>41</v>
      </c>
      <c r="R104">
        <v>12.25</v>
      </c>
      <c r="S104" t="str">
        <f>LEFT(Tabela5[[#This Row],[Hora Fim Realizado]],5)</f>
        <v>21:01</v>
      </c>
      <c r="T104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Acima de 21h</v>
      </c>
      <c r="U104" s="3">
        <f>IF((V104-(Tabela5[[#This Row],[Hora Fim Realizado]]-Tabela5[[#This Row],[Hora Início Realizado]]))&lt; 0,(Tabela5[[#This Row],[Hora Fim Realizado]]-Tabela5[[#This Row],[Hora Início Realizado]])-V104,V104-(Tabela5[[#This Row],[Hora Fim Realizado]]-Tabela5[[#This Row],[Hora Início Realizado]]))</f>
        <v>3.099537037037009E-2</v>
      </c>
      <c r="V104" s="3">
        <v>0.33333333333333298</v>
      </c>
      <c r="W104">
        <f>IF((V104-(Tabela5[[#This Row],[Hora Fim Realizado]]-Tabela5[[#This Row],[Hora Início Realizado]]))&lt; 0,-1*(MINUTE(Tabela5[[#This Row],[Hora ]]))+(HOUR(Tabela5[[#This Row],[Hora ]])*60),(MINUTE(Tabela5[[#This Row],[Hora ]]))+(HOUR(Tabela5[[#This Row],[Hora ]])*60))</f>
        <v>44</v>
      </c>
      <c r="X104" t="str">
        <f t="shared" si="1"/>
        <v>De 30 até 60 minutos</v>
      </c>
      <c r="Y104" s="3">
        <f>IFERROR(MROUND(Tabela5[[#This Row],[Filtro Horário Fim]],1/48)," ")</f>
        <v>0.875</v>
      </c>
      <c r="Z104" s="3">
        <f>IFERROR(MROUND(Tabela5[[#This Row],[Hora Início Realizado]],1/48)," ")</f>
        <v>0.58333333333333326</v>
      </c>
    </row>
    <row r="105" spans="1:26" x14ac:dyDescent="0.3">
      <c r="A105" t="s">
        <v>17</v>
      </c>
      <c r="B105">
        <v>480</v>
      </c>
      <c r="C105" t="s">
        <v>658</v>
      </c>
      <c r="D105" t="s">
        <v>710</v>
      </c>
      <c r="E105" t="s">
        <v>711</v>
      </c>
      <c r="F105" t="s">
        <v>712</v>
      </c>
      <c r="G105" t="s">
        <v>275</v>
      </c>
      <c r="H105" t="s">
        <v>713</v>
      </c>
      <c r="I105" t="s">
        <v>24</v>
      </c>
      <c r="J105" t="s">
        <v>37</v>
      </c>
      <c r="K105" t="s">
        <v>661</v>
      </c>
      <c r="L105" t="s">
        <v>545</v>
      </c>
      <c r="M105" t="s">
        <v>566</v>
      </c>
      <c r="P105" t="s">
        <v>31</v>
      </c>
      <c r="R105">
        <v>0.25</v>
      </c>
      <c r="S105" t="str">
        <f>LEFT(Tabela5[[#This Row],[Hora Fim Realizado]],5)</f>
        <v/>
      </c>
      <c r="T105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17h</v>
      </c>
      <c r="U105" s="3">
        <f>IF((V105-(Tabela5[[#This Row],[Hora Fim Realizado]]-Tabela5[[#This Row],[Hora Início Realizado]]))&lt; 0,(Tabela5[[#This Row],[Hora Fim Realizado]]-Tabela5[[#This Row],[Hora Início Realizado]])-V105,V105-(Tabela5[[#This Row],[Hora Fim Realizado]]-Tabela5[[#This Row],[Hora Início Realizado]]))</f>
        <v>0.33333333333333298</v>
      </c>
      <c r="V105" s="3">
        <v>0.33333333333333298</v>
      </c>
      <c r="W105">
        <f>IF((V105-(Tabela5[[#This Row],[Hora Fim Realizado]]-Tabela5[[#This Row],[Hora Início Realizado]]))&lt; 0,-1*(MINUTE(Tabela5[[#This Row],[Hora ]]))+(HOUR(Tabela5[[#This Row],[Hora ]])*60),(MINUTE(Tabela5[[#This Row],[Hora ]]))+(HOUR(Tabela5[[#This Row],[Hora ]])*60))</f>
        <v>480</v>
      </c>
      <c r="X105" t="str">
        <f t="shared" si="1"/>
        <v>Acima de 120 minutos</v>
      </c>
      <c r="Y105" s="3" t="str">
        <f>IFERROR(MROUND(Tabela5[[#This Row],[Filtro Horário Fim]],1/48)," ")</f>
        <v xml:space="preserve"> </v>
      </c>
      <c r="Z105" s="3">
        <f>IFERROR(MROUND(Tabela5[[#This Row],[Hora Início Realizado]],1/48)," ")</f>
        <v>0</v>
      </c>
    </row>
    <row r="106" spans="1:26" x14ac:dyDescent="0.3">
      <c r="A106" t="s">
        <v>17</v>
      </c>
      <c r="B106">
        <v>65</v>
      </c>
      <c r="C106" t="s">
        <v>658</v>
      </c>
      <c r="D106" t="s">
        <v>714</v>
      </c>
      <c r="E106" t="s">
        <v>715</v>
      </c>
      <c r="F106" t="s">
        <v>716</v>
      </c>
      <c r="G106" t="s">
        <v>209</v>
      </c>
      <c r="H106" t="s">
        <v>717</v>
      </c>
      <c r="I106" t="s">
        <v>24</v>
      </c>
      <c r="J106" t="s">
        <v>37</v>
      </c>
      <c r="K106" t="s">
        <v>707</v>
      </c>
      <c r="L106" t="s">
        <v>27</v>
      </c>
      <c r="M106" t="s">
        <v>28</v>
      </c>
      <c r="N106" t="s">
        <v>718</v>
      </c>
      <c r="O106" s="3" t="s">
        <v>719</v>
      </c>
      <c r="P106" t="s">
        <v>50</v>
      </c>
      <c r="R106">
        <v>6.625</v>
      </c>
      <c r="S106" t="str">
        <f>LEFT(Tabela5[[#This Row],[Hora Fim Realizado]],5)</f>
        <v>20:16</v>
      </c>
      <c r="T106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106" s="3">
        <f>IF((V106-(Tabela5[[#This Row],[Hora Fim Realizado]]-Tabela5[[#This Row],[Hora Início Realizado]]))&lt; 0,(Tabela5[[#This Row],[Hora Fim Realizado]]-Tabela5[[#This Row],[Hora Início Realizado]])-V106,V106-(Tabela5[[#This Row],[Hora Fim Realizado]]-Tabela5[[#This Row],[Hora Início Realizado]]))</f>
        <v>4.5196759259258978E-2</v>
      </c>
      <c r="V106" s="3">
        <v>0.33333333333333298</v>
      </c>
      <c r="W106">
        <f>IF((V106-(Tabela5[[#This Row],[Hora Fim Realizado]]-Tabela5[[#This Row],[Hora Início Realizado]]))&lt; 0,-1*(MINUTE(Tabela5[[#This Row],[Hora ]]))+(HOUR(Tabela5[[#This Row],[Hora ]])*60),(MINUTE(Tabela5[[#This Row],[Hora ]]))+(HOUR(Tabela5[[#This Row],[Hora ]])*60))</f>
        <v>65</v>
      </c>
      <c r="X106" t="str">
        <f t="shared" si="1"/>
        <v>De 60 até 90 minutos</v>
      </c>
      <c r="Y106" s="3">
        <f>IFERROR(MROUND(Tabela5[[#This Row],[Filtro Horário Fim]],1/48)," ")</f>
        <v>0.85416666666666663</v>
      </c>
      <c r="Z106" s="3">
        <f>IFERROR(MROUND(Tabela5[[#This Row],[Hora Início Realizado]],1/48)," ")</f>
        <v>0.5625</v>
      </c>
    </row>
    <row r="107" spans="1:26" x14ac:dyDescent="0.3">
      <c r="A107" t="s">
        <v>17</v>
      </c>
      <c r="B107">
        <v>5</v>
      </c>
      <c r="C107" t="s">
        <v>658</v>
      </c>
      <c r="D107" t="s">
        <v>720</v>
      </c>
      <c r="E107" t="s">
        <v>721</v>
      </c>
      <c r="F107" t="s">
        <v>722</v>
      </c>
      <c r="G107" t="s">
        <v>325</v>
      </c>
      <c r="H107" t="s">
        <v>723</v>
      </c>
      <c r="I107" t="s">
        <v>24</v>
      </c>
      <c r="J107" t="s">
        <v>25</v>
      </c>
      <c r="K107" t="s">
        <v>724</v>
      </c>
      <c r="L107" t="s">
        <v>501</v>
      </c>
      <c r="M107" t="s">
        <v>502</v>
      </c>
      <c r="N107" t="s">
        <v>725</v>
      </c>
      <c r="O107" s="3" t="s">
        <v>726</v>
      </c>
      <c r="P107" t="s">
        <v>92</v>
      </c>
      <c r="R107">
        <v>15.885</v>
      </c>
      <c r="S107" t="str">
        <f>LEFT(Tabela5[[#This Row],[Hora Fim Realizado]],5)</f>
        <v>18:17</v>
      </c>
      <c r="T107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19h</v>
      </c>
      <c r="U107" s="3">
        <f>IF((V107-(Tabela5[[#This Row],[Hora Fim Realizado]]-Tabela5[[#This Row],[Hora Início Realizado]]))&lt; 0,(Tabela5[[#This Row],[Hora Fim Realizado]]-Tabela5[[#This Row],[Hora Início Realizado]])-V107,V107-(Tabela5[[#This Row],[Hora Fim Realizado]]-Tabela5[[#This Row],[Hora Início Realizado]]))</f>
        <v>3.6805555555552427E-3</v>
      </c>
      <c r="V107" s="3">
        <v>0.33333333333333298</v>
      </c>
      <c r="W107">
        <f>IF((V107-(Tabela5[[#This Row],[Hora Fim Realizado]]-Tabela5[[#This Row],[Hora Início Realizado]]))&lt; 0,-1*(MINUTE(Tabela5[[#This Row],[Hora ]]))+(HOUR(Tabela5[[#This Row],[Hora ]])*60),(MINUTE(Tabela5[[#This Row],[Hora ]]))+(HOUR(Tabela5[[#This Row],[Hora ]])*60))</f>
        <v>5</v>
      </c>
      <c r="X107" t="str">
        <f t="shared" si="1"/>
        <v>Até 30 minutos</v>
      </c>
      <c r="Y107" s="3">
        <f>IFERROR(MROUND(Tabela5[[#This Row],[Filtro Horário Fim]],1/48)," ")</f>
        <v>0.77083333333333326</v>
      </c>
      <c r="Z107" s="3">
        <f>IFERROR(MROUND(Tabela5[[#This Row],[Hora Início Realizado]],1/48)," ")</f>
        <v>0.4375</v>
      </c>
    </row>
    <row r="108" spans="1:26" x14ac:dyDescent="0.3">
      <c r="A108" t="s">
        <v>17</v>
      </c>
      <c r="B108">
        <v>43</v>
      </c>
      <c r="C108" t="s">
        <v>658</v>
      </c>
      <c r="D108" t="s">
        <v>727</v>
      </c>
      <c r="E108" t="s">
        <v>728</v>
      </c>
      <c r="F108" t="s">
        <v>729</v>
      </c>
      <c r="G108" t="s">
        <v>194</v>
      </c>
      <c r="H108" t="s">
        <v>730</v>
      </c>
      <c r="I108" t="s">
        <v>24</v>
      </c>
      <c r="J108" t="s">
        <v>37</v>
      </c>
      <c r="K108" t="s">
        <v>731</v>
      </c>
      <c r="L108" t="s">
        <v>27</v>
      </c>
      <c r="M108" t="s">
        <v>28</v>
      </c>
      <c r="N108" t="s">
        <v>732</v>
      </c>
      <c r="O108" s="3" t="s">
        <v>733</v>
      </c>
      <c r="P108" t="s">
        <v>31</v>
      </c>
      <c r="R108">
        <v>9.43</v>
      </c>
      <c r="S108" t="str">
        <f>LEFT(Tabela5[[#This Row],[Hora Fim Realizado]],5)</f>
        <v>21:04</v>
      </c>
      <c r="T108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Acima de 21h</v>
      </c>
      <c r="U108" s="3">
        <f>IF((V108-(Tabela5[[#This Row],[Hora Fim Realizado]]-Tabela5[[#This Row],[Hora Início Realizado]]))&lt; 0,(Tabela5[[#This Row],[Hora Fim Realizado]]-Tabela5[[#This Row],[Hora Início Realizado]])-V108,V108-(Tabela5[[#This Row],[Hora Fim Realizado]]-Tabela5[[#This Row],[Hora Início Realizado]]))</f>
        <v>3.0347222222221915E-2</v>
      </c>
      <c r="V108" s="3">
        <v>0.33333333333333298</v>
      </c>
      <c r="W108">
        <f>IF((V108-(Tabela5[[#This Row],[Hora Fim Realizado]]-Tabela5[[#This Row],[Hora Início Realizado]]))&lt; 0,-1*(MINUTE(Tabela5[[#This Row],[Hora ]]))+(HOUR(Tabela5[[#This Row],[Hora ]])*60),(MINUTE(Tabela5[[#This Row],[Hora ]]))+(HOUR(Tabela5[[#This Row],[Hora ]])*60))</f>
        <v>43</v>
      </c>
      <c r="X108" t="str">
        <f t="shared" si="1"/>
        <v>De 30 até 60 minutos</v>
      </c>
      <c r="Y108" s="3">
        <f>IFERROR(MROUND(Tabela5[[#This Row],[Filtro Horário Fim]],1/48)," ")</f>
        <v>0.875</v>
      </c>
      <c r="Z108" s="3">
        <f>IFERROR(MROUND(Tabela5[[#This Row],[Hora Início Realizado]],1/48)," ")</f>
        <v>0.58333333333333326</v>
      </c>
    </row>
    <row r="109" spans="1:26" x14ac:dyDescent="0.3">
      <c r="A109" t="s">
        <v>17</v>
      </c>
      <c r="B109">
        <v>80</v>
      </c>
      <c r="C109" t="s">
        <v>658</v>
      </c>
      <c r="D109" t="s">
        <v>734</v>
      </c>
      <c r="E109" t="s">
        <v>735</v>
      </c>
      <c r="F109" t="s">
        <v>736</v>
      </c>
      <c r="G109" t="s">
        <v>225</v>
      </c>
      <c r="H109" t="s">
        <v>124</v>
      </c>
      <c r="I109" t="s">
        <v>24</v>
      </c>
      <c r="J109" t="s">
        <v>25</v>
      </c>
      <c r="K109" t="s">
        <v>737</v>
      </c>
      <c r="L109" t="s">
        <v>27</v>
      </c>
      <c r="M109" t="s">
        <v>28</v>
      </c>
      <c r="N109" t="s">
        <v>738</v>
      </c>
      <c r="O109" s="3" t="s">
        <v>739</v>
      </c>
      <c r="P109" t="s">
        <v>92</v>
      </c>
      <c r="R109">
        <v>13.25</v>
      </c>
      <c r="S109" t="str">
        <f>LEFT(Tabela5[[#This Row],[Hora Fim Realizado]],5)</f>
        <v>19:55</v>
      </c>
      <c r="T109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109" s="3">
        <f>IF((V109-(Tabela5[[#This Row],[Hora Fim Realizado]]-Tabela5[[#This Row],[Hora Início Realizado]]))&lt; 0,(Tabela5[[#This Row],[Hora Fim Realizado]]-Tabela5[[#This Row],[Hora Início Realizado]])-V109,V109-(Tabela5[[#This Row],[Hora Fim Realizado]]-Tabela5[[#This Row],[Hora Início Realizado]]))</f>
        <v>5.5821759259258974E-2</v>
      </c>
      <c r="V109" s="3">
        <v>0.33333333333333298</v>
      </c>
      <c r="W109">
        <f>IF((V109-(Tabela5[[#This Row],[Hora Fim Realizado]]-Tabela5[[#This Row],[Hora Início Realizado]]))&lt; 0,-1*(MINUTE(Tabela5[[#This Row],[Hora ]]))+(HOUR(Tabela5[[#This Row],[Hora ]])*60),(MINUTE(Tabela5[[#This Row],[Hora ]]))+(HOUR(Tabela5[[#This Row],[Hora ]])*60))</f>
        <v>80</v>
      </c>
      <c r="X109" t="str">
        <f t="shared" si="1"/>
        <v>De 60 até 90 minutos</v>
      </c>
      <c r="Y109" s="3">
        <f>IFERROR(MROUND(Tabela5[[#This Row],[Filtro Horário Fim]],1/48)," ")</f>
        <v>0.83333333333333326</v>
      </c>
      <c r="Z109" s="3">
        <f>IFERROR(MROUND(Tabela5[[#This Row],[Hora Início Realizado]],1/48)," ")</f>
        <v>0.5625</v>
      </c>
    </row>
    <row r="110" spans="1:26" x14ac:dyDescent="0.3">
      <c r="A110" t="s">
        <v>17</v>
      </c>
      <c r="B110">
        <v>480</v>
      </c>
      <c r="C110" t="s">
        <v>658</v>
      </c>
      <c r="D110" t="s">
        <v>740</v>
      </c>
      <c r="E110" t="s">
        <v>741</v>
      </c>
      <c r="F110" t="s">
        <v>742</v>
      </c>
      <c r="G110" t="s">
        <v>136</v>
      </c>
      <c r="H110" t="s">
        <v>23</v>
      </c>
      <c r="I110" t="s">
        <v>24</v>
      </c>
      <c r="J110" t="s">
        <v>37</v>
      </c>
      <c r="K110" t="s">
        <v>743</v>
      </c>
      <c r="P110" t="s">
        <v>68</v>
      </c>
      <c r="R110">
        <v>1.7850000000000001</v>
      </c>
      <c r="S110" t="str">
        <f>LEFT(Tabela5[[#This Row],[Hora Fim Realizado]],5)</f>
        <v/>
      </c>
      <c r="T110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17h</v>
      </c>
      <c r="U110" s="3">
        <f>IF((V110-(Tabela5[[#This Row],[Hora Fim Realizado]]-Tabela5[[#This Row],[Hora Início Realizado]]))&lt; 0,(Tabela5[[#This Row],[Hora Fim Realizado]]-Tabela5[[#This Row],[Hora Início Realizado]])-V110,V110-(Tabela5[[#This Row],[Hora Fim Realizado]]-Tabela5[[#This Row],[Hora Início Realizado]]))</f>
        <v>0.33333333333333298</v>
      </c>
      <c r="V110" s="3">
        <v>0.33333333333333298</v>
      </c>
      <c r="W110">
        <f>IF((V110-(Tabela5[[#This Row],[Hora Fim Realizado]]-Tabela5[[#This Row],[Hora Início Realizado]]))&lt; 0,-1*(MINUTE(Tabela5[[#This Row],[Hora ]]))+(HOUR(Tabela5[[#This Row],[Hora ]])*60),(MINUTE(Tabela5[[#This Row],[Hora ]]))+(HOUR(Tabela5[[#This Row],[Hora ]])*60))</f>
        <v>480</v>
      </c>
      <c r="X110" t="str">
        <f t="shared" si="1"/>
        <v>Acima de 120 minutos</v>
      </c>
      <c r="Y110" s="3" t="str">
        <f>IFERROR(MROUND(Tabela5[[#This Row],[Filtro Horário Fim]],1/48)," ")</f>
        <v xml:space="preserve"> </v>
      </c>
      <c r="Z110" s="3">
        <f>IFERROR(MROUND(Tabela5[[#This Row],[Hora Início Realizado]],1/48)," ")</f>
        <v>0</v>
      </c>
    </row>
    <row r="111" spans="1:26" x14ac:dyDescent="0.3">
      <c r="A111" t="s">
        <v>17</v>
      </c>
      <c r="B111">
        <v>8</v>
      </c>
      <c r="C111" t="s">
        <v>658</v>
      </c>
      <c r="D111" t="s">
        <v>744</v>
      </c>
      <c r="E111" t="s">
        <v>745</v>
      </c>
      <c r="F111" t="s">
        <v>746</v>
      </c>
      <c r="G111" t="s">
        <v>435</v>
      </c>
      <c r="H111" t="s">
        <v>124</v>
      </c>
      <c r="I111" t="s">
        <v>24</v>
      </c>
      <c r="J111" t="s">
        <v>37</v>
      </c>
      <c r="K111" t="s">
        <v>747</v>
      </c>
      <c r="L111" t="s">
        <v>27</v>
      </c>
      <c r="M111" t="s">
        <v>28</v>
      </c>
      <c r="N111" t="s">
        <v>748</v>
      </c>
      <c r="O111" s="3" t="s">
        <v>749</v>
      </c>
      <c r="P111" t="s">
        <v>31</v>
      </c>
      <c r="R111">
        <v>18.625</v>
      </c>
      <c r="S111" t="str">
        <f>LEFT(Tabela5[[#This Row],[Hora Fim Realizado]],5)</f>
        <v>20:59</v>
      </c>
      <c r="T111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111" s="3">
        <f>IF((V111-(Tabela5[[#This Row],[Hora Fim Realizado]]-Tabela5[[#This Row],[Hora Início Realizado]]))&lt; 0,(Tabela5[[#This Row],[Hora Fim Realizado]]-Tabela5[[#This Row],[Hora Início Realizado]])-V111,V111-(Tabela5[[#This Row],[Hora Fim Realizado]]-Tabela5[[#This Row],[Hora Início Realizado]]))</f>
        <v>5.8912037037033849E-3</v>
      </c>
      <c r="V111" s="3">
        <v>0.33333333333333298</v>
      </c>
      <c r="W111">
        <f>IF((V111-(Tabela5[[#This Row],[Hora Fim Realizado]]-Tabela5[[#This Row],[Hora Início Realizado]]))&lt; 0,-1*(MINUTE(Tabela5[[#This Row],[Hora ]]))+(HOUR(Tabela5[[#This Row],[Hora ]])*60),(MINUTE(Tabela5[[#This Row],[Hora ]]))+(HOUR(Tabela5[[#This Row],[Hora ]])*60))</f>
        <v>8</v>
      </c>
      <c r="X111" t="str">
        <f t="shared" si="1"/>
        <v>Até 30 minutos</v>
      </c>
      <c r="Y111" s="3">
        <f>IFERROR(MROUND(Tabela5[[#This Row],[Filtro Horário Fim]],1/48)," ")</f>
        <v>0.875</v>
      </c>
      <c r="Z111" s="3">
        <f>IFERROR(MROUND(Tabela5[[#This Row],[Hora Início Realizado]],1/48)," ")</f>
        <v>0.54166666666666663</v>
      </c>
    </row>
    <row r="112" spans="1:26" x14ac:dyDescent="0.3">
      <c r="A112" t="s">
        <v>17</v>
      </c>
      <c r="B112">
        <v>121</v>
      </c>
      <c r="C112" t="s">
        <v>658</v>
      </c>
      <c r="D112" t="s">
        <v>750</v>
      </c>
      <c r="E112" t="s">
        <v>751</v>
      </c>
      <c r="F112" t="s">
        <v>752</v>
      </c>
      <c r="G112" t="s">
        <v>310</v>
      </c>
      <c r="H112" t="s">
        <v>531</v>
      </c>
      <c r="I112" t="s">
        <v>24</v>
      </c>
      <c r="J112" t="s">
        <v>25</v>
      </c>
      <c r="K112" t="s">
        <v>753</v>
      </c>
      <c r="L112" t="s">
        <v>27</v>
      </c>
      <c r="M112" t="s">
        <v>28</v>
      </c>
      <c r="N112" t="s">
        <v>754</v>
      </c>
      <c r="O112" s="3" t="s">
        <v>755</v>
      </c>
      <c r="P112" t="s">
        <v>41</v>
      </c>
      <c r="R112">
        <v>14.125</v>
      </c>
      <c r="S112" t="str">
        <f>LEFT(Tabela5[[#This Row],[Hora Fim Realizado]],5)</f>
        <v>20:47</v>
      </c>
      <c r="T112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112" s="3">
        <f>IF((V112-(Tabela5[[#This Row],[Hora Fim Realizado]]-Tabela5[[#This Row],[Hora Início Realizado]]))&lt; 0,(Tabela5[[#This Row],[Hora Fim Realizado]]-Tabela5[[#This Row],[Hora Início Realizado]])-V112,V112-(Tabela5[[#This Row],[Hora Fim Realizado]]-Tabela5[[#This Row],[Hora Início Realizado]]))</f>
        <v>8.4502314814814461E-2</v>
      </c>
      <c r="V112" s="3">
        <v>0.33333333333333298</v>
      </c>
      <c r="W112">
        <f>IF((V112-(Tabela5[[#This Row],[Hora Fim Realizado]]-Tabela5[[#This Row],[Hora Início Realizado]]))&lt; 0,-1*(MINUTE(Tabela5[[#This Row],[Hora ]]))+(HOUR(Tabela5[[#This Row],[Hora ]])*60),(MINUTE(Tabela5[[#This Row],[Hora ]]))+(HOUR(Tabela5[[#This Row],[Hora ]])*60))</f>
        <v>121</v>
      </c>
      <c r="X112" t="str">
        <f t="shared" si="1"/>
        <v>De 90 até 120 minutos</v>
      </c>
      <c r="Y112" s="3">
        <f>IFERROR(MROUND(Tabela5[[#This Row],[Filtro Horário Fim]],1/48)," ")</f>
        <v>0.875</v>
      </c>
      <c r="Z112" s="3">
        <f>IFERROR(MROUND(Tabela5[[#This Row],[Hora Início Realizado]],1/48)," ")</f>
        <v>0.625</v>
      </c>
    </row>
    <row r="113" spans="1:26" x14ac:dyDescent="0.3">
      <c r="A113" t="s">
        <v>17</v>
      </c>
      <c r="B113">
        <v>44</v>
      </c>
      <c r="C113" t="s">
        <v>658</v>
      </c>
      <c r="D113" t="s">
        <v>756</v>
      </c>
      <c r="E113" t="s">
        <v>757</v>
      </c>
      <c r="F113" t="s">
        <v>758</v>
      </c>
      <c r="G113" t="s">
        <v>217</v>
      </c>
      <c r="H113" t="s">
        <v>730</v>
      </c>
      <c r="I113" t="s">
        <v>24</v>
      </c>
      <c r="J113" t="s">
        <v>25</v>
      </c>
      <c r="K113" t="s">
        <v>759</v>
      </c>
      <c r="L113" t="s">
        <v>27</v>
      </c>
      <c r="M113" t="s">
        <v>28</v>
      </c>
      <c r="N113" t="s">
        <v>760</v>
      </c>
      <c r="O113" s="3" t="s">
        <v>761</v>
      </c>
      <c r="P113" t="s">
        <v>31</v>
      </c>
      <c r="R113">
        <v>7.99</v>
      </c>
      <c r="S113" t="str">
        <f>LEFT(Tabela5[[#This Row],[Hora Fim Realizado]],5)</f>
        <v>21:02</v>
      </c>
      <c r="T113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Acima de 21h</v>
      </c>
      <c r="U113" s="3">
        <f>IF((V113-(Tabela5[[#This Row],[Hora Fim Realizado]]-Tabela5[[#This Row],[Hora Início Realizado]]))&lt; 0,(Tabela5[[#This Row],[Hora Fim Realizado]]-Tabela5[[#This Row],[Hora Início Realizado]])-V113,V113-(Tabela5[[#This Row],[Hora Fim Realizado]]-Tabela5[[#This Row],[Hora Início Realizado]]))</f>
        <v>3.070601851851823E-2</v>
      </c>
      <c r="V113" s="3">
        <v>0.33333333333333298</v>
      </c>
      <c r="W113">
        <f>IF((V113-(Tabela5[[#This Row],[Hora Fim Realizado]]-Tabela5[[#This Row],[Hora Início Realizado]]))&lt; 0,-1*(MINUTE(Tabela5[[#This Row],[Hora ]]))+(HOUR(Tabela5[[#This Row],[Hora ]])*60),(MINUTE(Tabela5[[#This Row],[Hora ]]))+(HOUR(Tabela5[[#This Row],[Hora ]])*60))</f>
        <v>44</v>
      </c>
      <c r="X113" t="str">
        <f t="shared" si="1"/>
        <v>De 30 até 60 minutos</v>
      </c>
      <c r="Y113" s="3">
        <f>IFERROR(MROUND(Tabela5[[#This Row],[Filtro Horário Fim]],1/48)," ")</f>
        <v>0.875</v>
      </c>
      <c r="Z113" s="3">
        <f>IFERROR(MROUND(Tabela5[[#This Row],[Hora Início Realizado]],1/48)," ")</f>
        <v>0.58333333333333326</v>
      </c>
    </row>
    <row r="114" spans="1:26" x14ac:dyDescent="0.3">
      <c r="A114" t="s">
        <v>17</v>
      </c>
      <c r="B114">
        <v>480</v>
      </c>
      <c r="C114" t="s">
        <v>658</v>
      </c>
      <c r="D114" t="s">
        <v>116</v>
      </c>
      <c r="E114" t="s">
        <v>762</v>
      </c>
      <c r="F114" t="s">
        <v>763</v>
      </c>
      <c r="G114" t="s">
        <v>283</v>
      </c>
      <c r="H114" t="s">
        <v>764</v>
      </c>
      <c r="I114" t="s">
        <v>24</v>
      </c>
      <c r="J114" t="s">
        <v>25</v>
      </c>
      <c r="K114" t="s">
        <v>765</v>
      </c>
      <c r="L114" t="s">
        <v>766</v>
      </c>
      <c r="M114" t="s">
        <v>767</v>
      </c>
      <c r="P114" t="s">
        <v>68</v>
      </c>
      <c r="R114">
        <v>0.125</v>
      </c>
      <c r="S114" t="str">
        <f>LEFT(Tabela5[[#This Row],[Hora Fim Realizado]],5)</f>
        <v/>
      </c>
      <c r="T114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17h</v>
      </c>
      <c r="U114" s="3">
        <f>IF((V114-(Tabela5[[#This Row],[Hora Fim Realizado]]-Tabela5[[#This Row],[Hora Início Realizado]]))&lt; 0,(Tabela5[[#This Row],[Hora Fim Realizado]]-Tabela5[[#This Row],[Hora Início Realizado]])-V114,V114-(Tabela5[[#This Row],[Hora Fim Realizado]]-Tabela5[[#This Row],[Hora Início Realizado]]))</f>
        <v>0.33333333333333298</v>
      </c>
      <c r="V114" s="3">
        <v>0.33333333333333298</v>
      </c>
      <c r="W114">
        <f>IF((V114-(Tabela5[[#This Row],[Hora Fim Realizado]]-Tabela5[[#This Row],[Hora Início Realizado]]))&lt; 0,-1*(MINUTE(Tabela5[[#This Row],[Hora ]]))+(HOUR(Tabela5[[#This Row],[Hora ]])*60),(MINUTE(Tabela5[[#This Row],[Hora ]]))+(HOUR(Tabela5[[#This Row],[Hora ]])*60))</f>
        <v>480</v>
      </c>
      <c r="X114" t="str">
        <f t="shared" si="1"/>
        <v>Acima de 120 minutos</v>
      </c>
      <c r="Y114" s="3" t="str">
        <f>IFERROR(MROUND(Tabela5[[#This Row],[Filtro Horário Fim]],1/48)," ")</f>
        <v xml:space="preserve"> </v>
      </c>
      <c r="Z114" s="3">
        <f>IFERROR(MROUND(Tabela5[[#This Row],[Hora Início Realizado]],1/48)," ")</f>
        <v>0</v>
      </c>
    </row>
    <row r="115" spans="1:26" x14ac:dyDescent="0.3">
      <c r="A115" t="s">
        <v>17</v>
      </c>
      <c r="B115">
        <v>51</v>
      </c>
      <c r="C115" t="s">
        <v>658</v>
      </c>
      <c r="D115" t="s">
        <v>768</v>
      </c>
      <c r="E115" t="s">
        <v>769</v>
      </c>
      <c r="F115" t="s">
        <v>770</v>
      </c>
      <c r="G115" t="s">
        <v>130</v>
      </c>
      <c r="H115" t="s">
        <v>771</v>
      </c>
      <c r="I115" t="s">
        <v>24</v>
      </c>
      <c r="J115" t="s">
        <v>25</v>
      </c>
      <c r="K115" t="s">
        <v>724</v>
      </c>
      <c r="L115" t="s">
        <v>27</v>
      </c>
      <c r="M115" t="s">
        <v>28</v>
      </c>
      <c r="N115" t="s">
        <v>772</v>
      </c>
      <c r="O115" s="3" t="s">
        <v>773</v>
      </c>
      <c r="P115" t="s">
        <v>59</v>
      </c>
      <c r="R115">
        <v>11.38</v>
      </c>
      <c r="S115" t="str">
        <f>LEFT(Tabela5[[#This Row],[Hora Fim Realizado]],5)</f>
        <v>20:55</v>
      </c>
      <c r="T115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115" s="3">
        <f>IF((V115-(Tabela5[[#This Row],[Hora Fim Realizado]]-Tabela5[[#This Row],[Hora Início Realizado]]))&lt; 0,(Tabela5[[#This Row],[Hora Fim Realizado]]-Tabela5[[#This Row],[Hora Início Realizado]])-V115,V115-(Tabela5[[#This Row],[Hora Fim Realizado]]-Tabela5[[#This Row],[Hora Início Realizado]]))</f>
        <v>3.5925925925925528E-2</v>
      </c>
      <c r="V115" s="3">
        <v>0.33333333333333298</v>
      </c>
      <c r="W115">
        <f>IF((V115-(Tabela5[[#This Row],[Hora Fim Realizado]]-Tabela5[[#This Row],[Hora Início Realizado]]))&lt; 0,-1*(MINUTE(Tabela5[[#This Row],[Hora ]]))+(HOUR(Tabela5[[#This Row],[Hora ]])*60),(MINUTE(Tabela5[[#This Row],[Hora ]]))+(HOUR(Tabela5[[#This Row],[Hora ]])*60))</f>
        <v>51</v>
      </c>
      <c r="X115" t="str">
        <f t="shared" si="1"/>
        <v>De 30 até 60 minutos</v>
      </c>
      <c r="Y115" s="3">
        <f>IFERROR(MROUND(Tabela5[[#This Row],[Filtro Horário Fim]],1/48)," ")</f>
        <v>0.875</v>
      </c>
      <c r="Z115" s="3">
        <f>IFERROR(MROUND(Tabela5[[#This Row],[Hora Início Realizado]],1/48)," ")</f>
        <v>0.58333333333333326</v>
      </c>
    </row>
    <row r="116" spans="1:26" x14ac:dyDescent="0.3">
      <c r="A116" t="s">
        <v>17</v>
      </c>
      <c r="B116">
        <v>33</v>
      </c>
      <c r="C116" t="s">
        <v>658</v>
      </c>
      <c r="D116" t="s">
        <v>774</v>
      </c>
      <c r="E116" t="s">
        <v>775</v>
      </c>
      <c r="F116" t="s">
        <v>776</v>
      </c>
      <c r="G116" t="s">
        <v>136</v>
      </c>
      <c r="H116" t="s">
        <v>777</v>
      </c>
      <c r="I116" t="s">
        <v>24</v>
      </c>
      <c r="J116" t="s">
        <v>25</v>
      </c>
      <c r="K116" t="s">
        <v>724</v>
      </c>
      <c r="L116" t="s">
        <v>27</v>
      </c>
      <c r="M116" t="s">
        <v>28</v>
      </c>
      <c r="N116" t="s">
        <v>778</v>
      </c>
      <c r="O116" s="3" t="s">
        <v>779</v>
      </c>
      <c r="P116" t="s">
        <v>68</v>
      </c>
      <c r="R116">
        <v>13.66</v>
      </c>
      <c r="S116" t="str">
        <f>LEFT(Tabela5[[#This Row],[Hora Fim Realizado]],5)</f>
        <v>21:01</v>
      </c>
      <c r="T116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Acima de 21h</v>
      </c>
      <c r="U116" s="3">
        <f>IF((V116-(Tabela5[[#This Row],[Hora Fim Realizado]]-Tabela5[[#This Row],[Hora Início Realizado]]))&lt; 0,(Tabela5[[#This Row],[Hora Fim Realizado]]-Tabela5[[#This Row],[Hora Início Realizado]])-V116,V116-(Tabela5[[#This Row],[Hora Fim Realizado]]-Tabela5[[#This Row],[Hora Início Realizado]]))</f>
        <v>2.3148148148147862E-2</v>
      </c>
      <c r="V116" s="3">
        <v>0.33333333333333298</v>
      </c>
      <c r="W116">
        <f>IF((V116-(Tabela5[[#This Row],[Hora Fim Realizado]]-Tabela5[[#This Row],[Hora Início Realizado]]))&lt; 0,-1*(MINUTE(Tabela5[[#This Row],[Hora ]]))+(HOUR(Tabela5[[#This Row],[Hora ]])*60),(MINUTE(Tabela5[[#This Row],[Hora ]]))+(HOUR(Tabela5[[#This Row],[Hora ]])*60))</f>
        <v>33</v>
      </c>
      <c r="X116" t="str">
        <f t="shared" si="1"/>
        <v>De 30 até 60 minutos</v>
      </c>
      <c r="Y116" s="3">
        <f>IFERROR(MROUND(Tabela5[[#This Row],[Filtro Horário Fim]],1/48)," ")</f>
        <v>0.875</v>
      </c>
      <c r="Z116" s="3">
        <f>IFERROR(MROUND(Tabela5[[#This Row],[Hora Início Realizado]],1/48)," ")</f>
        <v>0.5625</v>
      </c>
    </row>
    <row r="117" spans="1:26" x14ac:dyDescent="0.3">
      <c r="A117" t="s">
        <v>17</v>
      </c>
      <c r="B117">
        <v>87</v>
      </c>
      <c r="C117" t="s">
        <v>658</v>
      </c>
      <c r="D117" t="s">
        <v>780</v>
      </c>
      <c r="E117" t="s">
        <v>781</v>
      </c>
      <c r="F117" t="s">
        <v>782</v>
      </c>
      <c r="G117" t="s">
        <v>247</v>
      </c>
      <c r="H117" t="s">
        <v>304</v>
      </c>
      <c r="I117" t="s">
        <v>24</v>
      </c>
      <c r="J117" t="s">
        <v>25</v>
      </c>
      <c r="K117" t="s">
        <v>783</v>
      </c>
      <c r="L117" t="s">
        <v>27</v>
      </c>
      <c r="M117" t="s">
        <v>28</v>
      </c>
      <c r="N117" t="s">
        <v>784</v>
      </c>
      <c r="O117" s="3" t="s">
        <v>785</v>
      </c>
      <c r="P117" t="s">
        <v>59</v>
      </c>
      <c r="R117">
        <v>10.965</v>
      </c>
      <c r="S117" t="str">
        <f>LEFT(Tabela5[[#This Row],[Hora Fim Realizado]],5)</f>
        <v>20:06</v>
      </c>
      <c r="T117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117" s="3">
        <f>IF((V117-(Tabela5[[#This Row],[Hora Fim Realizado]]-Tabela5[[#This Row],[Hora Início Realizado]]))&lt; 0,(Tabela5[[#This Row],[Hora Fim Realizado]]-Tabela5[[#This Row],[Hora Início Realizado]])-V117,V117-(Tabela5[[#This Row],[Hora Fim Realizado]]-Tabela5[[#This Row],[Hora Início Realizado]]))</f>
        <v>6.1006944444444045E-2</v>
      </c>
      <c r="V117" s="3">
        <v>0.33333333333333298</v>
      </c>
      <c r="W117">
        <f>IF((V117-(Tabela5[[#This Row],[Hora Fim Realizado]]-Tabela5[[#This Row],[Hora Início Realizado]]))&lt; 0,-1*(MINUTE(Tabela5[[#This Row],[Hora ]]))+(HOUR(Tabela5[[#This Row],[Hora ]])*60),(MINUTE(Tabela5[[#This Row],[Hora ]]))+(HOUR(Tabela5[[#This Row],[Hora ]])*60))</f>
        <v>87</v>
      </c>
      <c r="X117" t="str">
        <f t="shared" si="1"/>
        <v>De 60 até 90 minutos</v>
      </c>
      <c r="Y117" s="3">
        <f>IFERROR(MROUND(Tabela5[[#This Row],[Filtro Horário Fim]],1/48)," ")</f>
        <v>0.83333333333333326</v>
      </c>
      <c r="Z117" s="3">
        <f>IFERROR(MROUND(Tabela5[[#This Row],[Hora Início Realizado]],1/48)," ")</f>
        <v>0.5625</v>
      </c>
    </row>
    <row r="118" spans="1:26" x14ac:dyDescent="0.3">
      <c r="A118" t="s">
        <v>17</v>
      </c>
      <c r="B118">
        <v>76</v>
      </c>
      <c r="C118" t="s">
        <v>658</v>
      </c>
      <c r="D118" t="s">
        <v>786</v>
      </c>
      <c r="E118" t="s">
        <v>787</v>
      </c>
      <c r="F118" t="s">
        <v>788</v>
      </c>
      <c r="G118" t="s">
        <v>165</v>
      </c>
      <c r="H118" t="s">
        <v>789</v>
      </c>
      <c r="I118" t="s">
        <v>24</v>
      </c>
      <c r="J118" t="s">
        <v>25</v>
      </c>
      <c r="K118" t="s">
        <v>790</v>
      </c>
      <c r="L118" t="s">
        <v>27</v>
      </c>
      <c r="M118" t="s">
        <v>28</v>
      </c>
      <c r="N118" t="s">
        <v>791</v>
      </c>
      <c r="O118" s="3" t="s">
        <v>792</v>
      </c>
      <c r="P118" t="s">
        <v>68</v>
      </c>
      <c r="R118">
        <v>10.51</v>
      </c>
      <c r="S118" t="str">
        <f>LEFT(Tabela5[[#This Row],[Hora Fim Realizado]],5)</f>
        <v>20:55</v>
      </c>
      <c r="T118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118" s="3">
        <f>IF((V118-(Tabela5[[#This Row],[Hora Fim Realizado]]-Tabela5[[#This Row],[Hora Início Realizado]]))&lt; 0,(Tabela5[[#This Row],[Hora Fim Realizado]]-Tabela5[[#This Row],[Hora Início Realizado]])-V118,V118-(Tabela5[[#This Row],[Hora Fim Realizado]]-Tabela5[[#This Row],[Hora Início Realizado]]))</f>
        <v>5.311342592592555E-2</v>
      </c>
      <c r="V118" s="3">
        <v>0.33333333333333298</v>
      </c>
      <c r="W118">
        <f>IF((V118-(Tabela5[[#This Row],[Hora Fim Realizado]]-Tabela5[[#This Row],[Hora Início Realizado]]))&lt; 0,-1*(MINUTE(Tabela5[[#This Row],[Hora ]]))+(HOUR(Tabela5[[#This Row],[Hora ]])*60),(MINUTE(Tabela5[[#This Row],[Hora ]]))+(HOUR(Tabela5[[#This Row],[Hora ]])*60))</f>
        <v>76</v>
      </c>
      <c r="X118" t="str">
        <f t="shared" si="1"/>
        <v>De 60 até 90 minutos</v>
      </c>
      <c r="Y118" s="3">
        <f>IFERROR(MROUND(Tabela5[[#This Row],[Filtro Horário Fim]],1/48)," ")</f>
        <v>0.875</v>
      </c>
      <c r="Z118" s="3">
        <f>IFERROR(MROUND(Tabela5[[#This Row],[Hora Início Realizado]],1/48)," ")</f>
        <v>0.58333333333333326</v>
      </c>
    </row>
    <row r="119" spans="1:26" x14ac:dyDescent="0.3">
      <c r="A119" t="s">
        <v>17</v>
      </c>
      <c r="B119">
        <v>108</v>
      </c>
      <c r="C119" t="s">
        <v>658</v>
      </c>
      <c r="D119" t="s">
        <v>793</v>
      </c>
      <c r="E119" t="s">
        <v>794</v>
      </c>
      <c r="F119" t="s">
        <v>795</v>
      </c>
      <c r="G119" t="s">
        <v>72</v>
      </c>
      <c r="H119" t="s">
        <v>796</v>
      </c>
      <c r="I119" t="s">
        <v>24</v>
      </c>
      <c r="J119" t="s">
        <v>25</v>
      </c>
      <c r="K119" t="s">
        <v>724</v>
      </c>
      <c r="L119" t="s">
        <v>27</v>
      </c>
      <c r="M119" t="s">
        <v>28</v>
      </c>
      <c r="N119" t="s">
        <v>797</v>
      </c>
      <c r="O119" s="3" t="s">
        <v>798</v>
      </c>
      <c r="P119" t="s">
        <v>41</v>
      </c>
      <c r="R119">
        <v>12.625</v>
      </c>
      <c r="S119" t="str">
        <f>LEFT(Tabela5[[#This Row],[Hora Fim Realizado]],5)</f>
        <v>19:38</v>
      </c>
      <c r="T119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119" s="3">
        <f>IF((V119-(Tabela5[[#This Row],[Hora Fim Realizado]]-Tabela5[[#This Row],[Hora Início Realizado]]))&lt; 0,(Tabela5[[#This Row],[Hora Fim Realizado]]-Tabela5[[#This Row],[Hora Início Realizado]])-V119,V119-(Tabela5[[#This Row],[Hora Fim Realizado]]-Tabela5[[#This Row],[Hora Início Realizado]]))</f>
        <v>7.5474537037036604E-2</v>
      </c>
      <c r="V119" s="3">
        <v>0.33333333333333298</v>
      </c>
      <c r="W119">
        <f>IF((V119-(Tabela5[[#This Row],[Hora Fim Realizado]]-Tabela5[[#This Row],[Hora Início Realizado]]))&lt; 0,-1*(MINUTE(Tabela5[[#This Row],[Hora ]]))+(HOUR(Tabela5[[#This Row],[Hora ]])*60),(MINUTE(Tabela5[[#This Row],[Hora ]]))+(HOUR(Tabela5[[#This Row],[Hora ]])*60))</f>
        <v>108</v>
      </c>
      <c r="X119" t="str">
        <f t="shared" si="1"/>
        <v>De 90 até 120 minutos</v>
      </c>
      <c r="Y119" s="3">
        <f>IFERROR(MROUND(Tabela5[[#This Row],[Filtro Horário Fim]],1/48)," ")</f>
        <v>0.8125</v>
      </c>
      <c r="Z119" s="3">
        <f>IFERROR(MROUND(Tabela5[[#This Row],[Hora Início Realizado]],1/48)," ")</f>
        <v>0.5625</v>
      </c>
    </row>
    <row r="120" spans="1:26" x14ac:dyDescent="0.3">
      <c r="A120" t="s">
        <v>17</v>
      </c>
      <c r="B120">
        <v>64</v>
      </c>
      <c r="C120" t="s">
        <v>658</v>
      </c>
      <c r="D120" t="s">
        <v>799</v>
      </c>
      <c r="E120" t="s">
        <v>800</v>
      </c>
      <c r="F120" t="s">
        <v>801</v>
      </c>
      <c r="G120" t="s">
        <v>173</v>
      </c>
      <c r="H120" t="s">
        <v>159</v>
      </c>
      <c r="I120" t="s">
        <v>24</v>
      </c>
      <c r="J120" t="s">
        <v>37</v>
      </c>
      <c r="K120" t="s">
        <v>802</v>
      </c>
      <c r="L120" t="s">
        <v>27</v>
      </c>
      <c r="M120" t="s">
        <v>28</v>
      </c>
      <c r="N120" t="s">
        <v>803</v>
      </c>
      <c r="O120" s="3" t="s">
        <v>804</v>
      </c>
      <c r="P120" t="s">
        <v>92</v>
      </c>
      <c r="R120">
        <v>9.8099999999999987</v>
      </c>
      <c r="S120" t="str">
        <f>LEFT(Tabela5[[#This Row],[Hora Fim Realizado]],5)</f>
        <v>20:20</v>
      </c>
      <c r="T120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120" s="3">
        <f>IF((V120-(Tabela5[[#This Row],[Hora Fim Realizado]]-Tabela5[[#This Row],[Hora Início Realizado]]))&lt; 0,(Tabela5[[#This Row],[Hora Fim Realizado]]-Tabela5[[#This Row],[Hora Início Realizado]])-V120,V120-(Tabela5[[#This Row],[Hora Fim Realizado]]-Tabela5[[#This Row],[Hora Início Realizado]]))</f>
        <v>4.5092592592592295E-2</v>
      </c>
      <c r="V120" s="3">
        <v>0.33333333333333298</v>
      </c>
      <c r="W120">
        <f>IF((V120-(Tabela5[[#This Row],[Hora Fim Realizado]]-Tabela5[[#This Row],[Hora Início Realizado]]))&lt; 0,-1*(MINUTE(Tabela5[[#This Row],[Hora ]]))+(HOUR(Tabela5[[#This Row],[Hora ]])*60),(MINUTE(Tabela5[[#This Row],[Hora ]]))+(HOUR(Tabela5[[#This Row],[Hora ]])*60))</f>
        <v>64</v>
      </c>
      <c r="X120" t="str">
        <f t="shared" si="1"/>
        <v>De 60 até 90 minutos</v>
      </c>
      <c r="Y120" s="3">
        <f>IFERROR(MROUND(Tabela5[[#This Row],[Filtro Horário Fim]],1/48)," ")</f>
        <v>0.85416666666666663</v>
      </c>
      <c r="Z120" s="3">
        <f>IFERROR(MROUND(Tabela5[[#This Row],[Hora Início Realizado]],1/48)," ")</f>
        <v>0.5625</v>
      </c>
    </row>
    <row r="121" spans="1:26" x14ac:dyDescent="0.3">
      <c r="A121" t="s">
        <v>17</v>
      </c>
      <c r="B121">
        <v>-17</v>
      </c>
      <c r="C121" t="s">
        <v>658</v>
      </c>
      <c r="D121" t="s">
        <v>805</v>
      </c>
      <c r="E121" t="s">
        <v>806</v>
      </c>
      <c r="F121" t="s">
        <v>807</v>
      </c>
      <c r="G121" t="s">
        <v>318</v>
      </c>
      <c r="H121" t="s">
        <v>262</v>
      </c>
      <c r="I121" t="s">
        <v>24</v>
      </c>
      <c r="J121" t="s">
        <v>37</v>
      </c>
      <c r="K121" t="s">
        <v>808</v>
      </c>
      <c r="L121" t="s">
        <v>27</v>
      </c>
      <c r="M121" t="s">
        <v>28</v>
      </c>
      <c r="N121" t="s">
        <v>809</v>
      </c>
      <c r="O121" s="3" t="s">
        <v>810</v>
      </c>
      <c r="P121" t="s">
        <v>50</v>
      </c>
      <c r="R121">
        <v>15.38</v>
      </c>
      <c r="S121" t="str">
        <f>LEFT(Tabela5[[#This Row],[Hora Fim Realizado]],5)</f>
        <v>21:37</v>
      </c>
      <c r="T121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Acima de 21h</v>
      </c>
      <c r="U121" s="3">
        <f>IF((V121-(Tabela5[[#This Row],[Hora Fim Realizado]]-Tabela5[[#This Row],[Hora Início Realizado]]))&lt; 0,(Tabela5[[#This Row],[Hora Fim Realizado]]-Tabela5[[#This Row],[Hora Início Realizado]])-V121,V121-(Tabela5[[#This Row],[Hora Fim Realizado]]-Tabela5[[#This Row],[Hora Início Realizado]]))</f>
        <v>1.184027777777813E-2</v>
      </c>
      <c r="V121" s="3">
        <v>0.33333333333333298</v>
      </c>
      <c r="W121">
        <f>IF((V121-(Tabela5[[#This Row],[Hora Fim Realizado]]-Tabela5[[#This Row],[Hora Início Realizado]]))&lt; 0,-1*(MINUTE(Tabela5[[#This Row],[Hora ]]))+(HOUR(Tabela5[[#This Row],[Hora ]])*60),(MINUTE(Tabela5[[#This Row],[Hora ]]))+(HOUR(Tabela5[[#This Row],[Hora ]])*60))</f>
        <v>-17</v>
      </c>
      <c r="X121" t="str">
        <f t="shared" si="1"/>
        <v>Estouro</v>
      </c>
      <c r="Y121" s="3">
        <f>IFERROR(MROUND(Tabela5[[#This Row],[Filtro Horário Fim]],1/48)," ")</f>
        <v>0.89583333333333326</v>
      </c>
      <c r="Z121" s="3">
        <f>IFERROR(MROUND(Tabela5[[#This Row],[Hora Início Realizado]],1/48)," ")</f>
        <v>0.5625</v>
      </c>
    </row>
    <row r="122" spans="1:26" x14ac:dyDescent="0.3">
      <c r="A122" t="s">
        <v>17</v>
      </c>
      <c r="B122">
        <v>97</v>
      </c>
      <c r="C122" t="s">
        <v>658</v>
      </c>
      <c r="D122" t="s">
        <v>811</v>
      </c>
      <c r="E122" t="s">
        <v>812</v>
      </c>
      <c r="F122" t="s">
        <v>813</v>
      </c>
      <c r="G122" t="s">
        <v>143</v>
      </c>
      <c r="H122" t="s">
        <v>717</v>
      </c>
      <c r="I122" t="s">
        <v>24</v>
      </c>
      <c r="J122" t="s">
        <v>37</v>
      </c>
      <c r="K122" t="s">
        <v>814</v>
      </c>
      <c r="L122" t="s">
        <v>27</v>
      </c>
      <c r="M122" t="s">
        <v>28</v>
      </c>
      <c r="N122" t="s">
        <v>815</v>
      </c>
      <c r="O122" s="3" t="s">
        <v>816</v>
      </c>
      <c r="P122" t="s">
        <v>50</v>
      </c>
      <c r="R122">
        <v>3.375</v>
      </c>
      <c r="S122" t="str">
        <f>LEFT(Tabela5[[#This Row],[Hora Fim Realizado]],5)</f>
        <v>19:59</v>
      </c>
      <c r="T122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122" s="3">
        <f>IF((V122-(Tabela5[[#This Row],[Hora Fim Realizado]]-Tabela5[[#This Row],[Hora Início Realizado]]))&lt; 0,(Tabela5[[#This Row],[Hora Fim Realizado]]-Tabela5[[#This Row],[Hora Início Realizado]])-V122,V122-(Tabela5[[#This Row],[Hora Fim Realizado]]-Tabela5[[#This Row],[Hora Início Realizado]]))</f>
        <v>6.8043981481481108E-2</v>
      </c>
      <c r="V122" s="3">
        <v>0.33333333333333298</v>
      </c>
      <c r="W122">
        <f>IF((V122-(Tabela5[[#This Row],[Hora Fim Realizado]]-Tabela5[[#This Row],[Hora Início Realizado]]))&lt; 0,-1*(MINUTE(Tabela5[[#This Row],[Hora ]]))+(HOUR(Tabela5[[#This Row],[Hora ]])*60),(MINUTE(Tabela5[[#This Row],[Hora ]]))+(HOUR(Tabela5[[#This Row],[Hora ]])*60))</f>
        <v>97</v>
      </c>
      <c r="X122" t="str">
        <f t="shared" si="1"/>
        <v>De 90 até 120 minutos</v>
      </c>
      <c r="Y122" s="3">
        <f>IFERROR(MROUND(Tabela5[[#This Row],[Filtro Horário Fim]],1/48)," ")</f>
        <v>0.83333333333333326</v>
      </c>
      <c r="Z122" s="3">
        <f>IFERROR(MROUND(Tabela5[[#This Row],[Hora Início Realizado]],1/48)," ")</f>
        <v>0.5625</v>
      </c>
    </row>
    <row r="123" spans="1:26" x14ac:dyDescent="0.3">
      <c r="A123" t="s">
        <v>17</v>
      </c>
      <c r="B123">
        <v>27</v>
      </c>
      <c r="C123" t="s">
        <v>658</v>
      </c>
      <c r="D123" t="s">
        <v>817</v>
      </c>
      <c r="E123" t="s">
        <v>818</v>
      </c>
      <c r="F123" t="s">
        <v>819</v>
      </c>
      <c r="G123" t="s">
        <v>283</v>
      </c>
      <c r="H123" t="s">
        <v>820</v>
      </c>
      <c r="I123" t="s">
        <v>24</v>
      </c>
      <c r="J123" t="s">
        <v>37</v>
      </c>
      <c r="K123" t="s">
        <v>821</v>
      </c>
      <c r="L123" t="s">
        <v>27</v>
      </c>
      <c r="M123" t="s">
        <v>28</v>
      </c>
      <c r="N123" t="s">
        <v>822</v>
      </c>
      <c r="O123" s="3" t="s">
        <v>823</v>
      </c>
      <c r="P123" t="s">
        <v>68</v>
      </c>
      <c r="R123">
        <v>14.285</v>
      </c>
      <c r="S123" t="str">
        <f>LEFT(Tabela5[[#This Row],[Hora Fim Realizado]],5)</f>
        <v>21:04</v>
      </c>
      <c r="T123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Acima de 21h</v>
      </c>
      <c r="U123" s="3">
        <f>IF((V123-(Tabela5[[#This Row],[Hora Fim Realizado]]-Tabela5[[#This Row],[Hora Início Realizado]]))&lt; 0,(Tabela5[[#This Row],[Hora Fim Realizado]]-Tabela5[[#This Row],[Hora Início Realizado]])-V123,V123-(Tabela5[[#This Row],[Hora Fim Realizado]]-Tabela5[[#This Row],[Hora Início Realizado]]))</f>
        <v>1.9201388888888615E-2</v>
      </c>
      <c r="V123" s="3">
        <v>0.33333333333333298</v>
      </c>
      <c r="W123">
        <f>IF((V123-(Tabela5[[#This Row],[Hora Fim Realizado]]-Tabela5[[#This Row],[Hora Início Realizado]]))&lt; 0,-1*(MINUTE(Tabela5[[#This Row],[Hora ]]))+(HOUR(Tabela5[[#This Row],[Hora ]])*60),(MINUTE(Tabela5[[#This Row],[Hora ]]))+(HOUR(Tabela5[[#This Row],[Hora ]])*60))</f>
        <v>27</v>
      </c>
      <c r="X123" t="str">
        <f t="shared" si="1"/>
        <v>Até 30 minutos</v>
      </c>
      <c r="Y123" s="3">
        <f>IFERROR(MROUND(Tabela5[[#This Row],[Filtro Horário Fim]],1/48)," ")</f>
        <v>0.875</v>
      </c>
      <c r="Z123" s="3">
        <f>IFERROR(MROUND(Tabela5[[#This Row],[Hora Início Realizado]],1/48)," ")</f>
        <v>0.5625</v>
      </c>
    </row>
    <row r="124" spans="1:26" x14ac:dyDescent="0.3">
      <c r="A124" t="s">
        <v>17</v>
      </c>
      <c r="B124">
        <v>10</v>
      </c>
      <c r="C124" t="s">
        <v>658</v>
      </c>
      <c r="D124" t="s">
        <v>824</v>
      </c>
      <c r="E124" t="s">
        <v>825</v>
      </c>
      <c r="F124" t="s">
        <v>826</v>
      </c>
      <c r="G124" t="s">
        <v>340</v>
      </c>
      <c r="H124" t="s">
        <v>558</v>
      </c>
      <c r="I124" t="s">
        <v>24</v>
      </c>
      <c r="J124" t="s">
        <v>37</v>
      </c>
      <c r="K124" t="s">
        <v>827</v>
      </c>
      <c r="L124" t="s">
        <v>501</v>
      </c>
      <c r="M124" t="s">
        <v>502</v>
      </c>
      <c r="N124" t="s">
        <v>828</v>
      </c>
      <c r="O124" s="3" t="s">
        <v>829</v>
      </c>
      <c r="P124" t="s">
        <v>50</v>
      </c>
      <c r="R124">
        <v>14.875</v>
      </c>
      <c r="S124" t="str">
        <f>LEFT(Tabela5[[#This Row],[Hora Fim Realizado]],5)</f>
        <v>17:58</v>
      </c>
      <c r="T124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18h</v>
      </c>
      <c r="U124" s="3">
        <f>IF((V124-(Tabela5[[#This Row],[Hora Fim Realizado]]-Tabela5[[#This Row],[Hora Início Realizado]]))&lt; 0,(Tabela5[[#This Row],[Hora Fim Realizado]]-Tabela5[[#This Row],[Hora Início Realizado]])-V124,V124-(Tabela5[[#This Row],[Hora Fim Realizado]]-Tabela5[[#This Row],[Hora Início Realizado]]))</f>
        <v>7.1527777777774526E-3</v>
      </c>
      <c r="V124" s="3">
        <v>0.33333333333333298</v>
      </c>
      <c r="W124">
        <f>IF((V124-(Tabela5[[#This Row],[Hora Fim Realizado]]-Tabela5[[#This Row],[Hora Início Realizado]]))&lt; 0,-1*(MINUTE(Tabela5[[#This Row],[Hora ]]))+(HOUR(Tabela5[[#This Row],[Hora ]])*60),(MINUTE(Tabela5[[#This Row],[Hora ]]))+(HOUR(Tabela5[[#This Row],[Hora ]])*60))</f>
        <v>10</v>
      </c>
      <c r="X124" t="str">
        <f t="shared" si="1"/>
        <v>Até 30 minutos</v>
      </c>
      <c r="Y124" s="3">
        <f>IFERROR(MROUND(Tabela5[[#This Row],[Filtro Horário Fim]],1/48)," ")</f>
        <v>0.75</v>
      </c>
      <c r="Z124" s="3">
        <f>IFERROR(MROUND(Tabela5[[#This Row],[Hora Início Realizado]],1/48)," ")</f>
        <v>0.41666666666666663</v>
      </c>
    </row>
    <row r="125" spans="1:26" x14ac:dyDescent="0.3">
      <c r="A125" t="s">
        <v>17</v>
      </c>
      <c r="B125">
        <v>17</v>
      </c>
      <c r="C125" t="s">
        <v>658</v>
      </c>
      <c r="D125" t="s">
        <v>830</v>
      </c>
      <c r="E125" t="s">
        <v>831</v>
      </c>
      <c r="F125" t="s">
        <v>832</v>
      </c>
      <c r="G125" t="s">
        <v>297</v>
      </c>
      <c r="H125" t="s">
        <v>833</v>
      </c>
      <c r="I125" t="s">
        <v>24</v>
      </c>
      <c r="J125" t="s">
        <v>37</v>
      </c>
      <c r="K125" t="s">
        <v>724</v>
      </c>
      <c r="L125" t="s">
        <v>27</v>
      </c>
      <c r="M125" t="s">
        <v>28</v>
      </c>
      <c r="N125" t="s">
        <v>834</v>
      </c>
      <c r="O125" s="3" t="s">
        <v>835</v>
      </c>
      <c r="P125" t="s">
        <v>41</v>
      </c>
      <c r="R125">
        <v>16.945</v>
      </c>
      <c r="S125" t="str">
        <f>LEFT(Tabela5[[#This Row],[Hora Fim Realizado]],5)</f>
        <v>20:57</v>
      </c>
      <c r="T125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125" s="3">
        <f>IF((V125-(Tabela5[[#This Row],[Hora Fim Realizado]]-Tabela5[[#This Row],[Hora Início Realizado]]))&lt; 0,(Tabela5[[#This Row],[Hora Fim Realizado]]-Tabela5[[#This Row],[Hora Início Realizado]])-V125,V125-(Tabela5[[#This Row],[Hora Fim Realizado]]-Tabela5[[#This Row],[Hora Início Realizado]]))</f>
        <v>1.2395833333332995E-2</v>
      </c>
      <c r="V125" s="3">
        <v>0.33333333333333298</v>
      </c>
      <c r="W125">
        <f>IF((V125-(Tabela5[[#This Row],[Hora Fim Realizado]]-Tabela5[[#This Row],[Hora Início Realizado]]))&lt; 0,-1*(MINUTE(Tabela5[[#This Row],[Hora ]]))+(HOUR(Tabela5[[#This Row],[Hora ]])*60),(MINUTE(Tabela5[[#This Row],[Hora ]]))+(HOUR(Tabela5[[#This Row],[Hora ]])*60))</f>
        <v>17</v>
      </c>
      <c r="X125" t="str">
        <f t="shared" si="1"/>
        <v>Até 30 minutos</v>
      </c>
      <c r="Y125" s="3">
        <f>IFERROR(MROUND(Tabela5[[#This Row],[Filtro Horário Fim]],1/48)," ")</f>
        <v>0.875</v>
      </c>
      <c r="Z125" s="3">
        <f>IFERROR(MROUND(Tabela5[[#This Row],[Hora Início Realizado]],1/48)," ")</f>
        <v>0.5625</v>
      </c>
    </row>
    <row r="126" spans="1:26" x14ac:dyDescent="0.3">
      <c r="A126" t="s">
        <v>17</v>
      </c>
      <c r="B126">
        <v>27</v>
      </c>
      <c r="C126" t="s">
        <v>658</v>
      </c>
      <c r="D126" t="s">
        <v>836</v>
      </c>
      <c r="E126" t="s">
        <v>837</v>
      </c>
      <c r="F126" t="s">
        <v>838</v>
      </c>
      <c r="G126" t="s">
        <v>369</v>
      </c>
      <c r="H126" t="s">
        <v>476</v>
      </c>
      <c r="I126" t="s">
        <v>24</v>
      </c>
      <c r="J126" t="s">
        <v>37</v>
      </c>
      <c r="K126" t="s">
        <v>839</v>
      </c>
      <c r="L126" t="s">
        <v>27</v>
      </c>
      <c r="M126" t="s">
        <v>28</v>
      </c>
      <c r="N126" t="s">
        <v>840</v>
      </c>
      <c r="O126" s="3" t="s">
        <v>841</v>
      </c>
      <c r="P126" t="s">
        <v>31</v>
      </c>
      <c r="R126">
        <v>15.66</v>
      </c>
      <c r="S126" t="str">
        <f>LEFT(Tabela5[[#This Row],[Hora Fim Realizado]],5)</f>
        <v>21:06</v>
      </c>
      <c r="T126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Acima de 21h</v>
      </c>
      <c r="U126" s="3">
        <f>IF((V126-(Tabela5[[#This Row],[Hora Fim Realizado]]-Tabela5[[#This Row],[Hora Início Realizado]]))&lt; 0,(Tabela5[[#This Row],[Hora Fim Realizado]]-Tabela5[[#This Row],[Hora Início Realizado]])-V126,V126-(Tabela5[[#This Row],[Hora Fim Realizado]]-Tabela5[[#This Row],[Hora Início Realizado]]))</f>
        <v>1.9340277777777526E-2</v>
      </c>
      <c r="V126" s="3">
        <v>0.33333333333333298</v>
      </c>
      <c r="W126">
        <f>IF((V126-(Tabela5[[#This Row],[Hora Fim Realizado]]-Tabela5[[#This Row],[Hora Início Realizado]]))&lt; 0,-1*(MINUTE(Tabela5[[#This Row],[Hora ]]))+(HOUR(Tabela5[[#This Row],[Hora ]])*60),(MINUTE(Tabela5[[#This Row],[Hora ]]))+(HOUR(Tabela5[[#This Row],[Hora ]])*60))</f>
        <v>27</v>
      </c>
      <c r="X126" t="str">
        <f t="shared" si="1"/>
        <v>Até 30 minutos</v>
      </c>
      <c r="Y126" s="3">
        <f>IFERROR(MROUND(Tabela5[[#This Row],[Filtro Horário Fim]],1/48)," ")</f>
        <v>0.875</v>
      </c>
      <c r="Z126" s="3">
        <f>IFERROR(MROUND(Tabela5[[#This Row],[Hora Início Realizado]],1/48)," ")</f>
        <v>0.5625</v>
      </c>
    </row>
    <row r="127" spans="1:26" x14ac:dyDescent="0.3">
      <c r="A127" t="s">
        <v>17</v>
      </c>
      <c r="B127">
        <v>71</v>
      </c>
      <c r="C127" t="s">
        <v>658</v>
      </c>
      <c r="D127" t="s">
        <v>842</v>
      </c>
      <c r="E127" t="s">
        <v>843</v>
      </c>
      <c r="F127" t="s">
        <v>844</v>
      </c>
      <c r="G127" t="s">
        <v>353</v>
      </c>
      <c r="H127" t="s">
        <v>845</v>
      </c>
      <c r="I127" t="s">
        <v>24</v>
      </c>
      <c r="J127" t="s">
        <v>37</v>
      </c>
      <c r="K127" t="s">
        <v>747</v>
      </c>
      <c r="L127" t="s">
        <v>27</v>
      </c>
      <c r="M127" t="s">
        <v>28</v>
      </c>
      <c r="N127" t="s">
        <v>846</v>
      </c>
      <c r="O127" s="3" t="s">
        <v>847</v>
      </c>
      <c r="P127" t="s">
        <v>50</v>
      </c>
      <c r="R127">
        <v>12.605</v>
      </c>
      <c r="S127" t="str">
        <f>LEFT(Tabela5[[#This Row],[Hora Fim Realizado]],5)</f>
        <v>21:04</v>
      </c>
      <c r="T127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Acima de 21h</v>
      </c>
      <c r="U127" s="3">
        <f>IF((V127-(Tabela5[[#This Row],[Hora Fim Realizado]]-Tabela5[[#This Row],[Hora Início Realizado]]))&lt; 0,(Tabela5[[#This Row],[Hora Fim Realizado]]-Tabela5[[#This Row],[Hora Início Realizado]])-V127,V127-(Tabela5[[#This Row],[Hora Fim Realizado]]-Tabela5[[#This Row],[Hora Início Realizado]]))</f>
        <v>4.9664351851851529E-2</v>
      </c>
      <c r="V127" s="3">
        <v>0.33333333333333298</v>
      </c>
      <c r="W127">
        <f>IF((V127-(Tabela5[[#This Row],[Hora Fim Realizado]]-Tabela5[[#This Row],[Hora Início Realizado]]))&lt; 0,-1*(MINUTE(Tabela5[[#This Row],[Hora ]]))+(HOUR(Tabela5[[#This Row],[Hora ]])*60),(MINUTE(Tabela5[[#This Row],[Hora ]]))+(HOUR(Tabela5[[#This Row],[Hora ]])*60))</f>
        <v>71</v>
      </c>
      <c r="X127" t="str">
        <f t="shared" si="1"/>
        <v>De 60 até 90 minutos</v>
      </c>
      <c r="Y127" s="3">
        <f>IFERROR(MROUND(Tabela5[[#This Row],[Filtro Horário Fim]],1/48)," ")</f>
        <v>0.875</v>
      </c>
      <c r="Z127" s="3">
        <f>IFERROR(MROUND(Tabela5[[#This Row],[Hora Início Realizado]],1/48)," ")</f>
        <v>0.60416666666666663</v>
      </c>
    </row>
    <row r="128" spans="1:26" x14ac:dyDescent="0.3">
      <c r="A128" t="s">
        <v>17</v>
      </c>
      <c r="B128">
        <v>45</v>
      </c>
      <c r="C128" t="s">
        <v>658</v>
      </c>
      <c r="D128" t="s">
        <v>848</v>
      </c>
      <c r="E128" t="s">
        <v>849</v>
      </c>
      <c r="F128" t="s">
        <v>850</v>
      </c>
      <c r="G128" t="s">
        <v>396</v>
      </c>
      <c r="H128" t="s">
        <v>226</v>
      </c>
      <c r="I128" t="s">
        <v>24</v>
      </c>
      <c r="J128" t="s">
        <v>37</v>
      </c>
      <c r="K128" t="s">
        <v>851</v>
      </c>
      <c r="L128" t="s">
        <v>27</v>
      </c>
      <c r="M128" t="s">
        <v>28</v>
      </c>
      <c r="N128" t="s">
        <v>852</v>
      </c>
      <c r="O128" s="3" t="s">
        <v>853</v>
      </c>
      <c r="P128" t="s">
        <v>31</v>
      </c>
      <c r="R128">
        <v>15.94</v>
      </c>
      <c r="S128" t="str">
        <f>LEFT(Tabela5[[#This Row],[Hora Fim Realizado]],5)</f>
        <v>20:44</v>
      </c>
      <c r="T128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128" s="3">
        <f>IF((V128-(Tabela5[[#This Row],[Hora Fim Realizado]]-Tabela5[[#This Row],[Hora Início Realizado]]))&lt; 0,(Tabela5[[#This Row],[Hora Fim Realizado]]-Tabela5[[#This Row],[Hora Início Realizado]])-V128,V128-(Tabela5[[#This Row],[Hora Fim Realizado]]-Tabela5[[#This Row],[Hora Início Realizado]]))</f>
        <v>3.1643518518518154E-2</v>
      </c>
      <c r="V128" s="3">
        <v>0.33333333333333298</v>
      </c>
      <c r="W128">
        <f>IF((V128-(Tabela5[[#This Row],[Hora Fim Realizado]]-Tabela5[[#This Row],[Hora Início Realizado]]))&lt; 0,-1*(MINUTE(Tabela5[[#This Row],[Hora ]]))+(HOUR(Tabela5[[#This Row],[Hora ]])*60),(MINUTE(Tabela5[[#This Row],[Hora ]]))+(HOUR(Tabela5[[#This Row],[Hora ]])*60))</f>
        <v>45</v>
      </c>
      <c r="X128" t="str">
        <f t="shared" si="1"/>
        <v>De 30 até 60 minutos</v>
      </c>
      <c r="Y128" s="3">
        <f>IFERROR(MROUND(Tabela5[[#This Row],[Filtro Horário Fim]],1/48)," ")</f>
        <v>0.85416666666666663</v>
      </c>
      <c r="Z128" s="3">
        <f>IFERROR(MROUND(Tabela5[[#This Row],[Hora Início Realizado]],1/48)," ")</f>
        <v>0.5625</v>
      </c>
    </row>
    <row r="129" spans="1:26" x14ac:dyDescent="0.3">
      <c r="A129" t="s">
        <v>17</v>
      </c>
      <c r="B129">
        <v>145</v>
      </c>
      <c r="C129" t="s">
        <v>658</v>
      </c>
      <c r="D129" t="s">
        <v>854</v>
      </c>
      <c r="E129" t="s">
        <v>855</v>
      </c>
      <c r="F129" t="s">
        <v>856</v>
      </c>
      <c r="G129" t="s">
        <v>346</v>
      </c>
      <c r="H129" t="s">
        <v>857</v>
      </c>
      <c r="I129" t="s">
        <v>24</v>
      </c>
      <c r="J129" t="s">
        <v>37</v>
      </c>
      <c r="K129" t="s">
        <v>858</v>
      </c>
      <c r="L129" t="s">
        <v>767</v>
      </c>
      <c r="M129" t="s">
        <v>566</v>
      </c>
      <c r="N129" t="s">
        <v>859</v>
      </c>
      <c r="O129" s="3" t="s">
        <v>860</v>
      </c>
      <c r="P129" t="s">
        <v>68</v>
      </c>
      <c r="R129">
        <v>7.28</v>
      </c>
      <c r="S129" t="str">
        <f>LEFT(Tabela5[[#This Row],[Hora Fim Realizado]],5)</f>
        <v>16:55</v>
      </c>
      <c r="T129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17h</v>
      </c>
      <c r="U129" s="3">
        <f>IF((V129-(Tabela5[[#This Row],[Hora Fim Realizado]]-Tabela5[[#This Row],[Hora Início Realizado]]))&lt; 0,(Tabela5[[#This Row],[Hora Fim Realizado]]-Tabela5[[#This Row],[Hora Início Realizado]])-V129,V129-(Tabela5[[#This Row],[Hora Fim Realizado]]-Tabela5[[#This Row],[Hora Início Realizado]]))</f>
        <v>0.10089120370370336</v>
      </c>
      <c r="V129" s="3">
        <v>0.33333333333333298</v>
      </c>
      <c r="W129">
        <f>IF((V129-(Tabela5[[#This Row],[Hora Fim Realizado]]-Tabela5[[#This Row],[Hora Início Realizado]]))&lt; 0,-1*(MINUTE(Tabela5[[#This Row],[Hora ]]))+(HOUR(Tabela5[[#This Row],[Hora ]])*60),(MINUTE(Tabela5[[#This Row],[Hora ]]))+(HOUR(Tabela5[[#This Row],[Hora ]])*60))</f>
        <v>145</v>
      </c>
      <c r="X129" t="str">
        <f t="shared" si="1"/>
        <v>Acima de 120 minutos</v>
      </c>
      <c r="Y129" s="3">
        <f>IFERROR(MROUND(Tabela5[[#This Row],[Filtro Horário Fim]],1/48)," ")</f>
        <v>0.70833333333333326</v>
      </c>
      <c r="Z129" s="3">
        <f>IFERROR(MROUND(Tabela5[[#This Row],[Hora Início Realizado]],1/48)," ")</f>
        <v>0.47916666666666663</v>
      </c>
    </row>
    <row r="130" spans="1:26" x14ac:dyDescent="0.3">
      <c r="A130" t="s">
        <v>17</v>
      </c>
      <c r="B130">
        <v>7</v>
      </c>
      <c r="C130" t="s">
        <v>658</v>
      </c>
      <c r="D130" t="s">
        <v>861</v>
      </c>
      <c r="E130" t="s">
        <v>862</v>
      </c>
      <c r="F130" t="s">
        <v>863</v>
      </c>
      <c r="G130" t="s">
        <v>232</v>
      </c>
      <c r="H130" t="s">
        <v>124</v>
      </c>
      <c r="I130" t="s">
        <v>24</v>
      </c>
      <c r="J130" t="s">
        <v>37</v>
      </c>
      <c r="K130" t="s">
        <v>864</v>
      </c>
      <c r="L130" t="s">
        <v>27</v>
      </c>
      <c r="M130" t="s">
        <v>28</v>
      </c>
      <c r="N130" t="s">
        <v>552</v>
      </c>
      <c r="O130" s="3" t="s">
        <v>865</v>
      </c>
      <c r="P130" t="s">
        <v>41</v>
      </c>
      <c r="R130">
        <v>10.4</v>
      </c>
      <c r="S130" t="str">
        <f>LEFT(Tabela5[[#This Row],[Hora Fim Realizado]],5)</f>
        <v>21:12</v>
      </c>
      <c r="T130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Acima de 21h</v>
      </c>
      <c r="U130" s="3">
        <f>IF((V130-(Tabela5[[#This Row],[Hora Fim Realizado]]-Tabela5[[#This Row],[Hora Início Realizado]]))&lt; 0,(Tabela5[[#This Row],[Hora Fim Realizado]]-Tabela5[[#This Row],[Hora Início Realizado]])-V130,V130-(Tabela5[[#This Row],[Hora Fim Realizado]]-Tabela5[[#This Row],[Hora Início Realizado]]))</f>
        <v>5.3472222222218924E-3</v>
      </c>
      <c r="V130" s="3">
        <v>0.33333333333333298</v>
      </c>
      <c r="W130">
        <f>IF((V130-(Tabela5[[#This Row],[Hora Fim Realizado]]-Tabela5[[#This Row],[Hora Início Realizado]]))&lt; 0,-1*(MINUTE(Tabela5[[#This Row],[Hora ]]))+(HOUR(Tabela5[[#This Row],[Hora ]])*60),(MINUTE(Tabela5[[#This Row],[Hora ]]))+(HOUR(Tabela5[[#This Row],[Hora ]])*60))</f>
        <v>7</v>
      </c>
      <c r="X130" t="str">
        <f t="shared" ref="X130:X193" si="2">IF(W130&lt;0, "Estouro", IF(W130&lt;=31,"Até 30 minutos",IF(W130&lt;=61,"De 30 até 60 minutos",IF(W130&lt;=91,"De 60 até 90 minutos",IF(W130&lt;=121,"De 90 até 120 minutos", IF(W130&gt;=121,"Acima de 120 minutos"))))))</f>
        <v>Até 30 minutos</v>
      </c>
      <c r="Y130" s="3">
        <f>IFERROR(MROUND(Tabela5[[#This Row],[Filtro Horário Fim]],1/48)," ")</f>
        <v>0.875</v>
      </c>
      <c r="Z130" s="3">
        <f>IFERROR(MROUND(Tabela5[[#This Row],[Hora Início Realizado]],1/48)," ")</f>
        <v>0.5625</v>
      </c>
    </row>
    <row r="131" spans="1:26" x14ac:dyDescent="0.3">
      <c r="A131" t="s">
        <v>17</v>
      </c>
      <c r="B131">
        <v>-50</v>
      </c>
      <c r="C131" t="s">
        <v>658</v>
      </c>
      <c r="D131" t="s">
        <v>866</v>
      </c>
      <c r="E131" t="s">
        <v>867</v>
      </c>
      <c r="F131" t="s">
        <v>868</v>
      </c>
      <c r="G131" t="s">
        <v>361</v>
      </c>
      <c r="H131" t="s">
        <v>869</v>
      </c>
      <c r="I131" t="s">
        <v>24</v>
      </c>
      <c r="J131" t="s">
        <v>37</v>
      </c>
      <c r="K131" t="s">
        <v>753</v>
      </c>
      <c r="L131" t="s">
        <v>501</v>
      </c>
      <c r="M131" t="s">
        <v>502</v>
      </c>
      <c r="N131" t="s">
        <v>870</v>
      </c>
      <c r="O131" s="3" t="s">
        <v>871</v>
      </c>
      <c r="P131" t="s">
        <v>41</v>
      </c>
      <c r="R131">
        <v>18.75</v>
      </c>
      <c r="S131" t="str">
        <f>LEFT(Tabela5[[#This Row],[Hora Fim Realizado]],5)</f>
        <v>18:56</v>
      </c>
      <c r="T131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19h</v>
      </c>
      <c r="U131" s="3">
        <f>IF((V131-(Tabela5[[#This Row],[Hora Fim Realizado]]-Tabela5[[#This Row],[Hora Início Realizado]]))&lt; 0,(Tabela5[[#This Row],[Hora Fim Realizado]]-Tabela5[[#This Row],[Hora Início Realizado]])-V131,V131-(Tabela5[[#This Row],[Hora Fim Realizado]]-Tabela5[[#This Row],[Hora Início Realizado]]))</f>
        <v>3.512731481481518E-2</v>
      </c>
      <c r="V131" s="3">
        <v>0.33333333333333298</v>
      </c>
      <c r="W131">
        <f>IF((V131-(Tabela5[[#This Row],[Hora Fim Realizado]]-Tabela5[[#This Row],[Hora Início Realizado]]))&lt; 0,-1*(MINUTE(Tabela5[[#This Row],[Hora ]]))+(HOUR(Tabela5[[#This Row],[Hora ]])*60),(MINUTE(Tabela5[[#This Row],[Hora ]]))+(HOUR(Tabela5[[#This Row],[Hora ]])*60))</f>
        <v>-50</v>
      </c>
      <c r="X131" t="str">
        <f t="shared" si="2"/>
        <v>Estouro</v>
      </c>
      <c r="Y131" s="3">
        <f>IFERROR(MROUND(Tabela5[[#This Row],[Filtro Horário Fim]],1/48)," ")</f>
        <v>0.79166666666666663</v>
      </c>
      <c r="Z131" s="3">
        <f>IFERROR(MROUND(Tabela5[[#This Row],[Hora Início Realizado]],1/48)," ")</f>
        <v>0.41666666666666663</v>
      </c>
    </row>
    <row r="132" spans="1:26" x14ac:dyDescent="0.3">
      <c r="A132" t="s">
        <v>17</v>
      </c>
      <c r="B132">
        <v>-40</v>
      </c>
      <c r="C132" t="s">
        <v>658</v>
      </c>
      <c r="D132" t="s">
        <v>872</v>
      </c>
      <c r="E132" t="s">
        <v>873</v>
      </c>
      <c r="F132" t="s">
        <v>874</v>
      </c>
      <c r="G132" t="s">
        <v>404</v>
      </c>
      <c r="H132" t="s">
        <v>875</v>
      </c>
      <c r="I132" t="s">
        <v>24</v>
      </c>
      <c r="J132" t="s">
        <v>37</v>
      </c>
      <c r="K132" t="s">
        <v>876</v>
      </c>
      <c r="L132" t="s">
        <v>877</v>
      </c>
      <c r="M132" t="s">
        <v>878</v>
      </c>
      <c r="N132" t="s">
        <v>879</v>
      </c>
      <c r="O132" s="3" t="s">
        <v>880</v>
      </c>
      <c r="P132" t="s">
        <v>31</v>
      </c>
      <c r="R132">
        <v>18.065000000000001</v>
      </c>
      <c r="S132" t="str">
        <f>LEFT(Tabela5[[#This Row],[Hora Fim Realizado]],5)</f>
        <v>17:06</v>
      </c>
      <c r="T132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18h</v>
      </c>
      <c r="U132" s="3">
        <f>IF((V132-(Tabela5[[#This Row],[Hora Fim Realizado]]-Tabela5[[#This Row],[Hora Início Realizado]]))&lt; 0,(Tabela5[[#This Row],[Hora Fim Realizado]]-Tabela5[[#This Row],[Hora Início Realizado]])-V132,V132-(Tabela5[[#This Row],[Hora Fim Realizado]]-Tabela5[[#This Row],[Hora Início Realizado]]))</f>
        <v>2.825231481481516E-2</v>
      </c>
      <c r="V132" s="3">
        <v>0.33333333333333298</v>
      </c>
      <c r="W132">
        <f>IF((V132-(Tabela5[[#This Row],[Hora Fim Realizado]]-Tabela5[[#This Row],[Hora Início Realizado]]))&lt; 0,-1*(MINUTE(Tabela5[[#This Row],[Hora ]]))+(HOUR(Tabela5[[#This Row],[Hora ]])*60),(MINUTE(Tabela5[[#This Row],[Hora ]]))+(HOUR(Tabela5[[#This Row],[Hora ]])*60))</f>
        <v>-40</v>
      </c>
      <c r="X132" t="str">
        <f t="shared" si="2"/>
        <v>Estouro</v>
      </c>
      <c r="Y132" s="3">
        <f>IFERROR(MROUND(Tabela5[[#This Row],[Filtro Horário Fim]],1/48)," ")</f>
        <v>0.70833333333333326</v>
      </c>
      <c r="Z132" s="3">
        <f>IFERROR(MROUND(Tabela5[[#This Row],[Hora Início Realizado]],1/48)," ")</f>
        <v>0.35416666666666663</v>
      </c>
    </row>
    <row r="133" spans="1:26" x14ac:dyDescent="0.3">
      <c r="A133" t="s">
        <v>17</v>
      </c>
      <c r="B133">
        <v>21</v>
      </c>
      <c r="C133" t="s">
        <v>658</v>
      </c>
      <c r="D133" t="s">
        <v>881</v>
      </c>
      <c r="E133" t="s">
        <v>882</v>
      </c>
      <c r="F133" t="s">
        <v>883</v>
      </c>
      <c r="G133" t="s">
        <v>346</v>
      </c>
      <c r="H133" t="s">
        <v>884</v>
      </c>
      <c r="I133" t="s">
        <v>24</v>
      </c>
      <c r="J133" t="s">
        <v>37</v>
      </c>
      <c r="K133" t="s">
        <v>808</v>
      </c>
      <c r="L133" t="s">
        <v>27</v>
      </c>
      <c r="M133" t="s">
        <v>28</v>
      </c>
      <c r="N133" t="s">
        <v>885</v>
      </c>
      <c r="O133" s="3" t="s">
        <v>886</v>
      </c>
      <c r="P133" t="s">
        <v>68</v>
      </c>
      <c r="R133">
        <v>16.25</v>
      </c>
      <c r="S133" t="str">
        <f>LEFT(Tabela5[[#This Row],[Hora Fim Realizado]],5)</f>
        <v>21:05</v>
      </c>
      <c r="T133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Acima de 21h</v>
      </c>
      <c r="U133" s="3">
        <f>IF((V133-(Tabela5[[#This Row],[Hora Fim Realizado]]-Tabela5[[#This Row],[Hora Início Realizado]]))&lt; 0,(Tabela5[[#This Row],[Hora Fim Realizado]]-Tabela5[[#This Row],[Hora Início Realizado]])-V133,V133-(Tabela5[[#This Row],[Hora Fim Realizado]]-Tabela5[[#This Row],[Hora Início Realizado]]))</f>
        <v>1.4675925925925537E-2</v>
      </c>
      <c r="V133" s="3">
        <v>0.33333333333333298</v>
      </c>
      <c r="W133">
        <f>IF((V133-(Tabela5[[#This Row],[Hora Fim Realizado]]-Tabela5[[#This Row],[Hora Início Realizado]]))&lt; 0,-1*(MINUTE(Tabela5[[#This Row],[Hora ]]))+(HOUR(Tabela5[[#This Row],[Hora ]])*60),(MINUTE(Tabela5[[#This Row],[Hora ]]))+(HOUR(Tabela5[[#This Row],[Hora ]])*60))</f>
        <v>21</v>
      </c>
      <c r="X133" t="str">
        <f t="shared" si="2"/>
        <v>Até 30 minutos</v>
      </c>
      <c r="Y133" s="3">
        <f>IFERROR(MROUND(Tabela5[[#This Row],[Filtro Horário Fim]],1/48)," ")</f>
        <v>0.875</v>
      </c>
      <c r="Z133" s="3">
        <f>IFERROR(MROUND(Tabela5[[#This Row],[Hora Início Realizado]],1/48)," ")</f>
        <v>0.5625</v>
      </c>
    </row>
    <row r="134" spans="1:26" x14ac:dyDescent="0.3">
      <c r="A134" t="s">
        <v>17</v>
      </c>
      <c r="B134">
        <v>-9</v>
      </c>
      <c r="C134" t="s">
        <v>658</v>
      </c>
      <c r="D134" t="s">
        <v>887</v>
      </c>
      <c r="E134" t="s">
        <v>888</v>
      </c>
      <c r="F134" t="s">
        <v>889</v>
      </c>
      <c r="G134" t="s">
        <v>376</v>
      </c>
      <c r="H134" t="s">
        <v>226</v>
      </c>
      <c r="I134" t="s">
        <v>24</v>
      </c>
      <c r="J134" t="s">
        <v>37</v>
      </c>
      <c r="K134" t="s">
        <v>747</v>
      </c>
      <c r="L134" t="s">
        <v>501</v>
      </c>
      <c r="M134" t="s">
        <v>502</v>
      </c>
      <c r="N134" t="s">
        <v>890</v>
      </c>
      <c r="O134" s="3" t="s">
        <v>891</v>
      </c>
      <c r="P134" t="s">
        <v>59</v>
      </c>
      <c r="R134">
        <v>14.75</v>
      </c>
      <c r="S134" t="str">
        <f>LEFT(Tabela5[[#This Row],[Hora Fim Realizado]],5)</f>
        <v>19:03</v>
      </c>
      <c r="T134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134" s="3">
        <f>IF((V134-(Tabela5[[#This Row],[Hora Fim Realizado]]-Tabela5[[#This Row],[Hora Início Realizado]]))&lt; 0,(Tabela5[[#This Row],[Hora Fim Realizado]]-Tabela5[[#This Row],[Hora Início Realizado]])-V134,V134-(Tabela5[[#This Row],[Hora Fim Realizado]]-Tabela5[[#This Row],[Hora Início Realizado]]))</f>
        <v>6.7129629629633092E-3</v>
      </c>
      <c r="V134" s="3">
        <v>0.33333333333333298</v>
      </c>
      <c r="W134">
        <f>IF((V134-(Tabela5[[#This Row],[Hora Fim Realizado]]-Tabela5[[#This Row],[Hora Início Realizado]]))&lt; 0,-1*(MINUTE(Tabela5[[#This Row],[Hora ]]))+(HOUR(Tabela5[[#This Row],[Hora ]])*60),(MINUTE(Tabela5[[#This Row],[Hora ]]))+(HOUR(Tabela5[[#This Row],[Hora ]])*60))</f>
        <v>-9</v>
      </c>
      <c r="X134" t="str">
        <f t="shared" si="2"/>
        <v>Estouro</v>
      </c>
      <c r="Y134" s="3">
        <f>IFERROR(MROUND(Tabela5[[#This Row],[Filtro Horário Fim]],1/48)," ")</f>
        <v>0.79166666666666663</v>
      </c>
      <c r="Z134" s="3">
        <f>IFERROR(MROUND(Tabela5[[#This Row],[Hora Início Realizado]],1/48)," ")</f>
        <v>0.45833333333333331</v>
      </c>
    </row>
    <row r="135" spans="1:26" x14ac:dyDescent="0.3">
      <c r="A135" t="s">
        <v>17</v>
      </c>
      <c r="B135">
        <v>-54</v>
      </c>
      <c r="C135" t="s">
        <v>658</v>
      </c>
      <c r="D135" t="s">
        <v>892</v>
      </c>
      <c r="E135" t="s">
        <v>893</v>
      </c>
      <c r="F135" t="s">
        <v>894</v>
      </c>
      <c r="G135" t="s">
        <v>442</v>
      </c>
      <c r="H135" t="s">
        <v>291</v>
      </c>
      <c r="I135" t="s">
        <v>24</v>
      </c>
      <c r="J135" t="s">
        <v>37</v>
      </c>
      <c r="K135" t="s">
        <v>839</v>
      </c>
      <c r="L135" t="s">
        <v>501</v>
      </c>
      <c r="M135" t="s">
        <v>502</v>
      </c>
      <c r="N135" t="s">
        <v>895</v>
      </c>
      <c r="O135" s="3" t="s">
        <v>896</v>
      </c>
      <c r="P135" t="s">
        <v>92</v>
      </c>
      <c r="R135">
        <v>15.705</v>
      </c>
      <c r="S135" t="str">
        <f>LEFT(Tabela5[[#This Row],[Hora Fim Realizado]],5)</f>
        <v>19:03</v>
      </c>
      <c r="T135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135" s="3">
        <f>IF((V135-(Tabela5[[#This Row],[Hora Fim Realizado]]-Tabela5[[#This Row],[Hora Início Realizado]]))&lt; 0,(Tabela5[[#This Row],[Hora Fim Realizado]]-Tabela5[[#This Row],[Hora Início Realizado]])-V135,V135-(Tabela5[[#This Row],[Hora Fim Realizado]]-Tabela5[[#This Row],[Hora Início Realizado]]))</f>
        <v>3.7719907407407771E-2</v>
      </c>
      <c r="V135" s="3">
        <v>0.33333333333333298</v>
      </c>
      <c r="W135">
        <f>IF((V135-(Tabela5[[#This Row],[Hora Fim Realizado]]-Tabela5[[#This Row],[Hora Início Realizado]]))&lt; 0,-1*(MINUTE(Tabela5[[#This Row],[Hora ]]))+(HOUR(Tabela5[[#This Row],[Hora ]])*60),(MINUTE(Tabela5[[#This Row],[Hora ]]))+(HOUR(Tabela5[[#This Row],[Hora ]])*60))</f>
        <v>-54</v>
      </c>
      <c r="X135" t="str">
        <f t="shared" si="2"/>
        <v>Estouro</v>
      </c>
      <c r="Y135" s="3">
        <f>IFERROR(MROUND(Tabela5[[#This Row],[Filtro Horário Fim]],1/48)," ")</f>
        <v>0.79166666666666663</v>
      </c>
      <c r="Z135" s="3">
        <f>IFERROR(MROUND(Tabela5[[#This Row],[Hora Início Realizado]],1/48)," ")</f>
        <v>0.41666666666666663</v>
      </c>
    </row>
    <row r="136" spans="1:26" x14ac:dyDescent="0.3">
      <c r="A136" t="s">
        <v>17</v>
      </c>
      <c r="B136">
        <v>26</v>
      </c>
      <c r="C136" t="s">
        <v>658</v>
      </c>
      <c r="D136" t="s">
        <v>897</v>
      </c>
      <c r="E136" t="s">
        <v>898</v>
      </c>
      <c r="F136" t="s">
        <v>899</v>
      </c>
      <c r="G136" t="s">
        <v>411</v>
      </c>
      <c r="H136" t="s">
        <v>900</v>
      </c>
      <c r="I136" t="s">
        <v>24</v>
      </c>
      <c r="J136" t="s">
        <v>37</v>
      </c>
      <c r="K136" t="s">
        <v>901</v>
      </c>
      <c r="L136" t="s">
        <v>27</v>
      </c>
      <c r="M136" t="s">
        <v>28</v>
      </c>
      <c r="N136" t="s">
        <v>902</v>
      </c>
      <c r="O136" s="3" t="s">
        <v>903</v>
      </c>
      <c r="P136" t="s">
        <v>68</v>
      </c>
      <c r="R136">
        <v>14.75</v>
      </c>
      <c r="S136" t="str">
        <f>LEFT(Tabela5[[#This Row],[Hora Fim Realizado]],5)</f>
        <v>20:55</v>
      </c>
      <c r="T136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136" s="3">
        <f>IF((V136-(Tabela5[[#This Row],[Hora Fim Realizado]]-Tabela5[[#This Row],[Hora Início Realizado]]))&lt; 0,(Tabela5[[#This Row],[Hora Fim Realizado]]-Tabela5[[#This Row],[Hora Início Realizado]])-V136,V136-(Tabela5[[#This Row],[Hora Fim Realizado]]-Tabela5[[#This Row],[Hora Início Realizado]]))</f>
        <v>1.8298611111110807E-2</v>
      </c>
      <c r="V136" s="3">
        <v>0.33333333333333298</v>
      </c>
      <c r="W136">
        <f>IF((V136-(Tabela5[[#This Row],[Hora Fim Realizado]]-Tabela5[[#This Row],[Hora Início Realizado]]))&lt; 0,-1*(MINUTE(Tabela5[[#This Row],[Hora ]]))+(HOUR(Tabela5[[#This Row],[Hora ]])*60),(MINUTE(Tabela5[[#This Row],[Hora ]]))+(HOUR(Tabela5[[#This Row],[Hora ]])*60))</f>
        <v>26</v>
      </c>
      <c r="X136" t="str">
        <f t="shared" si="2"/>
        <v>Até 30 minutos</v>
      </c>
      <c r="Y136" s="3">
        <f>IFERROR(MROUND(Tabela5[[#This Row],[Filtro Horário Fim]],1/48)," ")</f>
        <v>0.875</v>
      </c>
      <c r="Z136" s="3">
        <f>IFERROR(MROUND(Tabela5[[#This Row],[Hora Início Realizado]],1/48)," ")</f>
        <v>0.5625</v>
      </c>
    </row>
    <row r="137" spans="1:26" x14ac:dyDescent="0.3">
      <c r="A137" t="s">
        <v>17</v>
      </c>
      <c r="B137">
        <v>29</v>
      </c>
      <c r="C137" t="s">
        <v>658</v>
      </c>
      <c r="D137" t="s">
        <v>904</v>
      </c>
      <c r="E137" t="s">
        <v>905</v>
      </c>
      <c r="F137" t="s">
        <v>906</v>
      </c>
      <c r="G137" t="s">
        <v>461</v>
      </c>
      <c r="H137" t="s">
        <v>907</v>
      </c>
      <c r="I137" t="s">
        <v>24</v>
      </c>
      <c r="J137" t="s">
        <v>37</v>
      </c>
      <c r="K137" t="s">
        <v>908</v>
      </c>
      <c r="L137" t="s">
        <v>27</v>
      </c>
      <c r="M137" t="s">
        <v>28</v>
      </c>
      <c r="N137" t="s">
        <v>909</v>
      </c>
      <c r="O137" s="3" t="s">
        <v>910</v>
      </c>
      <c r="P137" t="s">
        <v>68</v>
      </c>
      <c r="R137">
        <v>15.5</v>
      </c>
      <c r="S137" t="str">
        <f>LEFT(Tabela5[[#This Row],[Hora Fim Realizado]],5)</f>
        <v>20:44</v>
      </c>
      <c r="T137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137" s="3">
        <f>IF((V137-(Tabela5[[#This Row],[Hora Fim Realizado]]-Tabela5[[#This Row],[Hora Início Realizado]]))&lt; 0,(Tabela5[[#This Row],[Hora Fim Realizado]]-Tabela5[[#This Row],[Hora Início Realizado]])-V137,V137-(Tabela5[[#This Row],[Hora Fim Realizado]]-Tabela5[[#This Row],[Hora Início Realizado]]))</f>
        <v>2.0729166666666299E-2</v>
      </c>
      <c r="V137" s="3">
        <v>0.33333333333333298</v>
      </c>
      <c r="W137">
        <f>IF((V137-(Tabela5[[#This Row],[Hora Fim Realizado]]-Tabela5[[#This Row],[Hora Início Realizado]]))&lt; 0,-1*(MINUTE(Tabela5[[#This Row],[Hora ]]))+(HOUR(Tabela5[[#This Row],[Hora ]])*60),(MINUTE(Tabela5[[#This Row],[Hora ]]))+(HOUR(Tabela5[[#This Row],[Hora ]])*60))</f>
        <v>29</v>
      </c>
      <c r="X137" t="str">
        <f t="shared" si="2"/>
        <v>Até 30 minutos</v>
      </c>
      <c r="Y137" s="3">
        <f>IFERROR(MROUND(Tabela5[[#This Row],[Filtro Horário Fim]],1/48)," ")</f>
        <v>0.85416666666666663</v>
      </c>
      <c r="Z137" s="3">
        <f>IFERROR(MROUND(Tabela5[[#This Row],[Hora Início Realizado]],1/48)," ")</f>
        <v>0.54166666666666663</v>
      </c>
    </row>
    <row r="138" spans="1:26" x14ac:dyDescent="0.3">
      <c r="A138" t="s">
        <v>17</v>
      </c>
      <c r="B138">
        <v>30</v>
      </c>
      <c r="C138" t="s">
        <v>658</v>
      </c>
      <c r="D138" t="s">
        <v>911</v>
      </c>
      <c r="E138" t="s">
        <v>912</v>
      </c>
      <c r="F138" t="s">
        <v>913</v>
      </c>
      <c r="G138" t="s">
        <v>382</v>
      </c>
      <c r="H138" t="s">
        <v>907</v>
      </c>
      <c r="I138" t="s">
        <v>24</v>
      </c>
      <c r="J138" t="s">
        <v>37</v>
      </c>
      <c r="K138" t="s">
        <v>914</v>
      </c>
      <c r="L138" t="s">
        <v>767</v>
      </c>
      <c r="M138" t="s">
        <v>566</v>
      </c>
      <c r="N138" t="s">
        <v>915</v>
      </c>
      <c r="O138" s="3" t="s">
        <v>916</v>
      </c>
      <c r="P138" t="s">
        <v>41</v>
      </c>
      <c r="R138">
        <v>16.810000000000002</v>
      </c>
      <c r="S138" t="str">
        <f>LEFT(Tabela5[[#This Row],[Hora Fim Realizado]],5)</f>
        <v>20:46</v>
      </c>
      <c r="T138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138" s="3">
        <f>IF((V138-(Tabela5[[#This Row],[Hora Fim Realizado]]-Tabela5[[#This Row],[Hora Início Realizado]]))&lt; 0,(Tabela5[[#This Row],[Hora Fim Realizado]]-Tabela5[[#This Row],[Hora Início Realizado]])-V138,V138-(Tabela5[[#This Row],[Hora Fim Realizado]]-Tabela5[[#This Row],[Hora Início Realizado]]))</f>
        <v>6.276620370370406E-2</v>
      </c>
      <c r="V138" s="3">
        <v>0.33333333333333298</v>
      </c>
      <c r="W138">
        <f>IF((V138-(Tabela5[[#This Row],[Hora Fim Realizado]]-Tabela5[[#This Row],[Hora Início Realizado]]))&lt; 0,-1*(MINUTE(Tabela5[[#This Row],[Hora ]]))+(HOUR(Tabela5[[#This Row],[Hora ]])*60),(MINUTE(Tabela5[[#This Row],[Hora ]]))+(HOUR(Tabela5[[#This Row],[Hora ]])*60))</f>
        <v>30</v>
      </c>
      <c r="X138" t="str">
        <f t="shared" si="2"/>
        <v>Até 30 minutos</v>
      </c>
      <c r="Y138" s="3">
        <f>IFERROR(MROUND(Tabela5[[#This Row],[Filtro Horário Fim]],1/48)," ")</f>
        <v>0.875</v>
      </c>
      <c r="Z138" s="3">
        <f>IFERROR(MROUND(Tabela5[[#This Row],[Hora Início Realizado]],1/48)," ")</f>
        <v>0.47916666666666663</v>
      </c>
    </row>
    <row r="139" spans="1:26" x14ac:dyDescent="0.3">
      <c r="A139" t="s">
        <v>17</v>
      </c>
      <c r="B139">
        <v>-41</v>
      </c>
      <c r="C139" t="s">
        <v>658</v>
      </c>
      <c r="D139" t="s">
        <v>917</v>
      </c>
      <c r="E139" t="s">
        <v>918</v>
      </c>
      <c r="F139" t="s">
        <v>919</v>
      </c>
      <c r="G139" t="s">
        <v>389</v>
      </c>
      <c r="H139" t="s">
        <v>622</v>
      </c>
      <c r="I139" t="s">
        <v>24</v>
      </c>
      <c r="J139" t="s">
        <v>37</v>
      </c>
      <c r="K139" t="s">
        <v>920</v>
      </c>
      <c r="L139" t="s">
        <v>501</v>
      </c>
      <c r="M139" t="s">
        <v>502</v>
      </c>
      <c r="N139" t="s">
        <v>921</v>
      </c>
      <c r="O139" s="3" t="s">
        <v>922</v>
      </c>
      <c r="P139" t="s">
        <v>50</v>
      </c>
      <c r="R139">
        <v>16.344999999999999</v>
      </c>
      <c r="S139" t="str">
        <f>LEFT(Tabela5[[#This Row],[Hora Fim Realizado]],5)</f>
        <v>19:10</v>
      </c>
      <c r="T139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139" s="3">
        <f>IF((V139-(Tabela5[[#This Row],[Hora Fim Realizado]]-Tabela5[[#This Row],[Hora Início Realizado]]))&lt; 0,(Tabela5[[#This Row],[Hora Fim Realizado]]-Tabela5[[#This Row],[Hora Início Realizado]])-V139,V139-(Tabela5[[#This Row],[Hora Fim Realizado]]-Tabela5[[#This Row],[Hora Início Realizado]]))</f>
        <v>2.8969907407407791E-2</v>
      </c>
      <c r="V139" s="3">
        <v>0.33333333333333298</v>
      </c>
      <c r="W139">
        <f>IF((V139-(Tabela5[[#This Row],[Hora Fim Realizado]]-Tabela5[[#This Row],[Hora Início Realizado]]))&lt; 0,-1*(MINUTE(Tabela5[[#This Row],[Hora ]]))+(HOUR(Tabela5[[#This Row],[Hora ]])*60),(MINUTE(Tabela5[[#This Row],[Hora ]]))+(HOUR(Tabela5[[#This Row],[Hora ]])*60))</f>
        <v>-41</v>
      </c>
      <c r="X139" t="str">
        <f t="shared" si="2"/>
        <v>Estouro</v>
      </c>
      <c r="Y139" s="3">
        <f>IFERROR(MROUND(Tabela5[[#This Row],[Filtro Horário Fim]],1/48)," ")</f>
        <v>0.79166666666666663</v>
      </c>
      <c r="Z139" s="3">
        <f>IFERROR(MROUND(Tabela5[[#This Row],[Hora Início Realizado]],1/48)," ")</f>
        <v>0.4375</v>
      </c>
    </row>
    <row r="140" spans="1:26" x14ac:dyDescent="0.3">
      <c r="A140" t="s">
        <v>17</v>
      </c>
      <c r="B140">
        <v>480</v>
      </c>
      <c r="C140" t="s">
        <v>658</v>
      </c>
      <c r="D140" t="s">
        <v>923</v>
      </c>
      <c r="E140" t="s">
        <v>924</v>
      </c>
      <c r="F140" t="s">
        <v>925</v>
      </c>
      <c r="G140" t="s">
        <v>275</v>
      </c>
      <c r="H140" t="s">
        <v>89</v>
      </c>
      <c r="I140" t="s">
        <v>24</v>
      </c>
      <c r="J140" t="s">
        <v>37</v>
      </c>
      <c r="K140" t="s">
        <v>765</v>
      </c>
      <c r="L140" t="s">
        <v>766</v>
      </c>
      <c r="M140" t="s">
        <v>767</v>
      </c>
      <c r="P140" t="s">
        <v>31</v>
      </c>
      <c r="R140">
        <v>0.125</v>
      </c>
      <c r="S140" t="str">
        <f>LEFT(Tabela5[[#This Row],[Hora Fim Realizado]],5)</f>
        <v/>
      </c>
      <c r="T140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17h</v>
      </c>
      <c r="U140" s="3">
        <f>IF((V140-(Tabela5[[#This Row],[Hora Fim Realizado]]-Tabela5[[#This Row],[Hora Início Realizado]]))&lt; 0,(Tabela5[[#This Row],[Hora Fim Realizado]]-Tabela5[[#This Row],[Hora Início Realizado]])-V140,V140-(Tabela5[[#This Row],[Hora Fim Realizado]]-Tabela5[[#This Row],[Hora Início Realizado]]))</f>
        <v>0.33333333333333298</v>
      </c>
      <c r="V140" s="3">
        <v>0.33333333333333298</v>
      </c>
      <c r="W140">
        <f>IF((V140-(Tabela5[[#This Row],[Hora Fim Realizado]]-Tabela5[[#This Row],[Hora Início Realizado]]))&lt; 0,-1*(MINUTE(Tabela5[[#This Row],[Hora ]]))+(HOUR(Tabela5[[#This Row],[Hora ]])*60),(MINUTE(Tabela5[[#This Row],[Hora ]]))+(HOUR(Tabela5[[#This Row],[Hora ]])*60))</f>
        <v>480</v>
      </c>
      <c r="X140" t="str">
        <f t="shared" si="2"/>
        <v>Acima de 120 minutos</v>
      </c>
      <c r="Y140" s="3" t="str">
        <f>IFERROR(MROUND(Tabela5[[#This Row],[Filtro Horário Fim]],1/48)," ")</f>
        <v xml:space="preserve"> </v>
      </c>
      <c r="Z140" s="3">
        <f>IFERROR(MROUND(Tabela5[[#This Row],[Hora Início Realizado]],1/48)," ")</f>
        <v>0</v>
      </c>
    </row>
    <row r="141" spans="1:26" x14ac:dyDescent="0.3">
      <c r="A141" t="s">
        <v>17</v>
      </c>
      <c r="B141">
        <v>-23</v>
      </c>
      <c r="C141" t="s">
        <v>658</v>
      </c>
      <c r="D141" t="s">
        <v>926</v>
      </c>
      <c r="E141" t="s">
        <v>927</v>
      </c>
      <c r="F141" t="s">
        <v>928</v>
      </c>
      <c r="G141" t="s">
        <v>490</v>
      </c>
      <c r="H141" t="s">
        <v>929</v>
      </c>
      <c r="I141" t="s">
        <v>24</v>
      </c>
      <c r="J141" t="s">
        <v>37</v>
      </c>
      <c r="K141" t="s">
        <v>930</v>
      </c>
      <c r="L141" t="s">
        <v>27</v>
      </c>
      <c r="M141" t="s">
        <v>28</v>
      </c>
      <c r="N141" t="s">
        <v>931</v>
      </c>
      <c r="O141" s="3" t="s">
        <v>932</v>
      </c>
      <c r="P141" t="s">
        <v>50</v>
      </c>
      <c r="R141">
        <v>14.79</v>
      </c>
      <c r="S141" t="str">
        <f>LEFT(Tabela5[[#This Row],[Hora Fim Realizado]],5)</f>
        <v>20:41</v>
      </c>
      <c r="T141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141" s="3">
        <f>IF((V141-(Tabela5[[#This Row],[Hora Fim Realizado]]-Tabela5[[#This Row],[Hora Início Realizado]]))&lt; 0,(Tabela5[[#This Row],[Hora Fim Realizado]]-Tabela5[[#This Row],[Hora Início Realizado]])-V141,V141-(Tabela5[[#This Row],[Hora Fim Realizado]]-Tabela5[[#This Row],[Hora Início Realizado]]))</f>
        <v>1.648148148148193E-2</v>
      </c>
      <c r="V141" s="3">
        <v>0.33333333333333298</v>
      </c>
      <c r="W141">
        <f>IF((V141-(Tabela5[[#This Row],[Hora Fim Realizado]]-Tabela5[[#This Row],[Hora Início Realizado]]))&lt; 0,-1*(MINUTE(Tabela5[[#This Row],[Hora ]]))+(HOUR(Tabela5[[#This Row],[Hora ]])*60),(MINUTE(Tabela5[[#This Row],[Hora ]]))+(HOUR(Tabela5[[#This Row],[Hora ]])*60))</f>
        <v>-23</v>
      </c>
      <c r="X141" t="str">
        <f t="shared" si="2"/>
        <v>Estouro</v>
      </c>
      <c r="Y141" s="3">
        <f>IFERROR(MROUND(Tabela5[[#This Row],[Filtro Horário Fim]],1/48)," ")</f>
        <v>0.85416666666666663</v>
      </c>
      <c r="Z141" s="3">
        <f>IFERROR(MROUND(Tabela5[[#This Row],[Hora Início Realizado]],1/48)," ")</f>
        <v>0.52083333333333326</v>
      </c>
    </row>
    <row r="142" spans="1:26" x14ac:dyDescent="0.3">
      <c r="A142" t="s">
        <v>17</v>
      </c>
      <c r="B142">
        <v>-5</v>
      </c>
      <c r="C142" t="s">
        <v>658</v>
      </c>
      <c r="D142" t="s">
        <v>933</v>
      </c>
      <c r="E142" t="s">
        <v>934</v>
      </c>
      <c r="F142" t="s">
        <v>935</v>
      </c>
      <c r="G142" t="s">
        <v>332</v>
      </c>
      <c r="H142" t="s">
        <v>397</v>
      </c>
      <c r="I142" t="s">
        <v>24</v>
      </c>
      <c r="J142" t="s">
        <v>37</v>
      </c>
      <c r="K142" t="s">
        <v>753</v>
      </c>
      <c r="L142" t="s">
        <v>501</v>
      </c>
      <c r="M142" t="s">
        <v>502</v>
      </c>
      <c r="N142" t="s">
        <v>936</v>
      </c>
      <c r="O142" s="3" t="s">
        <v>937</v>
      </c>
      <c r="P142" t="s">
        <v>92</v>
      </c>
      <c r="R142">
        <v>18.425000000000001</v>
      </c>
      <c r="S142" t="str">
        <f>LEFT(Tabela5[[#This Row],[Hora Fim Realizado]],5)</f>
        <v>18:50</v>
      </c>
      <c r="T142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19h</v>
      </c>
      <c r="U142" s="3">
        <f>IF((V142-(Tabela5[[#This Row],[Hora Fim Realizado]]-Tabela5[[#This Row],[Hora Início Realizado]]))&lt; 0,(Tabela5[[#This Row],[Hora Fim Realizado]]-Tabela5[[#This Row],[Hora Início Realizado]])-V142,V142-(Tabela5[[#This Row],[Hora Fim Realizado]]-Tabela5[[#This Row],[Hora Início Realizado]]))</f>
        <v>3.9930555555559577E-3</v>
      </c>
      <c r="V142" s="3">
        <v>0.33333333333333298</v>
      </c>
      <c r="W142">
        <f>IF((V142-(Tabela5[[#This Row],[Hora Fim Realizado]]-Tabela5[[#This Row],[Hora Início Realizado]]))&lt; 0,-1*(MINUTE(Tabela5[[#This Row],[Hora ]]))+(HOUR(Tabela5[[#This Row],[Hora ]])*60),(MINUTE(Tabela5[[#This Row],[Hora ]]))+(HOUR(Tabela5[[#This Row],[Hora ]])*60))</f>
        <v>-5</v>
      </c>
      <c r="X142" t="str">
        <f t="shared" si="2"/>
        <v>Estouro</v>
      </c>
      <c r="Y142" s="3">
        <f>IFERROR(MROUND(Tabela5[[#This Row],[Filtro Horário Fim]],1/48)," ")</f>
        <v>0.79166666666666663</v>
      </c>
      <c r="Z142" s="3">
        <f>IFERROR(MROUND(Tabela5[[#This Row],[Hora Início Realizado]],1/48)," ")</f>
        <v>0.4375</v>
      </c>
    </row>
    <row r="143" spans="1:26" x14ac:dyDescent="0.3">
      <c r="A143" t="s">
        <v>17</v>
      </c>
      <c r="B143">
        <v>-32</v>
      </c>
      <c r="C143" t="s">
        <v>658</v>
      </c>
      <c r="D143" t="s">
        <v>938</v>
      </c>
      <c r="E143" t="s">
        <v>939</v>
      </c>
      <c r="F143" t="s">
        <v>940</v>
      </c>
      <c r="G143" t="s">
        <v>419</v>
      </c>
      <c r="H143" t="s">
        <v>941</v>
      </c>
      <c r="I143" t="s">
        <v>24</v>
      </c>
      <c r="J143" t="s">
        <v>37</v>
      </c>
      <c r="K143" t="s">
        <v>821</v>
      </c>
      <c r="L143" t="s">
        <v>766</v>
      </c>
      <c r="M143" t="s">
        <v>942</v>
      </c>
      <c r="N143" t="s">
        <v>943</v>
      </c>
      <c r="O143" s="3" t="s">
        <v>944</v>
      </c>
      <c r="P143" t="s">
        <v>59</v>
      </c>
      <c r="R143">
        <v>16.295000000000002</v>
      </c>
      <c r="S143" t="str">
        <f>LEFT(Tabela5[[#This Row],[Hora Fim Realizado]],5)</f>
        <v>17:47</v>
      </c>
      <c r="T143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18h</v>
      </c>
      <c r="U143" s="3">
        <f>IF((V143-(Tabela5[[#This Row],[Hora Fim Realizado]]-Tabela5[[#This Row],[Hora Início Realizado]]))&lt; 0,(Tabela5[[#This Row],[Hora Fim Realizado]]-Tabela5[[#This Row],[Hora Início Realizado]])-V143,V143-(Tabela5[[#This Row],[Hora Fim Realizado]]-Tabela5[[#This Row],[Hora Início Realizado]]))</f>
        <v>2.2569444444444808E-2</v>
      </c>
      <c r="V143" s="3">
        <v>0.33333333333333298</v>
      </c>
      <c r="W143">
        <f>IF((V143-(Tabela5[[#This Row],[Hora Fim Realizado]]-Tabela5[[#This Row],[Hora Início Realizado]]))&lt; 0,-1*(MINUTE(Tabela5[[#This Row],[Hora ]]))+(HOUR(Tabela5[[#This Row],[Hora ]])*60),(MINUTE(Tabela5[[#This Row],[Hora ]]))+(HOUR(Tabela5[[#This Row],[Hora ]])*60))</f>
        <v>-32</v>
      </c>
      <c r="X143" t="str">
        <f t="shared" si="2"/>
        <v>Estouro</v>
      </c>
      <c r="Y143" s="3">
        <f>IFERROR(MROUND(Tabela5[[#This Row],[Filtro Horário Fim]],1/48)," ")</f>
        <v>0.75</v>
      </c>
      <c r="Z143" s="3">
        <f>IFERROR(MROUND(Tabela5[[#This Row],[Hora Início Realizado]],1/48)," ")</f>
        <v>0.39583333333333331</v>
      </c>
    </row>
    <row r="144" spans="1:26" x14ac:dyDescent="0.3">
      <c r="A144" t="s">
        <v>17</v>
      </c>
      <c r="B144">
        <v>39</v>
      </c>
      <c r="C144" t="s">
        <v>658</v>
      </c>
      <c r="D144" t="s">
        <v>945</v>
      </c>
      <c r="E144" t="s">
        <v>946</v>
      </c>
      <c r="F144" t="s">
        <v>947</v>
      </c>
      <c r="G144" t="s">
        <v>427</v>
      </c>
      <c r="H144" t="s">
        <v>333</v>
      </c>
      <c r="I144" t="s">
        <v>24</v>
      </c>
      <c r="J144" t="s">
        <v>37</v>
      </c>
      <c r="K144" t="s">
        <v>747</v>
      </c>
      <c r="L144" t="s">
        <v>27</v>
      </c>
      <c r="M144" t="s">
        <v>28</v>
      </c>
      <c r="N144" t="s">
        <v>948</v>
      </c>
      <c r="O144" s="3" t="s">
        <v>949</v>
      </c>
      <c r="P144" t="s">
        <v>41</v>
      </c>
      <c r="R144">
        <v>14</v>
      </c>
      <c r="S144" t="str">
        <f>LEFT(Tabela5[[#This Row],[Hora Fim Realizado]],5)</f>
        <v>20:37</v>
      </c>
      <c r="T144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144" s="3">
        <f>IF((V144-(Tabela5[[#This Row],[Hora Fim Realizado]]-Tabela5[[#This Row],[Hora Início Realizado]]))&lt; 0,(Tabela5[[#This Row],[Hora Fim Realizado]]-Tabela5[[#This Row],[Hora Início Realizado]])-V144,V144-(Tabela5[[#This Row],[Hora Fim Realizado]]-Tabela5[[#This Row],[Hora Início Realizado]]))</f>
        <v>2.7245370370370059E-2</v>
      </c>
      <c r="V144" s="3">
        <v>0.33333333333333298</v>
      </c>
      <c r="W144">
        <f>IF((V144-(Tabela5[[#This Row],[Hora Fim Realizado]]-Tabela5[[#This Row],[Hora Início Realizado]]))&lt; 0,-1*(MINUTE(Tabela5[[#This Row],[Hora ]]))+(HOUR(Tabela5[[#This Row],[Hora ]])*60),(MINUTE(Tabela5[[#This Row],[Hora ]]))+(HOUR(Tabela5[[#This Row],[Hora ]])*60))</f>
        <v>39</v>
      </c>
      <c r="X144" t="str">
        <f t="shared" si="2"/>
        <v>De 30 até 60 minutos</v>
      </c>
      <c r="Y144" s="3">
        <f>IFERROR(MROUND(Tabela5[[#This Row],[Filtro Horário Fim]],1/48)," ")</f>
        <v>0.85416666666666663</v>
      </c>
      <c r="Z144" s="3">
        <f>IFERROR(MROUND(Tabela5[[#This Row],[Hora Início Realizado]],1/48)," ")</f>
        <v>0.5625</v>
      </c>
    </row>
    <row r="145" spans="1:26" x14ac:dyDescent="0.3">
      <c r="A145" t="s">
        <v>17</v>
      </c>
      <c r="B145">
        <v>19</v>
      </c>
      <c r="C145" t="s">
        <v>658</v>
      </c>
      <c r="D145" t="s">
        <v>950</v>
      </c>
      <c r="E145" t="s">
        <v>951</v>
      </c>
      <c r="F145" t="s">
        <v>952</v>
      </c>
      <c r="G145" t="s">
        <v>461</v>
      </c>
      <c r="H145" t="s">
        <v>953</v>
      </c>
      <c r="I145" t="s">
        <v>24</v>
      </c>
      <c r="J145" t="s">
        <v>37</v>
      </c>
      <c r="K145" t="s">
        <v>753</v>
      </c>
      <c r="L145" t="s">
        <v>27</v>
      </c>
      <c r="M145" t="s">
        <v>28</v>
      </c>
      <c r="N145" t="s">
        <v>954</v>
      </c>
      <c r="O145" s="3" t="s">
        <v>132</v>
      </c>
      <c r="P145" t="s">
        <v>68</v>
      </c>
      <c r="R145">
        <v>11.625</v>
      </c>
      <c r="S145" t="str">
        <f>LEFT(Tabela5[[#This Row],[Hora Fim Realizado]],5)</f>
        <v>20:49</v>
      </c>
      <c r="T145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145" s="3">
        <f>IF((V145-(Tabela5[[#This Row],[Hora Fim Realizado]]-Tabela5[[#This Row],[Hora Início Realizado]]))&lt; 0,(Tabela5[[#This Row],[Hora Fim Realizado]]-Tabela5[[#This Row],[Hora Início Realizado]])-V145,V145-(Tabela5[[#This Row],[Hora Fim Realizado]]-Tabela5[[#This Row],[Hora Início Realizado]]))</f>
        <v>1.3749999999999651E-2</v>
      </c>
      <c r="V145" s="3">
        <v>0.33333333333333298</v>
      </c>
      <c r="W145">
        <f>IF((V145-(Tabela5[[#This Row],[Hora Fim Realizado]]-Tabela5[[#This Row],[Hora Início Realizado]]))&lt; 0,-1*(MINUTE(Tabela5[[#This Row],[Hora ]]))+(HOUR(Tabela5[[#This Row],[Hora ]])*60),(MINUTE(Tabela5[[#This Row],[Hora ]]))+(HOUR(Tabela5[[#This Row],[Hora ]])*60))</f>
        <v>19</v>
      </c>
      <c r="X145" t="str">
        <f t="shared" si="2"/>
        <v>Até 30 minutos</v>
      </c>
      <c r="Y145" s="3">
        <f>IFERROR(MROUND(Tabela5[[#This Row],[Filtro Horário Fim]],1/48)," ")</f>
        <v>0.875</v>
      </c>
      <c r="Z145" s="3">
        <f>IFERROR(MROUND(Tabela5[[#This Row],[Hora Início Realizado]],1/48)," ")</f>
        <v>0.54166666666666663</v>
      </c>
    </row>
    <row r="146" spans="1:26" x14ac:dyDescent="0.3">
      <c r="A146" t="s">
        <v>17</v>
      </c>
      <c r="B146">
        <v>-21</v>
      </c>
      <c r="C146" t="s">
        <v>658</v>
      </c>
      <c r="D146" t="s">
        <v>955</v>
      </c>
      <c r="E146" t="s">
        <v>956</v>
      </c>
      <c r="F146" t="s">
        <v>957</v>
      </c>
      <c r="G146" t="s">
        <v>483</v>
      </c>
      <c r="H146" t="s">
        <v>958</v>
      </c>
      <c r="I146" t="s">
        <v>24</v>
      </c>
      <c r="J146" t="s">
        <v>37</v>
      </c>
      <c r="K146" t="s">
        <v>959</v>
      </c>
      <c r="L146" t="s">
        <v>501</v>
      </c>
      <c r="M146" t="s">
        <v>502</v>
      </c>
      <c r="N146" t="s">
        <v>960</v>
      </c>
      <c r="O146" s="3" t="s">
        <v>961</v>
      </c>
      <c r="P146" t="s">
        <v>92</v>
      </c>
      <c r="R146">
        <v>17.75</v>
      </c>
      <c r="S146" t="str">
        <f>LEFT(Tabela5[[#This Row],[Hora Fim Realizado]],5)</f>
        <v>18:51</v>
      </c>
      <c r="T146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19h</v>
      </c>
      <c r="U146" s="3">
        <f>IF((V146-(Tabela5[[#This Row],[Hora Fim Realizado]]-Tabela5[[#This Row],[Hora Início Realizado]]))&lt; 0,(Tabela5[[#This Row],[Hora Fim Realizado]]-Tabela5[[#This Row],[Hora Início Realizado]])-V146,V146-(Tabela5[[#This Row],[Hora Fim Realizado]]-Tabela5[[#This Row],[Hora Início Realizado]]))</f>
        <v>1.4930555555555947E-2</v>
      </c>
      <c r="V146" s="3">
        <v>0.33333333333333298</v>
      </c>
      <c r="W146">
        <f>IF((V146-(Tabela5[[#This Row],[Hora Fim Realizado]]-Tabela5[[#This Row],[Hora Início Realizado]]))&lt; 0,-1*(MINUTE(Tabela5[[#This Row],[Hora ]]))+(HOUR(Tabela5[[#This Row],[Hora ]])*60),(MINUTE(Tabela5[[#This Row],[Hora ]]))+(HOUR(Tabela5[[#This Row],[Hora ]])*60))</f>
        <v>-21</v>
      </c>
      <c r="X146" t="str">
        <f t="shared" si="2"/>
        <v>Estouro</v>
      </c>
      <c r="Y146" s="3">
        <f>IFERROR(MROUND(Tabela5[[#This Row],[Filtro Horário Fim]],1/48)," ")</f>
        <v>0.79166666666666663</v>
      </c>
      <c r="Z146" s="3">
        <f>IFERROR(MROUND(Tabela5[[#This Row],[Hora Início Realizado]],1/48)," ")</f>
        <v>0.4375</v>
      </c>
    </row>
    <row r="147" spans="1:26" x14ac:dyDescent="0.3">
      <c r="A147" t="s">
        <v>17</v>
      </c>
      <c r="B147">
        <v>-45</v>
      </c>
      <c r="C147" t="s">
        <v>658</v>
      </c>
      <c r="D147" t="s">
        <v>962</v>
      </c>
      <c r="E147" t="s">
        <v>963</v>
      </c>
      <c r="F147" t="s">
        <v>964</v>
      </c>
      <c r="G147" t="s">
        <v>427</v>
      </c>
      <c r="H147" t="s">
        <v>965</v>
      </c>
      <c r="I147" t="s">
        <v>24</v>
      </c>
      <c r="J147" t="s">
        <v>37</v>
      </c>
      <c r="K147" t="s">
        <v>966</v>
      </c>
      <c r="L147" t="s">
        <v>501</v>
      </c>
      <c r="M147" t="s">
        <v>502</v>
      </c>
      <c r="N147" t="s">
        <v>967</v>
      </c>
      <c r="O147" s="3" t="s">
        <v>968</v>
      </c>
      <c r="P147" t="s">
        <v>41</v>
      </c>
      <c r="R147">
        <v>9.75</v>
      </c>
      <c r="S147" t="str">
        <f>LEFT(Tabela5[[#This Row],[Hora Fim Realizado]],5)</f>
        <v>19:00</v>
      </c>
      <c r="T147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147" s="3">
        <f>IF((V147-(Tabela5[[#This Row],[Hora Fim Realizado]]-Tabela5[[#This Row],[Hora Início Realizado]]))&lt; 0,(Tabela5[[#This Row],[Hora Fim Realizado]]-Tabela5[[#This Row],[Hora Início Realizado]])-V147,V147-(Tabela5[[#This Row],[Hora Fim Realizado]]-Tabela5[[#This Row],[Hora Início Realizado]]))</f>
        <v>3.187500000000032E-2</v>
      </c>
      <c r="V147" s="3">
        <v>0.33333333333333298</v>
      </c>
      <c r="W147">
        <f>IF((V147-(Tabela5[[#This Row],[Hora Fim Realizado]]-Tabela5[[#This Row],[Hora Início Realizado]]))&lt; 0,-1*(MINUTE(Tabela5[[#This Row],[Hora ]]))+(HOUR(Tabela5[[#This Row],[Hora ]])*60),(MINUTE(Tabela5[[#This Row],[Hora ]]))+(HOUR(Tabela5[[#This Row],[Hora ]])*60))</f>
        <v>-45</v>
      </c>
      <c r="X147" t="str">
        <f t="shared" si="2"/>
        <v>Estouro</v>
      </c>
      <c r="Y147" s="3">
        <f>IFERROR(MROUND(Tabela5[[#This Row],[Filtro Horário Fim]],1/48)," ")</f>
        <v>0.79166666666666663</v>
      </c>
      <c r="Z147" s="3">
        <f>IFERROR(MROUND(Tabela5[[#This Row],[Hora Início Realizado]],1/48)," ")</f>
        <v>0.41666666666666663</v>
      </c>
    </row>
    <row r="148" spans="1:26" x14ac:dyDescent="0.3">
      <c r="A148" t="s">
        <v>17</v>
      </c>
      <c r="B148">
        <v>10</v>
      </c>
      <c r="C148" t="s">
        <v>658</v>
      </c>
      <c r="D148" t="s">
        <v>969</v>
      </c>
      <c r="E148" t="s">
        <v>970</v>
      </c>
      <c r="F148" t="s">
        <v>971</v>
      </c>
      <c r="G148" t="s">
        <v>579</v>
      </c>
      <c r="H148" t="s">
        <v>89</v>
      </c>
      <c r="I148" t="s">
        <v>24</v>
      </c>
      <c r="J148" t="s">
        <v>37</v>
      </c>
      <c r="K148" t="s">
        <v>972</v>
      </c>
      <c r="L148" t="s">
        <v>27</v>
      </c>
      <c r="M148" t="s">
        <v>28</v>
      </c>
      <c r="N148" t="s">
        <v>973</v>
      </c>
      <c r="O148" s="3" t="s">
        <v>974</v>
      </c>
      <c r="P148" t="s">
        <v>50</v>
      </c>
      <c r="R148">
        <v>17.47</v>
      </c>
      <c r="S148" t="str">
        <f>LEFT(Tabela5[[#This Row],[Hora Fim Realizado]],5)</f>
        <v>21:13</v>
      </c>
      <c r="T148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Acima de 21h</v>
      </c>
      <c r="U148" s="3">
        <f>IF((V148-(Tabela5[[#This Row],[Hora Fim Realizado]]-Tabela5[[#This Row],[Hora Início Realizado]]))&lt; 0,(Tabela5[[#This Row],[Hora Fim Realizado]]-Tabela5[[#This Row],[Hora Início Realizado]])-V148,V148-(Tabela5[[#This Row],[Hora Fim Realizado]]-Tabela5[[#This Row],[Hora Início Realizado]]))</f>
        <v>7.1759259259255859E-3</v>
      </c>
      <c r="V148" s="3">
        <v>0.33333333333333298</v>
      </c>
      <c r="W148">
        <f>IF((V148-(Tabela5[[#This Row],[Hora Fim Realizado]]-Tabela5[[#This Row],[Hora Início Realizado]]))&lt; 0,-1*(MINUTE(Tabela5[[#This Row],[Hora ]]))+(HOUR(Tabela5[[#This Row],[Hora ]])*60),(MINUTE(Tabela5[[#This Row],[Hora ]]))+(HOUR(Tabela5[[#This Row],[Hora ]])*60))</f>
        <v>10</v>
      </c>
      <c r="X148" t="str">
        <f t="shared" si="2"/>
        <v>Até 30 minutos</v>
      </c>
      <c r="Y148" s="3">
        <f>IFERROR(MROUND(Tabela5[[#This Row],[Filtro Horário Fim]],1/48)," ")</f>
        <v>0.875</v>
      </c>
      <c r="Z148" s="3">
        <f>IFERROR(MROUND(Tabela5[[#This Row],[Hora Início Realizado]],1/48)," ")</f>
        <v>0.5625</v>
      </c>
    </row>
    <row r="149" spans="1:26" x14ac:dyDescent="0.3">
      <c r="A149" t="s">
        <v>17</v>
      </c>
      <c r="B149">
        <v>480</v>
      </c>
      <c r="C149" t="s">
        <v>658</v>
      </c>
      <c r="D149" t="s">
        <v>975</v>
      </c>
      <c r="E149" t="s">
        <v>976</v>
      </c>
      <c r="F149" t="s">
        <v>977</v>
      </c>
      <c r="G149" t="s">
        <v>419</v>
      </c>
      <c r="H149" t="s">
        <v>978</v>
      </c>
      <c r="I149" t="s">
        <v>24</v>
      </c>
      <c r="J149" t="s">
        <v>37</v>
      </c>
      <c r="K149" t="s">
        <v>979</v>
      </c>
      <c r="L149" t="s">
        <v>501</v>
      </c>
      <c r="M149" t="s">
        <v>878</v>
      </c>
      <c r="P149" t="s">
        <v>59</v>
      </c>
      <c r="R149">
        <v>2.3950000000000005</v>
      </c>
      <c r="S149" t="str">
        <f>LEFT(Tabela5[[#This Row],[Hora Fim Realizado]],5)</f>
        <v/>
      </c>
      <c r="T149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17h</v>
      </c>
      <c r="U149" s="3">
        <f>IF((V149-(Tabela5[[#This Row],[Hora Fim Realizado]]-Tabela5[[#This Row],[Hora Início Realizado]]))&lt; 0,(Tabela5[[#This Row],[Hora Fim Realizado]]-Tabela5[[#This Row],[Hora Início Realizado]])-V149,V149-(Tabela5[[#This Row],[Hora Fim Realizado]]-Tabela5[[#This Row],[Hora Início Realizado]]))</f>
        <v>0.33333333333333298</v>
      </c>
      <c r="V149" s="3">
        <v>0.33333333333333298</v>
      </c>
      <c r="W149">
        <f>IF((V149-(Tabela5[[#This Row],[Hora Fim Realizado]]-Tabela5[[#This Row],[Hora Início Realizado]]))&lt; 0,-1*(MINUTE(Tabela5[[#This Row],[Hora ]]))+(HOUR(Tabela5[[#This Row],[Hora ]])*60),(MINUTE(Tabela5[[#This Row],[Hora ]]))+(HOUR(Tabela5[[#This Row],[Hora ]])*60))</f>
        <v>480</v>
      </c>
      <c r="X149" t="str">
        <f t="shared" si="2"/>
        <v>Acima de 120 minutos</v>
      </c>
      <c r="Y149" s="3" t="str">
        <f>IFERROR(MROUND(Tabela5[[#This Row],[Filtro Horário Fim]],1/48)," ")</f>
        <v xml:space="preserve"> </v>
      </c>
      <c r="Z149" s="3">
        <f>IFERROR(MROUND(Tabela5[[#This Row],[Hora Início Realizado]],1/48)," ")</f>
        <v>0</v>
      </c>
    </row>
    <row r="150" spans="1:26" x14ac:dyDescent="0.3">
      <c r="A150" t="s">
        <v>17</v>
      </c>
      <c r="B150">
        <v>15</v>
      </c>
      <c r="C150" t="s">
        <v>658</v>
      </c>
      <c r="D150" t="s">
        <v>980</v>
      </c>
      <c r="E150" t="s">
        <v>981</v>
      </c>
      <c r="F150" t="s">
        <v>982</v>
      </c>
      <c r="G150" t="s">
        <v>469</v>
      </c>
      <c r="H150" t="s">
        <v>983</v>
      </c>
      <c r="I150" t="s">
        <v>24</v>
      </c>
      <c r="J150" t="s">
        <v>37</v>
      </c>
      <c r="K150" t="s">
        <v>984</v>
      </c>
      <c r="L150" t="s">
        <v>27</v>
      </c>
      <c r="M150" t="s">
        <v>28</v>
      </c>
      <c r="N150" t="s">
        <v>985</v>
      </c>
      <c r="O150" s="3" t="s">
        <v>986</v>
      </c>
      <c r="P150" t="s">
        <v>59</v>
      </c>
      <c r="R150">
        <v>18.875</v>
      </c>
      <c r="S150" t="str">
        <f>LEFT(Tabela5[[#This Row],[Hora Fim Realizado]],5)</f>
        <v>20:52</v>
      </c>
      <c r="T150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150" s="3">
        <f>IF((V150-(Tabela5[[#This Row],[Hora Fim Realizado]]-Tabela5[[#This Row],[Hora Início Realizado]]))&lt; 0,(Tabela5[[#This Row],[Hora Fim Realizado]]-Tabela5[[#This Row],[Hora Início Realizado]])-V150,V150-(Tabela5[[#This Row],[Hora Fim Realizado]]-Tabela5[[#This Row],[Hora Início Realizado]]))</f>
        <v>1.0995370370369961E-2</v>
      </c>
      <c r="V150" s="3">
        <v>0.33333333333333298</v>
      </c>
      <c r="W150">
        <f>IF((V150-(Tabela5[[#This Row],[Hora Fim Realizado]]-Tabela5[[#This Row],[Hora Início Realizado]]))&lt; 0,-1*(MINUTE(Tabela5[[#This Row],[Hora ]]))+(HOUR(Tabela5[[#This Row],[Hora ]])*60),(MINUTE(Tabela5[[#This Row],[Hora ]]))+(HOUR(Tabela5[[#This Row],[Hora ]])*60))</f>
        <v>15</v>
      </c>
      <c r="X150" t="str">
        <f t="shared" si="2"/>
        <v>Até 30 minutos</v>
      </c>
      <c r="Y150" s="3">
        <f>IFERROR(MROUND(Tabela5[[#This Row],[Filtro Horário Fim]],1/48)," ")</f>
        <v>0.875</v>
      </c>
      <c r="Z150" s="3">
        <f>IFERROR(MROUND(Tabela5[[#This Row],[Hora Início Realizado]],1/48)," ")</f>
        <v>0.54166666666666663</v>
      </c>
    </row>
    <row r="151" spans="1:26" x14ac:dyDescent="0.3">
      <c r="A151" t="s">
        <v>17</v>
      </c>
      <c r="B151">
        <v>51</v>
      </c>
      <c r="C151" t="s">
        <v>658</v>
      </c>
      <c r="D151" t="s">
        <v>987</v>
      </c>
      <c r="E151" t="s">
        <v>988</v>
      </c>
      <c r="F151" t="s">
        <v>989</v>
      </c>
      <c r="G151" t="s">
        <v>587</v>
      </c>
      <c r="H151" t="s">
        <v>218</v>
      </c>
      <c r="I151" t="s">
        <v>24</v>
      </c>
      <c r="J151" t="s">
        <v>37</v>
      </c>
      <c r="K151" t="s">
        <v>990</v>
      </c>
      <c r="L151" t="s">
        <v>27</v>
      </c>
      <c r="M151" t="s">
        <v>28</v>
      </c>
      <c r="N151" t="s">
        <v>991</v>
      </c>
      <c r="O151" s="3" t="s">
        <v>992</v>
      </c>
      <c r="P151" t="s">
        <v>68</v>
      </c>
      <c r="R151">
        <v>12.385</v>
      </c>
      <c r="S151" t="str">
        <f>LEFT(Tabela5[[#This Row],[Hora Fim Realizado]],5)</f>
        <v>20:26</v>
      </c>
      <c r="T151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151" s="3">
        <f>IF((V151-(Tabela5[[#This Row],[Hora Fim Realizado]]-Tabela5[[#This Row],[Hora Início Realizado]]))&lt; 0,(Tabela5[[#This Row],[Hora Fim Realizado]]-Tabela5[[#This Row],[Hora Início Realizado]])-V151,V151-(Tabela5[[#This Row],[Hora Fim Realizado]]-Tabela5[[#This Row],[Hora Início Realizado]]))</f>
        <v>3.6018518518518172E-2</v>
      </c>
      <c r="V151" s="3">
        <v>0.33333333333333298</v>
      </c>
      <c r="W151">
        <f>IF((V151-(Tabela5[[#This Row],[Hora Fim Realizado]]-Tabela5[[#This Row],[Hora Início Realizado]]))&lt; 0,-1*(MINUTE(Tabela5[[#This Row],[Hora ]]))+(HOUR(Tabela5[[#This Row],[Hora ]])*60),(MINUTE(Tabela5[[#This Row],[Hora ]]))+(HOUR(Tabela5[[#This Row],[Hora ]])*60))</f>
        <v>51</v>
      </c>
      <c r="X151" t="str">
        <f t="shared" si="2"/>
        <v>De 30 até 60 minutos</v>
      </c>
      <c r="Y151" s="3">
        <f>IFERROR(MROUND(Tabela5[[#This Row],[Filtro Horário Fim]],1/48)," ")</f>
        <v>0.85416666666666663</v>
      </c>
      <c r="Z151" s="3">
        <f>IFERROR(MROUND(Tabela5[[#This Row],[Hora Início Realizado]],1/48)," ")</f>
        <v>0.5625</v>
      </c>
    </row>
    <row r="152" spans="1:26" x14ac:dyDescent="0.3">
      <c r="A152" t="s">
        <v>17</v>
      </c>
      <c r="B152">
        <v>-11</v>
      </c>
      <c r="C152" t="s">
        <v>658</v>
      </c>
      <c r="D152" t="s">
        <v>993</v>
      </c>
      <c r="E152" t="s">
        <v>994</v>
      </c>
      <c r="F152" t="s">
        <v>995</v>
      </c>
      <c r="G152" t="s">
        <v>594</v>
      </c>
      <c r="H152" t="s">
        <v>996</v>
      </c>
      <c r="I152" t="s">
        <v>24</v>
      </c>
      <c r="J152" t="s">
        <v>37</v>
      </c>
      <c r="K152" t="s">
        <v>997</v>
      </c>
      <c r="L152" t="s">
        <v>501</v>
      </c>
      <c r="M152" t="s">
        <v>502</v>
      </c>
      <c r="N152" t="s">
        <v>998</v>
      </c>
      <c r="O152" s="3" t="s">
        <v>999</v>
      </c>
      <c r="P152" t="s">
        <v>92</v>
      </c>
      <c r="R152">
        <v>17</v>
      </c>
      <c r="S152" t="str">
        <f>LEFT(Tabela5[[#This Row],[Hora Fim Realizado]],5)</f>
        <v>18:44</v>
      </c>
      <c r="T152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19h</v>
      </c>
      <c r="U152" s="3">
        <f>IF((V152-(Tabela5[[#This Row],[Hora Fim Realizado]]-Tabela5[[#This Row],[Hora Início Realizado]]))&lt; 0,(Tabela5[[#This Row],[Hora Fim Realizado]]-Tabela5[[#This Row],[Hora Início Realizado]])-V152,V152-(Tabela5[[#This Row],[Hora Fim Realizado]]-Tabela5[[#This Row],[Hora Início Realizado]]))</f>
        <v>7.6736111111115335E-3</v>
      </c>
      <c r="V152" s="3">
        <v>0.33333333333333298</v>
      </c>
      <c r="W152">
        <f>IF((V152-(Tabela5[[#This Row],[Hora Fim Realizado]]-Tabela5[[#This Row],[Hora Início Realizado]]))&lt; 0,-1*(MINUTE(Tabela5[[#This Row],[Hora ]]))+(HOUR(Tabela5[[#This Row],[Hora ]])*60),(MINUTE(Tabela5[[#This Row],[Hora ]]))+(HOUR(Tabela5[[#This Row],[Hora ]])*60))</f>
        <v>-11</v>
      </c>
      <c r="X152" t="str">
        <f t="shared" si="2"/>
        <v>Estouro</v>
      </c>
      <c r="Y152" s="3">
        <f>IFERROR(MROUND(Tabela5[[#This Row],[Filtro Horário Fim]],1/48)," ")</f>
        <v>0.77083333333333326</v>
      </c>
      <c r="Z152" s="3">
        <f>IFERROR(MROUND(Tabela5[[#This Row],[Hora Início Realizado]],1/48)," ")</f>
        <v>0.4375</v>
      </c>
    </row>
    <row r="153" spans="1:26" x14ac:dyDescent="0.3">
      <c r="A153" t="s">
        <v>17</v>
      </c>
      <c r="B153">
        <v>16</v>
      </c>
      <c r="C153" t="s">
        <v>658</v>
      </c>
      <c r="D153" t="s">
        <v>1000</v>
      </c>
      <c r="E153" t="s">
        <v>1001</v>
      </c>
      <c r="F153" t="s">
        <v>1002</v>
      </c>
      <c r="G153" t="s">
        <v>602</v>
      </c>
      <c r="H153" t="s">
        <v>1003</v>
      </c>
      <c r="I153" t="s">
        <v>24</v>
      </c>
      <c r="J153" t="s">
        <v>37</v>
      </c>
      <c r="K153" t="s">
        <v>1004</v>
      </c>
      <c r="L153" t="s">
        <v>27</v>
      </c>
      <c r="M153" t="s">
        <v>28</v>
      </c>
      <c r="N153" t="s">
        <v>677</v>
      </c>
      <c r="O153" s="3" t="s">
        <v>1005</v>
      </c>
      <c r="P153" t="s">
        <v>31</v>
      </c>
      <c r="R153">
        <v>17.03</v>
      </c>
      <c r="S153" t="str">
        <f>LEFT(Tabela5[[#This Row],[Hora Fim Realizado]],5)</f>
        <v>20:53</v>
      </c>
      <c r="T153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153" s="3">
        <f>IF((V153-(Tabela5[[#This Row],[Hora Fim Realizado]]-Tabela5[[#This Row],[Hora Início Realizado]]))&lt; 0,(Tabela5[[#This Row],[Hora Fim Realizado]]-Tabela5[[#This Row],[Hora Início Realizado]])-V153,V153-(Tabela5[[#This Row],[Hora Fim Realizado]]-Tabela5[[#This Row],[Hora Início Realizado]]))</f>
        <v>1.1180555555555249E-2</v>
      </c>
      <c r="V153" s="3">
        <v>0.33333333333333298</v>
      </c>
      <c r="W153">
        <f>IF((V153-(Tabela5[[#This Row],[Hora Fim Realizado]]-Tabela5[[#This Row],[Hora Início Realizado]]))&lt; 0,-1*(MINUTE(Tabela5[[#This Row],[Hora ]]))+(HOUR(Tabela5[[#This Row],[Hora ]])*60),(MINUTE(Tabela5[[#This Row],[Hora ]]))+(HOUR(Tabela5[[#This Row],[Hora ]])*60))</f>
        <v>16</v>
      </c>
      <c r="X153" t="str">
        <f t="shared" si="2"/>
        <v>Até 30 minutos</v>
      </c>
      <c r="Y153" s="3">
        <f>IFERROR(MROUND(Tabela5[[#This Row],[Filtro Horário Fim]],1/48)," ")</f>
        <v>0.875</v>
      </c>
      <c r="Z153" s="3">
        <f>IFERROR(MROUND(Tabela5[[#This Row],[Hora Início Realizado]],1/48)," ")</f>
        <v>0.54166666666666663</v>
      </c>
    </row>
    <row r="154" spans="1:26" x14ac:dyDescent="0.3">
      <c r="A154" t="s">
        <v>17</v>
      </c>
      <c r="B154">
        <v>23</v>
      </c>
      <c r="C154" t="s">
        <v>658</v>
      </c>
      <c r="D154" t="s">
        <v>1006</v>
      </c>
      <c r="E154" t="s">
        <v>1007</v>
      </c>
      <c r="F154" t="s">
        <v>1008</v>
      </c>
      <c r="G154" t="s">
        <v>508</v>
      </c>
      <c r="H154" t="s">
        <v>412</v>
      </c>
      <c r="I154" t="s">
        <v>24</v>
      </c>
      <c r="J154" t="s">
        <v>37</v>
      </c>
      <c r="K154" t="s">
        <v>1009</v>
      </c>
      <c r="L154" t="s">
        <v>27</v>
      </c>
      <c r="M154" t="s">
        <v>28</v>
      </c>
      <c r="N154" t="s">
        <v>1010</v>
      </c>
      <c r="O154" s="3" t="s">
        <v>1011</v>
      </c>
      <c r="P154" t="s">
        <v>68</v>
      </c>
      <c r="R154">
        <v>17.75</v>
      </c>
      <c r="S154" t="str">
        <f>LEFT(Tabela5[[#This Row],[Hora Fim Realizado]],5)</f>
        <v>21:01</v>
      </c>
      <c r="T154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Acima de 21h</v>
      </c>
      <c r="U154" s="3">
        <f>IF((V154-(Tabela5[[#This Row],[Hora Fim Realizado]]-Tabela5[[#This Row],[Hora Início Realizado]]))&lt; 0,(Tabela5[[#This Row],[Hora Fim Realizado]]-Tabela5[[#This Row],[Hora Início Realizado]])-V154,V154-(Tabela5[[#This Row],[Hora Fim Realizado]]-Tabela5[[#This Row],[Hora Início Realizado]]))</f>
        <v>1.6180555555555254E-2</v>
      </c>
      <c r="V154" s="3">
        <v>0.33333333333333298</v>
      </c>
      <c r="W154">
        <f>IF((V154-(Tabela5[[#This Row],[Hora Fim Realizado]]-Tabela5[[#This Row],[Hora Início Realizado]]))&lt; 0,-1*(MINUTE(Tabela5[[#This Row],[Hora ]]))+(HOUR(Tabela5[[#This Row],[Hora ]])*60),(MINUTE(Tabela5[[#This Row],[Hora ]]))+(HOUR(Tabela5[[#This Row],[Hora ]])*60))</f>
        <v>23</v>
      </c>
      <c r="X154" t="str">
        <f t="shared" si="2"/>
        <v>Até 30 minutos</v>
      </c>
      <c r="Y154" s="3">
        <f>IFERROR(MROUND(Tabela5[[#This Row],[Filtro Horário Fim]],1/48)," ")</f>
        <v>0.875</v>
      </c>
      <c r="Z154" s="3">
        <f>IFERROR(MROUND(Tabela5[[#This Row],[Hora Início Realizado]],1/48)," ")</f>
        <v>0.5625</v>
      </c>
    </row>
    <row r="155" spans="1:26" x14ac:dyDescent="0.3">
      <c r="A155" t="s">
        <v>17</v>
      </c>
      <c r="B155">
        <v>12</v>
      </c>
      <c r="C155" t="s">
        <v>658</v>
      </c>
      <c r="D155" t="s">
        <v>1012</v>
      </c>
      <c r="E155" t="s">
        <v>1013</v>
      </c>
      <c r="F155" t="s">
        <v>1014</v>
      </c>
      <c r="G155" t="s">
        <v>522</v>
      </c>
      <c r="H155" t="s">
        <v>291</v>
      </c>
      <c r="I155" t="s">
        <v>24</v>
      </c>
      <c r="J155" t="s">
        <v>37</v>
      </c>
      <c r="K155" t="s">
        <v>1015</v>
      </c>
      <c r="L155" t="s">
        <v>27</v>
      </c>
      <c r="M155" t="s">
        <v>28</v>
      </c>
      <c r="N155" t="s">
        <v>1016</v>
      </c>
      <c r="O155" s="3" t="s">
        <v>1017</v>
      </c>
      <c r="P155" t="s">
        <v>41</v>
      </c>
      <c r="R155">
        <v>15.5</v>
      </c>
      <c r="S155" t="str">
        <f>LEFT(Tabela5[[#This Row],[Hora Fim Realizado]],5)</f>
        <v>21:09</v>
      </c>
      <c r="T155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Acima de 21h</v>
      </c>
      <c r="U155" s="3">
        <f>IF((V155-(Tabela5[[#This Row],[Hora Fim Realizado]]-Tabela5[[#This Row],[Hora Início Realizado]]))&lt; 0,(Tabela5[[#This Row],[Hora Fim Realizado]]-Tabela5[[#This Row],[Hora Início Realizado]])-V155,V155-(Tabela5[[#This Row],[Hora Fim Realizado]]-Tabela5[[#This Row],[Hora Início Realizado]]))</f>
        <v>8.9120370370367463E-3</v>
      </c>
      <c r="V155" s="3">
        <v>0.33333333333333298</v>
      </c>
      <c r="W155">
        <f>IF((V155-(Tabela5[[#This Row],[Hora Fim Realizado]]-Tabela5[[#This Row],[Hora Início Realizado]]))&lt; 0,-1*(MINUTE(Tabela5[[#This Row],[Hora ]]))+(HOUR(Tabela5[[#This Row],[Hora ]])*60),(MINUTE(Tabela5[[#This Row],[Hora ]]))+(HOUR(Tabela5[[#This Row],[Hora ]])*60))</f>
        <v>12</v>
      </c>
      <c r="X155" t="str">
        <f t="shared" si="2"/>
        <v>Até 30 minutos</v>
      </c>
      <c r="Y155" s="3">
        <f>IFERROR(MROUND(Tabela5[[#This Row],[Filtro Horário Fim]],1/48)," ")</f>
        <v>0.875</v>
      </c>
      <c r="Z155" s="3">
        <f>IFERROR(MROUND(Tabela5[[#This Row],[Hora Início Realizado]],1/48)," ")</f>
        <v>0.5625</v>
      </c>
    </row>
    <row r="156" spans="1:26" x14ac:dyDescent="0.3">
      <c r="A156" t="s">
        <v>17</v>
      </c>
      <c r="B156">
        <v>103</v>
      </c>
      <c r="C156" t="s">
        <v>658</v>
      </c>
      <c r="D156" t="s">
        <v>1018</v>
      </c>
      <c r="E156" t="s">
        <v>1019</v>
      </c>
      <c r="F156" t="s">
        <v>1020</v>
      </c>
      <c r="G156" t="s">
        <v>615</v>
      </c>
      <c r="H156" t="s">
        <v>476</v>
      </c>
      <c r="I156" t="s">
        <v>24</v>
      </c>
      <c r="J156" t="s">
        <v>37</v>
      </c>
      <c r="K156" t="s">
        <v>1021</v>
      </c>
      <c r="L156" t="s">
        <v>501</v>
      </c>
      <c r="M156" t="s">
        <v>502</v>
      </c>
      <c r="N156" t="s">
        <v>1022</v>
      </c>
      <c r="O156" s="3" t="s">
        <v>1023</v>
      </c>
      <c r="P156" t="s">
        <v>50</v>
      </c>
      <c r="R156">
        <v>14.23</v>
      </c>
      <c r="S156" t="str">
        <f>LEFT(Tabela5[[#This Row],[Hora Fim Realizado]],5)</f>
        <v>16:44</v>
      </c>
      <c r="T156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17h</v>
      </c>
      <c r="U156" s="3">
        <f>IF((V156-(Tabela5[[#This Row],[Hora Fim Realizado]]-Tabela5[[#This Row],[Hora Início Realizado]]))&lt; 0,(Tabela5[[#This Row],[Hora Fim Realizado]]-Tabela5[[#This Row],[Hora Início Realizado]])-V156,V156-(Tabela5[[#This Row],[Hora Fim Realizado]]-Tabela5[[#This Row],[Hora Início Realizado]]))</f>
        <v>7.1678240740740362E-2</v>
      </c>
      <c r="V156" s="3">
        <v>0.33333333333333298</v>
      </c>
      <c r="W156">
        <f>IF((V156-(Tabela5[[#This Row],[Hora Fim Realizado]]-Tabela5[[#This Row],[Hora Início Realizado]]))&lt; 0,-1*(MINUTE(Tabela5[[#This Row],[Hora ]]))+(HOUR(Tabela5[[#This Row],[Hora ]])*60),(MINUTE(Tabela5[[#This Row],[Hora ]]))+(HOUR(Tabela5[[#This Row],[Hora ]])*60))</f>
        <v>103</v>
      </c>
      <c r="X156" t="str">
        <f t="shared" si="2"/>
        <v>De 90 até 120 minutos</v>
      </c>
      <c r="Y156" s="3">
        <f>IFERROR(MROUND(Tabela5[[#This Row],[Filtro Horário Fim]],1/48)," ")</f>
        <v>0.6875</v>
      </c>
      <c r="Z156" s="3">
        <f>IFERROR(MROUND(Tabela5[[#This Row],[Hora Início Realizado]],1/48)," ")</f>
        <v>0.4375</v>
      </c>
    </row>
    <row r="157" spans="1:26" x14ac:dyDescent="0.3">
      <c r="A157" t="s">
        <v>17</v>
      </c>
      <c r="B157">
        <v>84</v>
      </c>
      <c r="C157" t="s">
        <v>658</v>
      </c>
      <c r="D157" t="s">
        <v>1024</v>
      </c>
      <c r="E157" t="s">
        <v>1025</v>
      </c>
      <c r="F157" t="s">
        <v>1026</v>
      </c>
      <c r="G157" t="s">
        <v>515</v>
      </c>
      <c r="H157" t="s">
        <v>688</v>
      </c>
      <c r="I157" t="s">
        <v>24</v>
      </c>
      <c r="J157" t="s">
        <v>37</v>
      </c>
      <c r="K157" t="s">
        <v>1021</v>
      </c>
      <c r="L157" t="s">
        <v>27</v>
      </c>
      <c r="M157" t="s">
        <v>28</v>
      </c>
      <c r="N157" t="s">
        <v>1027</v>
      </c>
      <c r="O157" s="3" t="s">
        <v>1028</v>
      </c>
      <c r="P157" t="s">
        <v>31</v>
      </c>
      <c r="R157">
        <v>11.719999999999999</v>
      </c>
      <c r="S157" t="str">
        <f>LEFT(Tabela5[[#This Row],[Hora Fim Realizado]],5)</f>
        <v>19:53</v>
      </c>
      <c r="T157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157" s="3">
        <f>IF((V157-(Tabela5[[#This Row],[Hora Fim Realizado]]-Tabela5[[#This Row],[Hora Início Realizado]]))&lt; 0,(Tabela5[[#This Row],[Hora Fim Realizado]]-Tabela5[[#This Row],[Hora Início Realizado]])-V157,V157-(Tabela5[[#This Row],[Hora Fim Realizado]]-Tabela5[[#This Row],[Hora Início Realizado]]))</f>
        <v>5.8854166666666263E-2</v>
      </c>
      <c r="V157" s="3">
        <v>0.33333333333333298</v>
      </c>
      <c r="W157">
        <f>IF((V157-(Tabela5[[#This Row],[Hora Fim Realizado]]-Tabela5[[#This Row],[Hora Início Realizado]]))&lt; 0,-1*(MINUTE(Tabela5[[#This Row],[Hora ]]))+(HOUR(Tabela5[[#This Row],[Hora ]])*60),(MINUTE(Tabela5[[#This Row],[Hora ]]))+(HOUR(Tabela5[[#This Row],[Hora ]])*60))</f>
        <v>84</v>
      </c>
      <c r="X157" t="str">
        <f t="shared" si="2"/>
        <v>De 60 até 90 minutos</v>
      </c>
      <c r="Y157" s="3">
        <f>IFERROR(MROUND(Tabela5[[#This Row],[Filtro Horário Fim]],1/48)," ")</f>
        <v>0.83333333333333326</v>
      </c>
      <c r="Z157" s="3">
        <f>IFERROR(MROUND(Tabela5[[#This Row],[Hora Início Realizado]],1/48)," ")</f>
        <v>0.5625</v>
      </c>
    </row>
    <row r="158" spans="1:26" x14ac:dyDescent="0.3">
      <c r="A158" t="s">
        <v>17</v>
      </c>
      <c r="B158">
        <v>114</v>
      </c>
      <c r="C158" t="s">
        <v>658</v>
      </c>
      <c r="D158" t="s">
        <v>1029</v>
      </c>
      <c r="E158" t="s">
        <v>1030</v>
      </c>
      <c r="F158" t="s">
        <v>1031</v>
      </c>
      <c r="G158" t="s">
        <v>543</v>
      </c>
      <c r="H158" t="s">
        <v>884</v>
      </c>
      <c r="I158" t="s">
        <v>24</v>
      </c>
      <c r="J158" t="s">
        <v>37</v>
      </c>
      <c r="K158" t="s">
        <v>1009</v>
      </c>
      <c r="L158" t="s">
        <v>27</v>
      </c>
      <c r="M158" t="s">
        <v>28</v>
      </c>
      <c r="N158" t="s">
        <v>1032</v>
      </c>
      <c r="O158" s="3" t="s">
        <v>1033</v>
      </c>
      <c r="P158" t="s">
        <v>41</v>
      </c>
      <c r="R158">
        <v>18.215</v>
      </c>
      <c r="S158" t="str">
        <f>LEFT(Tabela5[[#This Row],[Hora Fim Realizado]],5)</f>
        <v>19:16</v>
      </c>
      <c r="T158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158" s="3">
        <f>IF((V158-(Tabela5[[#This Row],[Hora Fim Realizado]]-Tabela5[[#This Row],[Hora Início Realizado]]))&lt; 0,(Tabela5[[#This Row],[Hora Fim Realizado]]-Tabela5[[#This Row],[Hora Início Realizado]])-V158,V158-(Tabela5[[#This Row],[Hora Fim Realizado]]-Tabela5[[#This Row],[Hora Início Realizado]]))</f>
        <v>7.9224537037036635E-2</v>
      </c>
      <c r="V158" s="3">
        <v>0.33333333333333298</v>
      </c>
      <c r="W158">
        <f>IF((V158-(Tabela5[[#This Row],[Hora Fim Realizado]]-Tabela5[[#This Row],[Hora Início Realizado]]))&lt; 0,-1*(MINUTE(Tabela5[[#This Row],[Hora ]]))+(HOUR(Tabela5[[#This Row],[Hora ]])*60),(MINUTE(Tabela5[[#This Row],[Hora ]]))+(HOUR(Tabela5[[#This Row],[Hora ]])*60))</f>
        <v>114</v>
      </c>
      <c r="X158" t="str">
        <f t="shared" si="2"/>
        <v>De 90 até 120 minutos</v>
      </c>
      <c r="Y158" s="3">
        <f>IFERROR(MROUND(Tabela5[[#This Row],[Filtro Horário Fim]],1/48)," ")</f>
        <v>0.8125</v>
      </c>
      <c r="Z158" s="3">
        <f>IFERROR(MROUND(Tabela5[[#This Row],[Hora Início Realizado]],1/48)," ")</f>
        <v>0.54166666666666663</v>
      </c>
    </row>
    <row r="159" spans="1:26" x14ac:dyDescent="0.3">
      <c r="A159" t="s">
        <v>17</v>
      </c>
      <c r="B159">
        <v>-7</v>
      </c>
      <c r="C159" t="s">
        <v>658</v>
      </c>
      <c r="D159" t="s">
        <v>1034</v>
      </c>
      <c r="E159" t="s">
        <v>1035</v>
      </c>
      <c r="F159" t="s">
        <v>1036</v>
      </c>
      <c r="G159" t="s">
        <v>609</v>
      </c>
      <c r="H159" t="s">
        <v>723</v>
      </c>
      <c r="I159" t="s">
        <v>24</v>
      </c>
      <c r="J159" t="s">
        <v>37</v>
      </c>
      <c r="K159" t="s">
        <v>1009</v>
      </c>
      <c r="L159" t="s">
        <v>501</v>
      </c>
      <c r="M159" t="s">
        <v>502</v>
      </c>
      <c r="N159" t="s">
        <v>1037</v>
      </c>
      <c r="O159" s="3" t="s">
        <v>1038</v>
      </c>
      <c r="P159" t="s">
        <v>59</v>
      </c>
      <c r="R159">
        <v>18.25</v>
      </c>
      <c r="S159" t="str">
        <f>LEFT(Tabela5[[#This Row],[Hora Fim Realizado]],5)</f>
        <v>18:20</v>
      </c>
      <c r="T159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19h</v>
      </c>
      <c r="U159" s="3">
        <f>IF((V159-(Tabela5[[#This Row],[Hora Fim Realizado]]-Tabela5[[#This Row],[Hora Início Realizado]]))&lt; 0,(Tabela5[[#This Row],[Hora Fim Realizado]]-Tabela5[[#This Row],[Hora Início Realizado]])-V159,V159-(Tabela5[[#This Row],[Hora Fim Realizado]]-Tabela5[[#This Row],[Hora Início Realizado]]))</f>
        <v>4.9768518518522598E-3</v>
      </c>
      <c r="V159" s="3">
        <v>0.33333333333333298</v>
      </c>
      <c r="W159">
        <f>IF((V159-(Tabela5[[#This Row],[Hora Fim Realizado]]-Tabela5[[#This Row],[Hora Início Realizado]]))&lt; 0,-1*(MINUTE(Tabela5[[#This Row],[Hora ]]))+(HOUR(Tabela5[[#This Row],[Hora ]])*60),(MINUTE(Tabela5[[#This Row],[Hora ]]))+(HOUR(Tabela5[[#This Row],[Hora ]])*60))</f>
        <v>-7</v>
      </c>
      <c r="X159" t="str">
        <f t="shared" si="2"/>
        <v>Estouro</v>
      </c>
      <c r="Y159" s="3">
        <f>IFERROR(MROUND(Tabela5[[#This Row],[Filtro Horário Fim]],1/48)," ")</f>
        <v>0.77083333333333326</v>
      </c>
      <c r="Z159" s="3">
        <f>IFERROR(MROUND(Tabela5[[#This Row],[Hora Início Realizado]],1/48)," ")</f>
        <v>0.41666666666666663</v>
      </c>
    </row>
    <row r="160" spans="1:26" x14ac:dyDescent="0.3">
      <c r="A160" t="s">
        <v>17</v>
      </c>
      <c r="B160">
        <v>57</v>
      </c>
      <c r="C160" t="s">
        <v>658</v>
      </c>
      <c r="D160" t="s">
        <v>1039</v>
      </c>
      <c r="E160" t="s">
        <v>1040</v>
      </c>
      <c r="F160" t="s">
        <v>1041</v>
      </c>
      <c r="G160" t="s">
        <v>498</v>
      </c>
      <c r="H160" t="s">
        <v>182</v>
      </c>
      <c r="I160" t="s">
        <v>24</v>
      </c>
      <c r="J160" t="s">
        <v>37</v>
      </c>
      <c r="K160" t="s">
        <v>1009</v>
      </c>
      <c r="L160" t="s">
        <v>27</v>
      </c>
      <c r="M160" t="s">
        <v>28</v>
      </c>
      <c r="N160" t="s">
        <v>1042</v>
      </c>
      <c r="O160" s="3" t="s">
        <v>1043</v>
      </c>
      <c r="P160" t="s">
        <v>59</v>
      </c>
      <c r="R160">
        <v>17.95</v>
      </c>
      <c r="S160" t="str">
        <f>LEFT(Tabela5[[#This Row],[Hora Fim Realizado]],5)</f>
        <v>20:34</v>
      </c>
      <c r="T160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160" s="3">
        <f>IF((V160-(Tabela5[[#This Row],[Hora Fim Realizado]]-Tabela5[[#This Row],[Hora Início Realizado]]))&lt; 0,(Tabela5[[#This Row],[Hora Fim Realizado]]-Tabela5[[#This Row],[Hora Início Realizado]])-V160,V160-(Tabela5[[#This Row],[Hora Fim Realizado]]-Tabela5[[#This Row],[Hora Início Realizado]]))</f>
        <v>3.9745370370370015E-2</v>
      </c>
      <c r="V160" s="3">
        <v>0.33333333333333298</v>
      </c>
      <c r="W160">
        <f>IF((V160-(Tabela5[[#This Row],[Hora Fim Realizado]]-Tabela5[[#This Row],[Hora Início Realizado]]))&lt; 0,-1*(MINUTE(Tabela5[[#This Row],[Hora ]]))+(HOUR(Tabela5[[#This Row],[Hora ]])*60),(MINUTE(Tabela5[[#This Row],[Hora ]]))+(HOUR(Tabela5[[#This Row],[Hora ]])*60))</f>
        <v>57</v>
      </c>
      <c r="X160" t="str">
        <f t="shared" si="2"/>
        <v>De 30 até 60 minutos</v>
      </c>
      <c r="Y160" s="3">
        <f>IFERROR(MROUND(Tabela5[[#This Row],[Filtro Horário Fim]],1/48)," ")</f>
        <v>0.85416666666666663</v>
      </c>
      <c r="Z160" s="3">
        <f>IFERROR(MROUND(Tabela5[[#This Row],[Hora Início Realizado]],1/48)," ")</f>
        <v>0.5625</v>
      </c>
    </row>
    <row r="161" spans="1:26" x14ac:dyDescent="0.3">
      <c r="A161" t="s">
        <v>17</v>
      </c>
      <c r="B161">
        <v>0</v>
      </c>
      <c r="C161" t="s">
        <v>658</v>
      </c>
      <c r="D161" t="s">
        <v>1044</v>
      </c>
      <c r="E161" t="s">
        <v>1045</v>
      </c>
      <c r="F161" t="s">
        <v>1046</v>
      </c>
      <c r="G161" t="s">
        <v>515</v>
      </c>
      <c r="H161" t="s">
        <v>23</v>
      </c>
      <c r="I161" t="s">
        <v>24</v>
      </c>
      <c r="J161" t="s">
        <v>37</v>
      </c>
      <c r="K161" t="s">
        <v>1009</v>
      </c>
      <c r="L161" t="s">
        <v>27</v>
      </c>
      <c r="M161" t="s">
        <v>28</v>
      </c>
      <c r="N161" t="s">
        <v>1047</v>
      </c>
      <c r="O161" s="3" t="s">
        <v>1048</v>
      </c>
      <c r="P161" t="s">
        <v>31</v>
      </c>
      <c r="R161">
        <v>19.63</v>
      </c>
      <c r="S161" t="str">
        <f>LEFT(Tabela5[[#This Row],[Hora Fim Realizado]],5)</f>
        <v>21:07</v>
      </c>
      <c r="T161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Acima de 21h</v>
      </c>
      <c r="U161" s="3">
        <f>IF((V161-(Tabela5[[#This Row],[Hora Fim Realizado]]-Tabela5[[#This Row],[Hora Início Realizado]]))&lt; 0,(Tabela5[[#This Row],[Hora Fim Realizado]]-Tabela5[[#This Row],[Hora Início Realizado]])-V161,V161-(Tabela5[[#This Row],[Hora Fim Realizado]]-Tabela5[[#This Row],[Hora Início Realizado]]))</f>
        <v>5.9027777777748147E-4</v>
      </c>
      <c r="V161" s="3">
        <v>0.33333333333333298</v>
      </c>
      <c r="W161">
        <f>IF((V161-(Tabela5[[#This Row],[Hora Fim Realizado]]-Tabela5[[#This Row],[Hora Início Realizado]]))&lt; 0,-1*(MINUTE(Tabela5[[#This Row],[Hora ]]))+(HOUR(Tabela5[[#This Row],[Hora ]])*60),(MINUTE(Tabela5[[#This Row],[Hora ]]))+(HOUR(Tabela5[[#This Row],[Hora ]])*60))</f>
        <v>0</v>
      </c>
      <c r="X161" t="str">
        <f t="shared" si="2"/>
        <v>Até 30 minutos</v>
      </c>
      <c r="Y161" s="3">
        <f>IFERROR(MROUND(Tabela5[[#This Row],[Filtro Horário Fim]],1/48)," ")</f>
        <v>0.875</v>
      </c>
      <c r="Z161" s="3">
        <f>IFERROR(MROUND(Tabela5[[#This Row],[Hora Início Realizado]],1/48)," ")</f>
        <v>0.54166666666666663</v>
      </c>
    </row>
    <row r="162" spans="1:26" x14ac:dyDescent="0.3">
      <c r="A162" t="s">
        <v>17</v>
      </c>
      <c r="B162">
        <v>10</v>
      </c>
      <c r="C162" t="s">
        <v>658</v>
      </c>
      <c r="D162" t="s">
        <v>1049</v>
      </c>
      <c r="E162" t="s">
        <v>1050</v>
      </c>
      <c r="F162" t="s">
        <v>1051</v>
      </c>
      <c r="G162" t="s">
        <v>557</v>
      </c>
      <c r="H162" t="s">
        <v>89</v>
      </c>
      <c r="I162" t="s">
        <v>24</v>
      </c>
      <c r="J162" t="s">
        <v>37</v>
      </c>
      <c r="K162" t="s">
        <v>1009</v>
      </c>
      <c r="L162" t="s">
        <v>501</v>
      </c>
      <c r="M162" t="s">
        <v>502</v>
      </c>
      <c r="N162" t="s">
        <v>1052</v>
      </c>
      <c r="O162" s="3" t="s">
        <v>1053</v>
      </c>
      <c r="P162" t="s">
        <v>92</v>
      </c>
      <c r="R162">
        <v>19.810000000000002</v>
      </c>
      <c r="S162" t="str">
        <f>LEFT(Tabela5[[#This Row],[Hora Fim Realizado]],5)</f>
        <v>18:27</v>
      </c>
      <c r="T162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19h</v>
      </c>
      <c r="U162" s="3">
        <f>IF((V162-(Tabela5[[#This Row],[Hora Fim Realizado]]-Tabela5[[#This Row],[Hora Início Realizado]]))&lt; 0,(Tabela5[[#This Row],[Hora Fim Realizado]]-Tabela5[[#This Row],[Hora Início Realizado]])-V162,V162-(Tabela5[[#This Row],[Hora Fim Realizado]]-Tabela5[[#This Row],[Hora Início Realizado]]))</f>
        <v>7.557870370369979E-3</v>
      </c>
      <c r="V162" s="3">
        <v>0.33333333333333298</v>
      </c>
      <c r="W162">
        <f>IF((V162-(Tabela5[[#This Row],[Hora Fim Realizado]]-Tabela5[[#This Row],[Hora Início Realizado]]))&lt; 0,-1*(MINUTE(Tabela5[[#This Row],[Hora ]]))+(HOUR(Tabela5[[#This Row],[Hora ]])*60),(MINUTE(Tabela5[[#This Row],[Hora ]]))+(HOUR(Tabela5[[#This Row],[Hora ]])*60))</f>
        <v>10</v>
      </c>
      <c r="X162" t="str">
        <f t="shared" si="2"/>
        <v>Até 30 minutos</v>
      </c>
      <c r="Y162" s="3">
        <f>IFERROR(MROUND(Tabela5[[#This Row],[Filtro Horário Fim]],1/48)," ")</f>
        <v>0.77083333333333326</v>
      </c>
      <c r="Z162" s="3">
        <f>IFERROR(MROUND(Tabela5[[#This Row],[Hora Início Realizado]],1/48)," ")</f>
        <v>0.4375</v>
      </c>
    </row>
    <row r="163" spans="1:26" x14ac:dyDescent="0.3">
      <c r="A163" t="s">
        <v>17</v>
      </c>
      <c r="B163">
        <v>93</v>
      </c>
      <c r="C163" t="s">
        <v>658</v>
      </c>
      <c r="D163" t="s">
        <v>1054</v>
      </c>
      <c r="E163" t="s">
        <v>1055</v>
      </c>
      <c r="F163" t="s">
        <v>1056</v>
      </c>
      <c r="G163" t="s">
        <v>537</v>
      </c>
      <c r="H163" t="s">
        <v>941</v>
      </c>
      <c r="I163" t="s">
        <v>24</v>
      </c>
      <c r="J163" t="s">
        <v>37</v>
      </c>
      <c r="K163" t="s">
        <v>1009</v>
      </c>
      <c r="L163" t="s">
        <v>27</v>
      </c>
      <c r="M163" t="s">
        <v>28</v>
      </c>
      <c r="N163" t="s">
        <v>1057</v>
      </c>
      <c r="O163" s="3" t="s">
        <v>1058</v>
      </c>
      <c r="P163" t="s">
        <v>41</v>
      </c>
      <c r="R163">
        <v>20.22</v>
      </c>
      <c r="S163" t="str">
        <f>LEFT(Tabela5[[#This Row],[Hora Fim Realizado]],5)</f>
        <v>19:41</v>
      </c>
      <c r="T163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163" s="3">
        <f>IF((V163-(Tabela5[[#This Row],[Hora Fim Realizado]]-Tabela5[[#This Row],[Hora Início Realizado]]))&lt; 0,(Tabela5[[#This Row],[Hora Fim Realizado]]-Tabela5[[#This Row],[Hora Início Realizado]])-V163,V163-(Tabela5[[#This Row],[Hora Fim Realizado]]-Tabela5[[#This Row],[Hora Início Realizado]]))</f>
        <v>6.4733796296295998E-2</v>
      </c>
      <c r="V163" s="3">
        <v>0.33333333333333298</v>
      </c>
      <c r="W163">
        <f>IF((V163-(Tabela5[[#This Row],[Hora Fim Realizado]]-Tabela5[[#This Row],[Hora Início Realizado]]))&lt; 0,-1*(MINUTE(Tabela5[[#This Row],[Hora ]]))+(HOUR(Tabela5[[#This Row],[Hora ]])*60),(MINUTE(Tabela5[[#This Row],[Hora ]]))+(HOUR(Tabela5[[#This Row],[Hora ]])*60))</f>
        <v>93</v>
      </c>
      <c r="X163" t="str">
        <f t="shared" si="2"/>
        <v>De 90 até 120 minutos</v>
      </c>
      <c r="Y163" s="3">
        <f>IFERROR(MROUND(Tabela5[[#This Row],[Filtro Horário Fim]],1/48)," ")</f>
        <v>0.8125</v>
      </c>
      <c r="Z163" s="3">
        <f>IFERROR(MROUND(Tabela5[[#This Row],[Hora Início Realizado]],1/48)," ")</f>
        <v>0.5625</v>
      </c>
    </row>
    <row r="164" spans="1:26" x14ac:dyDescent="0.3">
      <c r="A164" t="s">
        <v>17</v>
      </c>
      <c r="B164">
        <v>30</v>
      </c>
      <c r="C164" t="s">
        <v>658</v>
      </c>
      <c r="D164" t="s">
        <v>1059</v>
      </c>
      <c r="E164" t="s">
        <v>1060</v>
      </c>
      <c r="F164" t="s">
        <v>1061</v>
      </c>
      <c r="G164" t="s">
        <v>530</v>
      </c>
      <c r="H164" t="s">
        <v>580</v>
      </c>
      <c r="I164" t="s">
        <v>24</v>
      </c>
      <c r="J164" t="s">
        <v>37</v>
      </c>
      <c r="K164" t="s">
        <v>1021</v>
      </c>
      <c r="L164" t="s">
        <v>767</v>
      </c>
      <c r="M164" t="s">
        <v>566</v>
      </c>
      <c r="N164" t="s">
        <v>1062</v>
      </c>
      <c r="O164" s="3" t="s">
        <v>1063</v>
      </c>
      <c r="P164" t="s">
        <v>68</v>
      </c>
      <c r="R164">
        <v>19.43</v>
      </c>
      <c r="S164" t="str">
        <f>LEFT(Tabela5[[#This Row],[Hora Fim Realizado]],5)</f>
        <v>18:40</v>
      </c>
      <c r="T164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19h</v>
      </c>
      <c r="U164" s="3">
        <f>IF((V164-(Tabela5[[#This Row],[Hora Fim Realizado]]-Tabela5[[#This Row],[Hora Início Realizado]]))&lt; 0,(Tabela5[[#This Row],[Hora Fim Realizado]]-Tabela5[[#This Row],[Hora Início Realizado]])-V164,V164-(Tabela5[[#This Row],[Hora Fim Realizado]]-Tabela5[[#This Row],[Hora Início Realizado]]))</f>
        <v>2.107638888888852E-2</v>
      </c>
      <c r="V164" s="3">
        <v>0.33333333333333298</v>
      </c>
      <c r="W164">
        <f>IF((V164-(Tabela5[[#This Row],[Hora Fim Realizado]]-Tabela5[[#This Row],[Hora Início Realizado]]))&lt; 0,-1*(MINUTE(Tabela5[[#This Row],[Hora ]]))+(HOUR(Tabela5[[#This Row],[Hora ]])*60),(MINUTE(Tabela5[[#This Row],[Hora ]]))+(HOUR(Tabela5[[#This Row],[Hora ]])*60))</f>
        <v>30</v>
      </c>
      <c r="X164" t="str">
        <f t="shared" si="2"/>
        <v>Até 30 minutos</v>
      </c>
      <c r="Y164" s="3">
        <f>IFERROR(MROUND(Tabela5[[#This Row],[Filtro Horário Fim]],1/48)," ")</f>
        <v>0.77083333333333326</v>
      </c>
      <c r="Z164" s="3">
        <f>IFERROR(MROUND(Tabela5[[#This Row],[Hora Início Realizado]],1/48)," ")</f>
        <v>0.45833333333333331</v>
      </c>
    </row>
    <row r="165" spans="1:26" x14ac:dyDescent="0.3">
      <c r="A165" t="s">
        <v>17</v>
      </c>
      <c r="B165">
        <v>25</v>
      </c>
      <c r="C165" t="s">
        <v>658</v>
      </c>
      <c r="D165" t="s">
        <v>1064</v>
      </c>
      <c r="E165" t="s">
        <v>1065</v>
      </c>
      <c r="F165" t="s">
        <v>1066</v>
      </c>
      <c r="G165" t="s">
        <v>572</v>
      </c>
      <c r="H165" t="s">
        <v>1067</v>
      </c>
      <c r="I165" t="s">
        <v>24</v>
      </c>
      <c r="J165" t="s">
        <v>37</v>
      </c>
      <c r="K165" t="s">
        <v>1009</v>
      </c>
      <c r="L165" t="s">
        <v>27</v>
      </c>
      <c r="M165" t="s">
        <v>28</v>
      </c>
      <c r="N165" t="s">
        <v>118</v>
      </c>
      <c r="O165" s="3" t="s">
        <v>1068</v>
      </c>
      <c r="P165" t="s">
        <v>92</v>
      </c>
      <c r="R165">
        <v>19.215</v>
      </c>
      <c r="S165" t="str">
        <f>LEFT(Tabela5[[#This Row],[Hora Fim Realizado]],5)</f>
        <v>20:47</v>
      </c>
      <c r="T165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165" s="3">
        <f>IF((V165-(Tabela5[[#This Row],[Hora Fim Realizado]]-Tabela5[[#This Row],[Hora Início Realizado]]))&lt; 0,(Tabela5[[#This Row],[Hora Fim Realizado]]-Tabela5[[#This Row],[Hora Início Realizado]])-V165,V165-(Tabela5[[#This Row],[Hora Fim Realizado]]-Tabela5[[#This Row],[Hora Início Realizado]]))</f>
        <v>1.7395833333333E-2</v>
      </c>
      <c r="V165" s="3">
        <v>0.33333333333333298</v>
      </c>
      <c r="W165">
        <f>IF((V165-(Tabela5[[#This Row],[Hora Fim Realizado]]-Tabela5[[#This Row],[Hora Início Realizado]]))&lt; 0,-1*(MINUTE(Tabela5[[#This Row],[Hora ]]))+(HOUR(Tabela5[[#This Row],[Hora ]])*60),(MINUTE(Tabela5[[#This Row],[Hora ]]))+(HOUR(Tabela5[[#This Row],[Hora ]])*60))</f>
        <v>25</v>
      </c>
      <c r="X165" t="str">
        <f t="shared" si="2"/>
        <v>Até 30 minutos</v>
      </c>
      <c r="Y165" s="3">
        <f>IFERROR(MROUND(Tabela5[[#This Row],[Filtro Horário Fim]],1/48)," ")</f>
        <v>0.875</v>
      </c>
      <c r="Z165" s="3">
        <f>IFERROR(MROUND(Tabela5[[#This Row],[Hora Início Realizado]],1/48)," ")</f>
        <v>0.54166666666666663</v>
      </c>
    </row>
    <row r="166" spans="1:26" x14ac:dyDescent="0.3">
      <c r="A166" t="s">
        <v>17</v>
      </c>
      <c r="B166">
        <v>44</v>
      </c>
      <c r="C166" t="s">
        <v>658</v>
      </c>
      <c r="D166" t="s">
        <v>1069</v>
      </c>
      <c r="E166" t="s">
        <v>1070</v>
      </c>
      <c r="F166" t="s">
        <v>1071</v>
      </c>
      <c r="G166" t="s">
        <v>551</v>
      </c>
      <c r="H166" t="s">
        <v>420</v>
      </c>
      <c r="I166" t="s">
        <v>24</v>
      </c>
      <c r="J166" t="s">
        <v>37</v>
      </c>
      <c r="K166" t="s">
        <v>1009</v>
      </c>
      <c r="L166" t="s">
        <v>27</v>
      </c>
      <c r="M166" t="s">
        <v>28</v>
      </c>
      <c r="N166" t="s">
        <v>1072</v>
      </c>
      <c r="O166" s="3" t="s">
        <v>1073</v>
      </c>
      <c r="P166" t="s">
        <v>31</v>
      </c>
      <c r="R166">
        <v>19.125</v>
      </c>
      <c r="S166" t="str">
        <f>LEFT(Tabela5[[#This Row],[Hora Fim Realizado]],5)</f>
        <v>20:34</v>
      </c>
      <c r="T166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166" s="3">
        <f>IF((V166-(Tabela5[[#This Row],[Hora Fim Realizado]]-Tabela5[[#This Row],[Hora Início Realizado]]))&lt; 0,(Tabela5[[#This Row],[Hora Fim Realizado]]-Tabela5[[#This Row],[Hora Início Realizado]])-V166,V166-(Tabela5[[#This Row],[Hora Fim Realizado]]-Tabela5[[#This Row],[Hora Início Realizado]]))</f>
        <v>3.1145833333332928E-2</v>
      </c>
      <c r="V166" s="3">
        <v>0.33333333333333298</v>
      </c>
      <c r="W166">
        <f>IF((V166-(Tabela5[[#This Row],[Hora Fim Realizado]]-Tabela5[[#This Row],[Hora Início Realizado]]))&lt; 0,-1*(MINUTE(Tabela5[[#This Row],[Hora ]]))+(HOUR(Tabela5[[#This Row],[Hora ]])*60),(MINUTE(Tabela5[[#This Row],[Hora ]]))+(HOUR(Tabela5[[#This Row],[Hora ]])*60))</f>
        <v>44</v>
      </c>
      <c r="X166" t="str">
        <f t="shared" si="2"/>
        <v>De 30 até 60 minutos</v>
      </c>
      <c r="Y166" s="3">
        <f>IFERROR(MROUND(Tabela5[[#This Row],[Filtro Horário Fim]],1/48)," ")</f>
        <v>0.85416666666666663</v>
      </c>
      <c r="Z166" s="3">
        <f>IFERROR(MROUND(Tabela5[[#This Row],[Hora Início Realizado]],1/48)," ")</f>
        <v>0.5625</v>
      </c>
    </row>
    <row r="167" spans="1:26" x14ac:dyDescent="0.3">
      <c r="A167" t="s">
        <v>17</v>
      </c>
      <c r="B167">
        <v>182</v>
      </c>
      <c r="C167" t="s">
        <v>658</v>
      </c>
      <c r="D167" t="s">
        <v>1074</v>
      </c>
      <c r="E167" t="s">
        <v>1075</v>
      </c>
      <c r="F167" t="s">
        <v>1076</v>
      </c>
      <c r="G167" t="s">
        <v>635</v>
      </c>
      <c r="H167" t="s">
        <v>23</v>
      </c>
      <c r="I167" t="s">
        <v>24</v>
      </c>
      <c r="J167" t="s">
        <v>37</v>
      </c>
      <c r="K167" t="s">
        <v>1077</v>
      </c>
      <c r="L167" t="s">
        <v>27</v>
      </c>
      <c r="M167" t="s">
        <v>28</v>
      </c>
      <c r="N167" t="s">
        <v>1078</v>
      </c>
      <c r="O167" s="3" t="s">
        <v>1079</v>
      </c>
      <c r="P167" t="s">
        <v>68</v>
      </c>
      <c r="R167">
        <v>9.0150000000000006</v>
      </c>
      <c r="S167" t="str">
        <f>LEFT(Tabela5[[#This Row],[Hora Fim Realizado]],5)</f>
        <v>18:36</v>
      </c>
      <c r="T167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19h</v>
      </c>
      <c r="U167" s="3">
        <f>IF((V167-(Tabela5[[#This Row],[Hora Fim Realizado]]-Tabela5[[#This Row],[Hora Início Realizado]]))&lt; 0,(Tabela5[[#This Row],[Hora Fim Realizado]]-Tabela5[[#This Row],[Hora Início Realizado]])-V167,V167-(Tabela5[[#This Row],[Hora Fim Realizado]]-Tabela5[[#This Row],[Hora Início Realizado]]))</f>
        <v>0.12682870370370342</v>
      </c>
      <c r="V167" s="3">
        <v>0.33333333333333298</v>
      </c>
      <c r="W167">
        <f>IF((V167-(Tabela5[[#This Row],[Hora Fim Realizado]]-Tabela5[[#This Row],[Hora Início Realizado]]))&lt; 0,-1*(MINUTE(Tabela5[[#This Row],[Hora ]]))+(HOUR(Tabela5[[#This Row],[Hora ]])*60),(MINUTE(Tabela5[[#This Row],[Hora ]]))+(HOUR(Tabela5[[#This Row],[Hora ]])*60))</f>
        <v>182</v>
      </c>
      <c r="X167" t="str">
        <f t="shared" si="2"/>
        <v>Acima de 120 minutos</v>
      </c>
      <c r="Y167" s="3">
        <f>IFERROR(MROUND(Tabela5[[#This Row],[Filtro Horário Fim]],1/48)," ")</f>
        <v>0.77083333333333326</v>
      </c>
      <c r="Z167" s="3">
        <f>IFERROR(MROUND(Tabela5[[#This Row],[Hora Início Realizado]],1/48)," ")</f>
        <v>0.5625</v>
      </c>
    </row>
    <row r="168" spans="1:26" x14ac:dyDescent="0.3">
      <c r="A168" t="s">
        <v>17</v>
      </c>
      <c r="B168">
        <v>23</v>
      </c>
      <c r="C168" t="s">
        <v>658</v>
      </c>
      <c r="D168" t="s">
        <v>1080</v>
      </c>
      <c r="E168" t="s">
        <v>1081</v>
      </c>
      <c r="F168" t="s">
        <v>1082</v>
      </c>
      <c r="G168" t="s">
        <v>1083</v>
      </c>
      <c r="H168" t="s">
        <v>580</v>
      </c>
      <c r="I168" t="s">
        <v>24</v>
      </c>
      <c r="J168" t="s">
        <v>37</v>
      </c>
      <c r="K168" t="s">
        <v>1084</v>
      </c>
      <c r="L168" t="s">
        <v>27</v>
      </c>
      <c r="M168" t="s">
        <v>28</v>
      </c>
      <c r="N168" t="s">
        <v>1085</v>
      </c>
      <c r="O168" s="3" t="s">
        <v>1086</v>
      </c>
      <c r="P168" t="s">
        <v>59</v>
      </c>
      <c r="R168">
        <v>13.125</v>
      </c>
      <c r="S168" t="str">
        <f>LEFT(Tabela5[[#This Row],[Hora Fim Realizado]],5)</f>
        <v>20:59</v>
      </c>
      <c r="T168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168" s="3">
        <f>IF((V168-(Tabela5[[#This Row],[Hora Fim Realizado]]-Tabela5[[#This Row],[Hora Início Realizado]]))&lt; 0,(Tabela5[[#This Row],[Hora Fim Realizado]]-Tabela5[[#This Row],[Hora Início Realizado]])-V168,V168-(Tabela5[[#This Row],[Hora Fim Realizado]]-Tabela5[[#This Row],[Hora Início Realizado]]))</f>
        <v>1.607638888888846E-2</v>
      </c>
      <c r="V168" s="3">
        <v>0.33333333333333298</v>
      </c>
      <c r="W168">
        <f>IF((V168-(Tabela5[[#This Row],[Hora Fim Realizado]]-Tabela5[[#This Row],[Hora Início Realizado]]))&lt; 0,-1*(MINUTE(Tabela5[[#This Row],[Hora ]]))+(HOUR(Tabela5[[#This Row],[Hora ]])*60),(MINUTE(Tabela5[[#This Row],[Hora ]]))+(HOUR(Tabela5[[#This Row],[Hora ]])*60))</f>
        <v>23</v>
      </c>
      <c r="X168" t="str">
        <f t="shared" si="2"/>
        <v>Até 30 minutos</v>
      </c>
      <c r="Y168" s="3">
        <f>IFERROR(MROUND(Tabela5[[#This Row],[Filtro Horário Fim]],1/48)," ")</f>
        <v>0.875</v>
      </c>
      <c r="Z168" s="3">
        <f>IFERROR(MROUND(Tabela5[[#This Row],[Hora Início Realizado]],1/48)," ")</f>
        <v>0.5625</v>
      </c>
    </row>
    <row r="169" spans="1:26" x14ac:dyDescent="0.3">
      <c r="A169" t="s">
        <v>17</v>
      </c>
      <c r="B169">
        <v>42</v>
      </c>
      <c r="C169" t="s">
        <v>658</v>
      </c>
      <c r="D169" t="s">
        <v>1087</v>
      </c>
      <c r="E169" t="s">
        <v>1088</v>
      </c>
      <c r="F169" t="s">
        <v>1089</v>
      </c>
      <c r="G169" t="s">
        <v>564</v>
      </c>
      <c r="H169" t="s">
        <v>580</v>
      </c>
      <c r="I169" t="s">
        <v>24</v>
      </c>
      <c r="J169" t="s">
        <v>37</v>
      </c>
      <c r="K169" t="s">
        <v>1009</v>
      </c>
      <c r="L169" t="s">
        <v>27</v>
      </c>
      <c r="M169" t="s">
        <v>28</v>
      </c>
      <c r="N169" t="s">
        <v>1090</v>
      </c>
      <c r="O169" s="3" t="s">
        <v>1091</v>
      </c>
      <c r="P169" t="s">
        <v>50</v>
      </c>
      <c r="R169">
        <v>20.625</v>
      </c>
      <c r="S169" t="str">
        <f>LEFT(Tabela5[[#This Row],[Hora Fim Realizado]],5)</f>
        <v>20:27</v>
      </c>
      <c r="T169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169" s="3">
        <f>IF((V169-(Tabela5[[#This Row],[Hora Fim Realizado]]-Tabela5[[#This Row],[Hora Início Realizado]]))&lt; 0,(Tabela5[[#This Row],[Hora Fim Realizado]]-Tabela5[[#This Row],[Hora Início Realizado]])-V169,V169-(Tabela5[[#This Row],[Hora Fim Realizado]]-Tabela5[[#This Row],[Hora Início Realizado]]))</f>
        <v>2.9513888888888451E-2</v>
      </c>
      <c r="V169" s="3">
        <v>0.33333333333333298</v>
      </c>
      <c r="W169">
        <f>IF((V169-(Tabela5[[#This Row],[Hora Fim Realizado]]-Tabela5[[#This Row],[Hora Início Realizado]]))&lt; 0,-1*(MINUTE(Tabela5[[#This Row],[Hora ]]))+(HOUR(Tabela5[[#This Row],[Hora ]])*60),(MINUTE(Tabela5[[#This Row],[Hora ]]))+(HOUR(Tabela5[[#This Row],[Hora ]])*60))</f>
        <v>42</v>
      </c>
      <c r="X169" t="str">
        <f t="shared" si="2"/>
        <v>De 30 até 60 minutos</v>
      </c>
      <c r="Y169" s="3">
        <f>IFERROR(MROUND(Tabela5[[#This Row],[Filtro Horário Fim]],1/48)," ")</f>
        <v>0.85416666666666663</v>
      </c>
      <c r="Z169" s="3">
        <f>IFERROR(MROUND(Tabela5[[#This Row],[Hora Início Realizado]],1/48)," ")</f>
        <v>0.54166666666666663</v>
      </c>
    </row>
    <row r="170" spans="1:26" x14ac:dyDescent="0.3">
      <c r="A170" t="s">
        <v>17</v>
      </c>
      <c r="B170">
        <v>-24</v>
      </c>
      <c r="C170" t="s">
        <v>658</v>
      </c>
      <c r="D170" t="s">
        <v>1092</v>
      </c>
      <c r="E170" t="s">
        <v>1093</v>
      </c>
      <c r="F170" t="s">
        <v>1094</v>
      </c>
      <c r="G170" t="s">
        <v>628</v>
      </c>
      <c r="H170" t="s">
        <v>580</v>
      </c>
      <c r="I170" t="s">
        <v>24</v>
      </c>
      <c r="J170" t="s">
        <v>37</v>
      </c>
      <c r="K170" t="s">
        <v>1009</v>
      </c>
      <c r="L170" t="s">
        <v>501</v>
      </c>
      <c r="M170" t="s">
        <v>502</v>
      </c>
      <c r="N170" t="s">
        <v>1095</v>
      </c>
      <c r="O170" s="3" t="s">
        <v>1096</v>
      </c>
      <c r="P170" t="s">
        <v>59</v>
      </c>
      <c r="R170">
        <v>19.215</v>
      </c>
      <c r="S170" t="str">
        <f>LEFT(Tabela5[[#This Row],[Hora Fim Realizado]],5)</f>
        <v>19:08</v>
      </c>
      <c r="T170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170" s="3">
        <f>IF((V170-(Tabela5[[#This Row],[Hora Fim Realizado]]-Tabela5[[#This Row],[Hora Início Realizado]]))&lt; 0,(Tabela5[[#This Row],[Hora Fim Realizado]]-Tabela5[[#This Row],[Hora Início Realizado]])-V170,V170-(Tabela5[[#This Row],[Hora Fim Realizado]]-Tabela5[[#This Row],[Hora Início Realizado]]))</f>
        <v>1.696759259259295E-2</v>
      </c>
      <c r="V170" s="3">
        <v>0.33333333333333298</v>
      </c>
      <c r="W170">
        <f>IF((V170-(Tabela5[[#This Row],[Hora Fim Realizado]]-Tabela5[[#This Row],[Hora Início Realizado]]))&lt; 0,-1*(MINUTE(Tabela5[[#This Row],[Hora ]]))+(HOUR(Tabela5[[#This Row],[Hora ]])*60),(MINUTE(Tabela5[[#This Row],[Hora ]]))+(HOUR(Tabela5[[#This Row],[Hora ]])*60))</f>
        <v>-24</v>
      </c>
      <c r="X170" t="str">
        <f t="shared" si="2"/>
        <v>Estouro</v>
      </c>
      <c r="Y170" s="3">
        <f>IFERROR(MROUND(Tabela5[[#This Row],[Filtro Horário Fim]],1/48)," ")</f>
        <v>0.79166666666666663</v>
      </c>
      <c r="Z170" s="3">
        <f>IFERROR(MROUND(Tabela5[[#This Row],[Hora Início Realizado]],1/48)," ")</f>
        <v>0.4375</v>
      </c>
    </row>
    <row r="171" spans="1:26" x14ac:dyDescent="0.3">
      <c r="A171" t="s">
        <v>17</v>
      </c>
      <c r="B171">
        <v>-11</v>
      </c>
      <c r="C171" t="s">
        <v>658</v>
      </c>
      <c r="D171" t="s">
        <v>1097</v>
      </c>
      <c r="E171" t="s">
        <v>1098</v>
      </c>
      <c r="F171" t="s">
        <v>1099</v>
      </c>
      <c r="G171" t="s">
        <v>635</v>
      </c>
      <c r="H171" t="s">
        <v>166</v>
      </c>
      <c r="I171" t="s">
        <v>24</v>
      </c>
      <c r="J171" t="s">
        <v>37</v>
      </c>
      <c r="K171" t="s">
        <v>1009</v>
      </c>
      <c r="L171" t="s">
        <v>501</v>
      </c>
      <c r="M171" t="s">
        <v>502</v>
      </c>
      <c r="N171" t="s">
        <v>1100</v>
      </c>
      <c r="O171" s="3" t="s">
        <v>1101</v>
      </c>
      <c r="P171" t="s">
        <v>68</v>
      </c>
      <c r="R171">
        <v>18.84</v>
      </c>
      <c r="S171" t="str">
        <f>LEFT(Tabela5[[#This Row],[Hora Fim Realizado]],5)</f>
        <v>18:50</v>
      </c>
      <c r="T171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19h</v>
      </c>
      <c r="U171" s="3">
        <f>IF((V171-(Tabela5[[#This Row],[Hora Fim Realizado]]-Tabela5[[#This Row],[Hora Início Realizado]]))&lt; 0,(Tabela5[[#This Row],[Hora Fim Realizado]]-Tabela5[[#This Row],[Hora Início Realizado]])-V171,V171-(Tabela5[[#This Row],[Hora Fim Realizado]]-Tabela5[[#This Row],[Hora Início Realizado]]))</f>
        <v>7.6736111111114225E-3</v>
      </c>
      <c r="V171" s="3">
        <v>0.33333333333333298</v>
      </c>
      <c r="W171">
        <f>IF((V171-(Tabela5[[#This Row],[Hora Fim Realizado]]-Tabela5[[#This Row],[Hora Início Realizado]]))&lt; 0,-1*(MINUTE(Tabela5[[#This Row],[Hora ]]))+(HOUR(Tabela5[[#This Row],[Hora ]])*60),(MINUTE(Tabela5[[#This Row],[Hora ]]))+(HOUR(Tabela5[[#This Row],[Hora ]])*60))</f>
        <v>-11</v>
      </c>
      <c r="X171" t="str">
        <f t="shared" si="2"/>
        <v>Estouro</v>
      </c>
      <c r="Y171" s="3">
        <f>IFERROR(MROUND(Tabela5[[#This Row],[Filtro Horário Fim]],1/48)," ")</f>
        <v>0.79166666666666663</v>
      </c>
      <c r="Z171" s="3">
        <f>IFERROR(MROUND(Tabela5[[#This Row],[Hora Início Realizado]],1/48)," ")</f>
        <v>0.4375</v>
      </c>
    </row>
    <row r="172" spans="1:26" x14ac:dyDescent="0.3">
      <c r="A172" t="s">
        <v>17</v>
      </c>
      <c r="B172">
        <v>32</v>
      </c>
      <c r="C172" t="s">
        <v>658</v>
      </c>
      <c r="D172" t="s">
        <v>1102</v>
      </c>
      <c r="E172" t="s">
        <v>1103</v>
      </c>
      <c r="F172" t="s">
        <v>1104</v>
      </c>
      <c r="G172" t="s">
        <v>551</v>
      </c>
      <c r="H172" t="s">
        <v>929</v>
      </c>
      <c r="I172" t="s">
        <v>24</v>
      </c>
      <c r="J172" t="s">
        <v>37</v>
      </c>
      <c r="K172" t="s">
        <v>1021</v>
      </c>
      <c r="L172" t="s">
        <v>27</v>
      </c>
      <c r="M172" t="s">
        <v>28</v>
      </c>
      <c r="N172" t="s">
        <v>1105</v>
      </c>
      <c r="O172" s="3" t="s">
        <v>1106</v>
      </c>
      <c r="P172" t="s">
        <v>31</v>
      </c>
      <c r="R172">
        <v>16.25</v>
      </c>
      <c r="S172" t="str">
        <f>LEFT(Tabela5[[#This Row],[Hora Fim Realizado]],5)</f>
        <v>20:58</v>
      </c>
      <c r="T172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172" s="3">
        <f>IF((V172-(Tabela5[[#This Row],[Hora Fim Realizado]]-Tabela5[[#This Row],[Hora Início Realizado]]))&lt; 0,(Tabela5[[#This Row],[Hora Fim Realizado]]-Tabela5[[#This Row],[Hora Início Realizado]])-V172,V172-(Tabela5[[#This Row],[Hora Fim Realizado]]-Tabela5[[#This Row],[Hora Início Realizado]]))</f>
        <v>2.2337962962962588E-2</v>
      </c>
      <c r="V172" s="3">
        <v>0.33333333333333298</v>
      </c>
      <c r="W172">
        <f>IF((V172-(Tabela5[[#This Row],[Hora Fim Realizado]]-Tabela5[[#This Row],[Hora Início Realizado]]))&lt; 0,-1*(MINUTE(Tabela5[[#This Row],[Hora ]]))+(HOUR(Tabela5[[#This Row],[Hora ]])*60),(MINUTE(Tabela5[[#This Row],[Hora ]]))+(HOUR(Tabela5[[#This Row],[Hora ]])*60))</f>
        <v>32</v>
      </c>
      <c r="X172" t="str">
        <f t="shared" si="2"/>
        <v>De 30 até 60 minutos</v>
      </c>
      <c r="Y172" s="3">
        <f>IFERROR(MROUND(Tabela5[[#This Row],[Filtro Horário Fim]],1/48)," ")</f>
        <v>0.875</v>
      </c>
      <c r="Z172" s="3">
        <f>IFERROR(MROUND(Tabela5[[#This Row],[Hora Início Realizado]],1/48)," ")</f>
        <v>0.5625</v>
      </c>
    </row>
    <row r="173" spans="1:26" x14ac:dyDescent="0.3">
      <c r="A173" t="s">
        <v>17</v>
      </c>
      <c r="B173">
        <v>89</v>
      </c>
      <c r="C173" t="s">
        <v>658</v>
      </c>
      <c r="D173" t="s">
        <v>1107</v>
      </c>
      <c r="E173" t="s">
        <v>1108</v>
      </c>
      <c r="F173" t="s">
        <v>1109</v>
      </c>
      <c r="G173" t="s">
        <v>641</v>
      </c>
      <c r="H173" t="s">
        <v>412</v>
      </c>
      <c r="I173" t="s">
        <v>24</v>
      </c>
      <c r="J173" t="s">
        <v>37</v>
      </c>
      <c r="K173" t="s">
        <v>1009</v>
      </c>
      <c r="L173" t="s">
        <v>501</v>
      </c>
      <c r="M173" t="s">
        <v>502</v>
      </c>
      <c r="N173" t="s">
        <v>1110</v>
      </c>
      <c r="O173" s="3" t="s">
        <v>1111</v>
      </c>
      <c r="P173" t="s">
        <v>31</v>
      </c>
      <c r="R173">
        <v>19.169999999999998</v>
      </c>
      <c r="S173" t="str">
        <f>LEFT(Tabela5[[#This Row],[Hora Fim Realizado]],5)</f>
        <v>17:01</v>
      </c>
      <c r="T173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18h</v>
      </c>
      <c r="U173" s="3">
        <f>IF((V173-(Tabela5[[#This Row],[Hora Fim Realizado]]-Tabela5[[#This Row],[Hora Início Realizado]]))&lt; 0,(Tabela5[[#This Row],[Hora Fim Realizado]]-Tabela5[[#This Row],[Hora Início Realizado]])-V173,V173-(Tabela5[[#This Row],[Hora Fim Realizado]]-Tabela5[[#This Row],[Hora Início Realizado]]))</f>
        <v>6.209490740740703E-2</v>
      </c>
      <c r="V173" s="3">
        <v>0.33333333333333298</v>
      </c>
      <c r="W173">
        <f>IF((V173-(Tabela5[[#This Row],[Hora Fim Realizado]]-Tabela5[[#This Row],[Hora Início Realizado]]))&lt; 0,-1*(MINUTE(Tabela5[[#This Row],[Hora ]]))+(HOUR(Tabela5[[#This Row],[Hora ]])*60),(MINUTE(Tabela5[[#This Row],[Hora ]]))+(HOUR(Tabela5[[#This Row],[Hora ]])*60))</f>
        <v>89</v>
      </c>
      <c r="X173" t="str">
        <f t="shared" si="2"/>
        <v>De 60 até 90 minutos</v>
      </c>
      <c r="Y173" s="3">
        <f>IFERROR(MROUND(Tabela5[[#This Row],[Filtro Horário Fim]],1/48)," ")</f>
        <v>0.70833333333333326</v>
      </c>
      <c r="Z173" s="3">
        <f>IFERROR(MROUND(Tabela5[[#This Row],[Hora Início Realizado]],1/48)," ")</f>
        <v>0.4375</v>
      </c>
    </row>
    <row r="174" spans="1:26" x14ac:dyDescent="0.3">
      <c r="A174" t="s">
        <v>17</v>
      </c>
      <c r="B174">
        <v>53</v>
      </c>
      <c r="C174" t="s">
        <v>658</v>
      </c>
      <c r="D174" t="s">
        <v>1112</v>
      </c>
      <c r="E174" t="s">
        <v>1113</v>
      </c>
      <c r="F174" t="s">
        <v>1114</v>
      </c>
      <c r="G174" t="s">
        <v>654</v>
      </c>
      <c r="H174" t="s">
        <v>884</v>
      </c>
      <c r="I174" t="s">
        <v>24</v>
      </c>
      <c r="J174" t="s">
        <v>37</v>
      </c>
      <c r="K174" t="s">
        <v>1021</v>
      </c>
      <c r="L174" t="s">
        <v>27</v>
      </c>
      <c r="M174" t="s">
        <v>28</v>
      </c>
      <c r="N174" t="s">
        <v>1115</v>
      </c>
      <c r="O174" s="3" t="s">
        <v>1116</v>
      </c>
      <c r="P174" t="s">
        <v>41</v>
      </c>
      <c r="R174">
        <v>19.684999999999999</v>
      </c>
      <c r="S174" t="str">
        <f>LEFT(Tabela5[[#This Row],[Hora Fim Realizado]],5)</f>
        <v>20:20</v>
      </c>
      <c r="T174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174" s="3">
        <f>IF((V174-(Tabela5[[#This Row],[Hora Fim Realizado]]-Tabela5[[#This Row],[Hora Início Realizado]]))&lt; 0,(Tabela5[[#This Row],[Hora Fim Realizado]]-Tabela5[[#This Row],[Hora Início Realizado]])-V174,V174-(Tabela5[[#This Row],[Hora Fim Realizado]]-Tabela5[[#This Row],[Hora Início Realizado]]))</f>
        <v>3.6921296296295869E-2</v>
      </c>
      <c r="V174" s="3">
        <v>0.33333333333333298</v>
      </c>
      <c r="W174">
        <f>IF((V174-(Tabela5[[#This Row],[Hora Fim Realizado]]-Tabela5[[#This Row],[Hora Início Realizado]]))&lt; 0,-1*(MINUTE(Tabela5[[#This Row],[Hora ]]))+(HOUR(Tabela5[[#This Row],[Hora ]])*60),(MINUTE(Tabela5[[#This Row],[Hora ]]))+(HOUR(Tabela5[[#This Row],[Hora ]])*60))</f>
        <v>53</v>
      </c>
      <c r="X174" t="str">
        <f t="shared" si="2"/>
        <v>De 30 até 60 minutos</v>
      </c>
      <c r="Y174" s="3">
        <f>IFERROR(MROUND(Tabela5[[#This Row],[Filtro Horário Fim]],1/48)," ")</f>
        <v>0.85416666666666663</v>
      </c>
      <c r="Z174" s="3">
        <f>IFERROR(MROUND(Tabela5[[#This Row],[Hora Início Realizado]],1/48)," ")</f>
        <v>0.54166666666666663</v>
      </c>
    </row>
    <row r="175" spans="1:26" x14ac:dyDescent="0.3">
      <c r="A175" t="s">
        <v>17</v>
      </c>
      <c r="B175">
        <v>-41</v>
      </c>
      <c r="C175" t="s">
        <v>658</v>
      </c>
      <c r="D175" t="s">
        <v>1117</v>
      </c>
      <c r="E175" t="s">
        <v>1118</v>
      </c>
      <c r="F175" t="s">
        <v>1119</v>
      </c>
      <c r="G175" t="s">
        <v>1120</v>
      </c>
      <c r="H175" t="s">
        <v>1121</v>
      </c>
      <c r="I175" t="s">
        <v>24</v>
      </c>
      <c r="J175" t="s">
        <v>37</v>
      </c>
      <c r="K175" t="s">
        <v>1009</v>
      </c>
      <c r="L175" t="s">
        <v>501</v>
      </c>
      <c r="M175" t="s">
        <v>502</v>
      </c>
      <c r="N175" t="s">
        <v>1122</v>
      </c>
      <c r="O175" s="3" t="s">
        <v>1123</v>
      </c>
      <c r="P175" t="s">
        <v>50</v>
      </c>
      <c r="R175">
        <v>18.375</v>
      </c>
      <c r="S175" t="str">
        <f>LEFT(Tabela5[[#This Row],[Hora Fim Realizado]],5)</f>
        <v>18:52</v>
      </c>
      <c r="T175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19h</v>
      </c>
      <c r="U175" s="3">
        <f>IF((V175-(Tabela5[[#This Row],[Hora Fim Realizado]]-Tabela5[[#This Row],[Hora Início Realizado]]))&lt; 0,(Tabela5[[#This Row],[Hora Fim Realizado]]-Tabela5[[#This Row],[Hora Início Realizado]])-V175,V175-(Tabela5[[#This Row],[Hora Fim Realizado]]-Tabela5[[#This Row],[Hora Início Realizado]]))</f>
        <v>2.8773148148148464E-2</v>
      </c>
      <c r="V175" s="3">
        <v>0.33333333333333298</v>
      </c>
      <c r="W175">
        <f>IF((V175-(Tabela5[[#This Row],[Hora Fim Realizado]]-Tabela5[[#This Row],[Hora Início Realizado]]))&lt; 0,-1*(MINUTE(Tabela5[[#This Row],[Hora ]]))+(HOUR(Tabela5[[#This Row],[Hora ]])*60),(MINUTE(Tabela5[[#This Row],[Hora ]]))+(HOUR(Tabela5[[#This Row],[Hora ]])*60))</f>
        <v>-41</v>
      </c>
      <c r="X175" t="str">
        <f t="shared" si="2"/>
        <v>Estouro</v>
      </c>
      <c r="Y175" s="3">
        <f>IFERROR(MROUND(Tabela5[[#This Row],[Filtro Horário Fim]],1/48)," ")</f>
        <v>0.79166666666666663</v>
      </c>
      <c r="Z175" s="3">
        <f>IFERROR(MROUND(Tabela5[[#This Row],[Hora Início Realizado]],1/48)," ")</f>
        <v>0.41666666666666663</v>
      </c>
    </row>
    <row r="176" spans="1:26" x14ac:dyDescent="0.3">
      <c r="A176" t="s">
        <v>17</v>
      </c>
      <c r="B176">
        <v>-3</v>
      </c>
      <c r="C176" t="s">
        <v>658</v>
      </c>
      <c r="D176" t="s">
        <v>1124</v>
      </c>
      <c r="E176" t="s">
        <v>1125</v>
      </c>
      <c r="F176" t="s">
        <v>1126</v>
      </c>
      <c r="G176" t="s">
        <v>1127</v>
      </c>
      <c r="H176" t="s">
        <v>1128</v>
      </c>
      <c r="I176" t="s">
        <v>24</v>
      </c>
      <c r="J176" t="s">
        <v>37</v>
      </c>
      <c r="K176" t="s">
        <v>1009</v>
      </c>
      <c r="L176" t="s">
        <v>501</v>
      </c>
      <c r="M176" t="s">
        <v>502</v>
      </c>
      <c r="N176" t="s">
        <v>1129</v>
      </c>
      <c r="O176" s="3" t="s">
        <v>1130</v>
      </c>
      <c r="P176" t="s">
        <v>31</v>
      </c>
      <c r="R176">
        <v>19.240000000000002</v>
      </c>
      <c r="S176" t="str">
        <f>LEFT(Tabela5[[#This Row],[Hora Fim Realizado]],5)</f>
        <v>18:57</v>
      </c>
      <c r="T176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19h</v>
      </c>
      <c r="U176" s="3">
        <f>IF((V176-(Tabela5[[#This Row],[Hora Fim Realizado]]-Tabela5[[#This Row],[Hora Início Realizado]]))&lt; 0,(Tabela5[[#This Row],[Hora Fim Realizado]]-Tabela5[[#This Row],[Hora Início Realizado]])-V176,V176-(Tabela5[[#This Row],[Hora Fim Realizado]]-Tabela5[[#This Row],[Hora Início Realizado]]))</f>
        <v>2.2453703703706474E-3</v>
      </c>
      <c r="V176" s="3">
        <v>0.33333333333333298</v>
      </c>
      <c r="W176">
        <f>IF((V176-(Tabela5[[#This Row],[Hora Fim Realizado]]-Tabela5[[#This Row],[Hora Início Realizado]]))&lt; 0,-1*(MINUTE(Tabela5[[#This Row],[Hora ]]))+(HOUR(Tabela5[[#This Row],[Hora ]])*60),(MINUTE(Tabela5[[#This Row],[Hora ]]))+(HOUR(Tabela5[[#This Row],[Hora ]])*60))</f>
        <v>-3</v>
      </c>
      <c r="X176" t="str">
        <f t="shared" si="2"/>
        <v>Estouro</v>
      </c>
      <c r="Y176" s="3">
        <f>IFERROR(MROUND(Tabela5[[#This Row],[Filtro Horário Fim]],1/48)," ")</f>
        <v>0.79166666666666663</v>
      </c>
      <c r="Z176" s="3">
        <f>IFERROR(MROUND(Tabela5[[#This Row],[Hora Início Realizado]],1/48)," ")</f>
        <v>0.45833333333333331</v>
      </c>
    </row>
    <row r="177" spans="1:26" x14ac:dyDescent="0.3">
      <c r="A177" t="s">
        <v>17</v>
      </c>
      <c r="B177">
        <v>-32</v>
      </c>
      <c r="C177" t="s">
        <v>658</v>
      </c>
      <c r="D177" t="s">
        <v>1131</v>
      </c>
      <c r="E177" t="s">
        <v>1132</v>
      </c>
      <c r="F177" t="s">
        <v>1133</v>
      </c>
      <c r="G177" t="s">
        <v>647</v>
      </c>
      <c r="H177" t="s">
        <v>978</v>
      </c>
      <c r="I177" t="s">
        <v>24</v>
      </c>
      <c r="J177" t="s">
        <v>37</v>
      </c>
      <c r="K177" t="s">
        <v>1009</v>
      </c>
      <c r="L177" t="s">
        <v>767</v>
      </c>
      <c r="M177" t="s">
        <v>566</v>
      </c>
      <c r="N177" t="s">
        <v>1134</v>
      </c>
      <c r="O177" s="3" t="s">
        <v>1135</v>
      </c>
      <c r="P177" t="s">
        <v>92</v>
      </c>
      <c r="R177">
        <v>19.125</v>
      </c>
      <c r="S177" t="str">
        <f>LEFT(Tabela5[[#This Row],[Hora Fim Realizado]],5)</f>
        <v>20:04</v>
      </c>
      <c r="T177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177" s="3">
        <f>IF((V177-(Tabela5[[#This Row],[Hora Fim Realizado]]-Tabela5[[#This Row],[Hora Início Realizado]]))&lt; 0,(Tabela5[[#This Row],[Hora Fim Realizado]]-Tabela5[[#This Row],[Hora Início Realizado]])-V177,V177-(Tabela5[[#This Row],[Hora Fim Realizado]]-Tabela5[[#This Row],[Hora Início Realizado]]))</f>
        <v>2.2442129629629937E-2</v>
      </c>
      <c r="V177" s="3">
        <v>0.33333333333333298</v>
      </c>
      <c r="W177">
        <f>IF((V177-(Tabela5[[#This Row],[Hora Fim Realizado]]-Tabela5[[#This Row],[Hora Início Realizado]]))&lt; 0,-1*(MINUTE(Tabela5[[#This Row],[Hora ]]))+(HOUR(Tabela5[[#This Row],[Hora ]])*60),(MINUTE(Tabela5[[#This Row],[Hora ]]))+(HOUR(Tabela5[[#This Row],[Hora ]])*60))</f>
        <v>-32</v>
      </c>
      <c r="X177" t="str">
        <f t="shared" si="2"/>
        <v>Estouro</v>
      </c>
      <c r="Y177" s="3">
        <f>IFERROR(MROUND(Tabela5[[#This Row],[Filtro Horário Fim]],1/48)," ")</f>
        <v>0.83333333333333326</v>
      </c>
      <c r="Z177" s="3">
        <f>IFERROR(MROUND(Tabela5[[#This Row],[Hora Início Realizado]],1/48)," ")</f>
        <v>0.47916666666666663</v>
      </c>
    </row>
    <row r="178" spans="1:26" x14ac:dyDescent="0.3">
      <c r="A178" t="s">
        <v>17</v>
      </c>
      <c r="B178">
        <v>-5</v>
      </c>
      <c r="C178" t="s">
        <v>658</v>
      </c>
      <c r="D178" t="s">
        <v>1136</v>
      </c>
      <c r="E178" t="s">
        <v>1137</v>
      </c>
      <c r="F178" t="s">
        <v>1138</v>
      </c>
      <c r="G178" t="s">
        <v>1083</v>
      </c>
      <c r="H178" t="s">
        <v>291</v>
      </c>
      <c r="I178" t="s">
        <v>24</v>
      </c>
      <c r="J178" t="s">
        <v>37</v>
      </c>
      <c r="K178" t="s">
        <v>1009</v>
      </c>
      <c r="L178" t="s">
        <v>501</v>
      </c>
      <c r="M178" t="s">
        <v>502</v>
      </c>
      <c r="N178" t="s">
        <v>1139</v>
      </c>
      <c r="O178" s="3" t="s">
        <v>1140</v>
      </c>
      <c r="P178" t="s">
        <v>59</v>
      </c>
      <c r="R178">
        <v>19.494999999999997</v>
      </c>
      <c r="S178" t="str">
        <f>LEFT(Tabela5[[#This Row],[Hora Fim Realizado]],5)</f>
        <v>18:27</v>
      </c>
      <c r="T178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19h</v>
      </c>
      <c r="U178" s="3">
        <f>IF((V178-(Tabela5[[#This Row],[Hora Fim Realizado]]-Tabela5[[#This Row],[Hora Início Realizado]]))&lt; 0,(Tabela5[[#This Row],[Hora Fim Realizado]]-Tabela5[[#This Row],[Hora Início Realizado]])-V178,V178-(Tabela5[[#This Row],[Hora Fim Realizado]]-Tabela5[[#This Row],[Hora Início Realizado]]))</f>
        <v>3.8888888888892748E-3</v>
      </c>
      <c r="V178" s="3">
        <v>0.33333333333333298</v>
      </c>
      <c r="W178">
        <f>IF((V178-(Tabela5[[#This Row],[Hora Fim Realizado]]-Tabela5[[#This Row],[Hora Início Realizado]]))&lt; 0,-1*(MINUTE(Tabela5[[#This Row],[Hora ]]))+(HOUR(Tabela5[[#This Row],[Hora ]])*60),(MINUTE(Tabela5[[#This Row],[Hora ]]))+(HOUR(Tabela5[[#This Row],[Hora ]])*60))</f>
        <v>-5</v>
      </c>
      <c r="X178" t="str">
        <f t="shared" si="2"/>
        <v>Estouro</v>
      </c>
      <c r="Y178" s="3">
        <f>IFERROR(MROUND(Tabela5[[#This Row],[Filtro Horário Fim]],1/48)," ")</f>
        <v>0.77083333333333326</v>
      </c>
      <c r="Z178" s="3">
        <f>IFERROR(MROUND(Tabela5[[#This Row],[Hora Início Realizado]],1/48)," ")</f>
        <v>0.4375</v>
      </c>
    </row>
    <row r="179" spans="1:26" x14ac:dyDescent="0.3">
      <c r="A179" t="s">
        <v>17</v>
      </c>
      <c r="B179">
        <v>-48</v>
      </c>
      <c r="C179" t="s">
        <v>658</v>
      </c>
      <c r="D179" t="s">
        <v>1141</v>
      </c>
      <c r="E179" t="s">
        <v>1142</v>
      </c>
      <c r="F179" t="s">
        <v>1143</v>
      </c>
      <c r="G179" t="s">
        <v>1144</v>
      </c>
      <c r="H179" t="s">
        <v>1145</v>
      </c>
      <c r="I179" t="s">
        <v>24</v>
      </c>
      <c r="J179" t="s">
        <v>37</v>
      </c>
      <c r="K179" t="s">
        <v>1021</v>
      </c>
      <c r="L179" t="s">
        <v>501</v>
      </c>
      <c r="M179" t="s">
        <v>502</v>
      </c>
      <c r="N179" t="s">
        <v>1146</v>
      </c>
      <c r="O179" s="3" t="s">
        <v>1147</v>
      </c>
      <c r="P179" t="s">
        <v>68</v>
      </c>
      <c r="R179">
        <v>18.655000000000001</v>
      </c>
      <c r="S179" t="str">
        <f>LEFT(Tabela5[[#This Row],[Hora Fim Realizado]],5)</f>
        <v>18:56</v>
      </c>
      <c r="T179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19h</v>
      </c>
      <c r="U179" s="3">
        <f>IF((V179-(Tabela5[[#This Row],[Hora Fim Realizado]]-Tabela5[[#This Row],[Hora Início Realizado]]))&lt; 0,(Tabela5[[#This Row],[Hora Fim Realizado]]-Tabela5[[#This Row],[Hora Início Realizado]])-V179,V179-(Tabela5[[#This Row],[Hora Fim Realizado]]-Tabela5[[#This Row],[Hora Início Realizado]]))</f>
        <v>3.3923611111111529E-2</v>
      </c>
      <c r="V179" s="3">
        <v>0.33333333333333298</v>
      </c>
      <c r="W179">
        <f>IF((V179-(Tabela5[[#This Row],[Hora Fim Realizado]]-Tabela5[[#This Row],[Hora Início Realizado]]))&lt; 0,-1*(MINUTE(Tabela5[[#This Row],[Hora ]]))+(HOUR(Tabela5[[#This Row],[Hora ]])*60),(MINUTE(Tabela5[[#This Row],[Hora ]]))+(HOUR(Tabela5[[#This Row],[Hora ]])*60))</f>
        <v>-48</v>
      </c>
      <c r="X179" t="str">
        <f t="shared" si="2"/>
        <v>Estouro</v>
      </c>
      <c r="Y179" s="3">
        <f>IFERROR(MROUND(Tabela5[[#This Row],[Filtro Horário Fim]],1/48)," ")</f>
        <v>0.79166666666666663</v>
      </c>
      <c r="Z179" s="3">
        <f>IFERROR(MROUND(Tabela5[[#This Row],[Hora Início Realizado]],1/48)," ")</f>
        <v>0.41666666666666663</v>
      </c>
    </row>
    <row r="180" spans="1:26" x14ac:dyDescent="0.3">
      <c r="A180" t="s">
        <v>17</v>
      </c>
      <c r="B180">
        <v>27</v>
      </c>
      <c r="C180" t="s">
        <v>658</v>
      </c>
      <c r="D180" t="s">
        <v>1148</v>
      </c>
      <c r="E180" t="s">
        <v>1149</v>
      </c>
      <c r="F180" t="s">
        <v>1150</v>
      </c>
      <c r="G180" t="s">
        <v>1120</v>
      </c>
      <c r="H180" t="s">
        <v>23</v>
      </c>
      <c r="I180" t="s">
        <v>24</v>
      </c>
      <c r="J180" t="s">
        <v>37</v>
      </c>
      <c r="K180" t="s">
        <v>500</v>
      </c>
      <c r="L180" t="s">
        <v>27</v>
      </c>
      <c r="M180" t="s">
        <v>28</v>
      </c>
      <c r="N180" t="s">
        <v>1151</v>
      </c>
      <c r="O180" s="3" t="s">
        <v>1152</v>
      </c>
      <c r="P180" t="s">
        <v>50</v>
      </c>
      <c r="R180">
        <v>14.125</v>
      </c>
      <c r="S180" t="str">
        <f>LEFT(Tabela5[[#This Row],[Hora Fim Realizado]],5)</f>
        <v>21:02</v>
      </c>
      <c r="T180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Acima de 21h</v>
      </c>
      <c r="U180" s="3">
        <f>IF((V180-(Tabela5[[#This Row],[Hora Fim Realizado]]-Tabela5[[#This Row],[Hora Início Realizado]]))&lt; 0,(Tabela5[[#This Row],[Hora Fim Realizado]]-Tabela5[[#This Row],[Hora Início Realizado]])-V180,V180-(Tabela5[[#This Row],[Hora Fim Realizado]]-Tabela5[[#This Row],[Hora Início Realizado]]))</f>
        <v>1.9317129629629226E-2</v>
      </c>
      <c r="V180" s="3">
        <v>0.33333333333333298</v>
      </c>
      <c r="W180">
        <f>IF((V180-(Tabela5[[#This Row],[Hora Fim Realizado]]-Tabela5[[#This Row],[Hora Início Realizado]]))&lt; 0,-1*(MINUTE(Tabela5[[#This Row],[Hora ]]))+(HOUR(Tabela5[[#This Row],[Hora ]])*60),(MINUTE(Tabela5[[#This Row],[Hora ]]))+(HOUR(Tabela5[[#This Row],[Hora ]])*60))</f>
        <v>27</v>
      </c>
      <c r="X180" t="str">
        <f t="shared" si="2"/>
        <v>Até 30 minutos</v>
      </c>
      <c r="Y180" s="3">
        <f>IFERROR(MROUND(Tabela5[[#This Row],[Filtro Horário Fim]],1/48)," ")</f>
        <v>0.875</v>
      </c>
      <c r="Z180" s="3">
        <f>IFERROR(MROUND(Tabela5[[#This Row],[Hora Início Realizado]],1/48)," ")</f>
        <v>0.5625</v>
      </c>
    </row>
    <row r="181" spans="1:26" x14ac:dyDescent="0.3">
      <c r="A181" t="s">
        <v>17</v>
      </c>
      <c r="B181">
        <v>13</v>
      </c>
      <c r="C181" t="s">
        <v>658</v>
      </c>
      <c r="D181" t="s">
        <v>1153</v>
      </c>
      <c r="E181" t="s">
        <v>1154</v>
      </c>
      <c r="F181" t="s">
        <v>1155</v>
      </c>
      <c r="G181" t="s">
        <v>1156</v>
      </c>
      <c r="H181" t="s">
        <v>704</v>
      </c>
      <c r="I181" t="s">
        <v>24</v>
      </c>
      <c r="J181" t="s">
        <v>25</v>
      </c>
      <c r="K181" t="s">
        <v>500</v>
      </c>
      <c r="L181" t="s">
        <v>27</v>
      </c>
      <c r="M181" t="s">
        <v>28</v>
      </c>
      <c r="N181" t="s">
        <v>1157</v>
      </c>
      <c r="O181" s="3" t="s">
        <v>1158</v>
      </c>
      <c r="P181" t="s">
        <v>92</v>
      </c>
      <c r="R181">
        <v>14.275</v>
      </c>
      <c r="S181" t="str">
        <f>LEFT(Tabela5[[#This Row],[Hora Fim Realizado]],5)</f>
        <v>21:03</v>
      </c>
      <c r="T181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Acima de 21h</v>
      </c>
      <c r="U181" s="3">
        <f>IF((V181-(Tabela5[[#This Row],[Hora Fim Realizado]]-Tabela5[[#This Row],[Hora Início Realizado]]))&lt; 0,(Tabela5[[#This Row],[Hora Fim Realizado]]-Tabela5[[#This Row],[Hora Início Realizado]])-V181,V181-(Tabela5[[#This Row],[Hora Fim Realizado]]-Tabela5[[#This Row],[Hora Início Realizado]]))</f>
        <v>9.5486111111107719E-3</v>
      </c>
      <c r="V181" s="3">
        <v>0.33333333333333298</v>
      </c>
      <c r="W181">
        <f>IF((V181-(Tabela5[[#This Row],[Hora Fim Realizado]]-Tabela5[[#This Row],[Hora Início Realizado]]))&lt; 0,-1*(MINUTE(Tabela5[[#This Row],[Hora ]]))+(HOUR(Tabela5[[#This Row],[Hora ]])*60),(MINUTE(Tabela5[[#This Row],[Hora ]]))+(HOUR(Tabela5[[#This Row],[Hora ]])*60))</f>
        <v>13</v>
      </c>
      <c r="X181" t="str">
        <f t="shared" si="2"/>
        <v>Até 30 minutos</v>
      </c>
      <c r="Y181" s="3">
        <f>IFERROR(MROUND(Tabela5[[#This Row],[Filtro Horário Fim]],1/48)," ")</f>
        <v>0.875</v>
      </c>
      <c r="Z181" s="3">
        <f>IFERROR(MROUND(Tabela5[[#This Row],[Hora Início Realizado]],1/48)," ")</f>
        <v>0.5625</v>
      </c>
    </row>
    <row r="182" spans="1:26" x14ac:dyDescent="0.3">
      <c r="A182" t="s">
        <v>17</v>
      </c>
      <c r="B182">
        <v>2</v>
      </c>
      <c r="C182" t="s">
        <v>658</v>
      </c>
      <c r="D182" t="s">
        <v>1159</v>
      </c>
      <c r="E182" t="s">
        <v>1160</v>
      </c>
      <c r="F182" t="s">
        <v>1161</v>
      </c>
      <c r="G182" t="s">
        <v>1162</v>
      </c>
      <c r="H182" t="s">
        <v>1163</v>
      </c>
      <c r="I182" t="s">
        <v>24</v>
      </c>
      <c r="J182" t="s">
        <v>37</v>
      </c>
      <c r="K182" t="s">
        <v>1021</v>
      </c>
      <c r="L182" t="s">
        <v>501</v>
      </c>
      <c r="M182" t="s">
        <v>502</v>
      </c>
      <c r="N182" t="s">
        <v>1164</v>
      </c>
      <c r="O182" s="3" t="s">
        <v>1165</v>
      </c>
      <c r="P182" t="s">
        <v>41</v>
      </c>
      <c r="R182">
        <v>18.745000000000005</v>
      </c>
      <c r="S182" t="str">
        <f>LEFT(Tabela5[[#This Row],[Hora Fim Realizado]],5)</f>
        <v>18:11</v>
      </c>
      <c r="T182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19h</v>
      </c>
      <c r="U182" s="3">
        <f>IF((V182-(Tabela5[[#This Row],[Hora Fim Realizado]]-Tabela5[[#This Row],[Hora Início Realizado]]))&lt; 0,(Tabela5[[#This Row],[Hora Fim Realizado]]-Tabela5[[#This Row],[Hora Início Realizado]])-V182,V182-(Tabela5[[#This Row],[Hora Fim Realizado]]-Tabela5[[#This Row],[Hora Início Realizado]]))</f>
        <v>1.8287037037033604E-3</v>
      </c>
      <c r="V182" s="3">
        <v>0.33333333333333298</v>
      </c>
      <c r="W182">
        <f>IF((V182-(Tabela5[[#This Row],[Hora Fim Realizado]]-Tabela5[[#This Row],[Hora Início Realizado]]))&lt; 0,-1*(MINUTE(Tabela5[[#This Row],[Hora ]]))+(HOUR(Tabela5[[#This Row],[Hora ]])*60),(MINUTE(Tabela5[[#This Row],[Hora ]]))+(HOUR(Tabela5[[#This Row],[Hora ]])*60))</f>
        <v>2</v>
      </c>
      <c r="X182" t="str">
        <f t="shared" si="2"/>
        <v>Até 30 minutos</v>
      </c>
      <c r="Y182" s="3">
        <f>IFERROR(MROUND(Tabela5[[#This Row],[Filtro Horário Fim]],1/48)," ")</f>
        <v>0.75</v>
      </c>
      <c r="Z182" s="3">
        <f>IFERROR(MROUND(Tabela5[[#This Row],[Hora Início Realizado]],1/48)," ")</f>
        <v>0.41666666666666663</v>
      </c>
    </row>
    <row r="183" spans="1:26" x14ac:dyDescent="0.3">
      <c r="A183" t="s">
        <v>17</v>
      </c>
      <c r="B183">
        <v>-43</v>
      </c>
      <c r="C183" t="s">
        <v>658</v>
      </c>
      <c r="D183" t="s">
        <v>1166</v>
      </c>
      <c r="E183" t="s">
        <v>1167</v>
      </c>
      <c r="F183" t="s">
        <v>1168</v>
      </c>
      <c r="G183" t="s">
        <v>1169</v>
      </c>
      <c r="H183" t="s">
        <v>1170</v>
      </c>
      <c r="I183" t="s">
        <v>24</v>
      </c>
      <c r="J183" t="s">
        <v>37</v>
      </c>
      <c r="K183" t="s">
        <v>1009</v>
      </c>
      <c r="L183" t="s">
        <v>501</v>
      </c>
      <c r="M183" t="s">
        <v>502</v>
      </c>
      <c r="N183" t="s">
        <v>1171</v>
      </c>
      <c r="O183" s="3" t="s">
        <v>1172</v>
      </c>
      <c r="P183" t="s">
        <v>92</v>
      </c>
      <c r="R183">
        <v>15.615</v>
      </c>
      <c r="S183" t="str">
        <f>LEFT(Tabela5[[#This Row],[Hora Fim Realizado]],5)</f>
        <v>18:53</v>
      </c>
      <c r="T183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19h</v>
      </c>
      <c r="U183" s="3">
        <f>IF((V183-(Tabela5[[#This Row],[Hora Fim Realizado]]-Tabela5[[#This Row],[Hora Início Realizado]]))&lt; 0,(Tabela5[[#This Row],[Hora Fim Realizado]]-Tabela5[[#This Row],[Hora Início Realizado]])-V183,V183-(Tabela5[[#This Row],[Hora Fim Realizado]]-Tabela5[[#This Row],[Hora Início Realizado]]))</f>
        <v>3.0451388888889208E-2</v>
      </c>
      <c r="V183" s="3">
        <v>0.33333333333333298</v>
      </c>
      <c r="W183">
        <f>IF((V183-(Tabela5[[#This Row],[Hora Fim Realizado]]-Tabela5[[#This Row],[Hora Início Realizado]]))&lt; 0,-1*(MINUTE(Tabela5[[#This Row],[Hora ]]))+(HOUR(Tabela5[[#This Row],[Hora ]])*60),(MINUTE(Tabela5[[#This Row],[Hora ]]))+(HOUR(Tabela5[[#This Row],[Hora ]])*60))</f>
        <v>-43</v>
      </c>
      <c r="X183" t="str">
        <f t="shared" si="2"/>
        <v>Estouro</v>
      </c>
      <c r="Y183" s="3">
        <f>IFERROR(MROUND(Tabela5[[#This Row],[Filtro Horário Fim]],1/48)," ")</f>
        <v>0.79166666666666663</v>
      </c>
      <c r="Z183" s="3">
        <f>IFERROR(MROUND(Tabela5[[#This Row],[Hora Início Realizado]],1/48)," ")</f>
        <v>0.41666666666666663</v>
      </c>
    </row>
    <row r="184" spans="1:26" x14ac:dyDescent="0.3">
      <c r="A184" t="s">
        <v>17</v>
      </c>
      <c r="B184">
        <v>68</v>
      </c>
      <c r="C184" t="s">
        <v>658</v>
      </c>
      <c r="D184" t="s">
        <v>1173</v>
      </c>
      <c r="E184" t="s">
        <v>1174</v>
      </c>
      <c r="F184" t="s">
        <v>1175</v>
      </c>
      <c r="G184" t="s">
        <v>564</v>
      </c>
      <c r="H184" t="s">
        <v>580</v>
      </c>
      <c r="I184" t="s">
        <v>24</v>
      </c>
      <c r="J184" t="s">
        <v>37</v>
      </c>
      <c r="K184" t="s">
        <v>1021</v>
      </c>
      <c r="L184" t="s">
        <v>27</v>
      </c>
      <c r="M184" t="s">
        <v>28</v>
      </c>
      <c r="N184" t="s">
        <v>1176</v>
      </c>
      <c r="O184" s="3" t="s">
        <v>1177</v>
      </c>
      <c r="P184" t="s">
        <v>50</v>
      </c>
      <c r="R184">
        <v>14.5</v>
      </c>
      <c r="S184" t="str">
        <f>LEFT(Tabela5[[#This Row],[Hora Fim Realizado]],5)</f>
        <v>20:10</v>
      </c>
      <c r="T184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184" s="3">
        <f>IF((V184-(Tabela5[[#This Row],[Hora Fim Realizado]]-Tabela5[[#This Row],[Hora Início Realizado]]))&lt; 0,(Tabela5[[#This Row],[Hora Fim Realizado]]-Tabela5[[#This Row],[Hora Início Realizado]])-V184,V184-(Tabela5[[#This Row],[Hora Fim Realizado]]-Tabela5[[#This Row],[Hora Início Realizado]]))</f>
        <v>4.7696759259258925E-2</v>
      </c>
      <c r="V184" s="3">
        <v>0.33333333333333298</v>
      </c>
      <c r="W184">
        <f>IF((V184-(Tabela5[[#This Row],[Hora Fim Realizado]]-Tabela5[[#This Row],[Hora Início Realizado]]))&lt; 0,-1*(MINUTE(Tabela5[[#This Row],[Hora ]]))+(HOUR(Tabela5[[#This Row],[Hora ]])*60),(MINUTE(Tabela5[[#This Row],[Hora ]]))+(HOUR(Tabela5[[#This Row],[Hora ]])*60))</f>
        <v>68</v>
      </c>
      <c r="X184" t="str">
        <f t="shared" si="2"/>
        <v>De 60 até 90 minutos</v>
      </c>
      <c r="Y184" s="3">
        <f>IFERROR(MROUND(Tabela5[[#This Row],[Filtro Horário Fim]],1/48)," ")</f>
        <v>0.83333333333333326</v>
      </c>
      <c r="Z184" s="3">
        <f>IFERROR(MROUND(Tabela5[[#This Row],[Hora Início Realizado]],1/48)," ")</f>
        <v>0.5625</v>
      </c>
    </row>
    <row r="185" spans="1:26" x14ac:dyDescent="0.3">
      <c r="A185" t="s">
        <v>17</v>
      </c>
      <c r="B185">
        <v>38</v>
      </c>
      <c r="C185" t="s">
        <v>658</v>
      </c>
      <c r="D185" t="s">
        <v>1178</v>
      </c>
      <c r="E185" t="s">
        <v>1179</v>
      </c>
      <c r="F185" t="s">
        <v>1180</v>
      </c>
      <c r="G185" t="s">
        <v>1181</v>
      </c>
      <c r="H185" t="s">
        <v>1182</v>
      </c>
      <c r="I185" t="s">
        <v>24</v>
      </c>
      <c r="J185" t="s">
        <v>37</v>
      </c>
      <c r="K185" t="s">
        <v>500</v>
      </c>
      <c r="L185" t="s">
        <v>27</v>
      </c>
      <c r="M185" t="s">
        <v>28</v>
      </c>
      <c r="N185" t="s">
        <v>1183</v>
      </c>
      <c r="O185" s="3" t="s">
        <v>1184</v>
      </c>
      <c r="P185" t="s">
        <v>59</v>
      </c>
      <c r="R185">
        <v>17.98</v>
      </c>
      <c r="S185" t="str">
        <f>LEFT(Tabela5[[#This Row],[Hora Fim Realizado]],5)</f>
        <v>20:50</v>
      </c>
      <c r="T185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185" s="3">
        <f>IF((V185-(Tabela5[[#This Row],[Hora Fim Realizado]]-Tabela5[[#This Row],[Hora Início Realizado]]))&lt; 0,(Tabela5[[#This Row],[Hora Fim Realizado]]-Tabela5[[#This Row],[Hora Início Realizado]])-V185,V185-(Tabela5[[#This Row],[Hora Fim Realizado]]-Tabela5[[#This Row],[Hora Início Realizado]]))</f>
        <v>2.6388888888888518E-2</v>
      </c>
      <c r="V185" s="3">
        <v>0.33333333333333298</v>
      </c>
      <c r="W185">
        <f>IF((V185-(Tabela5[[#This Row],[Hora Fim Realizado]]-Tabela5[[#This Row],[Hora Início Realizado]]))&lt; 0,-1*(MINUTE(Tabela5[[#This Row],[Hora ]]))+(HOUR(Tabela5[[#This Row],[Hora ]])*60),(MINUTE(Tabela5[[#This Row],[Hora ]]))+(HOUR(Tabela5[[#This Row],[Hora ]])*60))</f>
        <v>38</v>
      </c>
      <c r="X185" t="str">
        <f t="shared" si="2"/>
        <v>De 30 até 60 minutos</v>
      </c>
      <c r="Y185" s="3">
        <f>IFERROR(MROUND(Tabela5[[#This Row],[Filtro Horário Fim]],1/48)," ")</f>
        <v>0.875</v>
      </c>
      <c r="Z185" s="3">
        <f>IFERROR(MROUND(Tabela5[[#This Row],[Hora Início Realizado]],1/48)," ")</f>
        <v>0.5625</v>
      </c>
    </row>
    <row r="186" spans="1:26" x14ac:dyDescent="0.3">
      <c r="A186" t="s">
        <v>17</v>
      </c>
      <c r="B186">
        <v>11</v>
      </c>
      <c r="C186" t="s">
        <v>658</v>
      </c>
      <c r="D186" t="s">
        <v>1185</v>
      </c>
      <c r="E186" t="s">
        <v>1186</v>
      </c>
      <c r="F186" t="s">
        <v>1187</v>
      </c>
      <c r="G186" t="s">
        <v>1188</v>
      </c>
      <c r="H186" t="s">
        <v>1003</v>
      </c>
      <c r="I186" t="s">
        <v>24</v>
      </c>
      <c r="J186" t="s">
        <v>37</v>
      </c>
      <c r="K186" t="s">
        <v>500</v>
      </c>
      <c r="L186" t="s">
        <v>27</v>
      </c>
      <c r="M186" t="s">
        <v>28</v>
      </c>
      <c r="N186" t="s">
        <v>1189</v>
      </c>
      <c r="O186" s="3" t="s">
        <v>1190</v>
      </c>
      <c r="P186" t="s">
        <v>68</v>
      </c>
      <c r="R186">
        <v>17.925000000000001</v>
      </c>
      <c r="S186" t="str">
        <f>LEFT(Tabela5[[#This Row],[Hora Fim Realizado]],5)</f>
        <v>20:57</v>
      </c>
      <c r="T186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186" s="3">
        <f>IF((V186-(Tabela5[[#This Row],[Hora Fim Realizado]]-Tabela5[[#This Row],[Hora Início Realizado]]))&lt; 0,(Tabela5[[#This Row],[Hora Fim Realizado]]-Tabela5[[#This Row],[Hora Início Realizado]])-V186,V186-(Tabela5[[#This Row],[Hora Fim Realizado]]-Tabela5[[#This Row],[Hora Início Realizado]]))</f>
        <v>7.9745370370367108E-3</v>
      </c>
      <c r="V186" s="3">
        <v>0.33333333333333298</v>
      </c>
      <c r="W186">
        <f>IF((V186-(Tabela5[[#This Row],[Hora Fim Realizado]]-Tabela5[[#This Row],[Hora Início Realizado]]))&lt; 0,-1*(MINUTE(Tabela5[[#This Row],[Hora ]]))+(HOUR(Tabela5[[#This Row],[Hora ]])*60),(MINUTE(Tabela5[[#This Row],[Hora ]]))+(HOUR(Tabela5[[#This Row],[Hora ]])*60))</f>
        <v>11</v>
      </c>
      <c r="X186" t="str">
        <f t="shared" si="2"/>
        <v>Até 30 minutos</v>
      </c>
      <c r="Y186" s="3">
        <f>IFERROR(MROUND(Tabela5[[#This Row],[Filtro Horário Fim]],1/48)," ")</f>
        <v>0.875</v>
      </c>
      <c r="Z186" s="3">
        <f>IFERROR(MROUND(Tabela5[[#This Row],[Hora Início Realizado]],1/48)," ")</f>
        <v>0.54166666666666663</v>
      </c>
    </row>
    <row r="187" spans="1:26" x14ac:dyDescent="0.3">
      <c r="A187" t="s">
        <v>17</v>
      </c>
      <c r="B187">
        <v>45</v>
      </c>
      <c r="C187" t="s">
        <v>658</v>
      </c>
      <c r="D187" t="s">
        <v>1191</v>
      </c>
      <c r="E187" t="s">
        <v>1192</v>
      </c>
      <c r="F187" t="s">
        <v>1193</v>
      </c>
      <c r="G187" t="s">
        <v>1194</v>
      </c>
      <c r="H187" t="s">
        <v>1195</v>
      </c>
      <c r="I187" t="s">
        <v>24</v>
      </c>
      <c r="J187" t="s">
        <v>37</v>
      </c>
      <c r="K187" t="s">
        <v>1009</v>
      </c>
      <c r="L187" t="s">
        <v>27</v>
      </c>
      <c r="M187" t="s">
        <v>28</v>
      </c>
      <c r="N187" t="s">
        <v>1196</v>
      </c>
      <c r="O187" s="3" t="s">
        <v>1197</v>
      </c>
      <c r="P187" t="s">
        <v>41</v>
      </c>
      <c r="R187">
        <v>18.965</v>
      </c>
      <c r="S187" t="str">
        <f>LEFT(Tabela5[[#This Row],[Hora Fim Realizado]],5)</f>
        <v>20:57</v>
      </c>
      <c r="T187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187" s="3">
        <f>IF((V187-(Tabela5[[#This Row],[Hora Fim Realizado]]-Tabela5[[#This Row],[Hora Início Realizado]]))&lt; 0,(Tabela5[[#This Row],[Hora Fim Realizado]]-Tabela5[[#This Row],[Hora Início Realizado]])-V187,V187-(Tabela5[[#This Row],[Hora Fim Realizado]]-Tabela5[[#This Row],[Hora Início Realizado]]))</f>
        <v>3.1655092592592193E-2</v>
      </c>
      <c r="V187" s="3">
        <v>0.33333333333333298</v>
      </c>
      <c r="W187">
        <f>IF((V187-(Tabela5[[#This Row],[Hora Fim Realizado]]-Tabela5[[#This Row],[Hora Início Realizado]]))&lt; 0,-1*(MINUTE(Tabela5[[#This Row],[Hora ]]))+(HOUR(Tabela5[[#This Row],[Hora ]])*60),(MINUTE(Tabela5[[#This Row],[Hora ]]))+(HOUR(Tabela5[[#This Row],[Hora ]])*60))</f>
        <v>45</v>
      </c>
      <c r="X187" t="str">
        <f t="shared" si="2"/>
        <v>De 30 até 60 minutos</v>
      </c>
      <c r="Y187" s="3">
        <f>IFERROR(MROUND(Tabela5[[#This Row],[Filtro Horário Fim]],1/48)," ")</f>
        <v>0.875</v>
      </c>
      <c r="Z187" s="3">
        <f>IFERROR(MROUND(Tabela5[[#This Row],[Hora Início Realizado]],1/48)," ")</f>
        <v>0.5625</v>
      </c>
    </row>
    <row r="188" spans="1:26" x14ac:dyDescent="0.3">
      <c r="A188" t="s">
        <v>17</v>
      </c>
      <c r="B188">
        <v>128</v>
      </c>
      <c r="C188" t="s">
        <v>658</v>
      </c>
      <c r="D188" t="s">
        <v>2838</v>
      </c>
      <c r="E188" t="s">
        <v>2839</v>
      </c>
      <c r="F188" t="s">
        <v>2840</v>
      </c>
      <c r="G188" t="s">
        <v>2841</v>
      </c>
      <c r="H188" t="s">
        <v>2842</v>
      </c>
      <c r="I188" t="s">
        <v>24</v>
      </c>
      <c r="J188" t="s">
        <v>37</v>
      </c>
      <c r="K188" t="s">
        <v>1009</v>
      </c>
      <c r="L188" t="s">
        <v>501</v>
      </c>
      <c r="M188" t="s">
        <v>502</v>
      </c>
      <c r="N188" t="s">
        <v>2843</v>
      </c>
      <c r="O188" s="3" t="s">
        <v>2844</v>
      </c>
      <c r="P188" t="s">
        <v>41</v>
      </c>
      <c r="R188">
        <v>19.490000000000002</v>
      </c>
      <c r="S188" t="str">
        <f>LEFT(Tabela5[[#This Row],[Hora Fim Realizado]],5)</f>
        <v>15:52</v>
      </c>
      <c r="T188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17h</v>
      </c>
      <c r="U188" s="3">
        <f>IF((V188-(Tabela5[[#This Row],[Hora Fim Realizado]]-Tabela5[[#This Row],[Hora Início Realizado]]))&lt; 0,(Tabela5[[#This Row],[Hora Fim Realizado]]-Tabela5[[#This Row],[Hora Início Realizado]])-V188,V188-(Tabela5[[#This Row],[Hora Fim Realizado]]-Tabela5[[#This Row],[Hora Início Realizado]]))</f>
        <v>8.9398148148147782E-2</v>
      </c>
      <c r="V188" s="3">
        <v>0.33333333333333298</v>
      </c>
      <c r="W188">
        <f>IF((V188-(Tabela5[[#This Row],[Hora Fim Realizado]]-Tabela5[[#This Row],[Hora Início Realizado]]))&lt; 0,-1*(MINUTE(Tabela5[[#This Row],[Hora ]]))+(HOUR(Tabela5[[#This Row],[Hora ]])*60),(MINUTE(Tabela5[[#This Row],[Hora ]]))+(HOUR(Tabela5[[#This Row],[Hora ]])*60))</f>
        <v>128</v>
      </c>
      <c r="X188" t="str">
        <f t="shared" si="2"/>
        <v>Acima de 120 minutos</v>
      </c>
      <c r="Y188" s="3">
        <f>IFERROR(MROUND(Tabela5[[#This Row],[Filtro Horário Fim]],1/48)," ")</f>
        <v>0.66666666666666663</v>
      </c>
      <c r="Z188" s="3">
        <f>IFERROR(MROUND(Tabela5[[#This Row],[Hora Início Realizado]],1/48)," ")</f>
        <v>0.41666666666666663</v>
      </c>
    </row>
    <row r="189" spans="1:26" x14ac:dyDescent="0.3">
      <c r="A189" t="s">
        <v>17</v>
      </c>
      <c r="B189">
        <v>-25</v>
      </c>
      <c r="C189" t="s">
        <v>658</v>
      </c>
      <c r="D189" t="s">
        <v>1198</v>
      </c>
      <c r="E189" t="s">
        <v>1199</v>
      </c>
      <c r="F189" t="s">
        <v>1200</v>
      </c>
      <c r="G189" t="s">
        <v>1201</v>
      </c>
      <c r="H189" t="s">
        <v>1202</v>
      </c>
      <c r="I189" t="s">
        <v>24</v>
      </c>
      <c r="J189" t="s">
        <v>37</v>
      </c>
      <c r="K189" t="s">
        <v>1009</v>
      </c>
      <c r="L189" t="s">
        <v>767</v>
      </c>
      <c r="M189" t="s">
        <v>566</v>
      </c>
      <c r="N189" t="s">
        <v>1203</v>
      </c>
      <c r="O189" s="3" t="s">
        <v>1204</v>
      </c>
      <c r="P189" t="s">
        <v>31</v>
      </c>
      <c r="R189">
        <v>19.875</v>
      </c>
      <c r="S189" t="str">
        <f>LEFT(Tabela5[[#This Row],[Hora Fim Realizado]],5)</f>
        <v>19:46</v>
      </c>
      <c r="T189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189" s="3">
        <f>IF((V189-(Tabela5[[#This Row],[Hora Fim Realizado]]-Tabela5[[#This Row],[Hora Início Realizado]]))&lt; 0,(Tabela5[[#This Row],[Hora Fim Realizado]]-Tabela5[[#This Row],[Hora Início Realizado]])-V189,V189-(Tabela5[[#This Row],[Hora Fim Realizado]]-Tabela5[[#This Row],[Hora Início Realizado]]))</f>
        <v>1.7939814814815214E-2</v>
      </c>
      <c r="V189" s="3">
        <v>0.33333333333333298</v>
      </c>
      <c r="W189">
        <f>IF((V189-(Tabela5[[#This Row],[Hora Fim Realizado]]-Tabela5[[#This Row],[Hora Início Realizado]]))&lt; 0,-1*(MINUTE(Tabela5[[#This Row],[Hora ]]))+(HOUR(Tabela5[[#This Row],[Hora ]])*60),(MINUTE(Tabela5[[#This Row],[Hora ]]))+(HOUR(Tabela5[[#This Row],[Hora ]])*60))</f>
        <v>-25</v>
      </c>
      <c r="X189" t="str">
        <f t="shared" si="2"/>
        <v>Estouro</v>
      </c>
      <c r="Y189" s="3">
        <f>IFERROR(MROUND(Tabela5[[#This Row],[Filtro Horário Fim]],1/48)," ")</f>
        <v>0.83333333333333326</v>
      </c>
      <c r="Z189" s="3">
        <f>IFERROR(MROUND(Tabela5[[#This Row],[Hora Início Realizado]],1/48)," ")</f>
        <v>0.47916666666666663</v>
      </c>
    </row>
    <row r="190" spans="1:26" x14ac:dyDescent="0.3">
      <c r="A190" t="s">
        <v>17</v>
      </c>
      <c r="B190">
        <v>120</v>
      </c>
      <c r="C190" t="s">
        <v>658</v>
      </c>
      <c r="D190" t="s">
        <v>1205</v>
      </c>
      <c r="E190" t="s">
        <v>1206</v>
      </c>
      <c r="F190" t="s">
        <v>1207</v>
      </c>
      <c r="G190" t="s">
        <v>1208</v>
      </c>
      <c r="H190" t="s">
        <v>771</v>
      </c>
      <c r="I190" t="s">
        <v>24</v>
      </c>
      <c r="J190" t="s">
        <v>37</v>
      </c>
      <c r="K190" t="s">
        <v>1009</v>
      </c>
      <c r="L190" t="s">
        <v>27</v>
      </c>
      <c r="M190" t="s">
        <v>28</v>
      </c>
      <c r="N190" t="s">
        <v>1209</v>
      </c>
      <c r="O190" s="3" t="s">
        <v>1210</v>
      </c>
      <c r="P190" t="s">
        <v>59</v>
      </c>
      <c r="R190">
        <v>18.914999999999999</v>
      </c>
      <c r="S190" t="str">
        <f>LEFT(Tabela5[[#This Row],[Hora Fim Realizado]],5)</f>
        <v>19:06</v>
      </c>
      <c r="T190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190" s="3">
        <f>IF((V190-(Tabela5[[#This Row],[Hora Fim Realizado]]-Tabela5[[#This Row],[Hora Início Realizado]]))&lt; 0,(Tabela5[[#This Row],[Hora Fim Realizado]]-Tabela5[[#This Row],[Hora Início Realizado]])-V190,V190-(Tabela5[[#This Row],[Hora Fim Realizado]]-Tabela5[[#This Row],[Hora Início Realizado]]))</f>
        <v>8.3541666666666348E-2</v>
      </c>
      <c r="V190" s="3">
        <v>0.33333333333333298</v>
      </c>
      <c r="W190">
        <f>IF((V190-(Tabela5[[#This Row],[Hora Fim Realizado]]-Tabela5[[#This Row],[Hora Início Realizado]]))&lt; 0,-1*(MINUTE(Tabela5[[#This Row],[Hora ]]))+(HOUR(Tabela5[[#This Row],[Hora ]])*60),(MINUTE(Tabela5[[#This Row],[Hora ]]))+(HOUR(Tabela5[[#This Row],[Hora ]])*60))</f>
        <v>120</v>
      </c>
      <c r="X190" t="str">
        <f t="shared" si="2"/>
        <v>De 90 até 120 minutos</v>
      </c>
      <c r="Y190" s="3">
        <f>IFERROR(MROUND(Tabela5[[#This Row],[Filtro Horário Fim]],1/48)," ")</f>
        <v>0.79166666666666663</v>
      </c>
      <c r="Z190" s="3">
        <f>IFERROR(MROUND(Tabela5[[#This Row],[Hora Início Realizado]],1/48)," ")</f>
        <v>0.54166666666666663</v>
      </c>
    </row>
    <row r="191" spans="1:26" x14ac:dyDescent="0.3">
      <c r="A191" t="s">
        <v>17</v>
      </c>
      <c r="B191">
        <v>14</v>
      </c>
      <c r="C191" t="s">
        <v>658</v>
      </c>
      <c r="D191" t="s">
        <v>1211</v>
      </c>
      <c r="E191" t="s">
        <v>1212</v>
      </c>
      <c r="F191" t="s">
        <v>1213</v>
      </c>
      <c r="G191" t="s">
        <v>1169</v>
      </c>
      <c r="H191" t="s">
        <v>240</v>
      </c>
      <c r="I191" t="s">
        <v>24</v>
      </c>
      <c r="J191" t="s">
        <v>37</v>
      </c>
      <c r="K191" t="s">
        <v>1021</v>
      </c>
      <c r="L191" t="s">
        <v>27</v>
      </c>
      <c r="M191" t="s">
        <v>28</v>
      </c>
      <c r="N191" t="s">
        <v>1214</v>
      </c>
      <c r="O191" s="3" t="s">
        <v>1215</v>
      </c>
      <c r="P191" t="s">
        <v>92</v>
      </c>
      <c r="R191">
        <v>17.715</v>
      </c>
      <c r="S191" t="str">
        <f>LEFT(Tabela5[[#This Row],[Hora Fim Realizado]],5)</f>
        <v>21:00</v>
      </c>
      <c r="T191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191" s="3">
        <f>IF((V191-(Tabela5[[#This Row],[Hora Fim Realizado]]-Tabela5[[#This Row],[Hora Início Realizado]]))&lt; 0,(Tabela5[[#This Row],[Hora Fim Realizado]]-Tabela5[[#This Row],[Hora Início Realizado]])-V191,V191-(Tabela5[[#This Row],[Hora Fim Realizado]]-Tabela5[[#This Row],[Hora Início Realizado]]))</f>
        <v>1.0046296296295998E-2</v>
      </c>
      <c r="V191" s="3">
        <v>0.33333333333333298</v>
      </c>
      <c r="W191">
        <f>IF((V191-(Tabela5[[#This Row],[Hora Fim Realizado]]-Tabela5[[#This Row],[Hora Início Realizado]]))&lt; 0,-1*(MINUTE(Tabela5[[#This Row],[Hora ]]))+(HOUR(Tabela5[[#This Row],[Hora ]])*60),(MINUTE(Tabela5[[#This Row],[Hora ]]))+(HOUR(Tabela5[[#This Row],[Hora ]])*60))</f>
        <v>14</v>
      </c>
      <c r="X191" t="str">
        <f t="shared" si="2"/>
        <v>Até 30 minutos</v>
      </c>
      <c r="Y191" s="3">
        <f>IFERROR(MROUND(Tabela5[[#This Row],[Filtro Horário Fim]],1/48)," ")</f>
        <v>0.875</v>
      </c>
      <c r="Z191" s="3">
        <f>IFERROR(MROUND(Tabela5[[#This Row],[Hora Início Realizado]],1/48)," ")</f>
        <v>0.54166666666666663</v>
      </c>
    </row>
    <row r="192" spans="1:26" x14ac:dyDescent="0.3">
      <c r="A192" t="s">
        <v>17</v>
      </c>
      <c r="B192">
        <v>65</v>
      </c>
      <c r="C192" t="s">
        <v>658</v>
      </c>
      <c r="D192" t="s">
        <v>2845</v>
      </c>
      <c r="E192" t="s">
        <v>2846</v>
      </c>
      <c r="F192" t="s">
        <v>2847</v>
      </c>
      <c r="G192" t="s">
        <v>2848</v>
      </c>
      <c r="H192" t="s">
        <v>983</v>
      </c>
      <c r="I192" t="s">
        <v>24</v>
      </c>
      <c r="J192" t="s">
        <v>37</v>
      </c>
      <c r="K192" t="s">
        <v>1009</v>
      </c>
      <c r="L192" t="s">
        <v>501</v>
      </c>
      <c r="M192" t="s">
        <v>502</v>
      </c>
      <c r="N192" t="s">
        <v>2849</v>
      </c>
      <c r="O192" s="3" t="s">
        <v>2850</v>
      </c>
      <c r="P192" t="s">
        <v>59</v>
      </c>
      <c r="R192">
        <v>17.615000000000002</v>
      </c>
      <c r="S192" t="str">
        <f>LEFT(Tabela5[[#This Row],[Hora Fim Realizado]],5)</f>
        <v>17:10</v>
      </c>
      <c r="T192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18h</v>
      </c>
      <c r="U192" s="3">
        <f>IF((V192-(Tabela5[[#This Row],[Hora Fim Realizado]]-Tabela5[[#This Row],[Hora Início Realizado]]))&lt; 0,(Tabela5[[#This Row],[Hora Fim Realizado]]-Tabela5[[#This Row],[Hora Início Realizado]])-V192,V192-(Tabela5[[#This Row],[Hora Fim Realizado]]-Tabela5[[#This Row],[Hora Início Realizado]]))</f>
        <v>4.5810185185184871E-2</v>
      </c>
      <c r="V192" s="3">
        <v>0.33333333333333298</v>
      </c>
      <c r="W192">
        <f>IF((V192-(Tabela5[[#This Row],[Hora Fim Realizado]]-Tabela5[[#This Row],[Hora Início Realizado]]))&lt; 0,-1*(MINUTE(Tabela5[[#This Row],[Hora ]]))+(HOUR(Tabela5[[#This Row],[Hora ]])*60),(MINUTE(Tabela5[[#This Row],[Hora ]]))+(HOUR(Tabela5[[#This Row],[Hora ]])*60))</f>
        <v>65</v>
      </c>
      <c r="X192" t="str">
        <f t="shared" si="2"/>
        <v>De 60 até 90 minutos</v>
      </c>
      <c r="Y192" s="3">
        <f>IFERROR(MROUND(Tabela5[[#This Row],[Filtro Horário Fim]],1/48)," ")</f>
        <v>0.70833333333333326</v>
      </c>
      <c r="Z192" s="3">
        <f>IFERROR(MROUND(Tabela5[[#This Row],[Hora Início Realizado]],1/48)," ")</f>
        <v>0.4375</v>
      </c>
    </row>
    <row r="193" spans="1:26" x14ac:dyDescent="0.3">
      <c r="A193" t="s">
        <v>17</v>
      </c>
      <c r="B193">
        <v>96</v>
      </c>
      <c r="C193" t="s">
        <v>658</v>
      </c>
      <c r="D193" t="s">
        <v>1216</v>
      </c>
      <c r="E193" t="s">
        <v>1217</v>
      </c>
      <c r="F193" t="s">
        <v>1218</v>
      </c>
      <c r="G193" t="s">
        <v>1156</v>
      </c>
      <c r="H193" t="s">
        <v>777</v>
      </c>
      <c r="I193" t="s">
        <v>24</v>
      </c>
      <c r="J193" t="s">
        <v>37</v>
      </c>
      <c r="K193" t="s">
        <v>1009</v>
      </c>
      <c r="L193" t="s">
        <v>27</v>
      </c>
      <c r="M193" t="s">
        <v>28</v>
      </c>
      <c r="N193" t="s">
        <v>1219</v>
      </c>
      <c r="O193" s="3" t="s">
        <v>1220</v>
      </c>
      <c r="P193" t="s">
        <v>92</v>
      </c>
      <c r="R193">
        <v>17.795000000000002</v>
      </c>
      <c r="S193" t="str">
        <f>LEFT(Tabela5[[#This Row],[Hora Fim Realizado]],5)</f>
        <v>19:38</v>
      </c>
      <c r="T193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193" s="3">
        <f>IF((V193-(Tabela5[[#This Row],[Hora Fim Realizado]]-Tabela5[[#This Row],[Hora Início Realizado]]))&lt; 0,(Tabela5[[#This Row],[Hora Fim Realizado]]-Tabela5[[#This Row],[Hora Início Realizado]])-V193,V193-(Tabela5[[#This Row],[Hora Fim Realizado]]-Tabela5[[#This Row],[Hora Início Realizado]]))</f>
        <v>6.7175925925925528E-2</v>
      </c>
      <c r="V193" s="3">
        <v>0.33333333333333298</v>
      </c>
      <c r="W193">
        <f>IF((V193-(Tabela5[[#This Row],[Hora Fim Realizado]]-Tabela5[[#This Row],[Hora Início Realizado]]))&lt; 0,-1*(MINUTE(Tabela5[[#This Row],[Hora ]]))+(HOUR(Tabela5[[#This Row],[Hora ]])*60),(MINUTE(Tabela5[[#This Row],[Hora ]]))+(HOUR(Tabela5[[#This Row],[Hora ]])*60))</f>
        <v>96</v>
      </c>
      <c r="X193" t="str">
        <f t="shared" si="2"/>
        <v>De 90 até 120 minutos</v>
      </c>
      <c r="Y193" s="3">
        <f>IFERROR(MROUND(Tabela5[[#This Row],[Filtro Horário Fim]],1/48)," ")</f>
        <v>0.8125</v>
      </c>
      <c r="Z193" s="3">
        <f>IFERROR(MROUND(Tabela5[[#This Row],[Hora Início Realizado]],1/48)," ")</f>
        <v>0.5625</v>
      </c>
    </row>
    <row r="194" spans="1:26" x14ac:dyDescent="0.3">
      <c r="A194" t="s">
        <v>17</v>
      </c>
      <c r="B194">
        <v>-49</v>
      </c>
      <c r="C194" t="s">
        <v>658</v>
      </c>
      <c r="D194" t="s">
        <v>3089</v>
      </c>
      <c r="E194" t="s">
        <v>3090</v>
      </c>
      <c r="F194" t="s">
        <v>3091</v>
      </c>
      <c r="G194" t="s">
        <v>3081</v>
      </c>
      <c r="H194" t="s">
        <v>3092</v>
      </c>
      <c r="I194" t="s">
        <v>24</v>
      </c>
      <c r="J194" t="s">
        <v>37</v>
      </c>
      <c r="K194" t="s">
        <v>1021</v>
      </c>
      <c r="L194" t="s">
        <v>501</v>
      </c>
      <c r="M194" t="s">
        <v>502</v>
      </c>
      <c r="N194" t="s">
        <v>3093</v>
      </c>
      <c r="O194" s="3" t="s">
        <v>3094</v>
      </c>
      <c r="P194" t="s">
        <v>92</v>
      </c>
      <c r="R194">
        <v>15.43</v>
      </c>
      <c r="S194" t="str">
        <f>LEFT(Tabela5[[#This Row],[Hora Fim Realizado]],5)</f>
        <v>18:59</v>
      </c>
      <c r="T194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19h</v>
      </c>
      <c r="U194" s="3">
        <f>IF((V194-(Tabela5[[#This Row],[Hora Fim Realizado]]-Tabela5[[#This Row],[Hora Início Realizado]]))&lt; 0,(Tabela5[[#This Row],[Hora Fim Realizado]]-Tabela5[[#This Row],[Hora Início Realizado]])-V194,V194-(Tabela5[[#This Row],[Hora Fim Realizado]]-Tabela5[[#This Row],[Hora Início Realizado]]))</f>
        <v>3.4664351851852238E-2</v>
      </c>
      <c r="V194" s="3">
        <v>0.33333333333333298</v>
      </c>
      <c r="W194">
        <f>IF((V194-(Tabela5[[#This Row],[Hora Fim Realizado]]-Tabela5[[#This Row],[Hora Início Realizado]]))&lt; 0,-1*(MINUTE(Tabela5[[#This Row],[Hora ]]))+(HOUR(Tabela5[[#This Row],[Hora ]])*60),(MINUTE(Tabela5[[#This Row],[Hora ]]))+(HOUR(Tabela5[[#This Row],[Hora ]])*60))</f>
        <v>-49</v>
      </c>
      <c r="X194" t="str">
        <f t="shared" ref="X194:X257" si="3">IF(W194&lt;0, "Estouro", IF(W194&lt;=31,"Até 30 minutos",IF(W194&lt;=61,"De 30 até 60 minutos",IF(W194&lt;=91,"De 60 até 90 minutos",IF(W194&lt;=121,"De 90 até 120 minutos", IF(W194&gt;=121,"Acima de 120 minutos"))))))</f>
        <v>Estouro</v>
      </c>
      <c r="Y194" s="3">
        <f>IFERROR(MROUND(Tabela5[[#This Row],[Filtro Horário Fim]],1/48)," ")</f>
        <v>0.79166666666666663</v>
      </c>
      <c r="Z194" s="3">
        <f>IFERROR(MROUND(Tabela5[[#This Row],[Hora Início Realizado]],1/48)," ")</f>
        <v>0.41666666666666663</v>
      </c>
    </row>
    <row r="195" spans="1:26" x14ac:dyDescent="0.3">
      <c r="A195" t="s">
        <v>17</v>
      </c>
      <c r="B195">
        <v>23</v>
      </c>
      <c r="C195" t="s">
        <v>658</v>
      </c>
      <c r="D195" t="s">
        <v>1221</v>
      </c>
      <c r="E195" t="s">
        <v>1222</v>
      </c>
      <c r="F195" t="s">
        <v>1223</v>
      </c>
      <c r="G195" t="s">
        <v>1224</v>
      </c>
      <c r="H195" t="s">
        <v>558</v>
      </c>
      <c r="I195" t="s">
        <v>24</v>
      </c>
      <c r="J195" t="s">
        <v>37</v>
      </c>
      <c r="K195" t="s">
        <v>1009</v>
      </c>
      <c r="L195" t="s">
        <v>27</v>
      </c>
      <c r="M195" t="s">
        <v>28</v>
      </c>
      <c r="N195" t="s">
        <v>1225</v>
      </c>
      <c r="O195" s="3" t="s">
        <v>1226</v>
      </c>
      <c r="P195" t="s">
        <v>50</v>
      </c>
      <c r="R195">
        <v>19.59</v>
      </c>
      <c r="S195" t="str">
        <f>LEFT(Tabela5[[#This Row],[Hora Fim Realizado]],5)</f>
        <v>20:55</v>
      </c>
      <c r="T195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195" s="3">
        <f>IF((V195-(Tabela5[[#This Row],[Hora Fim Realizado]]-Tabela5[[#This Row],[Hora Início Realizado]]))&lt; 0,(Tabela5[[#This Row],[Hora Fim Realizado]]-Tabela5[[#This Row],[Hora Início Realizado]])-V195,V195-(Tabela5[[#This Row],[Hora Fim Realizado]]-Tabela5[[#This Row],[Hora Início Realizado]]))</f>
        <v>1.6296296296295976E-2</v>
      </c>
      <c r="V195" s="3">
        <v>0.33333333333333298</v>
      </c>
      <c r="W195">
        <f>IF((V195-(Tabela5[[#This Row],[Hora Fim Realizado]]-Tabela5[[#This Row],[Hora Início Realizado]]))&lt; 0,-1*(MINUTE(Tabela5[[#This Row],[Hora ]]))+(HOUR(Tabela5[[#This Row],[Hora ]])*60),(MINUTE(Tabela5[[#This Row],[Hora ]]))+(HOUR(Tabela5[[#This Row],[Hora ]])*60))</f>
        <v>23</v>
      </c>
      <c r="X195" t="str">
        <f t="shared" si="3"/>
        <v>Até 30 minutos</v>
      </c>
      <c r="Y195" s="3">
        <f>IFERROR(MROUND(Tabela5[[#This Row],[Filtro Horário Fim]],1/48)," ")</f>
        <v>0.875</v>
      </c>
      <c r="Z195" s="3">
        <f>IFERROR(MROUND(Tabela5[[#This Row],[Hora Início Realizado]],1/48)," ")</f>
        <v>0.5625</v>
      </c>
    </row>
    <row r="196" spans="1:26" x14ac:dyDescent="0.3">
      <c r="A196" t="s">
        <v>17</v>
      </c>
      <c r="B196">
        <v>-47</v>
      </c>
      <c r="C196" t="s">
        <v>658</v>
      </c>
      <c r="D196" t="s">
        <v>2851</v>
      </c>
      <c r="E196" t="s">
        <v>2852</v>
      </c>
      <c r="F196" t="s">
        <v>2853</v>
      </c>
      <c r="G196" t="s">
        <v>2841</v>
      </c>
      <c r="H196" t="s">
        <v>723</v>
      </c>
      <c r="I196" t="s">
        <v>24</v>
      </c>
      <c r="J196" t="s">
        <v>37</v>
      </c>
      <c r="K196" t="s">
        <v>1021</v>
      </c>
      <c r="L196" t="s">
        <v>767</v>
      </c>
      <c r="M196" t="s">
        <v>566</v>
      </c>
      <c r="N196" t="s">
        <v>2854</v>
      </c>
      <c r="O196" s="3" t="s">
        <v>2855</v>
      </c>
      <c r="P196" t="s">
        <v>41</v>
      </c>
      <c r="R196">
        <v>16.935000000000002</v>
      </c>
      <c r="S196" t="str">
        <f>LEFT(Tabela5[[#This Row],[Hora Fim Realizado]],5)</f>
        <v>20:10</v>
      </c>
      <c r="T196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196" s="3">
        <f>IF((V196-(Tabela5[[#This Row],[Hora Fim Realizado]]-Tabela5[[#This Row],[Hora Início Realizado]]))&lt; 0,(Tabela5[[#This Row],[Hora Fim Realizado]]-Tabela5[[#This Row],[Hora Início Realizado]])-V196,V196-(Tabela5[[#This Row],[Hora Fim Realizado]]-Tabela5[[#This Row],[Hora Início Realizado]]))</f>
        <v>3.2685185185185539E-2</v>
      </c>
      <c r="V196" s="3">
        <v>0.33333333333333298</v>
      </c>
      <c r="W196">
        <f>IF((V196-(Tabela5[[#This Row],[Hora Fim Realizado]]-Tabela5[[#This Row],[Hora Início Realizado]]))&lt; 0,-1*(MINUTE(Tabela5[[#This Row],[Hora ]]))+(HOUR(Tabela5[[#This Row],[Hora ]])*60),(MINUTE(Tabela5[[#This Row],[Hora ]]))+(HOUR(Tabela5[[#This Row],[Hora ]])*60))</f>
        <v>-47</v>
      </c>
      <c r="X196" t="str">
        <f t="shared" si="3"/>
        <v>Estouro</v>
      </c>
      <c r="Y196" s="3">
        <f>IFERROR(MROUND(Tabela5[[#This Row],[Filtro Horário Fim]],1/48)," ")</f>
        <v>0.83333333333333326</v>
      </c>
      <c r="Z196" s="3">
        <f>IFERROR(MROUND(Tabela5[[#This Row],[Hora Início Realizado]],1/48)," ")</f>
        <v>0.47916666666666663</v>
      </c>
    </row>
    <row r="197" spans="1:26" x14ac:dyDescent="0.3">
      <c r="A197" t="s">
        <v>17</v>
      </c>
      <c r="B197">
        <v>-19</v>
      </c>
      <c r="C197" t="s">
        <v>658</v>
      </c>
      <c r="D197" t="s">
        <v>2856</v>
      </c>
      <c r="E197" t="s">
        <v>2857</v>
      </c>
      <c r="F197" t="s">
        <v>2858</v>
      </c>
      <c r="G197" t="s">
        <v>2859</v>
      </c>
      <c r="H197" t="s">
        <v>2860</v>
      </c>
      <c r="I197" t="s">
        <v>24</v>
      </c>
      <c r="J197" t="s">
        <v>37</v>
      </c>
      <c r="K197" t="s">
        <v>1009</v>
      </c>
      <c r="L197" t="s">
        <v>501</v>
      </c>
      <c r="M197" t="s">
        <v>502</v>
      </c>
      <c r="N197" t="s">
        <v>2170</v>
      </c>
      <c r="O197" s="3" t="s">
        <v>2861</v>
      </c>
      <c r="P197" t="s">
        <v>92</v>
      </c>
      <c r="R197">
        <v>15</v>
      </c>
      <c r="S197" t="str">
        <f>LEFT(Tabela5[[#This Row],[Hora Fim Realizado]],5)</f>
        <v>18:44</v>
      </c>
      <c r="T197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19h</v>
      </c>
      <c r="U197" s="3">
        <f>IF((V197-(Tabela5[[#This Row],[Hora Fim Realizado]]-Tabela5[[#This Row],[Hora Início Realizado]]))&lt; 0,(Tabela5[[#This Row],[Hora Fim Realizado]]-Tabela5[[#This Row],[Hora Início Realizado]])-V197,V197-(Tabela5[[#This Row],[Hora Fim Realizado]]-Tabela5[[#This Row],[Hora Início Realizado]]))</f>
        <v>1.3842592592592962E-2</v>
      </c>
      <c r="V197" s="3">
        <v>0.33333333333333298</v>
      </c>
      <c r="W197">
        <f>IF((V197-(Tabela5[[#This Row],[Hora Fim Realizado]]-Tabela5[[#This Row],[Hora Início Realizado]]))&lt; 0,-1*(MINUTE(Tabela5[[#This Row],[Hora ]]))+(HOUR(Tabela5[[#This Row],[Hora ]])*60),(MINUTE(Tabela5[[#This Row],[Hora ]]))+(HOUR(Tabela5[[#This Row],[Hora ]])*60))</f>
        <v>-19</v>
      </c>
      <c r="X197" t="str">
        <f t="shared" si="3"/>
        <v>Estouro</v>
      </c>
      <c r="Y197" s="3">
        <f>IFERROR(MROUND(Tabela5[[#This Row],[Filtro Horário Fim]],1/48)," ")</f>
        <v>0.77083333333333326</v>
      </c>
      <c r="Z197" s="3">
        <f>IFERROR(MROUND(Tabela5[[#This Row],[Hora Início Realizado]],1/48)," ")</f>
        <v>0.4375</v>
      </c>
    </row>
    <row r="198" spans="1:26" x14ac:dyDescent="0.3">
      <c r="A198" t="s">
        <v>17</v>
      </c>
      <c r="B198">
        <v>16</v>
      </c>
      <c r="C198" t="s">
        <v>658</v>
      </c>
      <c r="D198" t="s">
        <v>2862</v>
      </c>
      <c r="E198" t="s">
        <v>2863</v>
      </c>
      <c r="F198" t="s">
        <v>2864</v>
      </c>
      <c r="G198" t="s">
        <v>2835</v>
      </c>
      <c r="H198" t="s">
        <v>23</v>
      </c>
      <c r="I198" t="s">
        <v>24</v>
      </c>
      <c r="J198" t="s">
        <v>37</v>
      </c>
      <c r="K198" t="s">
        <v>1009</v>
      </c>
      <c r="L198" t="s">
        <v>27</v>
      </c>
      <c r="M198" t="s">
        <v>28</v>
      </c>
      <c r="N198" t="s">
        <v>2865</v>
      </c>
      <c r="O198" s="3" t="s">
        <v>2866</v>
      </c>
      <c r="P198" t="s">
        <v>50</v>
      </c>
      <c r="R198">
        <v>18.03</v>
      </c>
      <c r="S198" t="str">
        <f>LEFT(Tabela5[[#This Row],[Hora Fim Realizado]],5)</f>
        <v>20:48</v>
      </c>
      <c r="T198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198" s="3">
        <f>IF((V198-(Tabela5[[#This Row],[Hora Fim Realizado]]-Tabela5[[#This Row],[Hora Início Realizado]]))&lt; 0,(Tabela5[[#This Row],[Hora Fim Realizado]]-Tabela5[[#This Row],[Hora Início Realizado]])-V198,V198-(Tabela5[[#This Row],[Hora Fim Realizado]]-Tabela5[[#This Row],[Hora Início Realizado]]))</f>
        <v>1.1273148148147782E-2</v>
      </c>
      <c r="V198" s="3">
        <v>0.33333333333333298</v>
      </c>
      <c r="W198">
        <f>IF((V198-(Tabela5[[#This Row],[Hora Fim Realizado]]-Tabela5[[#This Row],[Hora Início Realizado]]))&lt; 0,-1*(MINUTE(Tabela5[[#This Row],[Hora ]]))+(HOUR(Tabela5[[#This Row],[Hora ]])*60),(MINUTE(Tabela5[[#This Row],[Hora ]]))+(HOUR(Tabela5[[#This Row],[Hora ]])*60))</f>
        <v>16</v>
      </c>
      <c r="X198" t="str">
        <f t="shared" si="3"/>
        <v>Até 30 minutos</v>
      </c>
      <c r="Y198" s="3">
        <f>IFERROR(MROUND(Tabela5[[#This Row],[Filtro Horário Fim]],1/48)," ")</f>
        <v>0.875</v>
      </c>
      <c r="Z198" s="3">
        <f>IFERROR(MROUND(Tabela5[[#This Row],[Hora Início Realizado]],1/48)," ")</f>
        <v>0.54166666666666663</v>
      </c>
    </row>
    <row r="199" spans="1:26" x14ac:dyDescent="0.3">
      <c r="A199" t="s">
        <v>17</v>
      </c>
      <c r="B199">
        <v>14</v>
      </c>
      <c r="C199" t="s">
        <v>658</v>
      </c>
      <c r="D199" t="s">
        <v>2867</v>
      </c>
      <c r="E199" t="s">
        <v>2868</v>
      </c>
      <c r="F199" t="s">
        <v>2869</v>
      </c>
      <c r="G199" t="s">
        <v>2870</v>
      </c>
      <c r="H199" t="s">
        <v>89</v>
      </c>
      <c r="I199" t="s">
        <v>24</v>
      </c>
      <c r="J199" t="s">
        <v>37</v>
      </c>
      <c r="K199" t="s">
        <v>1009</v>
      </c>
      <c r="L199" t="s">
        <v>27</v>
      </c>
      <c r="M199" t="s">
        <v>28</v>
      </c>
      <c r="N199" t="s">
        <v>2871</v>
      </c>
      <c r="O199" s="3" t="s">
        <v>271</v>
      </c>
      <c r="P199" t="s">
        <v>31</v>
      </c>
      <c r="R199">
        <v>20.125</v>
      </c>
      <c r="S199" t="str">
        <f>LEFT(Tabela5[[#This Row],[Hora Fim Realizado]],5)</f>
        <v>21:00</v>
      </c>
      <c r="T199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199" s="3">
        <f>IF((V199-(Tabela5[[#This Row],[Hora Fim Realizado]]-Tabela5[[#This Row],[Hora Início Realizado]]))&lt; 0,(Tabela5[[#This Row],[Hora Fim Realizado]]-Tabela5[[#This Row],[Hora Início Realizado]])-V199,V199-(Tabela5[[#This Row],[Hora Fim Realizado]]-Tabela5[[#This Row],[Hora Início Realizado]]))</f>
        <v>1.0046296296295998E-2</v>
      </c>
      <c r="V199" s="3">
        <v>0.33333333333333298</v>
      </c>
      <c r="W199">
        <f>IF((V199-(Tabela5[[#This Row],[Hora Fim Realizado]]-Tabela5[[#This Row],[Hora Início Realizado]]))&lt; 0,-1*(MINUTE(Tabela5[[#This Row],[Hora ]]))+(HOUR(Tabela5[[#This Row],[Hora ]])*60),(MINUTE(Tabela5[[#This Row],[Hora ]]))+(HOUR(Tabela5[[#This Row],[Hora ]])*60))</f>
        <v>14</v>
      </c>
      <c r="X199" t="str">
        <f t="shared" si="3"/>
        <v>Até 30 minutos</v>
      </c>
      <c r="Y199" s="3">
        <f>IFERROR(MROUND(Tabela5[[#This Row],[Filtro Horário Fim]],1/48)," ")</f>
        <v>0.875</v>
      </c>
      <c r="Z199" s="3">
        <f>IFERROR(MROUND(Tabela5[[#This Row],[Hora Início Realizado]],1/48)," ")</f>
        <v>0.5625</v>
      </c>
    </row>
    <row r="200" spans="1:26" x14ac:dyDescent="0.3">
      <c r="A200" t="s">
        <v>17</v>
      </c>
      <c r="B200">
        <v>57</v>
      </c>
      <c r="C200" t="s">
        <v>658</v>
      </c>
      <c r="D200" t="s">
        <v>2872</v>
      </c>
      <c r="E200" t="s">
        <v>2873</v>
      </c>
      <c r="F200" t="s">
        <v>2874</v>
      </c>
      <c r="G200" t="s">
        <v>2875</v>
      </c>
      <c r="H200" t="s">
        <v>333</v>
      </c>
      <c r="I200" t="s">
        <v>24</v>
      </c>
      <c r="J200" t="s">
        <v>37</v>
      </c>
      <c r="K200" t="s">
        <v>1009</v>
      </c>
      <c r="L200" t="s">
        <v>27</v>
      </c>
      <c r="M200" t="s">
        <v>28</v>
      </c>
      <c r="N200" t="s">
        <v>2876</v>
      </c>
      <c r="O200" s="3" t="s">
        <v>2877</v>
      </c>
      <c r="P200" t="s">
        <v>31</v>
      </c>
      <c r="R200">
        <v>20.75</v>
      </c>
      <c r="S200" t="str">
        <f>LEFT(Tabela5[[#This Row],[Hora Fim Realizado]],5)</f>
        <v>20:11</v>
      </c>
      <c r="T200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200" s="3">
        <f>IF((V200-(Tabela5[[#This Row],[Hora Fim Realizado]]-Tabela5[[#This Row],[Hora Início Realizado]]))&lt; 0,(Tabela5[[#This Row],[Hora Fim Realizado]]-Tabela5[[#This Row],[Hora Início Realizado]])-V200,V200-(Tabela5[[#This Row],[Hora Fim Realizado]]-Tabela5[[#This Row],[Hora Início Realizado]]))</f>
        <v>3.9780092592592242E-2</v>
      </c>
      <c r="V200" s="3">
        <v>0.33333333333333298</v>
      </c>
      <c r="W200">
        <f>IF((V200-(Tabela5[[#This Row],[Hora Fim Realizado]]-Tabela5[[#This Row],[Hora Início Realizado]]))&lt; 0,-1*(MINUTE(Tabela5[[#This Row],[Hora ]]))+(HOUR(Tabela5[[#This Row],[Hora ]])*60),(MINUTE(Tabela5[[#This Row],[Hora ]]))+(HOUR(Tabela5[[#This Row],[Hora ]])*60))</f>
        <v>57</v>
      </c>
      <c r="X200" t="str">
        <f t="shared" si="3"/>
        <v>De 30 até 60 minutos</v>
      </c>
      <c r="Y200" s="3">
        <f>IFERROR(MROUND(Tabela5[[#This Row],[Filtro Horário Fim]],1/48)," ")</f>
        <v>0.83333333333333326</v>
      </c>
      <c r="Z200" s="3">
        <f>IFERROR(MROUND(Tabela5[[#This Row],[Hora Início Realizado]],1/48)," ")</f>
        <v>0.54166666666666663</v>
      </c>
    </row>
    <row r="201" spans="1:26" x14ac:dyDescent="0.3">
      <c r="A201" t="s">
        <v>17</v>
      </c>
      <c r="B201">
        <v>0</v>
      </c>
      <c r="C201" t="s">
        <v>658</v>
      </c>
      <c r="D201" t="s">
        <v>2878</v>
      </c>
      <c r="E201" t="s">
        <v>2879</v>
      </c>
      <c r="F201" t="s">
        <v>2880</v>
      </c>
      <c r="G201" t="s">
        <v>2881</v>
      </c>
      <c r="H201" t="s">
        <v>717</v>
      </c>
      <c r="I201" t="s">
        <v>24</v>
      </c>
      <c r="J201" t="s">
        <v>37</v>
      </c>
      <c r="K201" t="s">
        <v>1021</v>
      </c>
      <c r="L201" t="s">
        <v>767</v>
      </c>
      <c r="M201" t="s">
        <v>566</v>
      </c>
      <c r="N201" t="s">
        <v>2882</v>
      </c>
      <c r="O201" s="3" t="s">
        <v>2883</v>
      </c>
      <c r="P201" t="s">
        <v>50</v>
      </c>
      <c r="R201">
        <v>16.315000000000001</v>
      </c>
      <c r="S201" t="str">
        <f>LEFT(Tabela5[[#This Row],[Hora Fim Realizado]],5)</f>
        <v>19:06</v>
      </c>
      <c r="T201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201" s="3">
        <f>IF((V201-(Tabela5[[#This Row],[Hora Fim Realizado]]-Tabela5[[#This Row],[Hora Início Realizado]]))&lt; 0,(Tabela5[[#This Row],[Hora Fim Realizado]]-Tabela5[[#This Row],[Hora Início Realizado]])-V201,V201-(Tabela5[[#This Row],[Hora Fim Realizado]]-Tabela5[[#This Row],[Hora Início Realizado]]))</f>
        <v>3.4722222221839072E-5</v>
      </c>
      <c r="V201" s="3">
        <v>0.33333333333333298</v>
      </c>
      <c r="W201">
        <f>IF((V201-(Tabela5[[#This Row],[Hora Fim Realizado]]-Tabela5[[#This Row],[Hora Início Realizado]]))&lt; 0,-1*(MINUTE(Tabela5[[#This Row],[Hora ]]))+(HOUR(Tabela5[[#This Row],[Hora ]])*60),(MINUTE(Tabela5[[#This Row],[Hora ]]))+(HOUR(Tabela5[[#This Row],[Hora ]])*60))</f>
        <v>0</v>
      </c>
      <c r="X201" t="str">
        <f t="shared" si="3"/>
        <v>Até 30 minutos</v>
      </c>
      <c r="Y201" s="3">
        <f>IFERROR(MROUND(Tabela5[[#This Row],[Filtro Horário Fim]],1/48)," ")</f>
        <v>0.79166666666666663</v>
      </c>
      <c r="Z201" s="3">
        <f>IFERROR(MROUND(Tabela5[[#This Row],[Hora Início Realizado]],1/48)," ")</f>
        <v>0.45833333333333331</v>
      </c>
    </row>
    <row r="202" spans="1:26" x14ac:dyDescent="0.3">
      <c r="A202" t="s">
        <v>17</v>
      </c>
      <c r="B202">
        <v>69</v>
      </c>
      <c r="C202" t="s">
        <v>658</v>
      </c>
      <c r="D202" t="s">
        <v>1227</v>
      </c>
      <c r="E202" t="s">
        <v>1228</v>
      </c>
      <c r="F202" t="s">
        <v>1229</v>
      </c>
      <c r="G202" t="s">
        <v>1208</v>
      </c>
      <c r="H202" t="s">
        <v>771</v>
      </c>
      <c r="I202" t="s">
        <v>24</v>
      </c>
      <c r="J202" t="s">
        <v>37</v>
      </c>
      <c r="K202" t="s">
        <v>500</v>
      </c>
      <c r="L202" t="s">
        <v>27</v>
      </c>
      <c r="M202" t="s">
        <v>28</v>
      </c>
      <c r="N202" t="s">
        <v>1230</v>
      </c>
      <c r="O202" s="3" t="s">
        <v>1231</v>
      </c>
      <c r="P202" t="s">
        <v>59</v>
      </c>
      <c r="R202">
        <v>15.875</v>
      </c>
      <c r="S202" t="str">
        <f>LEFT(Tabela5[[#This Row],[Hora Fim Realizado]],5)</f>
        <v>20:12</v>
      </c>
      <c r="T202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202" s="3">
        <f>IF((V202-(Tabela5[[#This Row],[Hora Fim Realizado]]-Tabela5[[#This Row],[Hora Início Realizado]]))&lt; 0,(Tabela5[[#This Row],[Hora Fim Realizado]]-Tabela5[[#This Row],[Hora Início Realizado]])-V202,V202-(Tabela5[[#This Row],[Hora Fim Realizado]]-Tabela5[[#This Row],[Hora Início Realizado]]))</f>
        <v>4.8553240740740355E-2</v>
      </c>
      <c r="V202" s="3">
        <v>0.33333333333333298</v>
      </c>
      <c r="W202">
        <f>IF((V202-(Tabela5[[#This Row],[Hora Fim Realizado]]-Tabela5[[#This Row],[Hora Início Realizado]]))&lt; 0,-1*(MINUTE(Tabela5[[#This Row],[Hora ]]))+(HOUR(Tabela5[[#This Row],[Hora ]])*60),(MINUTE(Tabela5[[#This Row],[Hora ]]))+(HOUR(Tabela5[[#This Row],[Hora ]])*60))</f>
        <v>69</v>
      </c>
      <c r="X202" t="str">
        <f t="shared" si="3"/>
        <v>De 60 até 90 minutos</v>
      </c>
      <c r="Y202" s="3">
        <f>IFERROR(MROUND(Tabela5[[#This Row],[Filtro Horário Fim]],1/48)," ")</f>
        <v>0.83333333333333326</v>
      </c>
      <c r="Z202" s="3">
        <f>IFERROR(MROUND(Tabela5[[#This Row],[Hora Início Realizado]],1/48)," ")</f>
        <v>0.5625</v>
      </c>
    </row>
    <row r="203" spans="1:26" x14ac:dyDescent="0.3">
      <c r="A203" t="s">
        <v>17</v>
      </c>
      <c r="B203">
        <v>-46</v>
      </c>
      <c r="C203" t="s">
        <v>658</v>
      </c>
      <c r="D203" t="s">
        <v>2884</v>
      </c>
      <c r="E203" t="s">
        <v>2885</v>
      </c>
      <c r="F203" t="s">
        <v>2886</v>
      </c>
      <c r="G203" t="s">
        <v>2887</v>
      </c>
      <c r="H203" t="s">
        <v>884</v>
      </c>
      <c r="I203" t="s">
        <v>24</v>
      </c>
      <c r="J203" t="s">
        <v>37</v>
      </c>
      <c r="K203" t="s">
        <v>1021</v>
      </c>
      <c r="L203" t="s">
        <v>501</v>
      </c>
      <c r="M203" t="s">
        <v>502</v>
      </c>
      <c r="N203" t="s">
        <v>2888</v>
      </c>
      <c r="O203" s="3" t="s">
        <v>2889</v>
      </c>
      <c r="P203" t="s">
        <v>68</v>
      </c>
      <c r="R203">
        <v>16.305</v>
      </c>
      <c r="S203" t="str">
        <f>LEFT(Tabela5[[#This Row],[Hora Fim Realizado]],5)</f>
        <v>18:58</v>
      </c>
      <c r="T203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19h</v>
      </c>
      <c r="U203" s="3">
        <f>IF((V203-(Tabela5[[#This Row],[Hora Fim Realizado]]-Tabela5[[#This Row],[Hora Início Realizado]]))&lt; 0,(Tabela5[[#This Row],[Hora Fim Realizado]]-Tabela5[[#This Row],[Hora Início Realizado]])-V203,V203-(Tabela5[[#This Row],[Hora Fim Realizado]]-Tabela5[[#This Row],[Hora Início Realizado]]))</f>
        <v>3.2407407407407718E-2</v>
      </c>
      <c r="V203" s="3">
        <v>0.33333333333333298</v>
      </c>
      <c r="W203">
        <f>IF((V203-(Tabela5[[#This Row],[Hora Fim Realizado]]-Tabela5[[#This Row],[Hora Início Realizado]]))&lt; 0,-1*(MINUTE(Tabela5[[#This Row],[Hora ]]))+(HOUR(Tabela5[[#This Row],[Hora ]])*60),(MINUTE(Tabela5[[#This Row],[Hora ]]))+(HOUR(Tabela5[[#This Row],[Hora ]])*60))</f>
        <v>-46</v>
      </c>
      <c r="X203" t="str">
        <f t="shared" si="3"/>
        <v>Estouro</v>
      </c>
      <c r="Y203" s="3">
        <f>IFERROR(MROUND(Tabela5[[#This Row],[Filtro Horário Fim]],1/48)," ")</f>
        <v>0.79166666666666663</v>
      </c>
      <c r="Z203" s="3">
        <f>IFERROR(MROUND(Tabela5[[#This Row],[Hora Início Realizado]],1/48)," ")</f>
        <v>0.41666666666666663</v>
      </c>
    </row>
    <row r="204" spans="1:26" x14ac:dyDescent="0.3">
      <c r="A204" t="s">
        <v>17</v>
      </c>
      <c r="B204">
        <v>-50</v>
      </c>
      <c r="C204" t="s">
        <v>658</v>
      </c>
      <c r="D204" t="s">
        <v>3095</v>
      </c>
      <c r="E204" t="s">
        <v>3096</v>
      </c>
      <c r="F204" t="s">
        <v>3097</v>
      </c>
      <c r="G204" t="s">
        <v>3098</v>
      </c>
      <c r="H204" t="s">
        <v>1003</v>
      </c>
      <c r="I204" t="s">
        <v>24</v>
      </c>
      <c r="J204" t="s">
        <v>37</v>
      </c>
      <c r="K204" t="s">
        <v>1021</v>
      </c>
      <c r="L204" t="s">
        <v>501</v>
      </c>
      <c r="M204" t="s">
        <v>502</v>
      </c>
      <c r="N204" t="s">
        <v>3099</v>
      </c>
      <c r="O204" s="3" t="s">
        <v>3100</v>
      </c>
      <c r="P204" t="s">
        <v>41</v>
      </c>
      <c r="R204">
        <v>19.914999999999999</v>
      </c>
      <c r="S204" t="str">
        <f>LEFT(Tabela5[[#This Row],[Hora Fim Realizado]],5)</f>
        <v>18:59</v>
      </c>
      <c r="T204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19h</v>
      </c>
      <c r="U204" s="3">
        <f>IF((V204-(Tabela5[[#This Row],[Hora Fim Realizado]]-Tabela5[[#This Row],[Hora Início Realizado]]))&lt; 0,(Tabela5[[#This Row],[Hora Fim Realizado]]-Tabela5[[#This Row],[Hora Início Realizado]])-V204,V204-(Tabela5[[#This Row],[Hora Fim Realizado]]-Tabela5[[#This Row],[Hora Início Realizado]]))</f>
        <v>3.5358796296296624E-2</v>
      </c>
      <c r="V204" s="3">
        <v>0.33333333333333298</v>
      </c>
      <c r="W204">
        <f>IF((V204-(Tabela5[[#This Row],[Hora Fim Realizado]]-Tabela5[[#This Row],[Hora Início Realizado]]))&lt; 0,-1*(MINUTE(Tabela5[[#This Row],[Hora ]]))+(HOUR(Tabela5[[#This Row],[Hora ]])*60),(MINUTE(Tabela5[[#This Row],[Hora ]]))+(HOUR(Tabela5[[#This Row],[Hora ]])*60))</f>
        <v>-50</v>
      </c>
      <c r="X204" t="str">
        <f t="shared" si="3"/>
        <v>Estouro</v>
      </c>
      <c r="Y204" s="3">
        <f>IFERROR(MROUND(Tabela5[[#This Row],[Filtro Horário Fim]],1/48)," ")</f>
        <v>0.79166666666666663</v>
      </c>
      <c r="Z204" s="3">
        <f>IFERROR(MROUND(Tabela5[[#This Row],[Hora Início Realizado]],1/48)," ")</f>
        <v>0.41666666666666663</v>
      </c>
    </row>
    <row r="205" spans="1:26" x14ac:dyDescent="0.3">
      <c r="A205" t="s">
        <v>17</v>
      </c>
      <c r="B205">
        <v>-26</v>
      </c>
      <c r="C205" t="s">
        <v>658</v>
      </c>
      <c r="D205" t="s">
        <v>2890</v>
      </c>
      <c r="E205" t="s">
        <v>2891</v>
      </c>
      <c r="F205" t="s">
        <v>2892</v>
      </c>
      <c r="G205" t="s">
        <v>2893</v>
      </c>
      <c r="H205" t="s">
        <v>218</v>
      </c>
      <c r="I205" t="s">
        <v>24</v>
      </c>
      <c r="J205" t="s">
        <v>37</v>
      </c>
      <c r="K205" t="s">
        <v>1021</v>
      </c>
      <c r="L205" t="s">
        <v>501</v>
      </c>
      <c r="M205" t="s">
        <v>502</v>
      </c>
      <c r="N205" t="s">
        <v>2894</v>
      </c>
      <c r="O205" s="3" t="s">
        <v>2895</v>
      </c>
      <c r="P205" t="s">
        <v>92</v>
      </c>
      <c r="R205">
        <v>18.13</v>
      </c>
      <c r="S205" t="str">
        <f>LEFT(Tabela5[[#This Row],[Hora Fim Realizado]],5)</f>
        <v>18:36</v>
      </c>
      <c r="T205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19h</v>
      </c>
      <c r="U205" s="3">
        <f>IF((V205-(Tabela5[[#This Row],[Hora Fim Realizado]]-Tabela5[[#This Row],[Hora Início Realizado]]))&lt; 0,(Tabela5[[#This Row],[Hora Fim Realizado]]-Tabela5[[#This Row],[Hora Início Realizado]])-V205,V205-(Tabela5[[#This Row],[Hora Fim Realizado]]-Tabela5[[#This Row],[Hora Início Realizado]]))</f>
        <v>1.8414351851852195E-2</v>
      </c>
      <c r="V205" s="3">
        <v>0.33333333333333298</v>
      </c>
      <c r="W205">
        <f>IF((V205-(Tabela5[[#This Row],[Hora Fim Realizado]]-Tabela5[[#This Row],[Hora Início Realizado]]))&lt; 0,-1*(MINUTE(Tabela5[[#This Row],[Hora ]]))+(HOUR(Tabela5[[#This Row],[Hora ]])*60),(MINUTE(Tabela5[[#This Row],[Hora ]]))+(HOUR(Tabela5[[#This Row],[Hora ]])*60))</f>
        <v>-26</v>
      </c>
      <c r="X205" t="str">
        <f t="shared" si="3"/>
        <v>Estouro</v>
      </c>
      <c r="Y205" s="3">
        <f>IFERROR(MROUND(Tabela5[[#This Row],[Filtro Horário Fim]],1/48)," ")</f>
        <v>0.77083333333333326</v>
      </c>
      <c r="Z205" s="3">
        <f>IFERROR(MROUND(Tabela5[[#This Row],[Hora Início Realizado]],1/48)," ")</f>
        <v>0.41666666666666663</v>
      </c>
    </row>
    <row r="206" spans="1:26" x14ac:dyDescent="0.3">
      <c r="A206" t="s">
        <v>17</v>
      </c>
      <c r="B206">
        <v>104</v>
      </c>
      <c r="C206" t="s">
        <v>658</v>
      </c>
      <c r="D206" t="s">
        <v>2896</v>
      </c>
      <c r="E206" t="s">
        <v>2897</v>
      </c>
      <c r="F206" t="s">
        <v>2898</v>
      </c>
      <c r="G206" t="s">
        <v>2899</v>
      </c>
      <c r="H206" t="s">
        <v>102</v>
      </c>
      <c r="I206" t="s">
        <v>24</v>
      </c>
      <c r="J206" t="s">
        <v>37</v>
      </c>
      <c r="K206" t="s">
        <v>1009</v>
      </c>
      <c r="L206" t="s">
        <v>27</v>
      </c>
      <c r="M206" t="s">
        <v>28</v>
      </c>
      <c r="N206" t="s">
        <v>2900</v>
      </c>
      <c r="O206" s="3" t="s">
        <v>2901</v>
      </c>
      <c r="P206" t="s">
        <v>59</v>
      </c>
      <c r="R206">
        <v>11.895</v>
      </c>
      <c r="S206" t="str">
        <f>LEFT(Tabela5[[#This Row],[Hora Fim Realizado]],5)</f>
        <v>19:27</v>
      </c>
      <c r="T206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206" s="3">
        <f>IF((V206-(Tabela5[[#This Row],[Hora Fim Realizado]]-Tabela5[[#This Row],[Hora Início Realizado]]))&lt; 0,(Tabela5[[#This Row],[Hora Fim Realizado]]-Tabela5[[#This Row],[Hora Início Realizado]])-V206,V206-(Tabela5[[#This Row],[Hora Fim Realizado]]-Tabela5[[#This Row],[Hora Início Realizado]]))</f>
        <v>7.2754629629629253E-2</v>
      </c>
      <c r="V206" s="3">
        <v>0.33333333333333298</v>
      </c>
      <c r="W206">
        <f>IF((V206-(Tabela5[[#This Row],[Hora Fim Realizado]]-Tabela5[[#This Row],[Hora Início Realizado]]))&lt; 0,-1*(MINUTE(Tabela5[[#This Row],[Hora ]]))+(HOUR(Tabela5[[#This Row],[Hora ]])*60),(MINUTE(Tabela5[[#This Row],[Hora ]]))+(HOUR(Tabela5[[#This Row],[Hora ]])*60))</f>
        <v>104</v>
      </c>
      <c r="X206" t="str">
        <f t="shared" si="3"/>
        <v>De 90 até 120 minutos</v>
      </c>
      <c r="Y206" s="3">
        <f>IFERROR(MROUND(Tabela5[[#This Row],[Filtro Horário Fim]],1/48)," ")</f>
        <v>0.8125</v>
      </c>
      <c r="Z206" s="3">
        <f>IFERROR(MROUND(Tabela5[[#This Row],[Hora Início Realizado]],1/48)," ")</f>
        <v>0.54166666666666663</v>
      </c>
    </row>
    <row r="207" spans="1:26" x14ac:dyDescent="0.3">
      <c r="A207" t="s">
        <v>17</v>
      </c>
      <c r="B207">
        <v>-31</v>
      </c>
      <c r="C207" t="s">
        <v>658</v>
      </c>
      <c r="D207" t="s">
        <v>3101</v>
      </c>
      <c r="E207" t="s">
        <v>3102</v>
      </c>
      <c r="F207" t="s">
        <v>3103</v>
      </c>
      <c r="G207" t="s">
        <v>3104</v>
      </c>
      <c r="H207" t="s">
        <v>723</v>
      </c>
      <c r="I207" t="s">
        <v>24</v>
      </c>
      <c r="J207" t="s">
        <v>37</v>
      </c>
      <c r="K207" t="s">
        <v>1009</v>
      </c>
      <c r="L207" t="s">
        <v>767</v>
      </c>
      <c r="M207" t="s">
        <v>566</v>
      </c>
      <c r="N207" t="s">
        <v>3105</v>
      </c>
      <c r="O207" s="3" t="s">
        <v>3106</v>
      </c>
      <c r="P207" t="s">
        <v>68</v>
      </c>
      <c r="R207">
        <v>18.309999999999999</v>
      </c>
      <c r="S207" t="str">
        <f>LEFT(Tabela5[[#This Row],[Hora Fim Realizado]],5)</f>
        <v>19:44</v>
      </c>
      <c r="T207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207" s="3">
        <f>IF((V207-(Tabela5[[#This Row],[Hora Fim Realizado]]-Tabela5[[#This Row],[Hora Início Realizado]]))&lt; 0,(Tabela5[[#This Row],[Hora Fim Realizado]]-Tabela5[[#This Row],[Hora Início Realizado]])-V207,V207-(Tabela5[[#This Row],[Hora Fim Realizado]]-Tabela5[[#This Row],[Hora Início Realizado]]))</f>
        <v>2.1527777777778145E-2</v>
      </c>
      <c r="V207" s="3">
        <v>0.33333333333333298</v>
      </c>
      <c r="W207">
        <f>IF((V207-(Tabela5[[#This Row],[Hora Fim Realizado]]-Tabela5[[#This Row],[Hora Início Realizado]]))&lt; 0,-1*(MINUTE(Tabela5[[#This Row],[Hora ]]))+(HOUR(Tabela5[[#This Row],[Hora ]])*60),(MINUTE(Tabela5[[#This Row],[Hora ]]))+(HOUR(Tabela5[[#This Row],[Hora ]])*60))</f>
        <v>-31</v>
      </c>
      <c r="X207" t="str">
        <f t="shared" si="3"/>
        <v>Estouro</v>
      </c>
      <c r="Y207" s="3">
        <f>IFERROR(MROUND(Tabela5[[#This Row],[Filtro Horário Fim]],1/48)," ")</f>
        <v>0.8125</v>
      </c>
      <c r="Z207" s="3">
        <f>IFERROR(MROUND(Tabela5[[#This Row],[Hora Início Realizado]],1/48)," ")</f>
        <v>0.45833333333333331</v>
      </c>
    </row>
    <row r="208" spans="1:26" x14ac:dyDescent="0.3">
      <c r="A208" t="s">
        <v>17</v>
      </c>
      <c r="B208">
        <v>214</v>
      </c>
      <c r="C208" t="s">
        <v>658</v>
      </c>
      <c r="D208" t="s">
        <v>3107</v>
      </c>
      <c r="E208" t="s">
        <v>3108</v>
      </c>
      <c r="F208" t="s">
        <v>3109</v>
      </c>
      <c r="G208" t="s">
        <v>3069</v>
      </c>
      <c r="H208" t="s">
        <v>420</v>
      </c>
      <c r="I208" t="s">
        <v>24</v>
      </c>
      <c r="J208" t="s">
        <v>37</v>
      </c>
      <c r="K208" t="s">
        <v>1009</v>
      </c>
      <c r="L208" t="s">
        <v>501</v>
      </c>
      <c r="M208" t="s">
        <v>502</v>
      </c>
      <c r="N208" t="s">
        <v>3110</v>
      </c>
      <c r="O208" s="3" t="s">
        <v>3111</v>
      </c>
      <c r="P208" t="s">
        <v>31</v>
      </c>
      <c r="R208">
        <v>17.03</v>
      </c>
      <c r="S208" t="str">
        <f>LEFT(Tabela5[[#This Row],[Hora Fim Realizado]],5)</f>
        <v>19:07</v>
      </c>
      <c r="T208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208" s="3">
        <f>IF((V208-(Tabela5[[#This Row],[Hora Fim Realizado]]-Tabela5[[#This Row],[Hora Início Realizado]]))&lt; 0,(Tabela5[[#This Row],[Hora Fim Realizado]]-Tabela5[[#This Row],[Hora Início Realizado]])-V208,V208-(Tabela5[[#This Row],[Hora Fim Realizado]]-Tabela5[[#This Row],[Hora Início Realizado]]))</f>
        <v>0.1488425925925923</v>
      </c>
      <c r="V208" s="3">
        <v>0.33333333333333298</v>
      </c>
      <c r="W208">
        <f>IF((V208-(Tabela5[[#This Row],[Hora Fim Realizado]]-Tabela5[[#This Row],[Hora Início Realizado]]))&lt; 0,-1*(MINUTE(Tabela5[[#This Row],[Hora ]]))+(HOUR(Tabela5[[#This Row],[Hora ]])*60),(MINUTE(Tabela5[[#This Row],[Hora ]]))+(HOUR(Tabela5[[#This Row],[Hora ]])*60))</f>
        <v>214</v>
      </c>
      <c r="X208" t="str">
        <f t="shared" si="3"/>
        <v>Acima de 120 minutos</v>
      </c>
      <c r="Y208" s="3">
        <f>IFERROR(MROUND(Tabela5[[#This Row],[Filtro Horário Fim]],1/48)," ")</f>
        <v>0.79166666666666663</v>
      </c>
      <c r="Z208" s="3">
        <f>IFERROR(MROUND(Tabela5[[#This Row],[Hora Início Realizado]],1/48)," ")</f>
        <v>0.60416666666666663</v>
      </c>
    </row>
    <row r="209" spans="1:26" x14ac:dyDescent="0.3">
      <c r="A209" t="s">
        <v>17</v>
      </c>
      <c r="B209">
        <v>234</v>
      </c>
      <c r="C209" t="s">
        <v>658</v>
      </c>
      <c r="D209" t="s">
        <v>3112</v>
      </c>
      <c r="E209" t="s">
        <v>3113</v>
      </c>
      <c r="F209" t="s">
        <v>3114</v>
      </c>
      <c r="G209" t="s">
        <v>3076</v>
      </c>
      <c r="H209" t="s">
        <v>2163</v>
      </c>
      <c r="I209" t="s">
        <v>24</v>
      </c>
      <c r="J209" t="s">
        <v>37</v>
      </c>
      <c r="K209" t="s">
        <v>1021</v>
      </c>
      <c r="L209" t="s">
        <v>501</v>
      </c>
      <c r="M209" t="s">
        <v>502</v>
      </c>
      <c r="N209" t="s">
        <v>3115</v>
      </c>
      <c r="O209" s="3" t="s">
        <v>3116</v>
      </c>
      <c r="P209" t="s">
        <v>50</v>
      </c>
      <c r="R209">
        <v>12.93</v>
      </c>
      <c r="S209" t="str">
        <f>LEFT(Tabela5[[#This Row],[Hora Fim Realizado]],5)</f>
        <v>18:48</v>
      </c>
      <c r="T209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19h</v>
      </c>
      <c r="U209" s="3">
        <f>IF((V209-(Tabela5[[#This Row],[Hora Fim Realizado]]-Tabela5[[#This Row],[Hora Início Realizado]]))&lt; 0,(Tabela5[[#This Row],[Hora Fim Realizado]]-Tabela5[[#This Row],[Hora Início Realizado]])-V209,V209-(Tabela5[[#This Row],[Hora Fim Realizado]]-Tabela5[[#This Row],[Hora Início Realizado]]))</f>
        <v>0.16253472222222193</v>
      </c>
      <c r="V209" s="3">
        <v>0.33333333333333298</v>
      </c>
      <c r="W209">
        <f>IF((V209-(Tabela5[[#This Row],[Hora Fim Realizado]]-Tabela5[[#This Row],[Hora Início Realizado]]))&lt; 0,-1*(MINUTE(Tabela5[[#This Row],[Hora ]]))+(HOUR(Tabela5[[#This Row],[Hora ]])*60),(MINUTE(Tabela5[[#This Row],[Hora ]]))+(HOUR(Tabela5[[#This Row],[Hora ]])*60))</f>
        <v>234</v>
      </c>
      <c r="X209" t="str">
        <f t="shared" si="3"/>
        <v>Acima de 120 minutos</v>
      </c>
      <c r="Y209" s="3">
        <f>IFERROR(MROUND(Tabela5[[#This Row],[Filtro Horário Fim]],1/48)," ")</f>
        <v>0.79166666666666663</v>
      </c>
      <c r="Z209" s="3">
        <f>IFERROR(MROUND(Tabela5[[#This Row],[Hora Início Realizado]],1/48)," ")</f>
        <v>0.60416666666666663</v>
      </c>
    </row>
    <row r="210" spans="1:26" x14ac:dyDescent="0.3">
      <c r="A210" t="s">
        <v>17</v>
      </c>
      <c r="B210">
        <v>123</v>
      </c>
      <c r="C210" t="s">
        <v>658</v>
      </c>
      <c r="D210" t="s">
        <v>3205</v>
      </c>
      <c r="E210" t="s">
        <v>3206</v>
      </c>
      <c r="F210" t="s">
        <v>3207</v>
      </c>
      <c r="G210" t="s">
        <v>3208</v>
      </c>
      <c r="H210" t="s">
        <v>929</v>
      </c>
      <c r="I210" t="s">
        <v>24</v>
      </c>
      <c r="J210" t="s">
        <v>37</v>
      </c>
      <c r="K210" t="s">
        <v>1084</v>
      </c>
      <c r="L210" t="s">
        <v>27</v>
      </c>
      <c r="M210" t="s">
        <v>28</v>
      </c>
      <c r="N210" t="s">
        <v>3209</v>
      </c>
      <c r="O210" s="3" t="s">
        <v>3210</v>
      </c>
      <c r="P210" t="s">
        <v>41</v>
      </c>
      <c r="R210">
        <v>11.67</v>
      </c>
      <c r="S210" t="str">
        <f>LEFT(Tabela5[[#This Row],[Hora Fim Realizado]],5)</f>
        <v>19:15</v>
      </c>
      <c r="T210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210" s="3">
        <f>IF((V210-(Tabela5[[#This Row],[Hora Fim Realizado]]-Tabela5[[#This Row],[Hora Início Realizado]]))&lt; 0,(Tabela5[[#This Row],[Hora Fim Realizado]]-Tabela5[[#This Row],[Hora Início Realizado]])-V210,V210-(Tabela5[[#This Row],[Hora Fim Realizado]]-Tabela5[[#This Row],[Hora Início Realizado]]))</f>
        <v>8.5555555555555218E-2</v>
      </c>
      <c r="V210" s="3">
        <v>0.33333333333333298</v>
      </c>
      <c r="W210">
        <f>IF((V210-(Tabela5[[#This Row],[Hora Fim Realizado]]-Tabela5[[#This Row],[Hora Início Realizado]]))&lt; 0,-1*(MINUTE(Tabela5[[#This Row],[Hora ]]))+(HOUR(Tabela5[[#This Row],[Hora ]])*60),(MINUTE(Tabela5[[#This Row],[Hora ]]))+(HOUR(Tabela5[[#This Row],[Hora ]])*60))</f>
        <v>123</v>
      </c>
      <c r="X210" t="str">
        <f t="shared" si="3"/>
        <v>Acima de 120 minutos</v>
      </c>
      <c r="Y210" s="3">
        <f>IFERROR(MROUND(Tabela5[[#This Row],[Filtro Horário Fim]],1/48)," ")</f>
        <v>0.8125</v>
      </c>
      <c r="Z210" s="3">
        <f>IFERROR(MROUND(Tabela5[[#This Row],[Hora Início Realizado]],1/48)," ")</f>
        <v>0.5625</v>
      </c>
    </row>
    <row r="211" spans="1:26" x14ac:dyDescent="0.3">
      <c r="A211" t="s">
        <v>17</v>
      </c>
      <c r="B211">
        <v>39</v>
      </c>
      <c r="C211" t="s">
        <v>658</v>
      </c>
      <c r="D211" t="s">
        <v>3117</v>
      </c>
      <c r="E211" t="s">
        <v>3118</v>
      </c>
      <c r="F211" t="s">
        <v>3119</v>
      </c>
      <c r="G211" t="s">
        <v>3086</v>
      </c>
      <c r="H211" t="s">
        <v>1003</v>
      </c>
      <c r="I211" t="s">
        <v>24</v>
      </c>
      <c r="J211" t="s">
        <v>37</v>
      </c>
      <c r="K211" t="s">
        <v>1009</v>
      </c>
      <c r="L211" t="s">
        <v>27</v>
      </c>
      <c r="M211" t="s">
        <v>28</v>
      </c>
      <c r="N211" t="s">
        <v>677</v>
      </c>
      <c r="O211" s="3" t="s">
        <v>3120</v>
      </c>
      <c r="P211" t="s">
        <v>59</v>
      </c>
      <c r="R211">
        <v>15.98</v>
      </c>
      <c r="S211" t="str">
        <f>LEFT(Tabela5[[#This Row],[Hora Fim Realizado]],5)</f>
        <v>20:30</v>
      </c>
      <c r="T211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211" s="3">
        <f>IF((V211-(Tabela5[[#This Row],[Hora Fim Realizado]]-Tabela5[[#This Row],[Hora Início Realizado]]))&lt; 0,(Tabela5[[#This Row],[Hora Fim Realizado]]-Tabela5[[#This Row],[Hora Início Realizado]])-V211,V211-(Tabela5[[#This Row],[Hora Fim Realizado]]-Tabela5[[#This Row],[Hora Início Realizado]]))</f>
        <v>2.7499999999999691E-2</v>
      </c>
      <c r="V211" s="3">
        <v>0.33333333333333298</v>
      </c>
      <c r="W211">
        <f>IF((V211-(Tabela5[[#This Row],[Hora Fim Realizado]]-Tabela5[[#This Row],[Hora Início Realizado]]))&lt; 0,-1*(MINUTE(Tabela5[[#This Row],[Hora ]]))+(HOUR(Tabela5[[#This Row],[Hora ]])*60),(MINUTE(Tabela5[[#This Row],[Hora ]]))+(HOUR(Tabela5[[#This Row],[Hora ]])*60))</f>
        <v>39</v>
      </c>
      <c r="X211" t="str">
        <f t="shared" si="3"/>
        <v>De 30 até 60 minutos</v>
      </c>
      <c r="Y211" s="3">
        <f>IFERROR(MROUND(Tabela5[[#This Row],[Filtro Horário Fim]],1/48)," ")</f>
        <v>0.85416666666666663</v>
      </c>
      <c r="Z211" s="3">
        <f>IFERROR(MROUND(Tabela5[[#This Row],[Hora Início Realizado]],1/48)," ")</f>
        <v>0.54166666666666663</v>
      </c>
    </row>
    <row r="212" spans="1:26" x14ac:dyDescent="0.3">
      <c r="A212" t="s">
        <v>17</v>
      </c>
      <c r="B212">
        <v>23</v>
      </c>
      <c r="C212" t="s">
        <v>658</v>
      </c>
      <c r="D212" t="s">
        <v>3211</v>
      </c>
      <c r="E212" t="s">
        <v>3212</v>
      </c>
      <c r="F212" t="s">
        <v>3213</v>
      </c>
      <c r="G212" t="s">
        <v>3214</v>
      </c>
      <c r="H212" t="s">
        <v>255</v>
      </c>
      <c r="I212" t="s">
        <v>24</v>
      </c>
      <c r="J212" t="s">
        <v>37</v>
      </c>
      <c r="K212" t="s">
        <v>1021</v>
      </c>
      <c r="L212" t="s">
        <v>27</v>
      </c>
      <c r="M212" t="s">
        <v>28</v>
      </c>
      <c r="N212" t="s">
        <v>3215</v>
      </c>
      <c r="O212" s="3" t="s">
        <v>3216</v>
      </c>
      <c r="P212" t="s">
        <v>68</v>
      </c>
      <c r="R212">
        <v>18.375</v>
      </c>
      <c r="S212" t="str">
        <f>LEFT(Tabela5[[#This Row],[Hora Fim Realizado]],5)</f>
        <v>20:55</v>
      </c>
      <c r="T212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212" s="3">
        <f>IF((V212-(Tabela5[[#This Row],[Hora Fim Realizado]]-Tabela5[[#This Row],[Hora Início Realizado]]))&lt; 0,(Tabela5[[#This Row],[Hora Fim Realizado]]-Tabela5[[#This Row],[Hora Início Realizado]])-V212,V212-(Tabela5[[#This Row],[Hora Fim Realizado]]-Tabela5[[#This Row],[Hora Início Realizado]]))</f>
        <v>1.621527777777737E-2</v>
      </c>
      <c r="V212" s="3">
        <v>0.33333333333333298</v>
      </c>
      <c r="W212">
        <f>IF((V212-(Tabela5[[#This Row],[Hora Fim Realizado]]-Tabela5[[#This Row],[Hora Início Realizado]]))&lt; 0,-1*(MINUTE(Tabela5[[#This Row],[Hora ]]))+(HOUR(Tabela5[[#This Row],[Hora ]])*60),(MINUTE(Tabela5[[#This Row],[Hora ]]))+(HOUR(Tabela5[[#This Row],[Hora ]])*60))</f>
        <v>23</v>
      </c>
      <c r="X212" t="str">
        <f t="shared" si="3"/>
        <v>Até 30 minutos</v>
      </c>
      <c r="Y212" s="3">
        <f>IFERROR(MROUND(Tabela5[[#This Row],[Filtro Horário Fim]],1/48)," ")</f>
        <v>0.875</v>
      </c>
      <c r="Z212" s="3">
        <f>IFERROR(MROUND(Tabela5[[#This Row],[Hora Início Realizado]],1/48)," ")</f>
        <v>0.5625</v>
      </c>
    </row>
    <row r="213" spans="1:26" x14ac:dyDescent="0.3">
      <c r="A213" t="s">
        <v>17</v>
      </c>
      <c r="B213">
        <v>84</v>
      </c>
      <c r="C213" t="s">
        <v>658</v>
      </c>
      <c r="D213" t="s">
        <v>3217</v>
      </c>
      <c r="E213" t="s">
        <v>3218</v>
      </c>
      <c r="F213" t="s">
        <v>3219</v>
      </c>
      <c r="G213" t="s">
        <v>3220</v>
      </c>
      <c r="H213" t="s">
        <v>622</v>
      </c>
      <c r="I213" t="s">
        <v>24</v>
      </c>
      <c r="J213" t="s">
        <v>37</v>
      </c>
      <c r="K213" t="s">
        <v>1009</v>
      </c>
      <c r="L213" t="s">
        <v>27</v>
      </c>
      <c r="M213" t="s">
        <v>28</v>
      </c>
      <c r="N213" t="s">
        <v>3221</v>
      </c>
      <c r="O213" s="3" t="s">
        <v>3222</v>
      </c>
      <c r="P213" t="s">
        <v>31</v>
      </c>
      <c r="R213">
        <v>17.375</v>
      </c>
      <c r="S213" t="str">
        <f>LEFT(Tabela5[[#This Row],[Hora Fim Realizado]],5)</f>
        <v>19:36</v>
      </c>
      <c r="T213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213" s="3">
        <f>IF((V213-(Tabela5[[#This Row],[Hora Fim Realizado]]-Tabela5[[#This Row],[Hora Início Realizado]]))&lt; 0,(Tabela5[[#This Row],[Hora Fim Realizado]]-Tabela5[[#This Row],[Hora Início Realizado]])-V213,V213-(Tabela5[[#This Row],[Hora Fim Realizado]]-Tabela5[[#This Row],[Hora Início Realizado]]))</f>
        <v>5.876157407407373E-2</v>
      </c>
      <c r="V213" s="3">
        <v>0.33333333333333298</v>
      </c>
      <c r="W213">
        <f>IF((V213-(Tabela5[[#This Row],[Hora Fim Realizado]]-Tabela5[[#This Row],[Hora Início Realizado]]))&lt; 0,-1*(MINUTE(Tabela5[[#This Row],[Hora ]]))+(HOUR(Tabela5[[#This Row],[Hora ]])*60),(MINUTE(Tabela5[[#This Row],[Hora ]]))+(HOUR(Tabela5[[#This Row],[Hora ]])*60))</f>
        <v>84</v>
      </c>
      <c r="X213" t="str">
        <f t="shared" si="3"/>
        <v>De 60 até 90 minutos</v>
      </c>
      <c r="Y213" s="3">
        <f>IFERROR(MROUND(Tabela5[[#This Row],[Filtro Horário Fim]],1/48)," ")</f>
        <v>0.8125</v>
      </c>
      <c r="Z213" s="3">
        <f>IFERROR(MROUND(Tabela5[[#This Row],[Hora Início Realizado]],1/48)," ")</f>
        <v>0.54166666666666663</v>
      </c>
    </row>
    <row r="214" spans="1:26" x14ac:dyDescent="0.3">
      <c r="A214" t="s">
        <v>17</v>
      </c>
      <c r="B214">
        <v>8</v>
      </c>
      <c r="C214" t="s">
        <v>658</v>
      </c>
      <c r="D214" t="s">
        <v>3223</v>
      </c>
      <c r="E214" t="s">
        <v>3224</v>
      </c>
      <c r="F214" t="s">
        <v>3225</v>
      </c>
      <c r="G214" t="s">
        <v>3226</v>
      </c>
      <c r="H214" t="s">
        <v>833</v>
      </c>
      <c r="I214" t="s">
        <v>24</v>
      </c>
      <c r="J214" t="s">
        <v>37</v>
      </c>
      <c r="K214" t="s">
        <v>1021</v>
      </c>
      <c r="L214" t="s">
        <v>501</v>
      </c>
      <c r="M214" t="s">
        <v>502</v>
      </c>
      <c r="N214" t="s">
        <v>3227</v>
      </c>
      <c r="O214" s="3" t="s">
        <v>3228</v>
      </c>
      <c r="P214" t="s">
        <v>50</v>
      </c>
      <c r="R214">
        <v>18.734999999999999</v>
      </c>
      <c r="S214" t="str">
        <f>LEFT(Tabela5[[#This Row],[Hora Fim Realizado]],5)</f>
        <v>18:19</v>
      </c>
      <c r="T214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19h</v>
      </c>
      <c r="U214" s="3">
        <f>IF((V214-(Tabela5[[#This Row],[Hora Fim Realizado]]-Tabela5[[#This Row],[Hora Início Realizado]]))&lt; 0,(Tabela5[[#This Row],[Hora Fim Realizado]]-Tabela5[[#This Row],[Hora Início Realizado]])-V214,V214-(Tabela5[[#This Row],[Hora Fim Realizado]]-Tabela5[[#This Row],[Hora Início Realizado]]))</f>
        <v>5.6249999999997136E-3</v>
      </c>
      <c r="V214" s="3">
        <v>0.33333333333333298</v>
      </c>
      <c r="W214">
        <f>IF((V214-(Tabela5[[#This Row],[Hora Fim Realizado]]-Tabela5[[#This Row],[Hora Início Realizado]]))&lt; 0,-1*(MINUTE(Tabela5[[#This Row],[Hora ]]))+(HOUR(Tabela5[[#This Row],[Hora ]])*60),(MINUTE(Tabela5[[#This Row],[Hora ]]))+(HOUR(Tabela5[[#This Row],[Hora ]])*60))</f>
        <v>8</v>
      </c>
      <c r="X214" t="str">
        <f t="shared" si="3"/>
        <v>Até 30 minutos</v>
      </c>
      <c r="Y214" s="3">
        <f>IFERROR(MROUND(Tabela5[[#This Row],[Filtro Horário Fim]],1/48)," ")</f>
        <v>0.77083333333333326</v>
      </c>
      <c r="Z214" s="3">
        <f>IFERROR(MROUND(Tabela5[[#This Row],[Hora Início Realizado]],1/48)," ")</f>
        <v>0.4375</v>
      </c>
    </row>
    <row r="215" spans="1:26" x14ac:dyDescent="0.3">
      <c r="A215" t="s">
        <v>17</v>
      </c>
      <c r="B215">
        <v>67</v>
      </c>
      <c r="C215" t="s">
        <v>658</v>
      </c>
      <c r="D215" t="s">
        <v>3229</v>
      </c>
      <c r="E215" t="s">
        <v>3230</v>
      </c>
      <c r="F215" t="s">
        <v>3231</v>
      </c>
      <c r="G215" t="s">
        <v>3202</v>
      </c>
      <c r="H215" t="s">
        <v>226</v>
      </c>
      <c r="I215" t="s">
        <v>24</v>
      </c>
      <c r="J215" t="s">
        <v>37</v>
      </c>
      <c r="K215" t="s">
        <v>1084</v>
      </c>
      <c r="L215" t="s">
        <v>27</v>
      </c>
      <c r="M215" t="s">
        <v>28</v>
      </c>
      <c r="N215" t="s">
        <v>131</v>
      </c>
      <c r="O215" s="3" t="s">
        <v>3232</v>
      </c>
      <c r="P215" t="s">
        <v>92</v>
      </c>
      <c r="R215">
        <v>15.505000000000001</v>
      </c>
      <c r="S215" t="str">
        <f>LEFT(Tabela5[[#This Row],[Hora Fim Realizado]],5)</f>
        <v>20:03</v>
      </c>
      <c r="T215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215" s="3">
        <f>IF((V215-(Tabela5[[#This Row],[Hora Fim Realizado]]-Tabela5[[#This Row],[Hora Início Realizado]]))&lt; 0,(Tabela5[[#This Row],[Hora Fim Realizado]]-Tabela5[[#This Row],[Hora Início Realizado]])-V215,V215-(Tabela5[[#This Row],[Hora Fim Realizado]]-Tabela5[[#This Row],[Hora Início Realizado]]))</f>
        <v>4.6828703703703345E-2</v>
      </c>
      <c r="V215" s="3">
        <v>0.33333333333333298</v>
      </c>
      <c r="W215">
        <f>IF((V215-(Tabela5[[#This Row],[Hora Fim Realizado]]-Tabela5[[#This Row],[Hora Início Realizado]]))&lt; 0,-1*(MINUTE(Tabela5[[#This Row],[Hora ]]))+(HOUR(Tabela5[[#This Row],[Hora ]])*60),(MINUTE(Tabela5[[#This Row],[Hora ]]))+(HOUR(Tabela5[[#This Row],[Hora ]])*60))</f>
        <v>67</v>
      </c>
      <c r="X215" t="str">
        <f t="shared" si="3"/>
        <v>De 60 até 90 minutos</v>
      </c>
      <c r="Y215" s="3">
        <f>IFERROR(MROUND(Tabela5[[#This Row],[Filtro Horário Fim]],1/48)," ")</f>
        <v>0.83333333333333326</v>
      </c>
      <c r="Z215" s="3">
        <f>IFERROR(MROUND(Tabela5[[#This Row],[Hora Início Realizado]],1/48)," ")</f>
        <v>0.54166666666666663</v>
      </c>
    </row>
    <row r="216" spans="1:26" x14ac:dyDescent="0.3">
      <c r="A216" t="s">
        <v>17</v>
      </c>
      <c r="B216">
        <v>198</v>
      </c>
      <c r="C216" t="s">
        <v>658</v>
      </c>
      <c r="D216" t="s">
        <v>1973</v>
      </c>
      <c r="E216" t="s">
        <v>3233</v>
      </c>
      <c r="F216" t="s">
        <v>3234</v>
      </c>
      <c r="G216" t="s">
        <v>3235</v>
      </c>
      <c r="H216" t="s">
        <v>262</v>
      </c>
      <c r="I216" t="s">
        <v>24</v>
      </c>
      <c r="J216" t="s">
        <v>37</v>
      </c>
      <c r="K216" t="s">
        <v>1084</v>
      </c>
      <c r="L216" t="s">
        <v>27</v>
      </c>
      <c r="M216" t="s">
        <v>28</v>
      </c>
      <c r="N216" t="s">
        <v>3236</v>
      </c>
      <c r="O216" s="3" t="s">
        <v>3237</v>
      </c>
      <c r="P216" t="s">
        <v>41</v>
      </c>
      <c r="R216">
        <v>11.5</v>
      </c>
      <c r="S216" t="str">
        <f>LEFT(Tabela5[[#This Row],[Hora Fim Realizado]],5)</f>
        <v>18:18</v>
      </c>
      <c r="T216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19h</v>
      </c>
      <c r="U216" s="3">
        <f>IF((V216-(Tabela5[[#This Row],[Hora Fim Realizado]]-Tabela5[[#This Row],[Hora Início Realizado]]))&lt; 0,(Tabela5[[#This Row],[Hora Fim Realizado]]-Tabela5[[#This Row],[Hora Início Realizado]])-V216,V216-(Tabela5[[#This Row],[Hora Fim Realizado]]-Tabela5[[#This Row],[Hora Início Realizado]]))</f>
        <v>0.13760416666666625</v>
      </c>
      <c r="V216" s="3">
        <v>0.33333333333333298</v>
      </c>
      <c r="W216">
        <f>IF((V216-(Tabela5[[#This Row],[Hora Fim Realizado]]-Tabela5[[#This Row],[Hora Início Realizado]]))&lt; 0,-1*(MINUTE(Tabela5[[#This Row],[Hora ]]))+(HOUR(Tabela5[[#This Row],[Hora ]])*60),(MINUTE(Tabela5[[#This Row],[Hora ]]))+(HOUR(Tabela5[[#This Row],[Hora ]])*60))</f>
        <v>198</v>
      </c>
      <c r="X216" t="str">
        <f t="shared" si="3"/>
        <v>Acima de 120 minutos</v>
      </c>
      <c r="Y216" s="3">
        <f>IFERROR(MROUND(Tabela5[[#This Row],[Filtro Horário Fim]],1/48)," ")</f>
        <v>0.77083333333333326</v>
      </c>
      <c r="Z216" s="3">
        <f>IFERROR(MROUND(Tabela5[[#This Row],[Hora Início Realizado]],1/48)," ")</f>
        <v>0.5625</v>
      </c>
    </row>
    <row r="217" spans="1:26" x14ac:dyDescent="0.3">
      <c r="A217" t="s">
        <v>17</v>
      </c>
      <c r="B217">
        <v>218</v>
      </c>
      <c r="C217" t="s">
        <v>658</v>
      </c>
      <c r="D217" t="s">
        <v>3238</v>
      </c>
      <c r="E217" t="s">
        <v>3239</v>
      </c>
      <c r="F217" t="s">
        <v>3240</v>
      </c>
      <c r="G217" t="s">
        <v>3241</v>
      </c>
      <c r="H217" t="s">
        <v>23</v>
      </c>
      <c r="I217" t="s">
        <v>24</v>
      </c>
      <c r="J217" t="s">
        <v>37</v>
      </c>
      <c r="K217" t="s">
        <v>1084</v>
      </c>
      <c r="L217" t="s">
        <v>27</v>
      </c>
      <c r="M217" t="s">
        <v>28</v>
      </c>
      <c r="N217" t="s">
        <v>3242</v>
      </c>
      <c r="O217" s="3" t="s">
        <v>3243</v>
      </c>
      <c r="P217" t="s">
        <v>31</v>
      </c>
      <c r="R217">
        <v>11.25</v>
      </c>
      <c r="S217" t="str">
        <f>LEFT(Tabela5[[#This Row],[Hora Fim Realizado]],5)</f>
        <v>17:33</v>
      </c>
      <c r="T217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18h</v>
      </c>
      <c r="U217" s="3">
        <f>IF((V217-(Tabela5[[#This Row],[Hora Fim Realizado]]-Tabela5[[#This Row],[Hora Início Realizado]]))&lt; 0,(Tabela5[[#This Row],[Hora Fim Realizado]]-Tabela5[[#This Row],[Hora Início Realizado]])-V217,V217-(Tabela5[[#This Row],[Hora Fim Realizado]]-Tabela5[[#This Row],[Hora Início Realizado]]))</f>
        <v>0.15196759259259224</v>
      </c>
      <c r="V217" s="3">
        <v>0.33333333333333298</v>
      </c>
      <c r="W217">
        <f>IF((V217-(Tabela5[[#This Row],[Hora Fim Realizado]]-Tabela5[[#This Row],[Hora Início Realizado]]))&lt; 0,-1*(MINUTE(Tabela5[[#This Row],[Hora ]]))+(HOUR(Tabela5[[#This Row],[Hora ]])*60),(MINUTE(Tabela5[[#This Row],[Hora ]]))+(HOUR(Tabela5[[#This Row],[Hora ]])*60))</f>
        <v>218</v>
      </c>
      <c r="X217" t="str">
        <f t="shared" si="3"/>
        <v>Acima de 120 minutos</v>
      </c>
      <c r="Y217" s="3">
        <f>IFERROR(MROUND(Tabela5[[#This Row],[Filtro Horário Fim]],1/48)," ")</f>
        <v>0.72916666666666663</v>
      </c>
      <c r="Z217" s="3">
        <f>IFERROR(MROUND(Tabela5[[#This Row],[Hora Início Realizado]],1/48)," ")</f>
        <v>0.54166666666666663</v>
      </c>
    </row>
    <row r="218" spans="1:26" x14ac:dyDescent="0.3">
      <c r="A218" t="s">
        <v>17</v>
      </c>
      <c r="B218">
        <v>48</v>
      </c>
      <c r="C218" t="s">
        <v>658</v>
      </c>
      <c r="D218" t="s">
        <v>3437</v>
      </c>
      <c r="E218" t="s">
        <v>3438</v>
      </c>
      <c r="F218" t="s">
        <v>3439</v>
      </c>
      <c r="G218" t="s">
        <v>3440</v>
      </c>
      <c r="H218" t="s">
        <v>291</v>
      </c>
      <c r="I218" t="s">
        <v>24</v>
      </c>
      <c r="J218" t="s">
        <v>37</v>
      </c>
      <c r="K218" t="s">
        <v>1084</v>
      </c>
      <c r="L218" t="s">
        <v>27</v>
      </c>
      <c r="M218" t="s">
        <v>28</v>
      </c>
      <c r="N218" t="s">
        <v>3441</v>
      </c>
      <c r="O218" s="3" t="s">
        <v>3442</v>
      </c>
      <c r="P218" t="s">
        <v>41</v>
      </c>
      <c r="R218">
        <v>19.28</v>
      </c>
      <c r="S218" t="str">
        <f>LEFT(Tabela5[[#This Row],[Hora Fim Realizado]],5)</f>
        <v>20:18</v>
      </c>
      <c r="T218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218" s="3">
        <f>IF((V218-(Tabela5[[#This Row],[Hora Fim Realizado]]-Tabela5[[#This Row],[Hora Início Realizado]]))&lt; 0,(Tabela5[[#This Row],[Hora Fim Realizado]]-Tabela5[[#This Row],[Hora Início Realizado]])-V218,V218-(Tabela5[[#This Row],[Hora Fim Realizado]]-Tabela5[[#This Row],[Hora Início Realizado]]))</f>
        <v>3.3391203703703354E-2</v>
      </c>
      <c r="V218" s="3">
        <v>0.33333333333333298</v>
      </c>
      <c r="W218">
        <f>IF((V218-(Tabela5[[#This Row],[Hora Fim Realizado]]-Tabela5[[#This Row],[Hora Início Realizado]]))&lt; 0,-1*(MINUTE(Tabela5[[#This Row],[Hora ]]))+(HOUR(Tabela5[[#This Row],[Hora ]])*60),(MINUTE(Tabela5[[#This Row],[Hora ]]))+(HOUR(Tabela5[[#This Row],[Hora ]])*60))</f>
        <v>48</v>
      </c>
      <c r="X218" t="str">
        <f t="shared" si="3"/>
        <v>De 30 até 60 minutos</v>
      </c>
      <c r="Y218" s="3">
        <f>IFERROR(MROUND(Tabela5[[#This Row],[Filtro Horário Fim]],1/48)," ")</f>
        <v>0.85416666666666663</v>
      </c>
      <c r="Z218" s="3">
        <f>IFERROR(MROUND(Tabela5[[#This Row],[Hora Início Realizado]],1/48)," ")</f>
        <v>0.54166666666666663</v>
      </c>
    </row>
    <row r="219" spans="1:26" x14ac:dyDescent="0.3">
      <c r="A219" t="s">
        <v>17</v>
      </c>
      <c r="B219">
        <v>-43</v>
      </c>
      <c r="C219" t="s">
        <v>658</v>
      </c>
      <c r="D219" t="s">
        <v>3244</v>
      </c>
      <c r="E219" t="s">
        <v>3245</v>
      </c>
      <c r="F219" t="s">
        <v>3246</v>
      </c>
      <c r="G219" t="s">
        <v>3247</v>
      </c>
      <c r="H219" t="s">
        <v>664</v>
      </c>
      <c r="I219" t="s">
        <v>24</v>
      </c>
      <c r="J219" t="s">
        <v>37</v>
      </c>
      <c r="K219" t="s">
        <v>1009</v>
      </c>
      <c r="L219" t="s">
        <v>501</v>
      </c>
      <c r="M219" t="s">
        <v>502</v>
      </c>
      <c r="N219" t="s">
        <v>3248</v>
      </c>
      <c r="O219" s="3" t="s">
        <v>3249</v>
      </c>
      <c r="P219" t="s">
        <v>59</v>
      </c>
      <c r="R219">
        <v>18.16</v>
      </c>
      <c r="S219" t="str">
        <f>LEFT(Tabela5[[#This Row],[Hora Fim Realizado]],5)</f>
        <v>18:52</v>
      </c>
      <c r="T219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19h</v>
      </c>
      <c r="U219" s="3">
        <f>IF((V219-(Tabela5[[#This Row],[Hora Fim Realizado]]-Tabela5[[#This Row],[Hora Início Realizado]]))&lt; 0,(Tabela5[[#This Row],[Hora Fim Realizado]]-Tabela5[[#This Row],[Hora Início Realizado]])-V219,V219-(Tabela5[[#This Row],[Hora Fim Realizado]]-Tabela5[[#This Row],[Hora Início Realizado]]))</f>
        <v>3.0046296296296682E-2</v>
      </c>
      <c r="V219" s="3">
        <v>0.33333333333333298</v>
      </c>
      <c r="W219">
        <f>IF((V219-(Tabela5[[#This Row],[Hora Fim Realizado]]-Tabela5[[#This Row],[Hora Início Realizado]]))&lt; 0,-1*(MINUTE(Tabela5[[#This Row],[Hora ]]))+(HOUR(Tabela5[[#This Row],[Hora ]])*60),(MINUTE(Tabela5[[#This Row],[Hora ]]))+(HOUR(Tabela5[[#This Row],[Hora ]])*60))</f>
        <v>-43</v>
      </c>
      <c r="X219" t="str">
        <f t="shared" si="3"/>
        <v>Estouro</v>
      </c>
      <c r="Y219" s="3">
        <f>IFERROR(MROUND(Tabela5[[#This Row],[Filtro Horário Fim]],1/48)," ")</f>
        <v>0.79166666666666663</v>
      </c>
      <c r="Z219" s="3">
        <f>IFERROR(MROUND(Tabela5[[#This Row],[Hora Início Realizado]],1/48)," ")</f>
        <v>0.41666666666666663</v>
      </c>
    </row>
    <row r="220" spans="1:26" x14ac:dyDescent="0.3">
      <c r="A220" t="s">
        <v>17</v>
      </c>
      <c r="B220">
        <v>51</v>
      </c>
      <c r="C220" t="s">
        <v>658</v>
      </c>
      <c r="D220" t="s">
        <v>3250</v>
      </c>
      <c r="E220" t="s">
        <v>3251</v>
      </c>
      <c r="F220" t="s">
        <v>3252</v>
      </c>
      <c r="G220" t="s">
        <v>3253</v>
      </c>
      <c r="H220" t="s">
        <v>1003</v>
      </c>
      <c r="I220" t="s">
        <v>24</v>
      </c>
      <c r="J220" t="s">
        <v>37</v>
      </c>
      <c r="K220" t="s">
        <v>1009</v>
      </c>
      <c r="L220" t="s">
        <v>27</v>
      </c>
      <c r="M220" t="s">
        <v>28</v>
      </c>
      <c r="N220" t="s">
        <v>3254</v>
      </c>
      <c r="O220" s="3" t="s">
        <v>3255</v>
      </c>
      <c r="P220" t="s">
        <v>68</v>
      </c>
      <c r="R220">
        <v>20.25</v>
      </c>
      <c r="S220" t="str">
        <f>LEFT(Tabela5[[#This Row],[Hora Fim Realizado]],5)</f>
        <v>20:22</v>
      </c>
      <c r="T220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220" s="3">
        <f>IF((V220-(Tabela5[[#This Row],[Hora Fim Realizado]]-Tabela5[[#This Row],[Hora Início Realizado]]))&lt; 0,(Tabela5[[#This Row],[Hora Fim Realizado]]-Tabela5[[#This Row],[Hora Início Realizado]])-V220,V220-(Tabela5[[#This Row],[Hora Fim Realizado]]-Tabela5[[#This Row],[Hora Início Realizado]]))</f>
        <v>3.5879629629629262E-2</v>
      </c>
      <c r="V220" s="3">
        <v>0.33333333333333298</v>
      </c>
      <c r="W220">
        <f>IF((V220-(Tabela5[[#This Row],[Hora Fim Realizado]]-Tabela5[[#This Row],[Hora Início Realizado]]))&lt; 0,-1*(MINUTE(Tabela5[[#This Row],[Hora ]]))+(HOUR(Tabela5[[#This Row],[Hora ]])*60),(MINUTE(Tabela5[[#This Row],[Hora ]]))+(HOUR(Tabela5[[#This Row],[Hora ]])*60))</f>
        <v>51</v>
      </c>
      <c r="X220" t="str">
        <f t="shared" si="3"/>
        <v>De 30 até 60 minutos</v>
      </c>
      <c r="Y220" s="3">
        <f>IFERROR(MROUND(Tabela5[[#This Row],[Filtro Horário Fim]],1/48)," ")</f>
        <v>0.85416666666666663</v>
      </c>
      <c r="Z220" s="3">
        <f>IFERROR(MROUND(Tabela5[[#This Row],[Hora Início Realizado]],1/48)," ")</f>
        <v>0.54166666666666663</v>
      </c>
    </row>
    <row r="221" spans="1:26" x14ac:dyDescent="0.3">
      <c r="A221" t="s">
        <v>17</v>
      </c>
      <c r="B221">
        <v>18</v>
      </c>
      <c r="C221" t="s">
        <v>658</v>
      </c>
      <c r="D221" t="s">
        <v>3256</v>
      </c>
      <c r="E221" t="s">
        <v>3257</v>
      </c>
      <c r="F221" t="s">
        <v>3258</v>
      </c>
      <c r="G221" t="s">
        <v>3259</v>
      </c>
      <c r="H221" t="s">
        <v>255</v>
      </c>
      <c r="I221" t="s">
        <v>24</v>
      </c>
      <c r="J221" t="s">
        <v>37</v>
      </c>
      <c r="K221" t="s">
        <v>1084</v>
      </c>
      <c r="L221" t="s">
        <v>27</v>
      </c>
      <c r="M221" t="s">
        <v>28</v>
      </c>
      <c r="N221" t="s">
        <v>3260</v>
      </c>
      <c r="O221" s="3" t="s">
        <v>3261</v>
      </c>
      <c r="P221" t="s">
        <v>92</v>
      </c>
      <c r="R221">
        <v>15.425000000000001</v>
      </c>
      <c r="S221" t="str">
        <f>LEFT(Tabela5[[#This Row],[Hora Fim Realizado]],5)</f>
        <v>21:02</v>
      </c>
      <c r="T221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Acima de 21h</v>
      </c>
      <c r="U221" s="3">
        <f>IF((V221-(Tabela5[[#This Row],[Hora Fim Realizado]]-Tabela5[[#This Row],[Hora Início Realizado]]))&lt; 0,(Tabela5[[#This Row],[Hora Fim Realizado]]-Tabela5[[#This Row],[Hora Início Realizado]])-V221,V221-(Tabela5[[#This Row],[Hora Fim Realizado]]-Tabela5[[#This Row],[Hora Início Realizado]]))</f>
        <v>1.2592592592592211E-2</v>
      </c>
      <c r="V221" s="3">
        <v>0.33333333333333298</v>
      </c>
      <c r="W221">
        <f>IF((V221-(Tabela5[[#This Row],[Hora Fim Realizado]]-Tabela5[[#This Row],[Hora Início Realizado]]))&lt; 0,-1*(MINUTE(Tabela5[[#This Row],[Hora ]]))+(HOUR(Tabela5[[#This Row],[Hora ]])*60),(MINUTE(Tabela5[[#This Row],[Hora ]]))+(HOUR(Tabela5[[#This Row],[Hora ]])*60))</f>
        <v>18</v>
      </c>
      <c r="X221" t="str">
        <f t="shared" si="3"/>
        <v>Até 30 minutos</v>
      </c>
      <c r="Y221" s="3">
        <f>IFERROR(MROUND(Tabela5[[#This Row],[Filtro Horário Fim]],1/48)," ")</f>
        <v>0.875</v>
      </c>
      <c r="Z221" s="3">
        <f>IFERROR(MROUND(Tabela5[[#This Row],[Hora Início Realizado]],1/48)," ")</f>
        <v>0.5625</v>
      </c>
    </row>
    <row r="222" spans="1:26" x14ac:dyDescent="0.3">
      <c r="A222" t="s">
        <v>17</v>
      </c>
      <c r="B222">
        <v>30</v>
      </c>
      <c r="C222" t="s">
        <v>658</v>
      </c>
      <c r="D222" t="s">
        <v>3262</v>
      </c>
      <c r="E222" t="s">
        <v>3263</v>
      </c>
      <c r="F222" t="s">
        <v>3264</v>
      </c>
      <c r="G222" t="s">
        <v>3265</v>
      </c>
      <c r="H222" t="s">
        <v>144</v>
      </c>
      <c r="I222" t="s">
        <v>24</v>
      </c>
      <c r="J222" t="s">
        <v>37</v>
      </c>
      <c r="K222" t="s">
        <v>1009</v>
      </c>
      <c r="L222" t="s">
        <v>27</v>
      </c>
      <c r="M222" t="s">
        <v>28</v>
      </c>
      <c r="N222" t="s">
        <v>3266</v>
      </c>
      <c r="O222" s="3" t="s">
        <v>3267</v>
      </c>
      <c r="P222" t="s">
        <v>50</v>
      </c>
      <c r="R222">
        <v>19.125</v>
      </c>
      <c r="S222" t="str">
        <f>LEFT(Tabela5[[#This Row],[Hora Fim Realizado]],5)</f>
        <v>20:50</v>
      </c>
      <c r="T222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222" s="3">
        <f>IF((V222-(Tabela5[[#This Row],[Hora Fim Realizado]]-Tabela5[[#This Row],[Hora Início Realizado]]))&lt; 0,(Tabela5[[#This Row],[Hora Fim Realizado]]-Tabela5[[#This Row],[Hora Início Realizado]])-V222,V222-(Tabela5[[#This Row],[Hora Fim Realizado]]-Tabela5[[#This Row],[Hora Início Realizado]]))</f>
        <v>2.1516203703703385E-2</v>
      </c>
      <c r="V222" s="3">
        <v>0.33333333333333298</v>
      </c>
      <c r="W222">
        <f>IF((V222-(Tabela5[[#This Row],[Hora Fim Realizado]]-Tabela5[[#This Row],[Hora Início Realizado]]))&lt; 0,-1*(MINUTE(Tabela5[[#This Row],[Hora ]]))+(HOUR(Tabela5[[#This Row],[Hora ]])*60),(MINUTE(Tabela5[[#This Row],[Hora ]]))+(HOUR(Tabela5[[#This Row],[Hora ]])*60))</f>
        <v>30</v>
      </c>
      <c r="X222" t="str">
        <f t="shared" si="3"/>
        <v>Até 30 minutos</v>
      </c>
      <c r="Y222" s="3">
        <f>IFERROR(MROUND(Tabela5[[#This Row],[Filtro Horário Fim]],1/48)," ")</f>
        <v>0.875</v>
      </c>
      <c r="Z222" s="3">
        <f>IFERROR(MROUND(Tabela5[[#This Row],[Hora Início Realizado]],1/48)," ")</f>
        <v>0.5625</v>
      </c>
    </row>
    <row r="223" spans="1:26" x14ac:dyDescent="0.3">
      <c r="A223" t="s">
        <v>17</v>
      </c>
      <c r="B223">
        <v>-46</v>
      </c>
      <c r="C223" t="s">
        <v>658</v>
      </c>
      <c r="D223" t="s">
        <v>1983</v>
      </c>
      <c r="E223" t="s">
        <v>3268</v>
      </c>
      <c r="F223" t="s">
        <v>3269</v>
      </c>
      <c r="G223" t="s">
        <v>3270</v>
      </c>
      <c r="H223" t="s">
        <v>124</v>
      </c>
      <c r="I223" t="s">
        <v>24</v>
      </c>
      <c r="J223" t="s">
        <v>37</v>
      </c>
      <c r="K223" t="s">
        <v>1009</v>
      </c>
      <c r="L223" t="s">
        <v>501</v>
      </c>
      <c r="M223" t="s">
        <v>502</v>
      </c>
      <c r="N223" t="s">
        <v>3443</v>
      </c>
      <c r="O223" s="3" t="s">
        <v>3444</v>
      </c>
      <c r="P223" t="s">
        <v>68</v>
      </c>
      <c r="R223">
        <v>19.355</v>
      </c>
      <c r="S223" t="str">
        <f>LEFT(Tabela5[[#This Row],[Hora Fim Realizado]],5)</f>
        <v>19:10</v>
      </c>
      <c r="T223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223" s="3">
        <f>IF((V223-(Tabela5[[#This Row],[Hora Fim Realizado]]-Tabela5[[#This Row],[Hora Início Realizado]]))&lt; 0,(Tabela5[[#This Row],[Hora Fim Realizado]]-Tabela5[[#This Row],[Hora Início Realizado]])-V223,V223-(Tabela5[[#This Row],[Hora Fim Realizado]]-Tabela5[[#This Row],[Hora Início Realizado]]))</f>
        <v>3.2418981481481868E-2</v>
      </c>
      <c r="V223" s="3">
        <v>0.33333333333333298</v>
      </c>
      <c r="W223">
        <f>IF((V223-(Tabela5[[#This Row],[Hora Fim Realizado]]-Tabela5[[#This Row],[Hora Início Realizado]]))&lt; 0,-1*(MINUTE(Tabela5[[#This Row],[Hora ]]))+(HOUR(Tabela5[[#This Row],[Hora ]])*60),(MINUTE(Tabela5[[#This Row],[Hora ]]))+(HOUR(Tabela5[[#This Row],[Hora ]])*60))</f>
        <v>-46</v>
      </c>
      <c r="X223" t="str">
        <f t="shared" si="3"/>
        <v>Estouro</v>
      </c>
      <c r="Y223" s="3">
        <f>IFERROR(MROUND(Tabela5[[#This Row],[Filtro Horário Fim]],1/48)," ")</f>
        <v>0.79166666666666663</v>
      </c>
      <c r="Z223" s="3">
        <f>IFERROR(MROUND(Tabela5[[#This Row],[Hora Início Realizado]],1/48)," ")</f>
        <v>0.4375</v>
      </c>
    </row>
    <row r="224" spans="1:26" x14ac:dyDescent="0.3">
      <c r="A224" t="s">
        <v>17</v>
      </c>
      <c r="B224">
        <v>12</v>
      </c>
      <c r="C224" t="s">
        <v>658</v>
      </c>
      <c r="D224" t="s">
        <v>3271</v>
      </c>
      <c r="E224" t="s">
        <v>3272</v>
      </c>
      <c r="F224" t="s">
        <v>3273</v>
      </c>
      <c r="G224" t="s">
        <v>3274</v>
      </c>
      <c r="H224" t="s">
        <v>23</v>
      </c>
      <c r="I224" t="s">
        <v>24</v>
      </c>
      <c r="J224" t="s">
        <v>37</v>
      </c>
      <c r="K224" t="s">
        <v>1084</v>
      </c>
      <c r="L224" t="s">
        <v>27</v>
      </c>
      <c r="M224" t="s">
        <v>28</v>
      </c>
      <c r="N224" t="s">
        <v>1306</v>
      </c>
      <c r="O224" s="3" t="s">
        <v>1872</v>
      </c>
      <c r="P224" t="s">
        <v>59</v>
      </c>
      <c r="R224">
        <v>15.125</v>
      </c>
      <c r="S224" t="str">
        <f>LEFT(Tabela5[[#This Row],[Hora Fim Realizado]],5)</f>
        <v>21:01</v>
      </c>
      <c r="T224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Acima de 21h</v>
      </c>
      <c r="U224" s="3">
        <f>IF((V224-(Tabela5[[#This Row],[Hora Fim Realizado]]-Tabela5[[#This Row],[Hora Início Realizado]]))&lt; 0,(Tabela5[[#This Row],[Hora Fim Realizado]]-Tabela5[[#This Row],[Hora Início Realizado]])-V224,V224-(Tabela5[[#This Row],[Hora Fim Realizado]]-Tabela5[[#This Row],[Hora Início Realizado]]))</f>
        <v>8.6689814814811528E-3</v>
      </c>
      <c r="V224" s="3">
        <v>0.33333333333333298</v>
      </c>
      <c r="W224">
        <f>IF((V224-(Tabela5[[#This Row],[Hora Fim Realizado]]-Tabela5[[#This Row],[Hora Início Realizado]]))&lt; 0,-1*(MINUTE(Tabela5[[#This Row],[Hora ]]))+(HOUR(Tabela5[[#This Row],[Hora ]])*60),(MINUTE(Tabela5[[#This Row],[Hora ]]))+(HOUR(Tabela5[[#This Row],[Hora ]])*60))</f>
        <v>12</v>
      </c>
      <c r="X224" t="str">
        <f t="shared" si="3"/>
        <v>Até 30 minutos</v>
      </c>
      <c r="Y224" s="3">
        <f>IFERROR(MROUND(Tabela5[[#This Row],[Filtro Horário Fim]],1/48)," ")</f>
        <v>0.875</v>
      </c>
      <c r="Z224" s="3">
        <f>IFERROR(MROUND(Tabela5[[#This Row],[Hora Início Realizado]],1/48)," ")</f>
        <v>0.54166666666666663</v>
      </c>
    </row>
    <row r="225" spans="1:26" x14ac:dyDescent="0.3">
      <c r="A225" t="s">
        <v>17</v>
      </c>
      <c r="B225">
        <v>12</v>
      </c>
      <c r="C225" t="s">
        <v>658</v>
      </c>
      <c r="D225" t="s">
        <v>1987</v>
      </c>
      <c r="E225" t="s">
        <v>3445</v>
      </c>
      <c r="F225" t="s">
        <v>3446</v>
      </c>
      <c r="G225" t="s">
        <v>3447</v>
      </c>
      <c r="H225" t="s">
        <v>1673</v>
      </c>
      <c r="I225" t="s">
        <v>24</v>
      </c>
      <c r="J225" t="s">
        <v>37</v>
      </c>
      <c r="K225" t="s">
        <v>1009</v>
      </c>
      <c r="L225" t="s">
        <v>27</v>
      </c>
      <c r="M225" t="s">
        <v>28</v>
      </c>
      <c r="N225" t="s">
        <v>3448</v>
      </c>
      <c r="O225" s="3" t="s">
        <v>3449</v>
      </c>
      <c r="P225" t="s">
        <v>41</v>
      </c>
      <c r="R225">
        <v>18.875</v>
      </c>
      <c r="S225" t="str">
        <f>LEFT(Tabela5[[#This Row],[Hora Fim Realizado]],5)</f>
        <v>20:56</v>
      </c>
      <c r="T225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225" s="3">
        <f>IF((V225-(Tabela5[[#This Row],[Hora Fim Realizado]]-Tabela5[[#This Row],[Hora Início Realizado]]))&lt; 0,(Tabela5[[#This Row],[Hora Fim Realizado]]-Tabela5[[#This Row],[Hora Início Realizado]])-V225,V225-(Tabela5[[#This Row],[Hora Fim Realizado]]-Tabela5[[#This Row],[Hora Início Realizado]]))</f>
        <v>8.8773148148144077E-3</v>
      </c>
      <c r="V225" s="3">
        <v>0.33333333333333298</v>
      </c>
      <c r="W225">
        <f>IF((V225-(Tabela5[[#This Row],[Hora Fim Realizado]]-Tabela5[[#This Row],[Hora Início Realizado]]))&lt; 0,-1*(MINUTE(Tabela5[[#This Row],[Hora ]]))+(HOUR(Tabela5[[#This Row],[Hora ]])*60),(MINUTE(Tabela5[[#This Row],[Hora ]]))+(HOUR(Tabela5[[#This Row],[Hora ]])*60))</f>
        <v>12</v>
      </c>
      <c r="X225" t="str">
        <f t="shared" si="3"/>
        <v>Até 30 minutos</v>
      </c>
      <c r="Y225" s="3">
        <f>IFERROR(MROUND(Tabela5[[#This Row],[Filtro Horário Fim]],1/48)," ")</f>
        <v>0.875</v>
      </c>
      <c r="Z225" s="3">
        <f>IFERROR(MROUND(Tabela5[[#This Row],[Hora Início Realizado]],1/48)," ")</f>
        <v>0.54166666666666663</v>
      </c>
    </row>
    <row r="226" spans="1:26" x14ac:dyDescent="0.3">
      <c r="A226" t="s">
        <v>17</v>
      </c>
      <c r="B226">
        <v>-38</v>
      </c>
      <c r="C226" t="s">
        <v>658</v>
      </c>
      <c r="D226" t="s">
        <v>1992</v>
      </c>
      <c r="E226" t="s">
        <v>3450</v>
      </c>
      <c r="F226" t="s">
        <v>3451</v>
      </c>
      <c r="G226" t="s">
        <v>3452</v>
      </c>
      <c r="H226" t="s">
        <v>2000</v>
      </c>
      <c r="I226" t="s">
        <v>24</v>
      </c>
      <c r="J226" t="s">
        <v>37</v>
      </c>
      <c r="K226" t="s">
        <v>1009</v>
      </c>
      <c r="L226" t="s">
        <v>501</v>
      </c>
      <c r="M226" t="s">
        <v>502</v>
      </c>
      <c r="N226" t="s">
        <v>3453</v>
      </c>
      <c r="O226" s="3" t="s">
        <v>3454</v>
      </c>
      <c r="P226" t="s">
        <v>50</v>
      </c>
      <c r="R226">
        <v>20.25</v>
      </c>
      <c r="S226" t="str">
        <f>LEFT(Tabela5[[#This Row],[Hora Fim Realizado]],5)</f>
        <v>19:00</v>
      </c>
      <c r="T226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226" s="3">
        <f>IF((V226-(Tabela5[[#This Row],[Hora Fim Realizado]]-Tabela5[[#This Row],[Hora Início Realizado]]))&lt; 0,(Tabela5[[#This Row],[Hora Fim Realizado]]-Tabela5[[#This Row],[Hora Início Realizado]])-V226,V226-(Tabela5[[#This Row],[Hora Fim Realizado]]-Tabela5[[#This Row],[Hora Início Realizado]]))</f>
        <v>2.6666666666667005E-2</v>
      </c>
      <c r="V226" s="3">
        <v>0.33333333333333298</v>
      </c>
      <c r="W226">
        <f>IF((V226-(Tabela5[[#This Row],[Hora Fim Realizado]]-Tabela5[[#This Row],[Hora Início Realizado]]))&lt; 0,-1*(MINUTE(Tabela5[[#This Row],[Hora ]]))+(HOUR(Tabela5[[#This Row],[Hora ]])*60),(MINUTE(Tabela5[[#This Row],[Hora ]]))+(HOUR(Tabela5[[#This Row],[Hora ]])*60))</f>
        <v>-38</v>
      </c>
      <c r="X226" t="str">
        <f t="shared" si="3"/>
        <v>Estouro</v>
      </c>
      <c r="Y226" s="3">
        <f>IFERROR(MROUND(Tabela5[[#This Row],[Filtro Horário Fim]],1/48)," ")</f>
        <v>0.79166666666666663</v>
      </c>
      <c r="Z226" s="3">
        <f>IFERROR(MROUND(Tabela5[[#This Row],[Hora Início Realizado]],1/48)," ")</f>
        <v>0.4375</v>
      </c>
    </row>
    <row r="227" spans="1:26" x14ac:dyDescent="0.3">
      <c r="A227" t="s">
        <v>17</v>
      </c>
      <c r="B227">
        <v>91</v>
      </c>
      <c r="C227" t="s">
        <v>658</v>
      </c>
      <c r="D227" t="s">
        <v>2003</v>
      </c>
      <c r="E227" t="s">
        <v>3455</v>
      </c>
      <c r="F227" t="s">
        <v>3456</v>
      </c>
      <c r="G227" t="s">
        <v>3457</v>
      </c>
      <c r="H227" t="s">
        <v>978</v>
      </c>
      <c r="I227" t="s">
        <v>24</v>
      </c>
      <c r="J227" t="s">
        <v>37</v>
      </c>
      <c r="K227" t="s">
        <v>1084</v>
      </c>
      <c r="L227" t="s">
        <v>27</v>
      </c>
      <c r="M227" t="s">
        <v>28</v>
      </c>
      <c r="N227" t="s">
        <v>3458</v>
      </c>
      <c r="O227" s="3" t="s">
        <v>3459</v>
      </c>
      <c r="P227" t="s">
        <v>92</v>
      </c>
      <c r="R227">
        <v>18.090000000000003</v>
      </c>
      <c r="S227" t="str">
        <f>LEFT(Tabela5[[#This Row],[Hora Fim Realizado]],5)</f>
        <v>19:32</v>
      </c>
      <c r="T227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227" s="3">
        <f>IF((V227-(Tabela5[[#This Row],[Hora Fim Realizado]]-Tabela5[[#This Row],[Hora Início Realizado]]))&lt; 0,(Tabela5[[#This Row],[Hora Fim Realizado]]-Tabela5[[#This Row],[Hora Início Realizado]])-V227,V227-(Tabela5[[#This Row],[Hora Fim Realizado]]-Tabela5[[#This Row],[Hora Início Realizado]]))</f>
        <v>6.3634259259258863E-2</v>
      </c>
      <c r="V227" s="3">
        <v>0.33333333333333298</v>
      </c>
      <c r="W227">
        <f>IF((V227-(Tabela5[[#This Row],[Hora Fim Realizado]]-Tabela5[[#This Row],[Hora Início Realizado]]))&lt; 0,-1*(MINUTE(Tabela5[[#This Row],[Hora ]]))+(HOUR(Tabela5[[#This Row],[Hora ]])*60),(MINUTE(Tabela5[[#This Row],[Hora ]]))+(HOUR(Tabela5[[#This Row],[Hora ]])*60))</f>
        <v>91</v>
      </c>
      <c r="X227" t="str">
        <f t="shared" si="3"/>
        <v>De 60 até 90 minutos</v>
      </c>
      <c r="Y227" s="3">
        <f>IFERROR(MROUND(Tabela5[[#This Row],[Filtro Horário Fim]],1/48)," ")</f>
        <v>0.8125</v>
      </c>
      <c r="Z227" s="3">
        <f>IFERROR(MROUND(Tabela5[[#This Row],[Hora Início Realizado]],1/48)," ")</f>
        <v>0.54166666666666663</v>
      </c>
    </row>
    <row r="228" spans="1:26" x14ac:dyDescent="0.3">
      <c r="A228" t="s">
        <v>17</v>
      </c>
      <c r="B228">
        <v>-49</v>
      </c>
      <c r="C228" t="s">
        <v>658</v>
      </c>
      <c r="D228" t="s">
        <v>2008</v>
      </c>
      <c r="E228" t="s">
        <v>3460</v>
      </c>
      <c r="F228" t="s">
        <v>3461</v>
      </c>
      <c r="G228" t="s">
        <v>3462</v>
      </c>
      <c r="H228" t="s">
        <v>1145</v>
      </c>
      <c r="I228" t="s">
        <v>24</v>
      </c>
      <c r="J228" t="s">
        <v>37</v>
      </c>
      <c r="K228" t="s">
        <v>1084</v>
      </c>
      <c r="L228" t="s">
        <v>501</v>
      </c>
      <c r="M228" t="s">
        <v>502</v>
      </c>
      <c r="N228" t="s">
        <v>3463</v>
      </c>
      <c r="O228" s="3" t="s">
        <v>3464</v>
      </c>
      <c r="P228" t="s">
        <v>59</v>
      </c>
      <c r="R228">
        <v>20.29</v>
      </c>
      <c r="S228" t="str">
        <f>LEFT(Tabela5[[#This Row],[Hora Fim Realizado]],5)</f>
        <v>19:00</v>
      </c>
      <c r="T228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228" s="3">
        <f>IF((V228-(Tabela5[[#This Row],[Hora Fim Realizado]]-Tabela5[[#This Row],[Hora Início Realizado]]))&lt; 0,(Tabela5[[#This Row],[Hora Fim Realizado]]-Tabela5[[#This Row],[Hora Início Realizado]])-V228,V228-(Tabela5[[#This Row],[Hora Fim Realizado]]-Tabela5[[#This Row],[Hora Início Realizado]]))</f>
        <v>3.4409722222222605E-2</v>
      </c>
      <c r="V228" s="3">
        <v>0.33333333333333298</v>
      </c>
      <c r="W228">
        <f>IF((V228-(Tabela5[[#This Row],[Hora Fim Realizado]]-Tabela5[[#This Row],[Hora Início Realizado]]))&lt; 0,-1*(MINUTE(Tabela5[[#This Row],[Hora ]]))+(HOUR(Tabela5[[#This Row],[Hora ]])*60),(MINUTE(Tabela5[[#This Row],[Hora ]]))+(HOUR(Tabela5[[#This Row],[Hora ]])*60))</f>
        <v>-49</v>
      </c>
      <c r="X228" t="str">
        <f t="shared" si="3"/>
        <v>Estouro</v>
      </c>
      <c r="Y228" s="3">
        <f>IFERROR(MROUND(Tabela5[[#This Row],[Filtro Horário Fim]],1/48)," ")</f>
        <v>0.79166666666666663</v>
      </c>
      <c r="Z228" s="3">
        <f>IFERROR(MROUND(Tabela5[[#This Row],[Hora Início Realizado]],1/48)," ")</f>
        <v>0.41666666666666663</v>
      </c>
    </row>
    <row r="229" spans="1:26" x14ac:dyDescent="0.3">
      <c r="A229" t="s">
        <v>17</v>
      </c>
      <c r="B229">
        <v>45</v>
      </c>
      <c r="C229" t="s">
        <v>658</v>
      </c>
      <c r="D229" t="s">
        <v>3465</v>
      </c>
      <c r="E229" t="s">
        <v>3466</v>
      </c>
      <c r="F229" t="s">
        <v>3467</v>
      </c>
      <c r="G229" t="s">
        <v>3447</v>
      </c>
      <c r="H229" t="s">
        <v>1842</v>
      </c>
      <c r="I229" t="s">
        <v>24</v>
      </c>
      <c r="J229" t="s">
        <v>37</v>
      </c>
      <c r="K229" t="s">
        <v>1084</v>
      </c>
      <c r="L229" t="s">
        <v>767</v>
      </c>
      <c r="M229" t="s">
        <v>566</v>
      </c>
      <c r="N229" t="s">
        <v>3468</v>
      </c>
      <c r="O229" s="3" t="s">
        <v>3469</v>
      </c>
      <c r="P229" t="s">
        <v>41</v>
      </c>
      <c r="R229">
        <v>18.525000000000002</v>
      </c>
      <c r="S229" t="str">
        <f>LEFT(Tabela5[[#This Row],[Hora Fim Realizado]],5)</f>
        <v>18:28</v>
      </c>
      <c r="T229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19h</v>
      </c>
      <c r="U229" s="3">
        <f>IF((V229-(Tabela5[[#This Row],[Hora Fim Realizado]]-Tabela5[[#This Row],[Hora Início Realizado]]))&lt; 0,(Tabela5[[#This Row],[Hora Fim Realizado]]-Tabela5[[#This Row],[Hora Início Realizado]])-V229,V229-(Tabela5[[#This Row],[Hora Fim Realizado]]-Tabela5[[#This Row],[Hora Início Realizado]]))</f>
        <v>3.135416666666635E-2</v>
      </c>
      <c r="V229" s="3">
        <v>0.33333333333333298</v>
      </c>
      <c r="W229">
        <f>IF((V229-(Tabela5[[#This Row],[Hora Fim Realizado]]-Tabela5[[#This Row],[Hora Início Realizado]]))&lt; 0,-1*(MINUTE(Tabela5[[#This Row],[Hora ]]))+(HOUR(Tabela5[[#This Row],[Hora ]])*60),(MINUTE(Tabela5[[#This Row],[Hora ]]))+(HOUR(Tabela5[[#This Row],[Hora ]])*60))</f>
        <v>45</v>
      </c>
      <c r="X229" t="str">
        <f t="shared" si="3"/>
        <v>De 30 até 60 minutos</v>
      </c>
      <c r="Y229" s="3">
        <f>IFERROR(MROUND(Tabela5[[#This Row],[Filtro Horário Fim]],1/48)," ")</f>
        <v>0.77083333333333326</v>
      </c>
      <c r="Z229" s="3">
        <f>IFERROR(MROUND(Tabela5[[#This Row],[Hora Início Realizado]],1/48)," ")</f>
        <v>0.45833333333333331</v>
      </c>
    </row>
    <row r="230" spans="1:26" x14ac:dyDescent="0.3">
      <c r="A230" t="s">
        <v>17</v>
      </c>
      <c r="B230">
        <v>21</v>
      </c>
      <c r="C230" t="s">
        <v>658</v>
      </c>
      <c r="D230" t="s">
        <v>2017</v>
      </c>
      <c r="E230" t="s">
        <v>3470</v>
      </c>
      <c r="F230" t="s">
        <v>3471</v>
      </c>
      <c r="G230" t="s">
        <v>3472</v>
      </c>
      <c r="H230" t="s">
        <v>46</v>
      </c>
      <c r="I230" t="s">
        <v>24</v>
      </c>
      <c r="J230" t="s">
        <v>25</v>
      </c>
      <c r="K230" t="s">
        <v>1084</v>
      </c>
      <c r="L230" t="s">
        <v>27</v>
      </c>
      <c r="M230" t="s">
        <v>28</v>
      </c>
      <c r="N230" t="s">
        <v>3473</v>
      </c>
      <c r="O230" s="3" t="s">
        <v>3474</v>
      </c>
      <c r="P230" t="s">
        <v>31</v>
      </c>
      <c r="R230">
        <v>19.445</v>
      </c>
      <c r="S230" t="str">
        <f>LEFT(Tabela5[[#This Row],[Hora Fim Realizado]],5)</f>
        <v>20:53</v>
      </c>
      <c r="T230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230" s="3">
        <f>IF((V230-(Tabela5[[#This Row],[Hora Fim Realizado]]-Tabela5[[#This Row],[Hora Início Realizado]]))&lt; 0,(Tabela5[[#This Row],[Hora Fim Realizado]]-Tabela5[[#This Row],[Hora Início Realizado]])-V230,V230-(Tabela5[[#This Row],[Hora Fim Realizado]]-Tabela5[[#This Row],[Hora Início Realizado]]))</f>
        <v>1.4652777777777459E-2</v>
      </c>
      <c r="V230" s="3">
        <v>0.33333333333333298</v>
      </c>
      <c r="W230">
        <f>IF((V230-(Tabela5[[#This Row],[Hora Fim Realizado]]-Tabela5[[#This Row],[Hora Início Realizado]]))&lt; 0,-1*(MINUTE(Tabela5[[#This Row],[Hora ]]))+(HOUR(Tabela5[[#This Row],[Hora ]])*60),(MINUTE(Tabela5[[#This Row],[Hora ]]))+(HOUR(Tabela5[[#This Row],[Hora ]])*60))</f>
        <v>21</v>
      </c>
      <c r="X230" t="str">
        <f t="shared" si="3"/>
        <v>Até 30 minutos</v>
      </c>
      <c r="Y230" s="3">
        <f>IFERROR(MROUND(Tabela5[[#This Row],[Filtro Horário Fim]],1/48)," ")</f>
        <v>0.875</v>
      </c>
      <c r="Z230" s="3">
        <f>IFERROR(MROUND(Tabela5[[#This Row],[Hora Início Realizado]],1/48)," ")</f>
        <v>0.54166666666666663</v>
      </c>
    </row>
    <row r="231" spans="1:26" x14ac:dyDescent="0.3">
      <c r="A231" t="s">
        <v>17</v>
      </c>
      <c r="B231">
        <v>-48</v>
      </c>
      <c r="C231" t="s">
        <v>658</v>
      </c>
      <c r="D231" t="s">
        <v>3475</v>
      </c>
      <c r="E231" t="s">
        <v>3476</v>
      </c>
      <c r="F231" t="s">
        <v>3477</v>
      </c>
      <c r="G231" t="s">
        <v>3478</v>
      </c>
      <c r="H231" t="s">
        <v>777</v>
      </c>
      <c r="I231" t="s">
        <v>24</v>
      </c>
      <c r="J231" t="s">
        <v>37</v>
      </c>
      <c r="K231" t="s">
        <v>1009</v>
      </c>
      <c r="L231" t="s">
        <v>501</v>
      </c>
      <c r="M231" t="s">
        <v>502</v>
      </c>
      <c r="N231" t="s">
        <v>3479</v>
      </c>
      <c r="O231" s="3" t="s">
        <v>3480</v>
      </c>
      <c r="P231" t="s">
        <v>50</v>
      </c>
      <c r="R231">
        <v>20.634999999999998</v>
      </c>
      <c r="S231" t="str">
        <f>LEFT(Tabela5[[#This Row],[Hora Fim Realizado]],5)</f>
        <v>18:53</v>
      </c>
      <c r="T231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19h</v>
      </c>
      <c r="U231" s="3">
        <f>IF((V231-(Tabela5[[#This Row],[Hora Fim Realizado]]-Tabela5[[#This Row],[Hora Início Realizado]]))&lt; 0,(Tabela5[[#This Row],[Hora Fim Realizado]]-Tabela5[[#This Row],[Hora Início Realizado]])-V231,V231-(Tabela5[[#This Row],[Hora Fim Realizado]]-Tabela5[[#This Row],[Hora Início Realizado]]))</f>
        <v>3.396990740740774E-2</v>
      </c>
      <c r="V231" s="3">
        <v>0.33333333333333298</v>
      </c>
      <c r="W231">
        <f>IF((V231-(Tabela5[[#This Row],[Hora Fim Realizado]]-Tabela5[[#This Row],[Hora Início Realizado]]))&lt; 0,-1*(MINUTE(Tabela5[[#This Row],[Hora ]]))+(HOUR(Tabela5[[#This Row],[Hora ]])*60),(MINUTE(Tabela5[[#This Row],[Hora ]]))+(HOUR(Tabela5[[#This Row],[Hora ]])*60))</f>
        <v>-48</v>
      </c>
      <c r="X231" t="str">
        <f t="shared" si="3"/>
        <v>Estouro</v>
      </c>
      <c r="Y231" s="3">
        <f>IFERROR(MROUND(Tabela5[[#This Row],[Filtro Horário Fim]],1/48)," ")</f>
        <v>0.79166666666666663</v>
      </c>
      <c r="Z231" s="3">
        <f>IFERROR(MROUND(Tabela5[[#This Row],[Hora Início Realizado]],1/48)," ")</f>
        <v>0.41666666666666663</v>
      </c>
    </row>
    <row r="232" spans="1:26" x14ac:dyDescent="0.3">
      <c r="A232" t="s">
        <v>17</v>
      </c>
      <c r="B232">
        <v>38</v>
      </c>
      <c r="C232" t="s">
        <v>658</v>
      </c>
      <c r="D232" t="s">
        <v>2027</v>
      </c>
      <c r="E232" t="s">
        <v>3481</v>
      </c>
      <c r="F232" t="s">
        <v>3482</v>
      </c>
      <c r="G232" t="s">
        <v>3483</v>
      </c>
      <c r="H232" t="s">
        <v>159</v>
      </c>
      <c r="I232" t="s">
        <v>24</v>
      </c>
      <c r="J232" t="s">
        <v>37</v>
      </c>
      <c r="K232" t="s">
        <v>1084</v>
      </c>
      <c r="L232" t="s">
        <v>27</v>
      </c>
      <c r="M232" t="s">
        <v>28</v>
      </c>
      <c r="N232" t="s">
        <v>3484</v>
      </c>
      <c r="O232" s="3" t="s">
        <v>3485</v>
      </c>
      <c r="P232" t="s">
        <v>92</v>
      </c>
      <c r="R232">
        <v>17.25</v>
      </c>
      <c r="S232" t="str">
        <f>LEFT(Tabela5[[#This Row],[Hora Fim Realizado]],5)</f>
        <v>20:50</v>
      </c>
      <c r="T232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232" s="3">
        <f>IF((V232-(Tabela5[[#This Row],[Hora Fim Realizado]]-Tabela5[[#This Row],[Hora Início Realizado]]))&lt; 0,(Tabela5[[#This Row],[Hora Fim Realizado]]-Tabela5[[#This Row],[Hora Início Realizado]])-V232,V232-(Tabela5[[#This Row],[Hora Fim Realizado]]-Tabela5[[#This Row],[Hora Início Realizado]]))</f>
        <v>2.6886574074073744E-2</v>
      </c>
      <c r="V232" s="3">
        <v>0.33333333333333298</v>
      </c>
      <c r="W232">
        <f>IF((V232-(Tabela5[[#This Row],[Hora Fim Realizado]]-Tabela5[[#This Row],[Hora Início Realizado]]))&lt; 0,-1*(MINUTE(Tabela5[[#This Row],[Hora ]]))+(HOUR(Tabela5[[#This Row],[Hora ]])*60),(MINUTE(Tabela5[[#This Row],[Hora ]]))+(HOUR(Tabela5[[#This Row],[Hora ]])*60))</f>
        <v>38</v>
      </c>
      <c r="X232" t="str">
        <f t="shared" si="3"/>
        <v>De 30 até 60 minutos</v>
      </c>
      <c r="Y232" s="3">
        <f>IFERROR(MROUND(Tabela5[[#This Row],[Filtro Horário Fim]],1/48)," ")</f>
        <v>0.875</v>
      </c>
      <c r="Z232" s="3">
        <f>IFERROR(MROUND(Tabela5[[#This Row],[Hora Início Realizado]],1/48)," ")</f>
        <v>0.5625</v>
      </c>
    </row>
    <row r="233" spans="1:26" x14ac:dyDescent="0.3">
      <c r="A233" t="s">
        <v>17</v>
      </c>
      <c r="B233">
        <v>25</v>
      </c>
      <c r="C233" t="s">
        <v>658</v>
      </c>
      <c r="D233" t="s">
        <v>2049</v>
      </c>
      <c r="E233" t="s">
        <v>3486</v>
      </c>
      <c r="F233" t="s">
        <v>3487</v>
      </c>
      <c r="G233" t="s">
        <v>3488</v>
      </c>
      <c r="H233" t="s">
        <v>789</v>
      </c>
      <c r="I233" t="s">
        <v>24</v>
      </c>
      <c r="J233" t="s">
        <v>37</v>
      </c>
      <c r="K233" t="s">
        <v>1084</v>
      </c>
      <c r="L233" t="s">
        <v>27</v>
      </c>
      <c r="M233" t="s">
        <v>28</v>
      </c>
      <c r="N233" t="s">
        <v>3489</v>
      </c>
      <c r="O233" s="3" t="s">
        <v>3490</v>
      </c>
      <c r="P233" t="s">
        <v>68</v>
      </c>
      <c r="R233">
        <v>20.884999999999998</v>
      </c>
      <c r="S233" t="str">
        <f>LEFT(Tabela5[[#This Row],[Hora Fim Realizado]],5)</f>
        <v>20:50</v>
      </c>
      <c r="T233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233" s="3">
        <f>IF((V233-(Tabela5[[#This Row],[Hora Fim Realizado]]-Tabela5[[#This Row],[Hora Início Realizado]]))&lt; 0,(Tabela5[[#This Row],[Hora Fim Realizado]]-Tabela5[[#This Row],[Hora Início Realizado]])-V233,V233-(Tabela5[[#This Row],[Hora Fim Realizado]]-Tabela5[[#This Row],[Hora Início Realizado]]))</f>
        <v>1.7604166666666365E-2</v>
      </c>
      <c r="V233" s="3">
        <v>0.33333333333333298</v>
      </c>
      <c r="W233">
        <f>IF((V233-(Tabela5[[#This Row],[Hora Fim Realizado]]-Tabela5[[#This Row],[Hora Início Realizado]]))&lt; 0,-1*(MINUTE(Tabela5[[#This Row],[Hora ]]))+(HOUR(Tabela5[[#This Row],[Hora ]])*60),(MINUTE(Tabela5[[#This Row],[Hora ]]))+(HOUR(Tabela5[[#This Row],[Hora ]])*60))</f>
        <v>25</v>
      </c>
      <c r="X233" t="str">
        <f t="shared" si="3"/>
        <v>Até 30 minutos</v>
      </c>
      <c r="Y233" s="3">
        <f>IFERROR(MROUND(Tabela5[[#This Row],[Filtro Horário Fim]],1/48)," ")</f>
        <v>0.875</v>
      </c>
      <c r="Z233" s="3">
        <f>IFERROR(MROUND(Tabela5[[#This Row],[Hora Início Realizado]],1/48)," ")</f>
        <v>0.5625</v>
      </c>
    </row>
    <row r="234" spans="1:26" x14ac:dyDescent="0.3">
      <c r="A234" t="s">
        <v>17</v>
      </c>
      <c r="B234">
        <v>-8</v>
      </c>
      <c r="C234" t="s">
        <v>658</v>
      </c>
      <c r="D234" t="s">
        <v>3491</v>
      </c>
      <c r="E234" t="s">
        <v>3492</v>
      </c>
      <c r="F234" t="s">
        <v>3493</v>
      </c>
      <c r="G234" t="s">
        <v>3494</v>
      </c>
      <c r="H234" t="s">
        <v>255</v>
      </c>
      <c r="I234" t="s">
        <v>24</v>
      </c>
      <c r="J234" t="s">
        <v>37</v>
      </c>
      <c r="K234" t="s">
        <v>1009</v>
      </c>
      <c r="L234" t="s">
        <v>501</v>
      </c>
      <c r="M234" t="s">
        <v>502</v>
      </c>
      <c r="N234" t="s">
        <v>3495</v>
      </c>
      <c r="O234" s="3" t="s">
        <v>3496</v>
      </c>
      <c r="P234" t="s">
        <v>68</v>
      </c>
      <c r="R234">
        <v>20.279999999999998</v>
      </c>
      <c r="S234" t="str">
        <f>LEFT(Tabela5[[#This Row],[Hora Fim Realizado]],5)</f>
        <v>18:37</v>
      </c>
      <c r="T234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19h</v>
      </c>
      <c r="U234" s="3">
        <f>IF((V234-(Tabela5[[#This Row],[Hora Fim Realizado]]-Tabela5[[#This Row],[Hora Início Realizado]]))&lt; 0,(Tabela5[[#This Row],[Hora Fim Realizado]]-Tabela5[[#This Row],[Hora Início Realizado]])-V234,V234-(Tabela5[[#This Row],[Hora Fim Realizado]]-Tabela5[[#This Row],[Hora Início Realizado]]))</f>
        <v>6.0300925925929616E-3</v>
      </c>
      <c r="V234" s="3">
        <v>0.33333333333333298</v>
      </c>
      <c r="W234">
        <f>IF((V234-(Tabela5[[#This Row],[Hora Fim Realizado]]-Tabela5[[#This Row],[Hora Início Realizado]]))&lt; 0,-1*(MINUTE(Tabela5[[#This Row],[Hora ]]))+(HOUR(Tabela5[[#This Row],[Hora ]])*60),(MINUTE(Tabela5[[#This Row],[Hora ]]))+(HOUR(Tabela5[[#This Row],[Hora ]])*60))</f>
        <v>-8</v>
      </c>
      <c r="X234" t="str">
        <f t="shared" si="3"/>
        <v>Estouro</v>
      </c>
      <c r="Y234" s="3">
        <f>IFERROR(MROUND(Tabela5[[#This Row],[Filtro Horário Fim]],1/48)," ")</f>
        <v>0.77083333333333326</v>
      </c>
      <c r="Z234" s="3">
        <f>IFERROR(MROUND(Tabela5[[#This Row],[Hora Início Realizado]],1/48)," ")</f>
        <v>0.4375</v>
      </c>
    </row>
    <row r="235" spans="1:26" x14ac:dyDescent="0.3">
      <c r="A235" t="s">
        <v>17</v>
      </c>
      <c r="B235">
        <v>-9</v>
      </c>
      <c r="C235" t="s">
        <v>658</v>
      </c>
      <c r="D235" t="s">
        <v>2055</v>
      </c>
      <c r="E235" t="s">
        <v>3497</v>
      </c>
      <c r="F235" t="s">
        <v>3498</v>
      </c>
      <c r="G235" t="s">
        <v>3499</v>
      </c>
      <c r="H235" t="s">
        <v>983</v>
      </c>
      <c r="I235" t="s">
        <v>24</v>
      </c>
      <c r="J235" t="s">
        <v>37</v>
      </c>
      <c r="K235" t="s">
        <v>1009</v>
      </c>
      <c r="L235" t="s">
        <v>501</v>
      </c>
      <c r="M235" t="s">
        <v>502</v>
      </c>
      <c r="N235" t="s">
        <v>3500</v>
      </c>
      <c r="O235" s="3" t="s">
        <v>3501</v>
      </c>
      <c r="P235" t="s">
        <v>92</v>
      </c>
      <c r="R235">
        <v>17.875</v>
      </c>
      <c r="S235" t="str">
        <f>LEFT(Tabela5[[#This Row],[Hora Fim Realizado]],5)</f>
        <v>18:15</v>
      </c>
      <c r="T235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19h</v>
      </c>
      <c r="U235" s="3">
        <f>IF((V235-(Tabela5[[#This Row],[Hora Fim Realizado]]-Tabela5[[#This Row],[Hora Início Realizado]]))&lt; 0,(Tabela5[[#This Row],[Hora Fim Realizado]]-Tabela5[[#This Row],[Hora Início Realizado]])-V235,V235-(Tabela5[[#This Row],[Hora Fim Realizado]]-Tabela5[[#This Row],[Hora Início Realizado]]))</f>
        <v>6.331018518518805E-3</v>
      </c>
      <c r="V235" s="3">
        <v>0.33333333333333298</v>
      </c>
      <c r="W235">
        <f>IF((V235-(Tabela5[[#This Row],[Hora Fim Realizado]]-Tabela5[[#This Row],[Hora Início Realizado]]))&lt; 0,-1*(MINUTE(Tabela5[[#This Row],[Hora ]]))+(HOUR(Tabela5[[#This Row],[Hora ]])*60),(MINUTE(Tabela5[[#This Row],[Hora ]]))+(HOUR(Tabela5[[#This Row],[Hora ]])*60))</f>
        <v>-9</v>
      </c>
      <c r="X235" t="str">
        <f t="shared" si="3"/>
        <v>Estouro</v>
      </c>
      <c r="Y235" s="3">
        <f>IFERROR(MROUND(Tabela5[[#This Row],[Filtro Horário Fim]],1/48)," ")</f>
        <v>0.77083333333333326</v>
      </c>
      <c r="Z235" s="3">
        <f>IFERROR(MROUND(Tabela5[[#This Row],[Hora Início Realizado]],1/48)," ")</f>
        <v>0.41666666666666663</v>
      </c>
    </row>
    <row r="236" spans="1:26" x14ac:dyDescent="0.3">
      <c r="A236" t="s">
        <v>17</v>
      </c>
      <c r="B236">
        <v>121</v>
      </c>
      <c r="C236" t="s">
        <v>658</v>
      </c>
      <c r="D236" t="s">
        <v>2060</v>
      </c>
      <c r="E236" t="s">
        <v>3502</v>
      </c>
      <c r="F236" t="s">
        <v>3503</v>
      </c>
      <c r="G236" t="s">
        <v>3504</v>
      </c>
      <c r="H236" t="s">
        <v>664</v>
      </c>
      <c r="I236" t="s">
        <v>24</v>
      </c>
      <c r="J236" t="s">
        <v>37</v>
      </c>
      <c r="K236" t="s">
        <v>1084</v>
      </c>
      <c r="L236" t="s">
        <v>27</v>
      </c>
      <c r="M236" t="s">
        <v>28</v>
      </c>
      <c r="N236" t="s">
        <v>2102</v>
      </c>
      <c r="O236" s="3" t="s">
        <v>3505</v>
      </c>
      <c r="P236" t="s">
        <v>59</v>
      </c>
      <c r="R236">
        <v>20.55</v>
      </c>
      <c r="S236" t="str">
        <f>LEFT(Tabela5[[#This Row],[Hora Fim Realizado]],5)</f>
        <v>19:05</v>
      </c>
      <c r="T236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236" s="3">
        <f>IF((V236-(Tabela5[[#This Row],[Hora Fim Realizado]]-Tabela5[[#This Row],[Hora Início Realizado]]))&lt; 0,(Tabela5[[#This Row],[Hora Fim Realizado]]-Tabela5[[#This Row],[Hora Início Realizado]])-V236,V236-(Tabela5[[#This Row],[Hora Fim Realizado]]-Tabela5[[#This Row],[Hora Início Realizado]]))</f>
        <v>8.4259259259258978E-2</v>
      </c>
      <c r="V236" s="3">
        <v>0.33333333333333298</v>
      </c>
      <c r="W236">
        <f>IF((V236-(Tabela5[[#This Row],[Hora Fim Realizado]]-Tabela5[[#This Row],[Hora Início Realizado]]))&lt; 0,-1*(MINUTE(Tabela5[[#This Row],[Hora ]]))+(HOUR(Tabela5[[#This Row],[Hora ]])*60),(MINUTE(Tabela5[[#This Row],[Hora ]]))+(HOUR(Tabela5[[#This Row],[Hora ]])*60))</f>
        <v>121</v>
      </c>
      <c r="X236" t="str">
        <f t="shared" si="3"/>
        <v>De 90 até 120 minutos</v>
      </c>
      <c r="Y236" s="3">
        <f>IFERROR(MROUND(Tabela5[[#This Row],[Filtro Horário Fim]],1/48)," ")</f>
        <v>0.79166666666666663</v>
      </c>
      <c r="Z236" s="3">
        <f>IFERROR(MROUND(Tabela5[[#This Row],[Hora Início Realizado]],1/48)," ")</f>
        <v>0.54166666666666663</v>
      </c>
    </row>
    <row r="237" spans="1:26" x14ac:dyDescent="0.3">
      <c r="A237" t="s">
        <v>17</v>
      </c>
      <c r="B237">
        <v>-31</v>
      </c>
      <c r="C237" t="s">
        <v>658</v>
      </c>
      <c r="D237" t="s">
        <v>2065</v>
      </c>
      <c r="E237" t="s">
        <v>3506</v>
      </c>
      <c r="F237" t="s">
        <v>3507</v>
      </c>
      <c r="G237" t="s">
        <v>3508</v>
      </c>
      <c r="H237" t="s">
        <v>777</v>
      </c>
      <c r="I237" t="s">
        <v>24</v>
      </c>
      <c r="J237" t="s">
        <v>37</v>
      </c>
      <c r="K237" t="s">
        <v>1009</v>
      </c>
      <c r="L237" t="s">
        <v>501</v>
      </c>
      <c r="M237" t="s">
        <v>502</v>
      </c>
      <c r="N237" t="s">
        <v>3509</v>
      </c>
      <c r="O237" s="3" t="s">
        <v>3510</v>
      </c>
      <c r="P237" t="s">
        <v>41</v>
      </c>
      <c r="R237">
        <v>18.04</v>
      </c>
      <c r="S237" t="str">
        <f>LEFT(Tabela5[[#This Row],[Hora Fim Realizado]],5)</f>
        <v>18:46</v>
      </c>
      <c r="T237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19h</v>
      </c>
      <c r="U237" s="3">
        <f>IF((V237-(Tabela5[[#This Row],[Hora Fim Realizado]]-Tabela5[[#This Row],[Hora Início Realizado]]))&lt; 0,(Tabela5[[#This Row],[Hora Fim Realizado]]-Tabela5[[#This Row],[Hora Início Realizado]])-V237,V237-(Tabela5[[#This Row],[Hora Fim Realizado]]-Tabela5[[#This Row],[Hora Início Realizado]]))</f>
        <v>2.1805555555555967E-2</v>
      </c>
      <c r="V237" s="3">
        <v>0.33333333333333298</v>
      </c>
      <c r="W237">
        <f>IF((V237-(Tabela5[[#This Row],[Hora Fim Realizado]]-Tabela5[[#This Row],[Hora Início Realizado]]))&lt; 0,-1*(MINUTE(Tabela5[[#This Row],[Hora ]]))+(HOUR(Tabela5[[#This Row],[Hora ]])*60),(MINUTE(Tabela5[[#This Row],[Hora ]]))+(HOUR(Tabela5[[#This Row],[Hora ]])*60))</f>
        <v>-31</v>
      </c>
      <c r="X237" t="str">
        <f t="shared" si="3"/>
        <v>Estouro</v>
      </c>
      <c r="Y237" s="3">
        <f>IFERROR(MROUND(Tabela5[[#This Row],[Filtro Horário Fim]],1/48)," ")</f>
        <v>0.79166666666666663</v>
      </c>
      <c r="Z237" s="3">
        <f>IFERROR(MROUND(Tabela5[[#This Row],[Hora Início Realizado]],1/48)," ")</f>
        <v>0.41666666666666663</v>
      </c>
    </row>
    <row r="238" spans="1:26" x14ac:dyDescent="0.3">
      <c r="A238" t="s">
        <v>17</v>
      </c>
      <c r="B238">
        <v>23</v>
      </c>
      <c r="C238" t="s">
        <v>658</v>
      </c>
      <c r="D238" t="s">
        <v>2070</v>
      </c>
      <c r="E238" t="s">
        <v>3511</v>
      </c>
      <c r="F238" t="s">
        <v>3512</v>
      </c>
      <c r="G238" t="s">
        <v>3513</v>
      </c>
      <c r="H238" t="s">
        <v>491</v>
      </c>
      <c r="I238" t="s">
        <v>24</v>
      </c>
      <c r="J238" t="s">
        <v>37</v>
      </c>
      <c r="K238" t="s">
        <v>1009</v>
      </c>
      <c r="L238" t="s">
        <v>27</v>
      </c>
      <c r="M238" t="s">
        <v>28</v>
      </c>
      <c r="N238" t="s">
        <v>1686</v>
      </c>
      <c r="O238" s="3" t="s">
        <v>3514</v>
      </c>
      <c r="P238" t="s">
        <v>50</v>
      </c>
      <c r="R238">
        <v>18.605</v>
      </c>
      <c r="S238" t="str">
        <f>LEFT(Tabela5[[#This Row],[Hora Fim Realizado]],5)</f>
        <v>20:59</v>
      </c>
      <c r="T238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238" s="3">
        <f>IF((V238-(Tabela5[[#This Row],[Hora Fim Realizado]]-Tabela5[[#This Row],[Hora Início Realizado]]))&lt; 0,(Tabela5[[#This Row],[Hora Fim Realizado]]-Tabela5[[#This Row],[Hora Início Realizado]])-V238,V238-(Tabela5[[#This Row],[Hora Fim Realizado]]-Tabela5[[#This Row],[Hora Início Realizado]]))</f>
        <v>1.6446759259258925E-2</v>
      </c>
      <c r="V238" s="3">
        <v>0.33333333333333298</v>
      </c>
      <c r="W238">
        <f>IF((V238-(Tabela5[[#This Row],[Hora Fim Realizado]]-Tabela5[[#This Row],[Hora Início Realizado]]))&lt; 0,-1*(MINUTE(Tabela5[[#This Row],[Hora ]]))+(HOUR(Tabela5[[#This Row],[Hora ]])*60),(MINUTE(Tabela5[[#This Row],[Hora ]]))+(HOUR(Tabela5[[#This Row],[Hora ]])*60))</f>
        <v>23</v>
      </c>
      <c r="X238" t="str">
        <f t="shared" si="3"/>
        <v>Até 30 minutos</v>
      </c>
      <c r="Y238" s="3">
        <f>IFERROR(MROUND(Tabela5[[#This Row],[Filtro Horário Fim]],1/48)," ")</f>
        <v>0.875</v>
      </c>
      <c r="Z238" s="3">
        <f>IFERROR(MROUND(Tabela5[[#This Row],[Hora Início Realizado]],1/48)," ")</f>
        <v>0.5625</v>
      </c>
    </row>
    <row r="239" spans="1:26" x14ac:dyDescent="0.3">
      <c r="A239" t="s">
        <v>17</v>
      </c>
      <c r="B239">
        <v>-38</v>
      </c>
      <c r="C239" t="s">
        <v>658</v>
      </c>
      <c r="D239" t="s">
        <v>3515</v>
      </c>
      <c r="E239" t="s">
        <v>3516</v>
      </c>
      <c r="F239" t="s">
        <v>3517</v>
      </c>
      <c r="G239" t="s">
        <v>3518</v>
      </c>
      <c r="H239" t="s">
        <v>857</v>
      </c>
      <c r="I239" t="s">
        <v>24</v>
      </c>
      <c r="J239" t="s">
        <v>37</v>
      </c>
      <c r="K239" t="s">
        <v>1084</v>
      </c>
      <c r="L239" t="s">
        <v>766</v>
      </c>
      <c r="M239" t="s">
        <v>942</v>
      </c>
      <c r="N239" t="s">
        <v>3519</v>
      </c>
      <c r="O239" s="3" t="s">
        <v>3520</v>
      </c>
      <c r="P239" t="s">
        <v>31</v>
      </c>
      <c r="R239">
        <v>20.25</v>
      </c>
      <c r="S239" t="str">
        <f>LEFT(Tabela5[[#This Row],[Hora Fim Realizado]],5)</f>
        <v>18:02</v>
      </c>
      <c r="T239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19h</v>
      </c>
      <c r="U239" s="3">
        <f>IF((V239-(Tabela5[[#This Row],[Hora Fim Realizado]]-Tabela5[[#This Row],[Hora Início Realizado]]))&lt; 0,(Tabela5[[#This Row],[Hora Fim Realizado]]-Tabela5[[#This Row],[Hora Início Realizado]])-V239,V239-(Tabela5[[#This Row],[Hora Fim Realizado]]-Tabela5[[#This Row],[Hora Início Realizado]]))</f>
        <v>2.6516203703704111E-2</v>
      </c>
      <c r="V239" s="3">
        <v>0.33333333333333298</v>
      </c>
      <c r="W239">
        <f>IF((V239-(Tabela5[[#This Row],[Hora Fim Realizado]]-Tabela5[[#This Row],[Hora Início Realizado]]))&lt; 0,-1*(MINUTE(Tabela5[[#This Row],[Hora ]]))+(HOUR(Tabela5[[#This Row],[Hora ]])*60),(MINUTE(Tabela5[[#This Row],[Hora ]]))+(HOUR(Tabela5[[#This Row],[Hora ]])*60))</f>
        <v>-38</v>
      </c>
      <c r="X239" t="str">
        <f t="shared" si="3"/>
        <v>Estouro</v>
      </c>
      <c r="Y239" s="3">
        <f>IFERROR(MROUND(Tabela5[[#This Row],[Filtro Horário Fim]],1/48)," ")</f>
        <v>0.75</v>
      </c>
      <c r="Z239" s="3">
        <f>IFERROR(MROUND(Tabela5[[#This Row],[Hora Início Realizado]],1/48)," ")</f>
        <v>0.39583333333333331</v>
      </c>
    </row>
    <row r="240" spans="1:26" x14ac:dyDescent="0.3">
      <c r="A240" t="s">
        <v>17</v>
      </c>
      <c r="B240">
        <v>210</v>
      </c>
      <c r="C240" t="s">
        <v>658</v>
      </c>
      <c r="D240" t="s">
        <v>3521</v>
      </c>
      <c r="E240" t="s">
        <v>3522</v>
      </c>
      <c r="F240" t="s">
        <v>3523</v>
      </c>
      <c r="G240" t="s">
        <v>3508</v>
      </c>
      <c r="H240" t="s">
        <v>420</v>
      </c>
      <c r="I240" t="s">
        <v>24</v>
      </c>
      <c r="J240" t="s">
        <v>37</v>
      </c>
      <c r="K240" t="s">
        <v>1084</v>
      </c>
      <c r="L240" t="s">
        <v>1477</v>
      </c>
      <c r="M240" t="s">
        <v>566</v>
      </c>
      <c r="N240" t="s">
        <v>3524</v>
      </c>
      <c r="O240" s="3" t="s">
        <v>2226</v>
      </c>
      <c r="P240" t="s">
        <v>41</v>
      </c>
      <c r="R240">
        <v>7.125</v>
      </c>
      <c r="S240" t="str">
        <f>LEFT(Tabela5[[#This Row],[Hora Fim Realizado]],5)</f>
        <v>19:40</v>
      </c>
      <c r="T240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240" s="3">
        <f>IF((V240-(Tabela5[[#This Row],[Hora Fim Realizado]]-Tabela5[[#This Row],[Hora Início Realizado]]))&lt; 0,(Tabela5[[#This Row],[Hora Fim Realizado]]-Tabela5[[#This Row],[Hora Início Realizado]])-V240,V240-(Tabela5[[#This Row],[Hora Fim Realizado]]-Tabela5[[#This Row],[Hora Início Realizado]]))</f>
        <v>0.14583333333333298</v>
      </c>
      <c r="V240" s="3">
        <v>0.33333333333333298</v>
      </c>
      <c r="W240">
        <f>IF((V240-(Tabela5[[#This Row],[Hora Fim Realizado]]-Tabela5[[#This Row],[Hora Início Realizado]]))&lt; 0,-1*(MINUTE(Tabela5[[#This Row],[Hora ]]))+(HOUR(Tabela5[[#This Row],[Hora ]])*60),(MINUTE(Tabela5[[#This Row],[Hora ]]))+(HOUR(Tabela5[[#This Row],[Hora ]])*60))</f>
        <v>210</v>
      </c>
      <c r="X240" t="str">
        <f t="shared" si="3"/>
        <v>Acima de 120 minutos</v>
      </c>
      <c r="Y240" s="3">
        <f>IFERROR(MROUND(Tabela5[[#This Row],[Filtro Horário Fim]],1/48)," ")</f>
        <v>0.8125</v>
      </c>
      <c r="Z240" s="3">
        <f>IFERROR(MROUND(Tabela5[[#This Row],[Hora Início Realizado]],1/48)," ")</f>
        <v>0.625</v>
      </c>
    </row>
    <row r="241" spans="1:26" x14ac:dyDescent="0.3">
      <c r="A241" t="s">
        <v>17</v>
      </c>
      <c r="B241">
        <v>15</v>
      </c>
      <c r="C241" t="s">
        <v>658</v>
      </c>
      <c r="D241" t="s">
        <v>2099</v>
      </c>
      <c r="E241" t="s">
        <v>3794</v>
      </c>
      <c r="F241" t="s">
        <v>3795</v>
      </c>
      <c r="G241" t="s">
        <v>3796</v>
      </c>
      <c r="H241" t="s">
        <v>777</v>
      </c>
      <c r="I241" t="s">
        <v>24</v>
      </c>
      <c r="J241" t="s">
        <v>37</v>
      </c>
      <c r="K241" t="s">
        <v>1084</v>
      </c>
      <c r="L241" t="s">
        <v>27</v>
      </c>
      <c r="M241" t="s">
        <v>28</v>
      </c>
      <c r="N241" t="s">
        <v>3797</v>
      </c>
      <c r="O241" s="3" t="s">
        <v>3798</v>
      </c>
      <c r="P241" t="s">
        <v>50</v>
      </c>
      <c r="R241">
        <v>21.1</v>
      </c>
      <c r="S241" t="str">
        <f>LEFT(Tabela5[[#This Row],[Hora Fim Realizado]],5)</f>
        <v>20:51</v>
      </c>
      <c r="T241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241" s="3">
        <f>IF((V241-(Tabela5[[#This Row],[Hora Fim Realizado]]-Tabela5[[#This Row],[Hora Início Realizado]]))&lt; 0,(Tabela5[[#This Row],[Hora Fim Realizado]]-Tabela5[[#This Row],[Hora Início Realizado]])-V241,V241-(Tabela5[[#This Row],[Hora Fim Realizado]]-Tabela5[[#This Row],[Hora Início Realizado]]))</f>
        <v>1.1087962962962605E-2</v>
      </c>
      <c r="V241" s="3">
        <v>0.33333333333333298</v>
      </c>
      <c r="W241">
        <f>IF((V241-(Tabela5[[#This Row],[Hora Fim Realizado]]-Tabela5[[#This Row],[Hora Início Realizado]]))&lt; 0,-1*(MINUTE(Tabela5[[#This Row],[Hora ]]))+(HOUR(Tabela5[[#This Row],[Hora ]])*60),(MINUTE(Tabela5[[#This Row],[Hora ]]))+(HOUR(Tabela5[[#This Row],[Hora ]])*60))</f>
        <v>15</v>
      </c>
      <c r="X241" t="str">
        <f t="shared" si="3"/>
        <v>Até 30 minutos</v>
      </c>
      <c r="Y241" s="3">
        <f>IFERROR(MROUND(Tabela5[[#This Row],[Filtro Horário Fim]],1/48)," ")</f>
        <v>0.875</v>
      </c>
      <c r="Z241" s="3">
        <f>IFERROR(MROUND(Tabela5[[#This Row],[Hora Início Realizado]],1/48)," ")</f>
        <v>0.54166666666666663</v>
      </c>
    </row>
    <row r="242" spans="1:26" x14ac:dyDescent="0.3">
      <c r="A242" t="s">
        <v>17</v>
      </c>
      <c r="B242">
        <v>70</v>
      </c>
      <c r="C242" t="s">
        <v>658</v>
      </c>
      <c r="D242" t="s">
        <v>2104</v>
      </c>
      <c r="E242" t="s">
        <v>3525</v>
      </c>
      <c r="F242" t="s">
        <v>3526</v>
      </c>
      <c r="G242" t="s">
        <v>3527</v>
      </c>
      <c r="H242" t="s">
        <v>499</v>
      </c>
      <c r="I242" t="s">
        <v>24</v>
      </c>
      <c r="J242" t="s">
        <v>37</v>
      </c>
      <c r="K242" t="s">
        <v>1084</v>
      </c>
      <c r="L242" t="s">
        <v>27</v>
      </c>
      <c r="M242" t="s">
        <v>28</v>
      </c>
      <c r="N242" t="s">
        <v>456</v>
      </c>
      <c r="O242" s="3" t="s">
        <v>3528</v>
      </c>
      <c r="P242" t="s">
        <v>59</v>
      </c>
      <c r="R242">
        <v>21.44</v>
      </c>
      <c r="S242" t="str">
        <f>LEFT(Tabela5[[#This Row],[Hora Fim Realizado]],5)</f>
        <v>19:55</v>
      </c>
      <c r="T242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242" s="3">
        <f>IF((V242-(Tabela5[[#This Row],[Hora Fim Realizado]]-Tabela5[[#This Row],[Hora Início Realizado]]))&lt; 0,(Tabela5[[#This Row],[Hora Fim Realizado]]-Tabela5[[#This Row],[Hora Início Realizado]])-V242,V242-(Tabela5[[#This Row],[Hora Fim Realizado]]-Tabela5[[#This Row],[Hora Início Realizado]]))</f>
        <v>4.9270833333332986E-2</v>
      </c>
      <c r="V242" s="3">
        <v>0.33333333333333298</v>
      </c>
      <c r="W242">
        <f>IF((V242-(Tabela5[[#This Row],[Hora Fim Realizado]]-Tabela5[[#This Row],[Hora Início Realizado]]))&lt; 0,-1*(MINUTE(Tabela5[[#This Row],[Hora ]]))+(HOUR(Tabela5[[#This Row],[Hora ]])*60),(MINUTE(Tabela5[[#This Row],[Hora ]]))+(HOUR(Tabela5[[#This Row],[Hora ]])*60))</f>
        <v>70</v>
      </c>
      <c r="X242" t="str">
        <f t="shared" si="3"/>
        <v>De 60 até 90 minutos</v>
      </c>
      <c r="Y242" s="3">
        <f>IFERROR(MROUND(Tabela5[[#This Row],[Filtro Horário Fim]],1/48)," ")</f>
        <v>0.83333333333333326</v>
      </c>
      <c r="Z242" s="3">
        <f>IFERROR(MROUND(Tabela5[[#This Row],[Hora Início Realizado]],1/48)," ")</f>
        <v>0.54166666666666663</v>
      </c>
    </row>
    <row r="243" spans="1:26" x14ac:dyDescent="0.3">
      <c r="A243" t="s">
        <v>17</v>
      </c>
      <c r="B243">
        <v>-45</v>
      </c>
      <c r="C243" t="s">
        <v>658</v>
      </c>
      <c r="D243" t="s">
        <v>2110</v>
      </c>
      <c r="E243" t="s">
        <v>3799</v>
      </c>
      <c r="F243" t="s">
        <v>3800</v>
      </c>
      <c r="G243" t="s">
        <v>3801</v>
      </c>
      <c r="H243" t="s">
        <v>2513</v>
      </c>
      <c r="I243" t="s">
        <v>24</v>
      </c>
      <c r="J243" t="s">
        <v>37</v>
      </c>
      <c r="K243" t="s">
        <v>1009</v>
      </c>
      <c r="L243" t="s">
        <v>501</v>
      </c>
      <c r="M243" t="s">
        <v>502</v>
      </c>
      <c r="N243" t="s">
        <v>3802</v>
      </c>
      <c r="O243" s="3" t="s">
        <v>3803</v>
      </c>
      <c r="P243" t="s">
        <v>31</v>
      </c>
      <c r="R243">
        <v>20.75</v>
      </c>
      <c r="S243" t="str">
        <f>LEFT(Tabela5[[#This Row],[Hora Fim Realizado]],5)</f>
        <v>18:56</v>
      </c>
      <c r="T243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19h</v>
      </c>
      <c r="U243" s="3">
        <f>IF((V243-(Tabela5[[#This Row],[Hora Fim Realizado]]-Tabela5[[#This Row],[Hora Início Realizado]]))&lt; 0,(Tabela5[[#This Row],[Hora Fim Realizado]]-Tabela5[[#This Row],[Hora Início Realizado]])-V243,V243-(Tabela5[[#This Row],[Hora Fim Realizado]]-Tabela5[[#This Row],[Hora Início Realizado]]))</f>
        <v>3.1423611111111471E-2</v>
      </c>
      <c r="V243" s="3">
        <v>0.33333333333333298</v>
      </c>
      <c r="W243">
        <f>IF((V243-(Tabela5[[#This Row],[Hora Fim Realizado]]-Tabela5[[#This Row],[Hora Início Realizado]]))&lt; 0,-1*(MINUTE(Tabela5[[#This Row],[Hora ]]))+(HOUR(Tabela5[[#This Row],[Hora ]])*60),(MINUTE(Tabela5[[#This Row],[Hora ]]))+(HOUR(Tabela5[[#This Row],[Hora ]])*60))</f>
        <v>-45</v>
      </c>
      <c r="X243" t="str">
        <f t="shared" si="3"/>
        <v>Estouro</v>
      </c>
      <c r="Y243" s="3">
        <f>IFERROR(MROUND(Tabela5[[#This Row],[Filtro Horário Fim]],1/48)," ")</f>
        <v>0.79166666666666663</v>
      </c>
      <c r="Z243" s="3">
        <f>IFERROR(MROUND(Tabela5[[#This Row],[Hora Início Realizado]],1/48)," ")</f>
        <v>0.41666666666666663</v>
      </c>
    </row>
    <row r="244" spans="1:26" x14ac:dyDescent="0.3">
      <c r="A244" t="s">
        <v>17</v>
      </c>
      <c r="B244">
        <v>4</v>
      </c>
      <c r="C244" t="s">
        <v>658</v>
      </c>
      <c r="D244" t="s">
        <v>2701</v>
      </c>
      <c r="E244" t="s">
        <v>3529</v>
      </c>
      <c r="F244" t="s">
        <v>3530</v>
      </c>
      <c r="G244" t="s">
        <v>3531</v>
      </c>
      <c r="H244" t="s">
        <v>833</v>
      </c>
      <c r="I244" t="s">
        <v>24</v>
      </c>
      <c r="J244" t="s">
        <v>37</v>
      </c>
      <c r="K244" t="s">
        <v>1009</v>
      </c>
      <c r="L244" t="s">
        <v>27</v>
      </c>
      <c r="M244" t="s">
        <v>28</v>
      </c>
      <c r="N244" t="s">
        <v>3532</v>
      </c>
      <c r="O244" s="3" t="s">
        <v>3533</v>
      </c>
      <c r="P244" t="s">
        <v>68</v>
      </c>
      <c r="R244">
        <v>20.725000000000001</v>
      </c>
      <c r="S244" t="str">
        <f>LEFT(Tabela5[[#This Row],[Hora Fim Realizado]],5)</f>
        <v>20:59</v>
      </c>
      <c r="T244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244" s="3">
        <f>IF((V244-(Tabela5[[#This Row],[Hora Fim Realizado]]-Tabela5[[#This Row],[Hora Início Realizado]]))&lt; 0,(Tabela5[[#This Row],[Hora Fim Realizado]]-Tabela5[[#This Row],[Hora Início Realizado]])-V244,V244-(Tabela5[[#This Row],[Hora Fim Realizado]]-Tabela5[[#This Row],[Hora Início Realizado]]))</f>
        <v>2.7777777777773793E-3</v>
      </c>
      <c r="V244" s="3">
        <v>0.33333333333333298</v>
      </c>
      <c r="W244">
        <f>IF((V244-(Tabela5[[#This Row],[Hora Fim Realizado]]-Tabela5[[#This Row],[Hora Início Realizado]]))&lt; 0,-1*(MINUTE(Tabela5[[#This Row],[Hora ]]))+(HOUR(Tabela5[[#This Row],[Hora ]])*60),(MINUTE(Tabela5[[#This Row],[Hora ]]))+(HOUR(Tabela5[[#This Row],[Hora ]])*60))</f>
        <v>4</v>
      </c>
      <c r="X244" t="str">
        <f t="shared" si="3"/>
        <v>Até 30 minutos</v>
      </c>
      <c r="Y244" s="3">
        <f>IFERROR(MROUND(Tabela5[[#This Row],[Filtro Horário Fim]],1/48)," ")</f>
        <v>0.875</v>
      </c>
      <c r="Z244" s="3">
        <f>IFERROR(MROUND(Tabela5[[#This Row],[Hora Início Realizado]],1/48)," ")</f>
        <v>0.54166666666666663</v>
      </c>
    </row>
    <row r="245" spans="1:26" x14ac:dyDescent="0.3">
      <c r="A245" t="s">
        <v>17</v>
      </c>
      <c r="B245">
        <v>31</v>
      </c>
      <c r="C245" t="s">
        <v>658</v>
      </c>
      <c r="D245" t="s">
        <v>3804</v>
      </c>
      <c r="E245" t="s">
        <v>3805</v>
      </c>
      <c r="F245" t="s">
        <v>3806</v>
      </c>
      <c r="G245" t="s">
        <v>3807</v>
      </c>
      <c r="H245" t="s">
        <v>476</v>
      </c>
      <c r="I245" t="s">
        <v>24</v>
      </c>
      <c r="J245" t="s">
        <v>37</v>
      </c>
      <c r="K245" t="s">
        <v>1009</v>
      </c>
      <c r="L245" t="s">
        <v>27</v>
      </c>
      <c r="M245" t="s">
        <v>28</v>
      </c>
      <c r="N245" t="s">
        <v>3808</v>
      </c>
      <c r="O245" s="3" t="s">
        <v>3809</v>
      </c>
      <c r="P245" t="s">
        <v>92</v>
      </c>
      <c r="R245">
        <v>19.175000000000001</v>
      </c>
      <c r="S245" t="str">
        <f>LEFT(Tabela5[[#This Row],[Hora Fim Realizado]],5)</f>
        <v>20:54</v>
      </c>
      <c r="T245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245" s="3">
        <f>IF((V245-(Tabela5[[#This Row],[Hora Fim Realizado]]-Tabela5[[#This Row],[Hora Início Realizado]]))&lt; 0,(Tabela5[[#This Row],[Hora Fim Realizado]]-Tabela5[[#This Row],[Hora Início Realizado]])-V245,V245-(Tabela5[[#This Row],[Hora Fim Realizado]]-Tabela5[[#This Row],[Hora Início Realizado]]))</f>
        <v>2.2210648148147827E-2</v>
      </c>
      <c r="V245" s="3">
        <v>0.33333333333333298</v>
      </c>
      <c r="W245">
        <f>IF((V245-(Tabela5[[#This Row],[Hora Fim Realizado]]-Tabela5[[#This Row],[Hora Início Realizado]]))&lt; 0,-1*(MINUTE(Tabela5[[#This Row],[Hora ]]))+(HOUR(Tabela5[[#This Row],[Hora ]])*60),(MINUTE(Tabela5[[#This Row],[Hora ]]))+(HOUR(Tabela5[[#This Row],[Hora ]])*60))</f>
        <v>31</v>
      </c>
      <c r="X245" t="str">
        <f t="shared" si="3"/>
        <v>Até 30 minutos</v>
      </c>
      <c r="Y245" s="3">
        <f>IFERROR(MROUND(Tabela5[[#This Row],[Filtro Horário Fim]],1/48)," ")</f>
        <v>0.875</v>
      </c>
      <c r="Z245" s="3">
        <f>IFERROR(MROUND(Tabela5[[#This Row],[Hora Início Realizado]],1/48)," ")</f>
        <v>0.5625</v>
      </c>
    </row>
    <row r="246" spans="1:26" x14ac:dyDescent="0.3">
      <c r="A246" t="s">
        <v>17</v>
      </c>
      <c r="B246">
        <v>-43</v>
      </c>
      <c r="C246" t="s">
        <v>658</v>
      </c>
      <c r="D246" t="s">
        <v>3534</v>
      </c>
      <c r="E246" t="s">
        <v>3535</v>
      </c>
      <c r="F246" t="s">
        <v>3536</v>
      </c>
      <c r="G246" t="s">
        <v>3537</v>
      </c>
      <c r="H246" t="s">
        <v>3538</v>
      </c>
      <c r="I246" t="s">
        <v>24</v>
      </c>
      <c r="J246" t="s">
        <v>37</v>
      </c>
      <c r="K246" t="s">
        <v>1084</v>
      </c>
      <c r="L246" t="s">
        <v>501</v>
      </c>
      <c r="M246" t="s">
        <v>502</v>
      </c>
      <c r="N246" t="s">
        <v>3539</v>
      </c>
      <c r="O246" s="3" t="s">
        <v>3540</v>
      </c>
      <c r="P246" t="s">
        <v>41</v>
      </c>
      <c r="R246">
        <v>21.064999999999998</v>
      </c>
      <c r="S246" t="str">
        <f>LEFT(Tabela5[[#This Row],[Hora Fim Realizado]],5)</f>
        <v>18:54</v>
      </c>
      <c r="T246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19h</v>
      </c>
      <c r="U246" s="3">
        <f>IF((V246-(Tabela5[[#This Row],[Hora Fim Realizado]]-Tabela5[[#This Row],[Hora Início Realizado]]))&lt; 0,(Tabela5[[#This Row],[Hora Fim Realizado]]-Tabela5[[#This Row],[Hora Início Realizado]])-V246,V246-(Tabela5[[#This Row],[Hora Fim Realizado]]-Tabela5[[#This Row],[Hora Início Realizado]]))</f>
        <v>3.0381944444444864E-2</v>
      </c>
      <c r="V246" s="3">
        <v>0.33333333333333298</v>
      </c>
      <c r="W246">
        <f>IF((V246-(Tabela5[[#This Row],[Hora Fim Realizado]]-Tabela5[[#This Row],[Hora Início Realizado]]))&lt; 0,-1*(MINUTE(Tabela5[[#This Row],[Hora ]]))+(HOUR(Tabela5[[#This Row],[Hora ]])*60),(MINUTE(Tabela5[[#This Row],[Hora ]]))+(HOUR(Tabela5[[#This Row],[Hora ]])*60))</f>
        <v>-43</v>
      </c>
      <c r="X246" t="str">
        <f t="shared" si="3"/>
        <v>Estouro</v>
      </c>
      <c r="Y246" s="3">
        <f>IFERROR(MROUND(Tabela5[[#This Row],[Filtro Horário Fim]],1/48)," ")</f>
        <v>0.79166666666666663</v>
      </c>
      <c r="Z246" s="3">
        <f>IFERROR(MROUND(Tabela5[[#This Row],[Hora Início Realizado]],1/48)," ")</f>
        <v>0.41666666666666663</v>
      </c>
    </row>
    <row r="247" spans="1:26" x14ac:dyDescent="0.3">
      <c r="A247" t="s">
        <v>17</v>
      </c>
      <c r="B247">
        <v>14</v>
      </c>
      <c r="C247" t="s">
        <v>658</v>
      </c>
      <c r="D247" t="s">
        <v>2704</v>
      </c>
      <c r="E247" t="s">
        <v>3810</v>
      </c>
      <c r="F247" t="s">
        <v>3811</v>
      </c>
      <c r="G247" t="s">
        <v>3812</v>
      </c>
      <c r="H247" t="s">
        <v>622</v>
      </c>
      <c r="I247" t="s">
        <v>24</v>
      </c>
      <c r="J247" t="s">
        <v>37</v>
      </c>
      <c r="K247" t="s">
        <v>1009</v>
      </c>
      <c r="L247" t="s">
        <v>27</v>
      </c>
      <c r="M247" t="s">
        <v>28</v>
      </c>
      <c r="N247" t="s">
        <v>3413</v>
      </c>
      <c r="O247" s="3" t="s">
        <v>3813</v>
      </c>
      <c r="P247" t="s">
        <v>59</v>
      </c>
      <c r="R247">
        <v>20.67</v>
      </c>
      <c r="S247" t="str">
        <f>LEFT(Tabela5[[#This Row],[Hora Fim Realizado]],5)</f>
        <v>20:58</v>
      </c>
      <c r="T247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247" s="3">
        <f>IF((V247-(Tabela5[[#This Row],[Hora Fim Realizado]]-Tabela5[[#This Row],[Hora Início Realizado]]))&lt; 0,(Tabela5[[#This Row],[Hora Fim Realizado]]-Tabela5[[#This Row],[Hora Início Realizado]])-V247,V247-(Tabela5[[#This Row],[Hora Fim Realizado]]-Tabela5[[#This Row],[Hora Início Realizado]]))</f>
        <v>1.0289351851851591E-2</v>
      </c>
      <c r="V247" s="3">
        <v>0.33333333333333298</v>
      </c>
      <c r="W247">
        <f>IF((V247-(Tabela5[[#This Row],[Hora Fim Realizado]]-Tabela5[[#This Row],[Hora Início Realizado]]))&lt; 0,-1*(MINUTE(Tabela5[[#This Row],[Hora ]]))+(HOUR(Tabela5[[#This Row],[Hora ]])*60),(MINUTE(Tabela5[[#This Row],[Hora ]]))+(HOUR(Tabela5[[#This Row],[Hora ]])*60))</f>
        <v>14</v>
      </c>
      <c r="X247" t="str">
        <f t="shared" si="3"/>
        <v>Até 30 minutos</v>
      </c>
      <c r="Y247" s="3">
        <f>IFERROR(MROUND(Tabela5[[#This Row],[Filtro Horário Fim]],1/48)," ")</f>
        <v>0.875</v>
      </c>
      <c r="Z247" s="3">
        <f>IFERROR(MROUND(Tabela5[[#This Row],[Hora Início Realizado]],1/48)," ")</f>
        <v>0.54166666666666663</v>
      </c>
    </row>
    <row r="248" spans="1:26" x14ac:dyDescent="0.3">
      <c r="A248" t="s">
        <v>17</v>
      </c>
      <c r="B248">
        <v>35</v>
      </c>
      <c r="C248" t="s">
        <v>658</v>
      </c>
      <c r="D248" t="s">
        <v>2707</v>
      </c>
      <c r="E248" t="s">
        <v>3814</v>
      </c>
      <c r="F248" t="s">
        <v>3815</v>
      </c>
      <c r="G248" t="s">
        <v>3816</v>
      </c>
      <c r="H248" t="s">
        <v>255</v>
      </c>
      <c r="I248" t="s">
        <v>24</v>
      </c>
      <c r="J248" t="s">
        <v>37</v>
      </c>
      <c r="K248" t="s">
        <v>500</v>
      </c>
      <c r="L248" t="s">
        <v>27</v>
      </c>
      <c r="M248" t="s">
        <v>28</v>
      </c>
      <c r="N248" t="s">
        <v>3817</v>
      </c>
      <c r="O248" s="3" t="s">
        <v>3818</v>
      </c>
      <c r="P248" t="s">
        <v>68</v>
      </c>
      <c r="R248">
        <v>20.869999999999997</v>
      </c>
      <c r="S248" t="str">
        <f>LEFT(Tabela5[[#This Row],[Hora Fim Realizado]],5)</f>
        <v>20:38</v>
      </c>
      <c r="T248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248" s="3">
        <f>IF((V248-(Tabela5[[#This Row],[Hora Fim Realizado]]-Tabela5[[#This Row],[Hora Início Realizado]]))&lt; 0,(Tabela5[[#This Row],[Hora Fim Realizado]]-Tabela5[[#This Row],[Hora Início Realizado]])-V248,V248-(Tabela5[[#This Row],[Hora Fim Realizado]]-Tabela5[[#This Row],[Hora Início Realizado]]))</f>
        <v>2.4351851851851458E-2</v>
      </c>
      <c r="V248" s="3">
        <v>0.33333333333333298</v>
      </c>
      <c r="W248">
        <f>IF((V248-(Tabela5[[#This Row],[Hora Fim Realizado]]-Tabela5[[#This Row],[Hora Início Realizado]]))&lt; 0,-1*(MINUTE(Tabela5[[#This Row],[Hora ]]))+(HOUR(Tabela5[[#This Row],[Hora ]])*60),(MINUTE(Tabela5[[#This Row],[Hora ]]))+(HOUR(Tabela5[[#This Row],[Hora ]])*60))</f>
        <v>35</v>
      </c>
      <c r="X248" t="str">
        <f t="shared" si="3"/>
        <v>De 30 até 60 minutos</v>
      </c>
      <c r="Y248" s="3">
        <f>IFERROR(MROUND(Tabela5[[#This Row],[Filtro Horário Fim]],1/48)," ")</f>
        <v>0.85416666666666663</v>
      </c>
      <c r="Z248" s="3">
        <f>IFERROR(MROUND(Tabela5[[#This Row],[Hora Início Realizado]],1/48)," ")</f>
        <v>0.54166666666666663</v>
      </c>
    </row>
    <row r="249" spans="1:26" x14ac:dyDescent="0.3">
      <c r="A249" t="s">
        <v>17</v>
      </c>
      <c r="B249">
        <v>93</v>
      </c>
      <c r="C249" t="s">
        <v>1232</v>
      </c>
      <c r="D249" t="s">
        <v>1233</v>
      </c>
      <c r="E249" t="s">
        <v>1234</v>
      </c>
      <c r="F249" t="s">
        <v>1235</v>
      </c>
      <c r="G249" t="s">
        <v>63</v>
      </c>
      <c r="H249" t="s">
        <v>953</v>
      </c>
      <c r="I249" t="s">
        <v>24</v>
      </c>
      <c r="J249" t="s">
        <v>37</v>
      </c>
      <c r="K249" t="s">
        <v>1236</v>
      </c>
      <c r="L249" t="s">
        <v>27</v>
      </c>
      <c r="M249" t="s">
        <v>28</v>
      </c>
      <c r="N249" t="s">
        <v>478</v>
      </c>
      <c r="O249" s="3" t="s">
        <v>1237</v>
      </c>
      <c r="P249" t="s">
        <v>68</v>
      </c>
      <c r="R249">
        <v>21.524999999999999</v>
      </c>
      <c r="S249" t="str">
        <f>LEFT(Tabela5[[#This Row],[Hora Fim Realizado]],5)</f>
        <v>19:35</v>
      </c>
      <c r="T249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249" s="3">
        <f>IF((V249-(Tabela5[[#This Row],[Hora Fim Realizado]]-Tabela5[[#This Row],[Hora Início Realizado]]))&lt; 0,(Tabela5[[#This Row],[Hora Fim Realizado]]-Tabela5[[#This Row],[Hora Início Realizado]])-V249,V249-(Tabela5[[#This Row],[Hora Fim Realizado]]-Tabela5[[#This Row],[Hora Início Realizado]]))</f>
        <v>6.4722222222221848E-2</v>
      </c>
      <c r="V249" s="3">
        <v>0.33333333333333298</v>
      </c>
      <c r="W249">
        <f>IF((V249-(Tabela5[[#This Row],[Hora Fim Realizado]]-Tabela5[[#This Row],[Hora Início Realizado]]))&lt; 0,-1*(MINUTE(Tabela5[[#This Row],[Hora ]]))+(HOUR(Tabela5[[#This Row],[Hora ]])*60),(MINUTE(Tabela5[[#This Row],[Hora ]]))+(HOUR(Tabela5[[#This Row],[Hora ]])*60))</f>
        <v>93</v>
      </c>
      <c r="X249" t="str">
        <f t="shared" si="3"/>
        <v>De 90 até 120 minutos</v>
      </c>
      <c r="Y249" s="3">
        <f>IFERROR(MROUND(Tabela5[[#This Row],[Filtro Horário Fim]],1/48)," ")</f>
        <v>0.8125</v>
      </c>
      <c r="Z249" s="3">
        <f>IFERROR(MROUND(Tabela5[[#This Row],[Hora Início Realizado]],1/48)," ")</f>
        <v>0.54166666666666663</v>
      </c>
    </row>
    <row r="250" spans="1:26" x14ac:dyDescent="0.3">
      <c r="A250" t="s">
        <v>17</v>
      </c>
      <c r="B250">
        <v>28</v>
      </c>
      <c r="C250" t="s">
        <v>1232</v>
      </c>
      <c r="D250" t="s">
        <v>1238</v>
      </c>
      <c r="E250" t="s">
        <v>1239</v>
      </c>
      <c r="F250" t="s">
        <v>1240</v>
      </c>
      <c r="G250" t="s">
        <v>45</v>
      </c>
      <c r="H250" t="s">
        <v>1241</v>
      </c>
      <c r="I250" t="s">
        <v>24</v>
      </c>
      <c r="J250" t="s">
        <v>37</v>
      </c>
      <c r="K250" t="s">
        <v>1242</v>
      </c>
      <c r="L250" t="s">
        <v>27</v>
      </c>
      <c r="M250" t="s">
        <v>28</v>
      </c>
      <c r="N250" t="s">
        <v>377</v>
      </c>
      <c r="O250" s="3" t="s">
        <v>1243</v>
      </c>
      <c r="P250" t="s">
        <v>50</v>
      </c>
      <c r="R250">
        <v>22.09</v>
      </c>
      <c r="S250" t="str">
        <f>LEFT(Tabela5[[#This Row],[Hora Fim Realizado]],5)</f>
        <v>20:39</v>
      </c>
      <c r="T250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250" s="3">
        <f>IF((V250-(Tabela5[[#This Row],[Hora Fim Realizado]]-Tabela5[[#This Row],[Hora Início Realizado]]))&lt; 0,(Tabela5[[#This Row],[Hora Fim Realizado]]-Tabela5[[#This Row],[Hora Início Realizado]])-V250,V250-(Tabela5[[#This Row],[Hora Fim Realizado]]-Tabela5[[#This Row],[Hora Início Realizado]]))</f>
        <v>1.9849537037036791E-2</v>
      </c>
      <c r="V250" s="3">
        <v>0.33333333333333298</v>
      </c>
      <c r="W250">
        <f>IF((V250-(Tabela5[[#This Row],[Hora Fim Realizado]]-Tabela5[[#This Row],[Hora Início Realizado]]))&lt; 0,-1*(MINUTE(Tabela5[[#This Row],[Hora ]]))+(HOUR(Tabela5[[#This Row],[Hora ]])*60),(MINUTE(Tabela5[[#This Row],[Hora ]]))+(HOUR(Tabela5[[#This Row],[Hora ]])*60))</f>
        <v>28</v>
      </c>
      <c r="X250" t="str">
        <f t="shared" si="3"/>
        <v>Até 30 minutos</v>
      </c>
      <c r="Y250" s="3">
        <f>IFERROR(MROUND(Tabela5[[#This Row],[Filtro Horário Fim]],1/48)," ")</f>
        <v>0.85416666666666663</v>
      </c>
      <c r="Z250" s="3">
        <f>IFERROR(MROUND(Tabela5[[#This Row],[Hora Início Realizado]],1/48)," ")</f>
        <v>0.54166666666666663</v>
      </c>
    </row>
    <row r="251" spans="1:26" x14ac:dyDescent="0.3">
      <c r="A251" t="s">
        <v>17</v>
      </c>
      <c r="B251">
        <v>33</v>
      </c>
      <c r="C251" t="s">
        <v>1232</v>
      </c>
      <c r="D251" t="s">
        <v>1244</v>
      </c>
      <c r="E251" t="s">
        <v>1245</v>
      </c>
      <c r="F251" t="s">
        <v>1246</v>
      </c>
      <c r="G251" t="s">
        <v>35</v>
      </c>
      <c r="H251" t="s">
        <v>1247</v>
      </c>
      <c r="I251" t="s">
        <v>24</v>
      </c>
      <c r="J251" t="s">
        <v>37</v>
      </c>
      <c r="K251" t="s">
        <v>1248</v>
      </c>
      <c r="L251" t="s">
        <v>27</v>
      </c>
      <c r="M251" t="s">
        <v>28</v>
      </c>
      <c r="N251" t="s">
        <v>1249</v>
      </c>
      <c r="O251" s="3" t="s">
        <v>1250</v>
      </c>
      <c r="P251" t="s">
        <v>41</v>
      </c>
      <c r="R251">
        <v>21.75</v>
      </c>
      <c r="S251" t="str">
        <f>LEFT(Tabela5[[#This Row],[Hora Fim Realizado]],5)</f>
        <v>20:35</v>
      </c>
      <c r="T251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251" s="3">
        <f>IF((V251-(Tabela5[[#This Row],[Hora Fim Realizado]]-Tabela5[[#This Row],[Hora Início Realizado]]))&lt; 0,(Tabela5[[#This Row],[Hora Fim Realizado]]-Tabela5[[#This Row],[Hora Início Realizado]])-V251,V251-(Tabela5[[#This Row],[Hora Fim Realizado]]-Tabela5[[#This Row],[Hora Início Realizado]]))</f>
        <v>2.3449074074073761E-2</v>
      </c>
      <c r="V251" s="3">
        <v>0.33333333333333298</v>
      </c>
      <c r="W251">
        <f>IF((V251-(Tabela5[[#This Row],[Hora Fim Realizado]]-Tabela5[[#This Row],[Hora Início Realizado]]))&lt; 0,-1*(MINUTE(Tabela5[[#This Row],[Hora ]]))+(HOUR(Tabela5[[#This Row],[Hora ]])*60),(MINUTE(Tabela5[[#This Row],[Hora ]]))+(HOUR(Tabela5[[#This Row],[Hora ]])*60))</f>
        <v>33</v>
      </c>
      <c r="X251" t="str">
        <f t="shared" si="3"/>
        <v>De 30 até 60 minutos</v>
      </c>
      <c r="Y251" s="3">
        <f>IFERROR(MROUND(Tabela5[[#This Row],[Filtro Horário Fim]],1/48)," ")</f>
        <v>0.85416666666666663</v>
      </c>
      <c r="Z251" s="3">
        <f>IFERROR(MROUND(Tabela5[[#This Row],[Hora Início Realizado]],1/48)," ")</f>
        <v>0.54166666666666663</v>
      </c>
    </row>
    <row r="252" spans="1:26" x14ac:dyDescent="0.3">
      <c r="A252" t="s">
        <v>17</v>
      </c>
      <c r="B252">
        <v>13</v>
      </c>
      <c r="C252" t="s">
        <v>1232</v>
      </c>
      <c r="D252" t="s">
        <v>1251</v>
      </c>
      <c r="E252" t="s">
        <v>1252</v>
      </c>
      <c r="F252" t="s">
        <v>1253</v>
      </c>
      <c r="G252" t="s">
        <v>54</v>
      </c>
      <c r="H252" t="s">
        <v>688</v>
      </c>
      <c r="I252" t="s">
        <v>24</v>
      </c>
      <c r="J252" t="s">
        <v>37</v>
      </c>
      <c r="K252" t="s">
        <v>1254</v>
      </c>
      <c r="L252" t="s">
        <v>545</v>
      </c>
      <c r="M252" t="s">
        <v>1255</v>
      </c>
      <c r="N252" t="s">
        <v>1256</v>
      </c>
      <c r="O252" s="3" t="s">
        <v>1257</v>
      </c>
      <c r="P252" t="s">
        <v>59</v>
      </c>
      <c r="R252">
        <v>20.625</v>
      </c>
      <c r="S252" t="str">
        <f>LEFT(Tabela5[[#This Row],[Hora Fim Realizado]],5)</f>
        <v>22:04</v>
      </c>
      <c r="T252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Acima de 21h</v>
      </c>
      <c r="U252" s="3">
        <f>IF((V252-(Tabela5[[#This Row],[Hora Fim Realizado]]-Tabela5[[#This Row],[Hora Início Realizado]]))&lt; 0,(Tabela5[[#This Row],[Hora Fim Realizado]]-Tabela5[[#This Row],[Hora Início Realizado]])-V252,V252-(Tabela5[[#This Row],[Hora Fim Realizado]]-Tabela5[[#This Row],[Hora Início Realizado]]))</f>
        <v>9.0509259259255459E-3</v>
      </c>
      <c r="V252" s="3">
        <v>0.33333333333333298</v>
      </c>
      <c r="W252">
        <f>IF((V252-(Tabela5[[#This Row],[Hora Fim Realizado]]-Tabela5[[#This Row],[Hora Início Realizado]]))&lt; 0,-1*(MINUTE(Tabela5[[#This Row],[Hora ]]))+(HOUR(Tabela5[[#This Row],[Hora ]])*60),(MINUTE(Tabela5[[#This Row],[Hora ]]))+(HOUR(Tabela5[[#This Row],[Hora ]])*60))</f>
        <v>13</v>
      </c>
      <c r="X252" t="str">
        <f t="shared" si="3"/>
        <v>Até 30 minutos</v>
      </c>
      <c r="Y252" s="3">
        <f>IFERROR(MROUND(Tabela5[[#This Row],[Filtro Horário Fim]],1/48)," ")</f>
        <v>0.91666666666666663</v>
      </c>
      <c r="Z252" s="3">
        <f>IFERROR(MROUND(Tabela5[[#This Row],[Hora Início Realizado]],1/48)," ")</f>
        <v>0.60416666666666663</v>
      </c>
    </row>
    <row r="253" spans="1:26" x14ac:dyDescent="0.3">
      <c r="A253" t="s">
        <v>17</v>
      </c>
      <c r="B253">
        <v>63</v>
      </c>
      <c r="C253" t="s">
        <v>1232</v>
      </c>
      <c r="D253" t="s">
        <v>1258</v>
      </c>
      <c r="E253" t="s">
        <v>1259</v>
      </c>
      <c r="F253" t="s">
        <v>1260</v>
      </c>
      <c r="G253" t="s">
        <v>22</v>
      </c>
      <c r="H253" t="s">
        <v>116</v>
      </c>
      <c r="I253" t="s">
        <v>24</v>
      </c>
      <c r="J253" t="s">
        <v>37</v>
      </c>
      <c r="K253" t="s">
        <v>1261</v>
      </c>
      <c r="L253" t="s">
        <v>27</v>
      </c>
      <c r="M253" t="s">
        <v>28</v>
      </c>
      <c r="N253" t="s">
        <v>1262</v>
      </c>
      <c r="O253" s="3" t="s">
        <v>1263</v>
      </c>
      <c r="P253" t="s">
        <v>31</v>
      </c>
      <c r="R253">
        <v>21.875</v>
      </c>
      <c r="S253" t="str">
        <f>LEFT(Tabela5[[#This Row],[Hora Fim Realizado]],5)</f>
        <v>20:05</v>
      </c>
      <c r="T253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253" s="3">
        <f>IF((V253-(Tabela5[[#This Row],[Hora Fim Realizado]]-Tabela5[[#This Row],[Hora Início Realizado]]))&lt; 0,(Tabela5[[#This Row],[Hora Fim Realizado]]-Tabela5[[#This Row],[Hora Início Realizado]])-V253,V253-(Tabela5[[#This Row],[Hora Fim Realizado]]-Tabela5[[#This Row],[Hora Início Realizado]]))</f>
        <v>4.4305555555555209E-2</v>
      </c>
      <c r="V253" s="3">
        <v>0.33333333333333298</v>
      </c>
      <c r="W253">
        <f>IF((V253-(Tabela5[[#This Row],[Hora Fim Realizado]]-Tabela5[[#This Row],[Hora Início Realizado]]))&lt; 0,-1*(MINUTE(Tabela5[[#This Row],[Hora ]]))+(HOUR(Tabela5[[#This Row],[Hora ]])*60),(MINUTE(Tabela5[[#This Row],[Hora ]]))+(HOUR(Tabela5[[#This Row],[Hora ]])*60))</f>
        <v>63</v>
      </c>
      <c r="X253" t="str">
        <f t="shared" si="3"/>
        <v>De 60 até 90 minutos</v>
      </c>
      <c r="Y253" s="3">
        <f>IFERROR(MROUND(Tabela5[[#This Row],[Filtro Horário Fim]],1/48)," ")</f>
        <v>0.83333333333333326</v>
      </c>
      <c r="Z253" s="3">
        <f>IFERROR(MROUND(Tabela5[[#This Row],[Hora Início Realizado]],1/48)," ")</f>
        <v>0.54166666666666663</v>
      </c>
    </row>
    <row r="254" spans="1:26" x14ac:dyDescent="0.3">
      <c r="A254" t="s">
        <v>17</v>
      </c>
      <c r="B254">
        <v>24</v>
      </c>
      <c r="C254" t="s">
        <v>1232</v>
      </c>
      <c r="D254" t="s">
        <v>1264</v>
      </c>
      <c r="E254" t="s">
        <v>1265</v>
      </c>
      <c r="F254" t="s">
        <v>1266</v>
      </c>
      <c r="G254" t="s">
        <v>123</v>
      </c>
      <c r="H254" t="s">
        <v>137</v>
      </c>
      <c r="I254" t="s">
        <v>24</v>
      </c>
      <c r="J254" t="s">
        <v>37</v>
      </c>
      <c r="K254" t="s">
        <v>1267</v>
      </c>
      <c r="L254" t="s">
        <v>27</v>
      </c>
      <c r="M254" t="s">
        <v>28</v>
      </c>
      <c r="N254" t="s">
        <v>1268</v>
      </c>
      <c r="O254" s="3" t="s">
        <v>1269</v>
      </c>
      <c r="P254" t="s">
        <v>68</v>
      </c>
      <c r="R254">
        <v>22.234999999999999</v>
      </c>
      <c r="S254" t="str">
        <f>LEFT(Tabela5[[#This Row],[Hora Fim Realizado]],5)</f>
        <v>20:38</v>
      </c>
      <c r="T254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254" s="3">
        <f>IF((V254-(Tabela5[[#This Row],[Hora Fim Realizado]]-Tabela5[[#This Row],[Hora Início Realizado]]))&lt; 0,(Tabela5[[#This Row],[Hora Fim Realizado]]-Tabela5[[#This Row],[Hora Início Realizado]])-V254,V254-(Tabela5[[#This Row],[Hora Fim Realizado]]-Tabela5[[#This Row],[Hora Início Realizado]]))</f>
        <v>1.7314814814814394E-2</v>
      </c>
      <c r="V254" s="3">
        <v>0.33333333333333298</v>
      </c>
      <c r="W254">
        <f>IF((V254-(Tabela5[[#This Row],[Hora Fim Realizado]]-Tabela5[[#This Row],[Hora Início Realizado]]))&lt; 0,-1*(MINUTE(Tabela5[[#This Row],[Hora ]]))+(HOUR(Tabela5[[#This Row],[Hora ]])*60),(MINUTE(Tabela5[[#This Row],[Hora ]]))+(HOUR(Tabela5[[#This Row],[Hora ]])*60))</f>
        <v>24</v>
      </c>
      <c r="X254" t="str">
        <f t="shared" si="3"/>
        <v>Até 30 minutos</v>
      </c>
      <c r="Y254" s="3">
        <f>IFERROR(MROUND(Tabela5[[#This Row],[Filtro Horário Fim]],1/48)," ")</f>
        <v>0.85416666666666663</v>
      </c>
      <c r="Z254" s="3">
        <f>IFERROR(MROUND(Tabela5[[#This Row],[Hora Início Realizado]],1/48)," ")</f>
        <v>0.54166666666666663</v>
      </c>
    </row>
    <row r="255" spans="1:26" x14ac:dyDescent="0.3">
      <c r="A255" t="s">
        <v>17</v>
      </c>
      <c r="B255">
        <v>105</v>
      </c>
      <c r="C255" t="s">
        <v>1232</v>
      </c>
      <c r="D255" t="s">
        <v>1270</v>
      </c>
      <c r="E255" t="s">
        <v>1271</v>
      </c>
      <c r="F255" t="s">
        <v>1272</v>
      </c>
      <c r="G255" t="s">
        <v>88</v>
      </c>
      <c r="H255" t="s">
        <v>89</v>
      </c>
      <c r="I255" t="s">
        <v>24</v>
      </c>
      <c r="J255" t="s">
        <v>37</v>
      </c>
      <c r="K255" t="s">
        <v>1273</v>
      </c>
      <c r="L255" t="s">
        <v>27</v>
      </c>
      <c r="M255" t="s">
        <v>28</v>
      </c>
      <c r="N255" t="s">
        <v>1274</v>
      </c>
      <c r="O255" s="3" t="s">
        <v>1275</v>
      </c>
      <c r="P255" t="s">
        <v>92</v>
      </c>
      <c r="R255">
        <v>20.369999999999997</v>
      </c>
      <c r="S255" t="str">
        <f>LEFT(Tabela5[[#This Row],[Hora Fim Realizado]],5)</f>
        <v>19:32</v>
      </c>
      <c r="T255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255" s="3">
        <f>IF((V255-(Tabela5[[#This Row],[Hora Fim Realizado]]-Tabela5[[#This Row],[Hora Início Realizado]]))&lt; 0,(Tabela5[[#This Row],[Hora Fim Realizado]]-Tabela5[[#This Row],[Hora Início Realizado]])-V255,V255-(Tabela5[[#This Row],[Hora Fim Realizado]]-Tabela5[[#This Row],[Hora Início Realizado]]))</f>
        <v>7.2974537037036769E-2</v>
      </c>
      <c r="V255" s="3">
        <v>0.33333333333333298</v>
      </c>
      <c r="W255">
        <f>IF((V255-(Tabela5[[#This Row],[Hora Fim Realizado]]-Tabela5[[#This Row],[Hora Início Realizado]]))&lt; 0,-1*(MINUTE(Tabela5[[#This Row],[Hora ]]))+(HOUR(Tabela5[[#This Row],[Hora ]])*60),(MINUTE(Tabela5[[#This Row],[Hora ]]))+(HOUR(Tabela5[[#This Row],[Hora ]])*60))</f>
        <v>105</v>
      </c>
      <c r="X255" t="str">
        <f t="shared" si="3"/>
        <v>De 90 até 120 minutos</v>
      </c>
      <c r="Y255" s="3">
        <f>IFERROR(MROUND(Tabela5[[#This Row],[Filtro Horário Fim]],1/48)," ")</f>
        <v>0.8125</v>
      </c>
      <c r="Z255" s="3">
        <f>IFERROR(MROUND(Tabela5[[#This Row],[Hora Início Realizado]],1/48)," ")</f>
        <v>0.5625</v>
      </c>
    </row>
    <row r="256" spans="1:26" x14ac:dyDescent="0.3">
      <c r="A256" t="s">
        <v>17</v>
      </c>
      <c r="B256">
        <v>104</v>
      </c>
      <c r="C256" t="s">
        <v>1232</v>
      </c>
      <c r="D256" t="s">
        <v>401</v>
      </c>
      <c r="E256" t="s">
        <v>1276</v>
      </c>
      <c r="F256" t="s">
        <v>1277</v>
      </c>
      <c r="G256" t="s">
        <v>80</v>
      </c>
      <c r="H256" t="s">
        <v>81</v>
      </c>
      <c r="I256" t="s">
        <v>24</v>
      </c>
      <c r="J256" t="s">
        <v>37</v>
      </c>
      <c r="K256" t="s">
        <v>1278</v>
      </c>
      <c r="L256" t="s">
        <v>27</v>
      </c>
      <c r="M256" t="s">
        <v>28</v>
      </c>
      <c r="N256" t="s">
        <v>1279</v>
      </c>
      <c r="O256" s="3" t="s">
        <v>1280</v>
      </c>
      <c r="P256" t="s">
        <v>31</v>
      </c>
      <c r="R256">
        <v>21.75</v>
      </c>
      <c r="S256" t="str">
        <f>LEFT(Tabela5[[#This Row],[Hora Fim Realizado]],5)</f>
        <v>19:30</v>
      </c>
      <c r="T256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256" s="3">
        <f>IF((V256-(Tabela5[[#This Row],[Hora Fim Realizado]]-Tabela5[[#This Row],[Hora Início Realizado]]))&lt; 0,(Tabela5[[#This Row],[Hora Fim Realizado]]-Tabela5[[#This Row],[Hora Início Realizado]])-V256,V256-(Tabela5[[#This Row],[Hora Fim Realizado]]-Tabela5[[#This Row],[Hora Início Realizado]]))</f>
        <v>7.266203703703672E-2</v>
      </c>
      <c r="V256" s="3">
        <v>0.33333333333333298</v>
      </c>
      <c r="W256">
        <f>IF((V256-(Tabela5[[#This Row],[Hora Fim Realizado]]-Tabela5[[#This Row],[Hora Início Realizado]]))&lt; 0,-1*(MINUTE(Tabela5[[#This Row],[Hora ]]))+(HOUR(Tabela5[[#This Row],[Hora ]])*60),(MINUTE(Tabela5[[#This Row],[Hora ]]))+(HOUR(Tabela5[[#This Row],[Hora ]])*60))</f>
        <v>104</v>
      </c>
      <c r="X256" t="str">
        <f t="shared" si="3"/>
        <v>De 90 até 120 minutos</v>
      </c>
      <c r="Y256" s="3">
        <f>IFERROR(MROUND(Tabela5[[#This Row],[Filtro Horário Fim]],1/48)," ")</f>
        <v>0.8125</v>
      </c>
      <c r="Z256" s="3">
        <f>IFERROR(MROUND(Tabela5[[#This Row],[Hora Início Realizado]],1/48)," ")</f>
        <v>0.54166666666666663</v>
      </c>
    </row>
    <row r="257" spans="1:26" x14ac:dyDescent="0.3">
      <c r="A257" t="s">
        <v>17</v>
      </c>
      <c r="B257">
        <v>62</v>
      </c>
      <c r="C257" t="s">
        <v>1232</v>
      </c>
      <c r="D257" t="s">
        <v>1281</v>
      </c>
      <c r="E257" t="s">
        <v>1282</v>
      </c>
      <c r="F257" t="s">
        <v>1283</v>
      </c>
      <c r="G257" t="s">
        <v>158</v>
      </c>
      <c r="H257" t="s">
        <v>1284</v>
      </c>
      <c r="I257" t="s">
        <v>24</v>
      </c>
      <c r="J257" t="s">
        <v>37</v>
      </c>
      <c r="K257" t="s">
        <v>1285</v>
      </c>
      <c r="L257" t="s">
        <v>27</v>
      </c>
      <c r="M257" t="s">
        <v>28</v>
      </c>
      <c r="N257" t="s">
        <v>1286</v>
      </c>
      <c r="O257" s="3" t="s">
        <v>1287</v>
      </c>
      <c r="P257" t="s">
        <v>50</v>
      </c>
      <c r="R257">
        <v>20.25</v>
      </c>
      <c r="S257" t="str">
        <f>LEFT(Tabela5[[#This Row],[Hora Fim Realizado]],5)</f>
        <v>20:00</v>
      </c>
      <c r="T257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257" s="3">
        <f>IF((V257-(Tabela5[[#This Row],[Hora Fim Realizado]]-Tabela5[[#This Row],[Hora Início Realizado]]))&lt; 0,(Tabela5[[#This Row],[Hora Fim Realizado]]-Tabela5[[#This Row],[Hora Início Realizado]])-V257,V257-(Tabela5[[#This Row],[Hora Fim Realizado]]-Tabela5[[#This Row],[Hora Início Realizado]]))</f>
        <v>4.3333333333332946E-2</v>
      </c>
      <c r="V257" s="3">
        <v>0.33333333333333298</v>
      </c>
      <c r="W257">
        <f>IF((V257-(Tabela5[[#This Row],[Hora Fim Realizado]]-Tabela5[[#This Row],[Hora Início Realizado]]))&lt; 0,-1*(MINUTE(Tabela5[[#This Row],[Hora ]]))+(HOUR(Tabela5[[#This Row],[Hora ]])*60),(MINUTE(Tabela5[[#This Row],[Hora ]]))+(HOUR(Tabela5[[#This Row],[Hora ]])*60))</f>
        <v>62</v>
      </c>
      <c r="X257" t="str">
        <f t="shared" si="3"/>
        <v>De 60 até 90 minutos</v>
      </c>
      <c r="Y257" s="3">
        <f>IFERROR(MROUND(Tabela5[[#This Row],[Filtro Horário Fim]],1/48)," ")</f>
        <v>0.83333333333333326</v>
      </c>
      <c r="Z257" s="3">
        <f>IFERROR(MROUND(Tabela5[[#This Row],[Hora Início Realizado]],1/48)," ")</f>
        <v>0.54166666666666663</v>
      </c>
    </row>
    <row r="258" spans="1:26" x14ac:dyDescent="0.3">
      <c r="A258" t="s">
        <v>17</v>
      </c>
      <c r="B258">
        <v>1</v>
      </c>
      <c r="C258" t="s">
        <v>1232</v>
      </c>
      <c r="D258" t="s">
        <v>1288</v>
      </c>
      <c r="E258" t="s">
        <v>1289</v>
      </c>
      <c r="F258" t="s">
        <v>1290</v>
      </c>
      <c r="G258" t="s">
        <v>151</v>
      </c>
      <c r="H258" t="s">
        <v>1291</v>
      </c>
      <c r="I258" t="s">
        <v>24</v>
      </c>
      <c r="J258" t="s">
        <v>37</v>
      </c>
      <c r="K258" t="s">
        <v>1292</v>
      </c>
      <c r="L258" t="s">
        <v>27</v>
      </c>
      <c r="M258" t="s">
        <v>28</v>
      </c>
      <c r="N258" t="s">
        <v>1293</v>
      </c>
      <c r="O258" s="3" t="s">
        <v>1294</v>
      </c>
      <c r="P258" t="s">
        <v>41</v>
      </c>
      <c r="R258">
        <v>21.625</v>
      </c>
      <c r="S258" t="str">
        <f>LEFT(Tabela5[[#This Row],[Hora Fim Realizado]],5)</f>
        <v>20:59</v>
      </c>
      <c r="T258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258" s="3">
        <f>IF((V258-(Tabela5[[#This Row],[Hora Fim Realizado]]-Tabela5[[#This Row],[Hora Início Realizado]]))&lt; 0,(Tabela5[[#This Row],[Hora Fim Realizado]]-Tabela5[[#This Row],[Hora Início Realizado]])-V258,V258-(Tabela5[[#This Row],[Hora Fim Realizado]]-Tabela5[[#This Row],[Hora Início Realizado]]))</f>
        <v>7.5231481481446982E-4</v>
      </c>
      <c r="V258" s="3">
        <v>0.33333333333333298</v>
      </c>
      <c r="W258">
        <f>IF((V258-(Tabela5[[#This Row],[Hora Fim Realizado]]-Tabela5[[#This Row],[Hora Início Realizado]]))&lt; 0,-1*(MINUTE(Tabela5[[#This Row],[Hora ]]))+(HOUR(Tabela5[[#This Row],[Hora ]])*60),(MINUTE(Tabela5[[#This Row],[Hora ]]))+(HOUR(Tabela5[[#This Row],[Hora ]])*60))</f>
        <v>1</v>
      </c>
      <c r="X258" t="str">
        <f t="shared" ref="X258:X321" si="4">IF(W258&lt;0, "Estouro", IF(W258&lt;=31,"Até 30 minutos",IF(W258&lt;=61,"De 30 até 60 minutos",IF(W258&lt;=91,"De 60 até 90 minutos",IF(W258&lt;=121,"De 90 até 120 minutos", IF(W258&gt;=121,"Acima de 120 minutos"))))))</f>
        <v>Até 30 minutos</v>
      </c>
      <c r="Y258" s="3">
        <f>IFERROR(MROUND(Tabela5[[#This Row],[Filtro Horário Fim]],1/48)," ")</f>
        <v>0.875</v>
      </c>
      <c r="Z258" s="3">
        <f>IFERROR(MROUND(Tabela5[[#This Row],[Hora Início Realizado]],1/48)," ")</f>
        <v>0.54166666666666663</v>
      </c>
    </row>
    <row r="259" spans="1:26" x14ac:dyDescent="0.3">
      <c r="A259" t="s">
        <v>17</v>
      </c>
      <c r="B259">
        <v>10</v>
      </c>
      <c r="C259" t="s">
        <v>1232</v>
      </c>
      <c r="D259" t="s">
        <v>1295</v>
      </c>
      <c r="E259" t="s">
        <v>1296</v>
      </c>
      <c r="F259" t="s">
        <v>1297</v>
      </c>
      <c r="G259" t="s">
        <v>115</v>
      </c>
      <c r="H259" t="s">
        <v>1298</v>
      </c>
      <c r="I259" t="s">
        <v>24</v>
      </c>
      <c r="J259" t="s">
        <v>37</v>
      </c>
      <c r="K259" t="s">
        <v>1299</v>
      </c>
      <c r="L259" t="s">
        <v>27</v>
      </c>
      <c r="M259" t="s">
        <v>28</v>
      </c>
      <c r="N259" t="s">
        <v>1300</v>
      </c>
      <c r="O259" s="3" t="s">
        <v>1301</v>
      </c>
      <c r="P259" t="s">
        <v>92</v>
      </c>
      <c r="R259">
        <v>21.225000000000001</v>
      </c>
      <c r="S259" t="str">
        <f>LEFT(Tabela5[[#This Row],[Hora Fim Realizado]],5)</f>
        <v>20:54</v>
      </c>
      <c r="T259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259" s="3">
        <f>IF((V259-(Tabela5[[#This Row],[Hora Fim Realizado]]-Tabela5[[#This Row],[Hora Início Realizado]]))&lt; 0,(Tabela5[[#This Row],[Hora Fim Realizado]]-Tabela5[[#This Row],[Hora Início Realizado]])-V259,V259-(Tabela5[[#This Row],[Hora Fim Realizado]]-Tabela5[[#This Row],[Hora Início Realizado]]))</f>
        <v>7.2337962962958913E-3</v>
      </c>
      <c r="V259" s="3">
        <v>0.33333333333333298</v>
      </c>
      <c r="W259">
        <f>IF((V259-(Tabela5[[#This Row],[Hora Fim Realizado]]-Tabela5[[#This Row],[Hora Início Realizado]]))&lt; 0,-1*(MINUTE(Tabela5[[#This Row],[Hora ]]))+(HOUR(Tabela5[[#This Row],[Hora ]])*60),(MINUTE(Tabela5[[#This Row],[Hora ]]))+(HOUR(Tabela5[[#This Row],[Hora ]])*60))</f>
        <v>10</v>
      </c>
      <c r="X259" t="str">
        <f t="shared" si="4"/>
        <v>Até 30 minutos</v>
      </c>
      <c r="Y259" s="3">
        <f>IFERROR(MROUND(Tabela5[[#This Row],[Filtro Horário Fim]],1/48)," ")</f>
        <v>0.875</v>
      </c>
      <c r="Z259" s="3">
        <f>IFERROR(MROUND(Tabela5[[#This Row],[Hora Início Realizado]],1/48)," ")</f>
        <v>0.54166666666666663</v>
      </c>
    </row>
    <row r="260" spans="1:26" x14ac:dyDescent="0.3">
      <c r="A260" t="s">
        <v>17</v>
      </c>
      <c r="B260">
        <v>35</v>
      </c>
      <c r="C260" t="s">
        <v>1232</v>
      </c>
      <c r="D260" t="s">
        <v>1302</v>
      </c>
      <c r="E260" t="s">
        <v>1303</v>
      </c>
      <c r="F260" t="s">
        <v>1304</v>
      </c>
      <c r="G260" t="s">
        <v>209</v>
      </c>
      <c r="H260" t="s">
        <v>36</v>
      </c>
      <c r="I260" t="s">
        <v>24</v>
      </c>
      <c r="J260" t="s">
        <v>37</v>
      </c>
      <c r="K260" t="s">
        <v>1305</v>
      </c>
      <c r="L260" t="s">
        <v>27</v>
      </c>
      <c r="M260" t="s">
        <v>28</v>
      </c>
      <c r="N260" t="s">
        <v>1306</v>
      </c>
      <c r="O260" s="3" t="s">
        <v>1307</v>
      </c>
      <c r="P260" t="s">
        <v>50</v>
      </c>
      <c r="R260">
        <v>20.625</v>
      </c>
      <c r="S260" t="str">
        <f>LEFT(Tabela5[[#This Row],[Hora Fim Realizado]],5)</f>
        <v>20:37</v>
      </c>
      <c r="T260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260" s="3">
        <f>IF((V260-(Tabela5[[#This Row],[Hora Fim Realizado]]-Tabela5[[#This Row],[Hora Início Realizado]]))&lt; 0,(Tabela5[[#This Row],[Hora Fim Realizado]]-Tabela5[[#This Row],[Hora Início Realizado]])-V260,V260-(Tabela5[[#This Row],[Hora Fim Realizado]]-Tabela5[[#This Row],[Hora Início Realizado]]))</f>
        <v>2.4965277777777406E-2</v>
      </c>
      <c r="V260" s="3">
        <v>0.33333333333333298</v>
      </c>
      <c r="W260">
        <f>IF((V260-(Tabela5[[#This Row],[Hora Fim Realizado]]-Tabela5[[#This Row],[Hora Início Realizado]]))&lt; 0,-1*(MINUTE(Tabela5[[#This Row],[Hora ]]))+(HOUR(Tabela5[[#This Row],[Hora ]])*60),(MINUTE(Tabela5[[#This Row],[Hora ]]))+(HOUR(Tabela5[[#This Row],[Hora ]])*60))</f>
        <v>35</v>
      </c>
      <c r="X260" t="str">
        <f t="shared" si="4"/>
        <v>De 30 até 60 minutos</v>
      </c>
      <c r="Y260" s="3">
        <f>IFERROR(MROUND(Tabela5[[#This Row],[Filtro Horário Fim]],1/48)," ")</f>
        <v>0.85416666666666663</v>
      </c>
      <c r="Z260" s="3">
        <f>IFERROR(MROUND(Tabela5[[#This Row],[Hora Início Realizado]],1/48)," ")</f>
        <v>0.54166666666666663</v>
      </c>
    </row>
    <row r="261" spans="1:26" x14ac:dyDescent="0.3">
      <c r="A261" t="s">
        <v>17</v>
      </c>
      <c r="B261">
        <v>39</v>
      </c>
      <c r="C261" t="s">
        <v>1232</v>
      </c>
      <c r="D261" t="s">
        <v>1308</v>
      </c>
      <c r="E261" t="s">
        <v>1309</v>
      </c>
      <c r="F261" t="s">
        <v>1310</v>
      </c>
      <c r="G261" t="s">
        <v>1311</v>
      </c>
      <c r="H261" t="s">
        <v>284</v>
      </c>
      <c r="I261" t="s">
        <v>24</v>
      </c>
      <c r="J261" t="s">
        <v>37</v>
      </c>
      <c r="K261" t="s">
        <v>1312</v>
      </c>
      <c r="L261" t="s">
        <v>27</v>
      </c>
      <c r="M261" t="s">
        <v>28</v>
      </c>
      <c r="N261" t="s">
        <v>1313</v>
      </c>
      <c r="O261" s="3" t="s">
        <v>1314</v>
      </c>
      <c r="P261" t="s">
        <v>92</v>
      </c>
      <c r="R261">
        <v>21.79</v>
      </c>
      <c r="S261" t="str">
        <f>LEFT(Tabela5[[#This Row],[Hora Fim Realizado]],5)</f>
        <v>20:30</v>
      </c>
      <c r="T261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261" s="3">
        <f>IF((V261-(Tabela5[[#This Row],[Hora Fim Realizado]]-Tabela5[[#This Row],[Hora Início Realizado]]))&lt; 0,(Tabela5[[#This Row],[Hora Fim Realizado]]-Tabela5[[#This Row],[Hora Início Realizado]])-V261,V261-(Tabela5[[#This Row],[Hora Fim Realizado]]-Tabela5[[#This Row],[Hora Início Realizado]]))</f>
        <v>2.7175925925925604E-2</v>
      </c>
      <c r="V261" s="3">
        <v>0.33333333333333298</v>
      </c>
      <c r="W261">
        <f>IF((V261-(Tabela5[[#This Row],[Hora Fim Realizado]]-Tabela5[[#This Row],[Hora Início Realizado]]))&lt; 0,-1*(MINUTE(Tabela5[[#This Row],[Hora ]]))+(HOUR(Tabela5[[#This Row],[Hora ]])*60),(MINUTE(Tabela5[[#This Row],[Hora ]]))+(HOUR(Tabela5[[#This Row],[Hora ]])*60))</f>
        <v>39</v>
      </c>
      <c r="X261" t="str">
        <f t="shared" si="4"/>
        <v>De 30 até 60 minutos</v>
      </c>
      <c r="Y261" s="3">
        <f>IFERROR(MROUND(Tabela5[[#This Row],[Filtro Horário Fim]],1/48)," ")</f>
        <v>0.85416666666666663</v>
      </c>
      <c r="Z261" s="3">
        <f>IFERROR(MROUND(Tabela5[[#This Row],[Hora Início Realizado]],1/48)," ")</f>
        <v>0.54166666666666663</v>
      </c>
    </row>
    <row r="262" spans="1:26" x14ac:dyDescent="0.3">
      <c r="A262" t="s">
        <v>17</v>
      </c>
      <c r="B262">
        <v>45</v>
      </c>
      <c r="C262" t="s">
        <v>1232</v>
      </c>
      <c r="D262" t="s">
        <v>1315</v>
      </c>
      <c r="E262" t="s">
        <v>1316</v>
      </c>
      <c r="F262" t="s">
        <v>1317</v>
      </c>
      <c r="G262" t="s">
        <v>136</v>
      </c>
      <c r="H262" t="s">
        <v>218</v>
      </c>
      <c r="I262" t="s">
        <v>24</v>
      </c>
      <c r="J262" t="s">
        <v>37</v>
      </c>
      <c r="K262" t="s">
        <v>1318</v>
      </c>
      <c r="L262" t="s">
        <v>27</v>
      </c>
      <c r="M262" t="s">
        <v>28</v>
      </c>
      <c r="N262" t="s">
        <v>1319</v>
      </c>
      <c r="O262" s="3" t="s">
        <v>1320</v>
      </c>
      <c r="P262" t="s">
        <v>68</v>
      </c>
      <c r="R262">
        <v>23.375</v>
      </c>
      <c r="S262" t="str">
        <f>LEFT(Tabela5[[#This Row],[Hora Fim Realizado]],5)</f>
        <v>20:15</v>
      </c>
      <c r="T262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262" s="3">
        <f>IF((V262-(Tabela5[[#This Row],[Hora Fim Realizado]]-Tabela5[[#This Row],[Hora Início Realizado]]))&lt; 0,(Tabela5[[#This Row],[Hora Fim Realizado]]-Tabela5[[#This Row],[Hora Início Realizado]])-V262,V262-(Tabela5[[#This Row],[Hora Fim Realizado]]-Tabela5[[#This Row],[Hora Início Realizado]]))</f>
        <v>3.1643518518518154E-2</v>
      </c>
      <c r="V262" s="3">
        <v>0.33333333333333298</v>
      </c>
      <c r="W262">
        <f>IF((V262-(Tabela5[[#This Row],[Hora Fim Realizado]]-Tabela5[[#This Row],[Hora Início Realizado]]))&lt; 0,-1*(MINUTE(Tabela5[[#This Row],[Hora ]]))+(HOUR(Tabela5[[#This Row],[Hora ]])*60),(MINUTE(Tabela5[[#This Row],[Hora ]]))+(HOUR(Tabela5[[#This Row],[Hora ]])*60))</f>
        <v>45</v>
      </c>
      <c r="X262" t="str">
        <f t="shared" si="4"/>
        <v>De 30 até 60 minutos</v>
      </c>
      <c r="Y262" s="3">
        <f>IFERROR(MROUND(Tabela5[[#This Row],[Filtro Horário Fim]],1/48)," ")</f>
        <v>0.85416666666666663</v>
      </c>
      <c r="Z262" s="3">
        <f>IFERROR(MROUND(Tabela5[[#This Row],[Hora Início Realizado]],1/48)," ")</f>
        <v>0.54166666666666663</v>
      </c>
    </row>
    <row r="263" spans="1:26" x14ac:dyDescent="0.3">
      <c r="A263" t="s">
        <v>17</v>
      </c>
      <c r="B263">
        <v>10</v>
      </c>
      <c r="C263" t="s">
        <v>1232</v>
      </c>
      <c r="D263" t="s">
        <v>416</v>
      </c>
      <c r="E263" t="s">
        <v>1321</v>
      </c>
      <c r="F263" t="s">
        <v>1322</v>
      </c>
      <c r="G263" t="s">
        <v>130</v>
      </c>
      <c r="H263" t="s">
        <v>23</v>
      </c>
      <c r="I263" t="s">
        <v>24</v>
      </c>
      <c r="J263" t="s">
        <v>37</v>
      </c>
      <c r="K263" t="s">
        <v>1323</v>
      </c>
      <c r="L263" t="s">
        <v>27</v>
      </c>
      <c r="M263" t="s">
        <v>28</v>
      </c>
      <c r="N263" t="s">
        <v>1324</v>
      </c>
      <c r="O263" s="3" t="s">
        <v>1325</v>
      </c>
      <c r="P263" t="s">
        <v>59</v>
      </c>
      <c r="R263">
        <v>22.5</v>
      </c>
      <c r="S263" t="str">
        <f>LEFT(Tabela5[[#This Row],[Hora Fim Realizado]],5)</f>
        <v>20:51</v>
      </c>
      <c r="T263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263" s="3">
        <f>IF((V263-(Tabela5[[#This Row],[Hora Fim Realizado]]-Tabela5[[#This Row],[Hora Início Realizado]]))&lt; 0,(Tabela5[[#This Row],[Hora Fim Realizado]]-Tabela5[[#This Row],[Hora Início Realizado]])-V263,V263-(Tabela5[[#This Row],[Hora Fim Realizado]]-Tabela5[[#This Row],[Hora Início Realizado]]))</f>
        <v>7.4074074074070295E-3</v>
      </c>
      <c r="V263" s="3">
        <v>0.33333333333333298</v>
      </c>
      <c r="W263">
        <f>IF((V263-(Tabela5[[#This Row],[Hora Fim Realizado]]-Tabela5[[#This Row],[Hora Início Realizado]]))&lt; 0,-1*(MINUTE(Tabela5[[#This Row],[Hora ]]))+(HOUR(Tabela5[[#This Row],[Hora ]])*60),(MINUTE(Tabela5[[#This Row],[Hora ]]))+(HOUR(Tabela5[[#This Row],[Hora ]])*60))</f>
        <v>10</v>
      </c>
      <c r="X263" t="str">
        <f t="shared" si="4"/>
        <v>Até 30 minutos</v>
      </c>
      <c r="Y263" s="3">
        <f>IFERROR(MROUND(Tabela5[[#This Row],[Filtro Horário Fim]],1/48)," ")</f>
        <v>0.875</v>
      </c>
      <c r="Z263" s="3">
        <f>IFERROR(MROUND(Tabela5[[#This Row],[Hora Início Realizado]],1/48)," ")</f>
        <v>0.54166666666666663</v>
      </c>
    </row>
    <row r="264" spans="1:26" x14ac:dyDescent="0.3">
      <c r="A264" t="s">
        <v>17</v>
      </c>
      <c r="B264">
        <v>54</v>
      </c>
      <c r="C264" t="s">
        <v>1232</v>
      </c>
      <c r="D264" t="s">
        <v>1326</v>
      </c>
      <c r="E264" t="s">
        <v>1327</v>
      </c>
      <c r="F264" t="s">
        <v>1328</v>
      </c>
      <c r="G264" t="s">
        <v>72</v>
      </c>
      <c r="H264" t="s">
        <v>152</v>
      </c>
      <c r="I264" t="s">
        <v>24</v>
      </c>
      <c r="J264" t="s">
        <v>37</v>
      </c>
      <c r="K264" t="s">
        <v>1329</v>
      </c>
      <c r="L264" t="s">
        <v>27</v>
      </c>
      <c r="M264" t="s">
        <v>28</v>
      </c>
      <c r="N264" t="s">
        <v>1330</v>
      </c>
      <c r="O264" s="3" t="s">
        <v>1331</v>
      </c>
      <c r="P264" t="s">
        <v>41</v>
      </c>
      <c r="R264">
        <v>19.875</v>
      </c>
      <c r="S264" t="str">
        <f>LEFT(Tabela5[[#This Row],[Hora Fim Realizado]],5)</f>
        <v>19:46</v>
      </c>
      <c r="T264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264" s="3">
        <f>IF((V264-(Tabela5[[#This Row],[Hora Fim Realizado]]-Tabela5[[#This Row],[Hora Início Realizado]]))&lt; 0,(Tabela5[[#This Row],[Hora Fim Realizado]]-Tabela5[[#This Row],[Hora Início Realizado]])-V264,V264-(Tabela5[[#This Row],[Hora Fim Realizado]]-Tabela5[[#This Row],[Hora Início Realizado]]))</f>
        <v>4.6458333333333657E-2</v>
      </c>
      <c r="V264" s="3">
        <v>0.33333333333333298</v>
      </c>
      <c r="W264">
        <f>IF((V264-(Tabela5[[#This Row],[Hora Fim Realizado]]-Tabela5[[#This Row],[Hora Início Realizado]]))&lt; 0,-1*(MINUTE(Tabela5[[#This Row],[Hora ]]))+(HOUR(Tabela5[[#This Row],[Hora ]])*60),(MINUTE(Tabela5[[#This Row],[Hora ]]))+(HOUR(Tabela5[[#This Row],[Hora ]])*60))</f>
        <v>54</v>
      </c>
      <c r="X264" t="str">
        <f t="shared" si="4"/>
        <v>De 30 até 60 minutos</v>
      </c>
      <c r="Y264" s="3">
        <f>IFERROR(MROUND(Tabela5[[#This Row],[Filtro Horário Fim]],1/48)," ")</f>
        <v>0.83333333333333326</v>
      </c>
      <c r="Z264" s="3">
        <f>IFERROR(MROUND(Tabela5[[#This Row],[Hora Início Realizado]],1/48)," ")</f>
        <v>0.4375</v>
      </c>
    </row>
    <row r="265" spans="1:26" x14ac:dyDescent="0.3">
      <c r="A265" t="s">
        <v>17</v>
      </c>
      <c r="B265">
        <v>49</v>
      </c>
      <c r="C265" t="s">
        <v>1232</v>
      </c>
      <c r="D265" t="s">
        <v>1332</v>
      </c>
      <c r="E265" t="s">
        <v>1333</v>
      </c>
      <c r="F265" t="s">
        <v>1334</v>
      </c>
      <c r="G265" t="s">
        <v>188</v>
      </c>
      <c r="H265" t="s">
        <v>1335</v>
      </c>
      <c r="I265" t="s">
        <v>24</v>
      </c>
      <c r="J265" t="s">
        <v>37</v>
      </c>
      <c r="K265" t="s">
        <v>1336</v>
      </c>
      <c r="L265" t="s">
        <v>27</v>
      </c>
      <c r="M265" t="s">
        <v>28</v>
      </c>
      <c r="N265" t="s">
        <v>1337</v>
      </c>
      <c r="O265" s="3" t="s">
        <v>1338</v>
      </c>
      <c r="P265" t="s">
        <v>31</v>
      </c>
      <c r="R265">
        <v>19.125</v>
      </c>
      <c r="S265" t="str">
        <f>LEFT(Tabela5[[#This Row],[Hora Fim Realizado]],5)</f>
        <v>20:18</v>
      </c>
      <c r="T265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265" s="3">
        <f>IF((V265-(Tabela5[[#This Row],[Hora Fim Realizado]]-Tabela5[[#This Row],[Hora Início Realizado]]))&lt; 0,(Tabela5[[#This Row],[Hora Fim Realizado]]-Tabela5[[#This Row],[Hora Início Realizado]])-V265,V265-(Tabela5[[#This Row],[Hora Fim Realizado]]-Tabela5[[#This Row],[Hora Início Realizado]]))</f>
        <v>3.4618055555555138E-2</v>
      </c>
      <c r="V265" s="3">
        <v>0.33333333333333298</v>
      </c>
      <c r="W265">
        <f>IF((V265-(Tabela5[[#This Row],[Hora Fim Realizado]]-Tabela5[[#This Row],[Hora Início Realizado]]))&lt; 0,-1*(MINUTE(Tabela5[[#This Row],[Hora ]]))+(HOUR(Tabela5[[#This Row],[Hora ]])*60),(MINUTE(Tabela5[[#This Row],[Hora ]]))+(HOUR(Tabela5[[#This Row],[Hora ]])*60))</f>
        <v>49</v>
      </c>
      <c r="X265" t="str">
        <f t="shared" si="4"/>
        <v>De 30 até 60 minutos</v>
      </c>
      <c r="Y265" s="3">
        <f>IFERROR(MROUND(Tabela5[[#This Row],[Filtro Horário Fim]],1/48)," ")</f>
        <v>0.85416666666666663</v>
      </c>
      <c r="Z265" s="3">
        <f>IFERROR(MROUND(Tabela5[[#This Row],[Hora Início Realizado]],1/48)," ")</f>
        <v>0.54166666666666663</v>
      </c>
    </row>
    <row r="266" spans="1:26" x14ac:dyDescent="0.3">
      <c r="A266" t="s">
        <v>17</v>
      </c>
      <c r="B266">
        <v>181</v>
      </c>
      <c r="C266" t="s">
        <v>1232</v>
      </c>
      <c r="D266" t="s">
        <v>1339</v>
      </c>
      <c r="E266" t="s">
        <v>1340</v>
      </c>
      <c r="F266" t="s">
        <v>1341</v>
      </c>
      <c r="G266" t="s">
        <v>165</v>
      </c>
      <c r="H266" t="s">
        <v>137</v>
      </c>
      <c r="I266" t="s">
        <v>24</v>
      </c>
      <c r="J266" t="s">
        <v>37</v>
      </c>
      <c r="K266" t="s">
        <v>1342</v>
      </c>
      <c r="L266" t="s">
        <v>27</v>
      </c>
      <c r="M266" t="s">
        <v>28</v>
      </c>
      <c r="N266" t="s">
        <v>1343</v>
      </c>
      <c r="O266" s="3" t="s">
        <v>1344</v>
      </c>
      <c r="P266" t="s">
        <v>68</v>
      </c>
      <c r="R266">
        <v>23.375</v>
      </c>
      <c r="S266" t="str">
        <f>LEFT(Tabela5[[#This Row],[Hora Fim Realizado]],5)</f>
        <v>18:07</v>
      </c>
      <c r="T266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19h</v>
      </c>
      <c r="U266" s="3">
        <f>IF((V266-(Tabela5[[#This Row],[Hora Fim Realizado]]-Tabela5[[#This Row],[Hora Início Realizado]]))&lt; 0,(Tabela5[[#This Row],[Hora Fim Realizado]]-Tabela5[[#This Row],[Hora Início Realizado]])-V266,V266-(Tabela5[[#This Row],[Hora Fim Realizado]]-Tabela5[[#This Row],[Hora Início Realizado]]))</f>
        <v>0.12590277777777742</v>
      </c>
      <c r="V266" s="3">
        <v>0.33333333333333298</v>
      </c>
      <c r="W266">
        <f>IF((V266-(Tabela5[[#This Row],[Hora Fim Realizado]]-Tabela5[[#This Row],[Hora Início Realizado]]))&lt; 0,-1*(MINUTE(Tabela5[[#This Row],[Hora ]]))+(HOUR(Tabela5[[#This Row],[Hora ]])*60),(MINUTE(Tabela5[[#This Row],[Hora ]]))+(HOUR(Tabela5[[#This Row],[Hora ]])*60))</f>
        <v>181</v>
      </c>
      <c r="X266" t="str">
        <f t="shared" si="4"/>
        <v>Acima de 120 minutos</v>
      </c>
      <c r="Y266" s="3">
        <f>IFERROR(MROUND(Tabela5[[#This Row],[Filtro Horário Fim]],1/48)," ")</f>
        <v>0.75</v>
      </c>
      <c r="Z266" s="3">
        <f>IFERROR(MROUND(Tabela5[[#This Row],[Hora Início Realizado]],1/48)," ")</f>
        <v>0.54166666666666663</v>
      </c>
    </row>
    <row r="267" spans="1:26" x14ac:dyDescent="0.3">
      <c r="A267" t="s">
        <v>17</v>
      </c>
      <c r="B267">
        <v>58</v>
      </c>
      <c r="C267" t="s">
        <v>1232</v>
      </c>
      <c r="D267" t="s">
        <v>1345</v>
      </c>
      <c r="E267" t="s">
        <v>1346</v>
      </c>
      <c r="F267" t="s">
        <v>1347</v>
      </c>
      <c r="G267" t="s">
        <v>247</v>
      </c>
      <c r="H267" t="s">
        <v>531</v>
      </c>
      <c r="I267" t="s">
        <v>24</v>
      </c>
      <c r="J267" t="s">
        <v>37</v>
      </c>
      <c r="K267" t="s">
        <v>1236</v>
      </c>
      <c r="L267" t="s">
        <v>27</v>
      </c>
      <c r="M267" t="s">
        <v>28</v>
      </c>
      <c r="N267" t="s">
        <v>1348</v>
      </c>
      <c r="O267" s="3" t="s">
        <v>1349</v>
      </c>
      <c r="P267" t="s">
        <v>59</v>
      </c>
      <c r="R267">
        <v>21.25</v>
      </c>
      <c r="S267" t="str">
        <f>LEFT(Tabela5[[#This Row],[Hora Fim Realizado]],5)</f>
        <v>20:06</v>
      </c>
      <c r="T267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267" s="3">
        <f>IF((V267-(Tabela5[[#This Row],[Hora Fim Realizado]]-Tabela5[[#This Row],[Hora Início Realizado]]))&lt; 0,(Tabela5[[#This Row],[Hora Fim Realizado]]-Tabela5[[#This Row],[Hora Início Realizado]])-V267,V267-(Tabela5[[#This Row],[Hora Fim Realizado]]-Tabela5[[#This Row],[Hora Início Realizado]]))</f>
        <v>4.0277777777777468E-2</v>
      </c>
      <c r="V267" s="3">
        <v>0.33333333333333298</v>
      </c>
      <c r="W267">
        <f>IF((V267-(Tabela5[[#This Row],[Hora Fim Realizado]]-Tabela5[[#This Row],[Hora Início Realizado]]))&lt; 0,-1*(MINUTE(Tabela5[[#This Row],[Hora ]]))+(HOUR(Tabela5[[#This Row],[Hora ]])*60),(MINUTE(Tabela5[[#This Row],[Hora ]]))+(HOUR(Tabela5[[#This Row],[Hora ]])*60))</f>
        <v>58</v>
      </c>
      <c r="X267" t="str">
        <f t="shared" si="4"/>
        <v>De 30 até 60 minutos</v>
      </c>
      <c r="Y267" s="3">
        <f>IFERROR(MROUND(Tabela5[[#This Row],[Filtro Horário Fim]],1/48)," ")</f>
        <v>0.83333333333333326</v>
      </c>
      <c r="Z267" s="3">
        <f>IFERROR(MROUND(Tabela5[[#This Row],[Hora Início Realizado]],1/48)," ")</f>
        <v>0.54166666666666663</v>
      </c>
    </row>
    <row r="268" spans="1:26" x14ac:dyDescent="0.3">
      <c r="A268" t="s">
        <v>17</v>
      </c>
      <c r="B268">
        <v>70</v>
      </c>
      <c r="C268" t="s">
        <v>1232</v>
      </c>
      <c r="D268" t="s">
        <v>1350</v>
      </c>
      <c r="E268" t="s">
        <v>1351</v>
      </c>
      <c r="F268" t="s">
        <v>1352</v>
      </c>
      <c r="G268" t="s">
        <v>181</v>
      </c>
      <c r="H268" t="s">
        <v>833</v>
      </c>
      <c r="I268" t="s">
        <v>24</v>
      </c>
      <c r="J268" t="s">
        <v>37</v>
      </c>
      <c r="K268" t="s">
        <v>1242</v>
      </c>
      <c r="L268" t="s">
        <v>27</v>
      </c>
      <c r="M268" t="s">
        <v>28</v>
      </c>
      <c r="N268" t="s">
        <v>1353</v>
      </c>
      <c r="O268" s="3" t="s">
        <v>1354</v>
      </c>
      <c r="P268" t="s">
        <v>41</v>
      </c>
      <c r="R268">
        <v>18.125</v>
      </c>
      <c r="S268" t="str">
        <f>LEFT(Tabela5[[#This Row],[Hora Fim Realizado]],5)</f>
        <v>20:06</v>
      </c>
      <c r="T268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268" s="3">
        <f>IF((V268-(Tabela5[[#This Row],[Hora Fim Realizado]]-Tabela5[[#This Row],[Hora Início Realizado]]))&lt; 0,(Tabela5[[#This Row],[Hora Fim Realizado]]-Tabela5[[#This Row],[Hora Início Realizado]])-V268,V268-(Tabela5[[#This Row],[Hora Fim Realizado]]-Tabela5[[#This Row],[Hora Início Realizado]]))</f>
        <v>4.8703703703703305E-2</v>
      </c>
      <c r="V268" s="3">
        <v>0.33333333333333298</v>
      </c>
      <c r="W268">
        <f>IF((V268-(Tabela5[[#This Row],[Hora Fim Realizado]]-Tabela5[[#This Row],[Hora Início Realizado]]))&lt; 0,-1*(MINUTE(Tabela5[[#This Row],[Hora ]]))+(HOUR(Tabela5[[#This Row],[Hora ]])*60),(MINUTE(Tabela5[[#This Row],[Hora ]]))+(HOUR(Tabela5[[#This Row],[Hora ]])*60))</f>
        <v>70</v>
      </c>
      <c r="X268" t="str">
        <f t="shared" si="4"/>
        <v>De 60 até 90 minutos</v>
      </c>
      <c r="Y268" s="3">
        <f>IFERROR(MROUND(Tabela5[[#This Row],[Filtro Horário Fim]],1/48)," ")</f>
        <v>0.83333333333333326</v>
      </c>
      <c r="Z268" s="3">
        <f>IFERROR(MROUND(Tabela5[[#This Row],[Hora Início Realizado]],1/48)," ")</f>
        <v>0.5625</v>
      </c>
    </row>
    <row r="269" spans="1:26" x14ac:dyDescent="0.3">
      <c r="A269" t="s">
        <v>17</v>
      </c>
      <c r="B269">
        <v>32</v>
      </c>
      <c r="C269" t="s">
        <v>1232</v>
      </c>
      <c r="D269" t="s">
        <v>1355</v>
      </c>
      <c r="E269" t="s">
        <v>1356</v>
      </c>
      <c r="F269" t="s">
        <v>1357</v>
      </c>
      <c r="G269" t="s">
        <v>194</v>
      </c>
      <c r="H269" t="s">
        <v>1358</v>
      </c>
      <c r="I269" t="s">
        <v>24</v>
      </c>
      <c r="J269" t="s">
        <v>37</v>
      </c>
      <c r="K269" t="s">
        <v>1359</v>
      </c>
      <c r="L269" t="s">
        <v>27</v>
      </c>
      <c r="M269" t="s">
        <v>28</v>
      </c>
      <c r="N269" t="s">
        <v>1360</v>
      </c>
      <c r="O269" s="3" t="s">
        <v>1361</v>
      </c>
      <c r="P269" t="s">
        <v>31</v>
      </c>
      <c r="R269">
        <v>25.135000000000002</v>
      </c>
      <c r="S269" t="str">
        <f>LEFT(Tabela5[[#This Row],[Hora Fim Realizado]],5)</f>
        <v>20:33</v>
      </c>
      <c r="T269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269" s="3">
        <f>IF((V269-(Tabela5[[#This Row],[Hora Fim Realizado]]-Tabela5[[#This Row],[Hora Início Realizado]]))&lt; 0,(Tabela5[[#This Row],[Hora Fim Realizado]]-Tabela5[[#This Row],[Hora Início Realizado]])-V269,V269-(Tabela5[[#This Row],[Hora Fim Realizado]]-Tabela5[[#This Row],[Hora Início Realizado]]))</f>
        <v>2.2719907407406981E-2</v>
      </c>
      <c r="V269" s="3">
        <v>0.33333333333333298</v>
      </c>
      <c r="W269">
        <f>IF((V269-(Tabela5[[#This Row],[Hora Fim Realizado]]-Tabela5[[#This Row],[Hora Início Realizado]]))&lt; 0,-1*(MINUTE(Tabela5[[#This Row],[Hora ]]))+(HOUR(Tabela5[[#This Row],[Hora ]])*60),(MINUTE(Tabela5[[#This Row],[Hora ]]))+(HOUR(Tabela5[[#This Row],[Hora ]])*60))</f>
        <v>32</v>
      </c>
      <c r="X269" t="str">
        <f t="shared" si="4"/>
        <v>De 30 até 60 minutos</v>
      </c>
      <c r="Y269" s="3">
        <f>IFERROR(MROUND(Tabela5[[#This Row],[Filtro Horário Fim]],1/48)," ")</f>
        <v>0.85416666666666663</v>
      </c>
      <c r="Z269" s="3">
        <f>IFERROR(MROUND(Tabela5[[#This Row],[Hora Início Realizado]],1/48)," ")</f>
        <v>0.54166666666666663</v>
      </c>
    </row>
    <row r="270" spans="1:26" x14ac:dyDescent="0.3">
      <c r="A270" t="s">
        <v>17</v>
      </c>
      <c r="B270">
        <v>21</v>
      </c>
      <c r="C270" t="s">
        <v>1232</v>
      </c>
      <c r="D270" t="s">
        <v>1362</v>
      </c>
      <c r="E270" t="s">
        <v>1363</v>
      </c>
      <c r="F270" t="s">
        <v>1364</v>
      </c>
      <c r="G270" t="s">
        <v>173</v>
      </c>
      <c r="H270" t="s">
        <v>1365</v>
      </c>
      <c r="I270" t="s">
        <v>24</v>
      </c>
      <c r="J270" t="s">
        <v>37</v>
      </c>
      <c r="K270" t="s">
        <v>1366</v>
      </c>
      <c r="L270" t="s">
        <v>27</v>
      </c>
      <c r="M270" t="s">
        <v>28</v>
      </c>
      <c r="N270" t="s">
        <v>1367</v>
      </c>
      <c r="O270" s="3" t="s">
        <v>1368</v>
      </c>
      <c r="P270" t="s">
        <v>92</v>
      </c>
      <c r="R270">
        <v>20.75</v>
      </c>
      <c r="S270" t="str">
        <f>LEFT(Tabela5[[#This Row],[Hora Fim Realizado]],5)</f>
        <v>20:39</v>
      </c>
      <c r="T270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270" s="3">
        <f>IF((V270-(Tabela5[[#This Row],[Hora Fim Realizado]]-Tabela5[[#This Row],[Hora Início Realizado]]))&lt; 0,(Tabela5[[#This Row],[Hora Fim Realizado]]-Tabela5[[#This Row],[Hora Início Realizado]])-V270,V270-(Tabela5[[#This Row],[Hora Fim Realizado]]-Tabela5[[#This Row],[Hora Início Realizado]]))</f>
        <v>1.4791666666666259E-2</v>
      </c>
      <c r="V270" s="3">
        <v>0.33333333333333298</v>
      </c>
      <c r="W270">
        <f>IF((V270-(Tabela5[[#This Row],[Hora Fim Realizado]]-Tabela5[[#This Row],[Hora Início Realizado]]))&lt; 0,-1*(MINUTE(Tabela5[[#This Row],[Hora ]]))+(HOUR(Tabela5[[#This Row],[Hora ]])*60),(MINUTE(Tabela5[[#This Row],[Hora ]]))+(HOUR(Tabela5[[#This Row],[Hora ]])*60))</f>
        <v>21</v>
      </c>
      <c r="X270" t="str">
        <f t="shared" si="4"/>
        <v>Até 30 minutos</v>
      </c>
      <c r="Y270" s="3">
        <f>IFERROR(MROUND(Tabela5[[#This Row],[Filtro Horário Fim]],1/48)," ")</f>
        <v>0.85416666666666663</v>
      </c>
      <c r="Z270" s="3">
        <f>IFERROR(MROUND(Tabela5[[#This Row],[Hora Início Realizado]],1/48)," ")</f>
        <v>0.54166666666666663</v>
      </c>
    </row>
    <row r="271" spans="1:26" x14ac:dyDescent="0.3">
      <c r="A271" t="s">
        <v>17</v>
      </c>
      <c r="B271">
        <v>8</v>
      </c>
      <c r="C271" t="s">
        <v>1232</v>
      </c>
      <c r="D271" t="s">
        <v>1369</v>
      </c>
      <c r="E271" t="s">
        <v>1370</v>
      </c>
      <c r="F271" t="s">
        <v>1371</v>
      </c>
      <c r="G271" t="s">
        <v>143</v>
      </c>
      <c r="H271" t="s">
        <v>46</v>
      </c>
      <c r="I271" t="s">
        <v>24</v>
      </c>
      <c r="J271" t="s">
        <v>37</v>
      </c>
      <c r="K271" t="s">
        <v>1372</v>
      </c>
      <c r="L271" t="s">
        <v>27</v>
      </c>
      <c r="M271" t="s">
        <v>28</v>
      </c>
      <c r="N271" t="s">
        <v>1373</v>
      </c>
      <c r="O271" s="3" t="s">
        <v>1374</v>
      </c>
      <c r="P271" t="s">
        <v>50</v>
      </c>
      <c r="R271">
        <v>23.875</v>
      </c>
      <c r="S271" t="str">
        <f>LEFT(Tabela5[[#This Row],[Hora Fim Realizado]],5)</f>
        <v>20:59</v>
      </c>
      <c r="T271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271" s="3">
        <f>IF((V271-(Tabela5[[#This Row],[Hora Fim Realizado]]-Tabela5[[#This Row],[Hora Início Realizado]]))&lt; 0,(Tabela5[[#This Row],[Hora Fim Realizado]]-Tabela5[[#This Row],[Hora Início Realizado]])-V271,V271-(Tabela5[[#This Row],[Hora Fim Realizado]]-Tabela5[[#This Row],[Hora Início Realizado]]))</f>
        <v>6.2152777777774726E-3</v>
      </c>
      <c r="V271" s="3">
        <v>0.33333333333333298</v>
      </c>
      <c r="W271">
        <f>IF((V271-(Tabela5[[#This Row],[Hora Fim Realizado]]-Tabela5[[#This Row],[Hora Início Realizado]]))&lt; 0,-1*(MINUTE(Tabela5[[#This Row],[Hora ]]))+(HOUR(Tabela5[[#This Row],[Hora ]])*60),(MINUTE(Tabela5[[#This Row],[Hora ]]))+(HOUR(Tabela5[[#This Row],[Hora ]])*60))</f>
        <v>8</v>
      </c>
      <c r="X271" t="str">
        <f t="shared" si="4"/>
        <v>Até 30 minutos</v>
      </c>
      <c r="Y271" s="3">
        <f>IFERROR(MROUND(Tabela5[[#This Row],[Filtro Horário Fim]],1/48)," ")</f>
        <v>0.875</v>
      </c>
      <c r="Z271" s="3">
        <f>IFERROR(MROUND(Tabela5[[#This Row],[Hora Início Realizado]],1/48)," ")</f>
        <v>0.54166666666666663</v>
      </c>
    </row>
    <row r="272" spans="1:26" x14ac:dyDescent="0.3">
      <c r="A272" t="s">
        <v>17</v>
      </c>
      <c r="B272">
        <v>49</v>
      </c>
      <c r="C272" t="s">
        <v>1232</v>
      </c>
      <c r="D272" t="s">
        <v>1375</v>
      </c>
      <c r="E272" t="s">
        <v>1376</v>
      </c>
      <c r="F272" t="s">
        <v>1377</v>
      </c>
      <c r="G272" t="s">
        <v>261</v>
      </c>
      <c r="H272" t="s">
        <v>226</v>
      </c>
      <c r="I272" t="s">
        <v>24</v>
      </c>
      <c r="J272" t="s">
        <v>37</v>
      </c>
      <c r="K272" t="s">
        <v>1378</v>
      </c>
      <c r="L272" t="s">
        <v>27</v>
      </c>
      <c r="M272" t="s">
        <v>28</v>
      </c>
      <c r="N272" t="s">
        <v>1379</v>
      </c>
      <c r="O272" s="3" t="s">
        <v>1380</v>
      </c>
      <c r="P272" t="s">
        <v>59</v>
      </c>
      <c r="R272">
        <v>20.125</v>
      </c>
      <c r="S272" t="str">
        <f>LEFT(Tabela5[[#This Row],[Hora Fim Realizado]],5)</f>
        <v>20:10</v>
      </c>
      <c r="T272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272" s="3">
        <f>IF((V272-(Tabela5[[#This Row],[Hora Fim Realizado]]-Tabela5[[#This Row],[Hora Início Realizado]]))&lt; 0,(Tabela5[[#This Row],[Hora Fim Realizado]]-Tabela5[[#This Row],[Hora Início Realizado]])-V272,V272-(Tabela5[[#This Row],[Hora Fim Realizado]]-Tabela5[[#This Row],[Hora Início Realizado]]))</f>
        <v>3.4259259259258823E-2</v>
      </c>
      <c r="V272" s="3">
        <v>0.33333333333333298</v>
      </c>
      <c r="W272">
        <f>IF((V272-(Tabela5[[#This Row],[Hora Fim Realizado]]-Tabela5[[#This Row],[Hora Início Realizado]]))&lt; 0,-1*(MINUTE(Tabela5[[#This Row],[Hora ]]))+(HOUR(Tabela5[[#This Row],[Hora ]])*60),(MINUTE(Tabela5[[#This Row],[Hora ]]))+(HOUR(Tabela5[[#This Row],[Hora ]])*60))</f>
        <v>49</v>
      </c>
      <c r="X272" t="str">
        <f t="shared" si="4"/>
        <v>De 30 até 60 minutos</v>
      </c>
      <c r="Y272" s="3">
        <f>IFERROR(MROUND(Tabela5[[#This Row],[Filtro Horário Fim]],1/48)," ")</f>
        <v>0.83333333333333326</v>
      </c>
      <c r="Z272" s="3">
        <f>IFERROR(MROUND(Tabela5[[#This Row],[Hora Início Realizado]],1/48)," ")</f>
        <v>0.54166666666666663</v>
      </c>
    </row>
    <row r="273" spans="1:26" x14ac:dyDescent="0.3">
      <c r="A273" t="s">
        <v>17</v>
      </c>
      <c r="B273">
        <v>16</v>
      </c>
      <c r="C273" t="s">
        <v>1232</v>
      </c>
      <c r="D273" t="s">
        <v>1381</v>
      </c>
      <c r="E273" t="s">
        <v>1382</v>
      </c>
      <c r="F273" t="s">
        <v>1383</v>
      </c>
      <c r="G273" t="s">
        <v>254</v>
      </c>
      <c r="H273" t="s">
        <v>1384</v>
      </c>
      <c r="I273" t="s">
        <v>24</v>
      </c>
      <c r="J273" t="s">
        <v>37</v>
      </c>
      <c r="K273" t="s">
        <v>1242</v>
      </c>
      <c r="L273" t="s">
        <v>27</v>
      </c>
      <c r="M273" t="s">
        <v>28</v>
      </c>
      <c r="N273" t="s">
        <v>1385</v>
      </c>
      <c r="O273" s="3" t="s">
        <v>1386</v>
      </c>
      <c r="P273" t="s">
        <v>68</v>
      </c>
      <c r="R273">
        <v>21.78</v>
      </c>
      <c r="S273" t="str">
        <f>LEFT(Tabela5[[#This Row],[Hora Fim Realizado]],5)</f>
        <v>20:49</v>
      </c>
      <c r="T273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273" s="3">
        <f>IF((V273-(Tabela5[[#This Row],[Hora Fim Realizado]]-Tabela5[[#This Row],[Hora Início Realizado]]))&lt; 0,(Tabela5[[#This Row],[Hora Fim Realizado]]-Tabela5[[#This Row],[Hora Início Realizado]])-V273,V273-(Tabela5[[#This Row],[Hora Fim Realizado]]-Tabela5[[#This Row],[Hora Início Realizado]]))</f>
        <v>1.1666666666666325E-2</v>
      </c>
      <c r="V273" s="3">
        <v>0.33333333333333298</v>
      </c>
      <c r="W273">
        <f>IF((V273-(Tabela5[[#This Row],[Hora Fim Realizado]]-Tabela5[[#This Row],[Hora Início Realizado]]))&lt; 0,-1*(MINUTE(Tabela5[[#This Row],[Hora ]]))+(HOUR(Tabela5[[#This Row],[Hora ]])*60),(MINUTE(Tabela5[[#This Row],[Hora ]]))+(HOUR(Tabela5[[#This Row],[Hora ]])*60))</f>
        <v>16</v>
      </c>
      <c r="X273" t="str">
        <f t="shared" si="4"/>
        <v>Até 30 minutos</v>
      </c>
      <c r="Y273" s="3">
        <f>IFERROR(MROUND(Tabela5[[#This Row],[Filtro Horário Fim]],1/48)," ")</f>
        <v>0.875</v>
      </c>
      <c r="Z273" s="3">
        <f>IFERROR(MROUND(Tabela5[[#This Row],[Hora Início Realizado]],1/48)," ")</f>
        <v>0.54166666666666663</v>
      </c>
    </row>
    <row r="274" spans="1:26" x14ac:dyDescent="0.3">
      <c r="A274" t="s">
        <v>17</v>
      </c>
      <c r="B274">
        <v>8</v>
      </c>
      <c r="C274" t="s">
        <v>1232</v>
      </c>
      <c r="D274" t="s">
        <v>487</v>
      </c>
      <c r="E274" t="s">
        <v>1387</v>
      </c>
      <c r="F274" t="s">
        <v>1388</v>
      </c>
      <c r="G274" t="s">
        <v>232</v>
      </c>
      <c r="H274" t="s">
        <v>144</v>
      </c>
      <c r="I274" t="s">
        <v>24</v>
      </c>
      <c r="J274" t="s">
        <v>37</v>
      </c>
      <c r="K274" t="s">
        <v>1389</v>
      </c>
      <c r="L274" t="s">
        <v>27</v>
      </c>
      <c r="M274" t="s">
        <v>28</v>
      </c>
      <c r="N274" t="s">
        <v>1390</v>
      </c>
      <c r="O274" s="3" t="s">
        <v>1391</v>
      </c>
      <c r="P274" t="s">
        <v>41</v>
      </c>
      <c r="R274">
        <v>17.625</v>
      </c>
      <c r="S274" t="str">
        <f>LEFT(Tabela5[[#This Row],[Hora Fim Realizado]],5)</f>
        <v>20:57</v>
      </c>
      <c r="T274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274" s="3">
        <f>IF((V274-(Tabela5[[#This Row],[Hora Fim Realizado]]-Tabela5[[#This Row],[Hora Início Realizado]]))&lt; 0,(Tabela5[[#This Row],[Hora Fim Realizado]]-Tabela5[[#This Row],[Hora Início Realizado]])-V274,V274-(Tabela5[[#This Row],[Hora Fim Realizado]]-Tabela5[[#This Row],[Hora Início Realizado]]))</f>
        <v>5.6712962962959801E-3</v>
      </c>
      <c r="V274" s="3">
        <v>0.33333333333333298</v>
      </c>
      <c r="W274">
        <f>IF((V274-(Tabela5[[#This Row],[Hora Fim Realizado]]-Tabela5[[#This Row],[Hora Início Realizado]]))&lt; 0,-1*(MINUTE(Tabela5[[#This Row],[Hora ]]))+(HOUR(Tabela5[[#This Row],[Hora ]])*60),(MINUTE(Tabela5[[#This Row],[Hora ]]))+(HOUR(Tabela5[[#This Row],[Hora ]])*60))</f>
        <v>8</v>
      </c>
      <c r="X274" t="str">
        <f t="shared" si="4"/>
        <v>Até 30 minutos</v>
      </c>
      <c r="Y274" s="3">
        <f>IFERROR(MROUND(Tabela5[[#This Row],[Filtro Horário Fim]],1/48)," ")</f>
        <v>0.875</v>
      </c>
      <c r="Z274" s="3">
        <f>IFERROR(MROUND(Tabela5[[#This Row],[Hora Início Realizado]],1/48)," ")</f>
        <v>0.54166666666666663</v>
      </c>
    </row>
    <row r="275" spans="1:26" x14ac:dyDescent="0.3">
      <c r="A275" t="s">
        <v>17</v>
      </c>
      <c r="B275">
        <v>1</v>
      </c>
      <c r="C275" t="s">
        <v>1232</v>
      </c>
      <c r="D275" t="s">
        <v>505</v>
      </c>
      <c r="E275" t="s">
        <v>1392</v>
      </c>
      <c r="F275" t="s">
        <v>1393</v>
      </c>
      <c r="G275" t="s">
        <v>268</v>
      </c>
      <c r="H275" t="s">
        <v>144</v>
      </c>
      <c r="I275" t="s">
        <v>24</v>
      </c>
      <c r="J275" t="s">
        <v>37</v>
      </c>
      <c r="K275" t="s">
        <v>1394</v>
      </c>
      <c r="L275" t="s">
        <v>27</v>
      </c>
      <c r="M275" t="s">
        <v>28</v>
      </c>
      <c r="N275" t="s">
        <v>1395</v>
      </c>
      <c r="O275" s="3" t="s">
        <v>1396</v>
      </c>
      <c r="P275" t="s">
        <v>50</v>
      </c>
      <c r="R275">
        <v>20.92</v>
      </c>
      <c r="S275" t="str">
        <f>LEFT(Tabela5[[#This Row],[Hora Fim Realizado]],5)</f>
        <v>21:15</v>
      </c>
      <c r="T275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Acima de 21h</v>
      </c>
      <c r="U275" s="3">
        <f>IF((V275-(Tabela5[[#This Row],[Hora Fim Realizado]]-Tabela5[[#This Row],[Hora Início Realizado]]))&lt; 0,(Tabela5[[#This Row],[Hora Fim Realizado]]-Tabela5[[#This Row],[Hora Início Realizado]])-V275,V275-(Tabela5[[#This Row],[Hora Fim Realizado]]-Tabela5[[#This Row],[Hora Início Realizado]]))</f>
        <v>1.030092592592291E-3</v>
      </c>
      <c r="V275" s="3">
        <v>0.33333333333333298</v>
      </c>
      <c r="W275">
        <f>IF((V275-(Tabela5[[#This Row],[Hora Fim Realizado]]-Tabela5[[#This Row],[Hora Início Realizado]]))&lt; 0,-1*(MINUTE(Tabela5[[#This Row],[Hora ]]))+(HOUR(Tabela5[[#This Row],[Hora ]])*60),(MINUTE(Tabela5[[#This Row],[Hora ]]))+(HOUR(Tabela5[[#This Row],[Hora ]])*60))</f>
        <v>1</v>
      </c>
      <c r="X275" t="str">
        <f t="shared" si="4"/>
        <v>Até 30 minutos</v>
      </c>
      <c r="Y275" s="3">
        <f>IFERROR(MROUND(Tabela5[[#This Row],[Filtro Horário Fim]],1/48)," ")</f>
        <v>0.89583333333333326</v>
      </c>
      <c r="Z275" s="3">
        <f>IFERROR(MROUND(Tabela5[[#This Row],[Hora Início Realizado]],1/48)," ")</f>
        <v>0.5625</v>
      </c>
    </row>
    <row r="276" spans="1:26" x14ac:dyDescent="0.3">
      <c r="A276" t="s">
        <v>17</v>
      </c>
      <c r="B276">
        <v>90</v>
      </c>
      <c r="C276" t="s">
        <v>1232</v>
      </c>
      <c r="D276" t="s">
        <v>1397</v>
      </c>
      <c r="E276" t="s">
        <v>1398</v>
      </c>
      <c r="F276" t="s">
        <v>1399</v>
      </c>
      <c r="G276" t="s">
        <v>225</v>
      </c>
      <c r="H276" t="s">
        <v>124</v>
      </c>
      <c r="I276" t="s">
        <v>24</v>
      </c>
      <c r="J276" t="s">
        <v>37</v>
      </c>
      <c r="K276" t="s">
        <v>1400</v>
      </c>
      <c r="L276" t="s">
        <v>27</v>
      </c>
      <c r="M276" t="s">
        <v>28</v>
      </c>
      <c r="N276" t="s">
        <v>1401</v>
      </c>
      <c r="O276" s="3" t="s">
        <v>1402</v>
      </c>
      <c r="P276" t="s">
        <v>92</v>
      </c>
      <c r="R276">
        <v>25.385000000000002</v>
      </c>
      <c r="S276" t="str">
        <f>LEFT(Tabela5[[#This Row],[Hora Fim Realizado]],5)</f>
        <v>19:55</v>
      </c>
      <c r="T276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276" s="3">
        <f>IF((V276-(Tabela5[[#This Row],[Hora Fim Realizado]]-Tabela5[[#This Row],[Hora Início Realizado]]))&lt; 0,(Tabela5[[#This Row],[Hora Fim Realizado]]-Tabela5[[#This Row],[Hora Início Realizado]])-V276,V276-(Tabela5[[#This Row],[Hora Fim Realizado]]-Tabela5[[#This Row],[Hora Início Realizado]]))</f>
        <v>6.3055555555555254E-2</v>
      </c>
      <c r="V276" s="3">
        <v>0.33333333333333298</v>
      </c>
      <c r="W276">
        <f>IF((V276-(Tabela5[[#This Row],[Hora Fim Realizado]]-Tabela5[[#This Row],[Hora Início Realizado]]))&lt; 0,-1*(MINUTE(Tabela5[[#This Row],[Hora ]]))+(HOUR(Tabela5[[#This Row],[Hora ]])*60),(MINUTE(Tabela5[[#This Row],[Hora ]]))+(HOUR(Tabela5[[#This Row],[Hora ]])*60))</f>
        <v>90</v>
      </c>
      <c r="X276" t="str">
        <f t="shared" si="4"/>
        <v>De 60 até 90 minutos</v>
      </c>
      <c r="Y276" s="3">
        <f>IFERROR(MROUND(Tabela5[[#This Row],[Filtro Horário Fim]],1/48)," ")</f>
        <v>0.83333333333333326</v>
      </c>
      <c r="Z276" s="3">
        <f>IFERROR(MROUND(Tabela5[[#This Row],[Hora Início Realizado]],1/48)," ")</f>
        <v>0.5625</v>
      </c>
    </row>
    <row r="277" spans="1:26" x14ac:dyDescent="0.3">
      <c r="A277" t="s">
        <v>17</v>
      </c>
      <c r="B277">
        <v>14</v>
      </c>
      <c r="C277" t="s">
        <v>1232</v>
      </c>
      <c r="D277" t="s">
        <v>1403</v>
      </c>
      <c r="E277" t="s">
        <v>1404</v>
      </c>
      <c r="F277" t="s">
        <v>1405</v>
      </c>
      <c r="G277" t="s">
        <v>217</v>
      </c>
      <c r="H277" t="s">
        <v>1003</v>
      </c>
      <c r="I277" t="s">
        <v>24</v>
      </c>
      <c r="J277" t="s">
        <v>37</v>
      </c>
      <c r="K277" t="s">
        <v>1406</v>
      </c>
      <c r="L277" t="s">
        <v>27</v>
      </c>
      <c r="M277" t="s">
        <v>28</v>
      </c>
      <c r="N277" t="s">
        <v>29</v>
      </c>
      <c r="O277" s="3" t="s">
        <v>1407</v>
      </c>
      <c r="P277" t="s">
        <v>31</v>
      </c>
      <c r="R277">
        <v>22.125</v>
      </c>
      <c r="S277" t="str">
        <f>LEFT(Tabela5[[#This Row],[Hora Fim Realizado]],5)</f>
        <v>20:57</v>
      </c>
      <c r="T277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277" s="3">
        <f>IF((V277-(Tabela5[[#This Row],[Hora Fim Realizado]]-Tabela5[[#This Row],[Hora Início Realizado]]))&lt; 0,(Tabela5[[#This Row],[Hora Fim Realizado]]-Tabela5[[#This Row],[Hora Início Realizado]])-V277,V277-(Tabela5[[#This Row],[Hora Fim Realizado]]-Tabela5[[#This Row],[Hora Início Realizado]]))</f>
        <v>1.0127314814814492E-2</v>
      </c>
      <c r="V277" s="3">
        <v>0.33333333333333298</v>
      </c>
      <c r="W277">
        <f>IF((V277-(Tabela5[[#This Row],[Hora Fim Realizado]]-Tabela5[[#This Row],[Hora Início Realizado]]))&lt; 0,-1*(MINUTE(Tabela5[[#This Row],[Hora ]]))+(HOUR(Tabela5[[#This Row],[Hora ]])*60),(MINUTE(Tabela5[[#This Row],[Hora ]]))+(HOUR(Tabela5[[#This Row],[Hora ]])*60))</f>
        <v>14</v>
      </c>
      <c r="X277" t="str">
        <f t="shared" si="4"/>
        <v>Até 30 minutos</v>
      </c>
      <c r="Y277" s="3">
        <f>IFERROR(MROUND(Tabela5[[#This Row],[Filtro Horário Fim]],1/48)," ")</f>
        <v>0.875</v>
      </c>
      <c r="Z277" s="3">
        <f>IFERROR(MROUND(Tabela5[[#This Row],[Hora Início Realizado]],1/48)," ")</f>
        <v>0.54166666666666663</v>
      </c>
    </row>
    <row r="278" spans="1:26" x14ac:dyDescent="0.3">
      <c r="A278" t="s">
        <v>17</v>
      </c>
      <c r="B278">
        <v>102</v>
      </c>
      <c r="C278" t="s">
        <v>1232</v>
      </c>
      <c r="D278" t="s">
        <v>1408</v>
      </c>
      <c r="E278" t="s">
        <v>1409</v>
      </c>
      <c r="F278" t="s">
        <v>1410</v>
      </c>
      <c r="G278" t="s">
        <v>297</v>
      </c>
      <c r="H278" t="s">
        <v>1411</v>
      </c>
      <c r="I278" t="s">
        <v>24</v>
      </c>
      <c r="J278" t="s">
        <v>37</v>
      </c>
      <c r="K278" t="s">
        <v>1412</v>
      </c>
      <c r="L278" t="s">
        <v>545</v>
      </c>
      <c r="M278" t="s">
        <v>1255</v>
      </c>
      <c r="N278" t="s">
        <v>1413</v>
      </c>
      <c r="O278" s="3" t="s">
        <v>1414</v>
      </c>
      <c r="P278" t="s">
        <v>41</v>
      </c>
      <c r="R278">
        <v>28.125</v>
      </c>
      <c r="S278" t="str">
        <f>LEFT(Tabela5[[#This Row],[Hora Fim Realizado]],5)</f>
        <v>20:25</v>
      </c>
      <c r="T278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278" s="3">
        <f>IF((V278-(Tabela5[[#This Row],[Hora Fim Realizado]]-Tabela5[[#This Row],[Hora Início Realizado]]))&lt; 0,(Tabela5[[#This Row],[Hora Fim Realizado]]-Tabela5[[#This Row],[Hora Início Realizado]])-V278,V278-(Tabela5[[#This Row],[Hora Fim Realizado]]-Tabela5[[#This Row],[Hora Início Realizado]]))</f>
        <v>7.1238425925925608E-2</v>
      </c>
      <c r="V278" s="3">
        <v>0.33333333333333298</v>
      </c>
      <c r="W278">
        <f>IF((V278-(Tabela5[[#This Row],[Hora Fim Realizado]]-Tabela5[[#This Row],[Hora Início Realizado]]))&lt; 0,-1*(MINUTE(Tabela5[[#This Row],[Hora ]]))+(HOUR(Tabela5[[#This Row],[Hora ]])*60),(MINUTE(Tabela5[[#This Row],[Hora ]]))+(HOUR(Tabela5[[#This Row],[Hora ]])*60))</f>
        <v>102</v>
      </c>
      <c r="X278" t="str">
        <f t="shared" si="4"/>
        <v>De 90 até 120 minutos</v>
      </c>
      <c r="Y278" s="3">
        <f>IFERROR(MROUND(Tabela5[[#This Row],[Filtro Horário Fim]],1/48)," ")</f>
        <v>0.85416666666666663</v>
      </c>
      <c r="Z278" s="3">
        <f>IFERROR(MROUND(Tabela5[[#This Row],[Hora Início Realizado]],1/48)," ")</f>
        <v>0.58333333333333326</v>
      </c>
    </row>
    <row r="279" spans="1:26" x14ac:dyDescent="0.3">
      <c r="A279" t="s">
        <v>17</v>
      </c>
      <c r="B279">
        <v>59</v>
      </c>
      <c r="C279" t="s">
        <v>1232</v>
      </c>
      <c r="D279" t="s">
        <v>1415</v>
      </c>
      <c r="E279" t="s">
        <v>1416</v>
      </c>
      <c r="F279" t="s">
        <v>1417</v>
      </c>
      <c r="G279" t="s">
        <v>369</v>
      </c>
      <c r="H279" t="s">
        <v>1418</v>
      </c>
      <c r="I279" t="s">
        <v>24</v>
      </c>
      <c r="J279" t="s">
        <v>37</v>
      </c>
      <c r="K279" t="s">
        <v>1419</v>
      </c>
      <c r="L279" t="s">
        <v>27</v>
      </c>
      <c r="M279" t="s">
        <v>28</v>
      </c>
      <c r="N279" t="s">
        <v>57</v>
      </c>
      <c r="O279" s="3" t="s">
        <v>1420</v>
      </c>
      <c r="P279" t="s">
        <v>31</v>
      </c>
      <c r="R279">
        <v>22.625</v>
      </c>
      <c r="S279" t="str">
        <f>LEFT(Tabela5[[#This Row],[Hora Fim Realizado]],5)</f>
        <v>20:05</v>
      </c>
      <c r="T279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279" s="3">
        <f>IF((V279-(Tabela5[[#This Row],[Hora Fim Realizado]]-Tabela5[[#This Row],[Hora Início Realizado]]))&lt; 0,(Tabela5[[#This Row],[Hora Fim Realizado]]-Tabela5[[#This Row],[Hora Início Realizado]])-V279,V279-(Tabela5[[#This Row],[Hora Fim Realizado]]-Tabela5[[#This Row],[Hora Início Realizado]]))</f>
        <v>4.1458333333332986E-2</v>
      </c>
      <c r="V279" s="3">
        <v>0.33333333333333298</v>
      </c>
      <c r="W279">
        <f>IF((V279-(Tabela5[[#This Row],[Hora Fim Realizado]]-Tabela5[[#This Row],[Hora Início Realizado]]))&lt; 0,-1*(MINUTE(Tabela5[[#This Row],[Hora ]]))+(HOUR(Tabela5[[#This Row],[Hora ]])*60),(MINUTE(Tabela5[[#This Row],[Hora ]]))+(HOUR(Tabela5[[#This Row],[Hora ]])*60))</f>
        <v>59</v>
      </c>
      <c r="X279" t="str">
        <f t="shared" si="4"/>
        <v>De 30 até 60 minutos</v>
      </c>
      <c r="Y279" s="3">
        <f>IFERROR(MROUND(Tabela5[[#This Row],[Filtro Horário Fim]],1/48)," ")</f>
        <v>0.83333333333333326</v>
      </c>
      <c r="Z279" s="3">
        <f>IFERROR(MROUND(Tabela5[[#This Row],[Hora Início Realizado]],1/48)," ")</f>
        <v>0.54166666666666663</v>
      </c>
    </row>
    <row r="280" spans="1:26" x14ac:dyDescent="0.3">
      <c r="A280" t="s">
        <v>17</v>
      </c>
      <c r="B280">
        <v>57</v>
      </c>
      <c r="C280" t="s">
        <v>1232</v>
      </c>
      <c r="D280" t="s">
        <v>527</v>
      </c>
      <c r="E280" t="s">
        <v>1421</v>
      </c>
      <c r="F280" t="s">
        <v>1422</v>
      </c>
      <c r="G280" t="s">
        <v>325</v>
      </c>
      <c r="H280" t="s">
        <v>1423</v>
      </c>
      <c r="I280" t="s">
        <v>24</v>
      </c>
      <c r="J280" t="s">
        <v>37</v>
      </c>
      <c r="K280" t="s">
        <v>1424</v>
      </c>
      <c r="L280" t="s">
        <v>27</v>
      </c>
      <c r="M280" t="s">
        <v>28</v>
      </c>
      <c r="N280" t="s">
        <v>1425</v>
      </c>
      <c r="O280" s="3" t="s">
        <v>293</v>
      </c>
      <c r="P280" t="s">
        <v>92</v>
      </c>
      <c r="R280">
        <v>15.37</v>
      </c>
      <c r="S280" t="str">
        <f>LEFT(Tabela5[[#This Row],[Hora Fim Realizado]],5)</f>
        <v>20:46</v>
      </c>
      <c r="T280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280" s="3">
        <f>IF((V280-(Tabela5[[#This Row],[Hora Fim Realizado]]-Tabela5[[#This Row],[Hora Início Realizado]]))&lt; 0,(Tabela5[[#This Row],[Hora Fim Realizado]]-Tabela5[[#This Row],[Hora Início Realizado]])-V280,V280-(Tabela5[[#This Row],[Hora Fim Realizado]]-Tabela5[[#This Row],[Hora Início Realizado]]))</f>
        <v>4.0162037037036746E-2</v>
      </c>
      <c r="V280" s="3">
        <v>0.33333333333333298</v>
      </c>
      <c r="W280">
        <f>IF((V280-(Tabela5[[#This Row],[Hora Fim Realizado]]-Tabela5[[#This Row],[Hora Início Realizado]]))&lt; 0,-1*(MINUTE(Tabela5[[#This Row],[Hora ]]))+(HOUR(Tabela5[[#This Row],[Hora ]])*60),(MINUTE(Tabela5[[#This Row],[Hora ]]))+(HOUR(Tabela5[[#This Row],[Hora ]])*60))</f>
        <v>57</v>
      </c>
      <c r="X280" t="str">
        <f t="shared" si="4"/>
        <v>De 30 até 60 minutos</v>
      </c>
      <c r="Y280" s="3">
        <f>IFERROR(MROUND(Tabela5[[#This Row],[Filtro Horário Fim]],1/48)," ")</f>
        <v>0.875</v>
      </c>
      <c r="Z280" s="3">
        <f>IFERROR(MROUND(Tabela5[[#This Row],[Hora Início Realizado]],1/48)," ")</f>
        <v>0.5625</v>
      </c>
    </row>
    <row r="281" spans="1:26" x14ac:dyDescent="0.3">
      <c r="A281" t="s">
        <v>17</v>
      </c>
      <c r="B281">
        <v>64</v>
      </c>
      <c r="C281" t="s">
        <v>1232</v>
      </c>
      <c r="D281" t="s">
        <v>1426</v>
      </c>
      <c r="E281" t="s">
        <v>1427</v>
      </c>
      <c r="F281" t="s">
        <v>1428</v>
      </c>
      <c r="G281" t="s">
        <v>310</v>
      </c>
      <c r="H281" t="s">
        <v>499</v>
      </c>
      <c r="I281" t="s">
        <v>24</v>
      </c>
      <c r="J281" t="s">
        <v>37</v>
      </c>
      <c r="K281" t="s">
        <v>1429</v>
      </c>
      <c r="L281" t="s">
        <v>27</v>
      </c>
      <c r="M281" t="s">
        <v>28</v>
      </c>
      <c r="N281" t="s">
        <v>1430</v>
      </c>
      <c r="O281" s="3" t="s">
        <v>1431</v>
      </c>
      <c r="P281" t="s">
        <v>41</v>
      </c>
      <c r="R281">
        <v>23.125</v>
      </c>
      <c r="S281" t="str">
        <f>LEFT(Tabela5[[#This Row],[Hora Fim Realizado]],5)</f>
        <v>20:45</v>
      </c>
      <c r="T281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281" s="3">
        <f>IF((V281-(Tabela5[[#This Row],[Hora Fim Realizado]]-Tabela5[[#This Row],[Hora Início Realizado]]))&lt; 0,(Tabela5[[#This Row],[Hora Fim Realizado]]-Tabela5[[#This Row],[Hora Início Realizado]])-V281,V281-(Tabela5[[#This Row],[Hora Fim Realizado]]-Tabela5[[#This Row],[Hora Início Realizado]]))</f>
        <v>4.5034722222221768E-2</v>
      </c>
      <c r="V281" s="3">
        <v>0.33333333333333298</v>
      </c>
      <c r="W281">
        <f>IF((V281-(Tabela5[[#This Row],[Hora Fim Realizado]]-Tabela5[[#This Row],[Hora Início Realizado]]))&lt; 0,-1*(MINUTE(Tabela5[[#This Row],[Hora ]]))+(HOUR(Tabela5[[#This Row],[Hora ]])*60),(MINUTE(Tabela5[[#This Row],[Hora ]]))+(HOUR(Tabela5[[#This Row],[Hora ]])*60))</f>
        <v>64</v>
      </c>
      <c r="X281" t="str">
        <f t="shared" si="4"/>
        <v>De 60 até 90 minutos</v>
      </c>
      <c r="Y281" s="3">
        <f>IFERROR(MROUND(Tabela5[[#This Row],[Filtro Horário Fim]],1/48)," ")</f>
        <v>0.875</v>
      </c>
      <c r="Z281" s="3">
        <f>IFERROR(MROUND(Tabela5[[#This Row],[Hora Início Realizado]],1/48)," ")</f>
        <v>0.58333333333333326</v>
      </c>
    </row>
    <row r="282" spans="1:26" x14ac:dyDescent="0.3">
      <c r="A282" t="s">
        <v>17</v>
      </c>
      <c r="B282">
        <v>77</v>
      </c>
      <c r="C282" t="s">
        <v>1232</v>
      </c>
      <c r="D282" t="s">
        <v>1432</v>
      </c>
      <c r="E282" t="s">
        <v>1433</v>
      </c>
      <c r="F282" t="s">
        <v>1434</v>
      </c>
      <c r="G282" t="s">
        <v>283</v>
      </c>
      <c r="H282" t="s">
        <v>777</v>
      </c>
      <c r="I282" t="s">
        <v>24</v>
      </c>
      <c r="J282" t="s">
        <v>37</v>
      </c>
      <c r="K282" t="s">
        <v>1435</v>
      </c>
      <c r="L282" t="s">
        <v>27</v>
      </c>
      <c r="M282" t="s">
        <v>28</v>
      </c>
      <c r="N282" t="s">
        <v>1436</v>
      </c>
      <c r="O282" s="3" t="s">
        <v>1437</v>
      </c>
      <c r="P282" t="s">
        <v>68</v>
      </c>
      <c r="R282">
        <v>23.61</v>
      </c>
      <c r="S282" t="str">
        <f>LEFT(Tabela5[[#This Row],[Hora Fim Realizado]],5)</f>
        <v>19:47</v>
      </c>
      <c r="T282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282" s="3">
        <f>IF((V282-(Tabela5[[#This Row],[Hora Fim Realizado]]-Tabela5[[#This Row],[Hora Início Realizado]]))&lt; 0,(Tabela5[[#This Row],[Hora Fim Realizado]]-Tabela5[[#This Row],[Hora Início Realizado]])-V282,V282-(Tabela5[[#This Row],[Hora Fim Realizado]]-Tabela5[[#This Row],[Hora Início Realizado]]))</f>
        <v>5.3773148148147765E-2</v>
      </c>
      <c r="V282" s="3">
        <v>0.33333333333333298</v>
      </c>
      <c r="W282">
        <f>IF((V282-(Tabela5[[#This Row],[Hora Fim Realizado]]-Tabela5[[#This Row],[Hora Início Realizado]]))&lt; 0,-1*(MINUTE(Tabela5[[#This Row],[Hora ]]))+(HOUR(Tabela5[[#This Row],[Hora ]])*60),(MINUTE(Tabela5[[#This Row],[Hora ]]))+(HOUR(Tabela5[[#This Row],[Hora ]])*60))</f>
        <v>77</v>
      </c>
      <c r="X282" t="str">
        <f t="shared" si="4"/>
        <v>De 60 até 90 minutos</v>
      </c>
      <c r="Y282" s="3">
        <f>IFERROR(MROUND(Tabela5[[#This Row],[Filtro Horário Fim]],1/48)," ")</f>
        <v>0.83333333333333326</v>
      </c>
      <c r="Z282" s="3">
        <f>IFERROR(MROUND(Tabela5[[#This Row],[Hora Início Realizado]],1/48)," ")</f>
        <v>0.54166666666666663</v>
      </c>
    </row>
    <row r="283" spans="1:26" x14ac:dyDescent="0.3">
      <c r="A283" t="s">
        <v>17</v>
      </c>
      <c r="B283">
        <v>39</v>
      </c>
      <c r="C283" t="s">
        <v>1232</v>
      </c>
      <c r="D283" t="s">
        <v>1438</v>
      </c>
      <c r="E283" t="s">
        <v>1439</v>
      </c>
      <c r="F283" t="s">
        <v>1440</v>
      </c>
      <c r="G283" t="s">
        <v>290</v>
      </c>
      <c r="H283" t="s">
        <v>1298</v>
      </c>
      <c r="I283" t="s">
        <v>24</v>
      </c>
      <c r="J283" t="s">
        <v>37</v>
      </c>
      <c r="K283" t="s">
        <v>1441</v>
      </c>
      <c r="L283" t="s">
        <v>27</v>
      </c>
      <c r="M283" t="s">
        <v>28</v>
      </c>
      <c r="N283" t="s">
        <v>1442</v>
      </c>
      <c r="O283" s="3" t="s">
        <v>1443</v>
      </c>
      <c r="P283" t="s">
        <v>92</v>
      </c>
      <c r="R283">
        <v>22.875</v>
      </c>
      <c r="S283" t="str">
        <f>LEFT(Tabela5[[#This Row],[Hora Fim Realizado]],5)</f>
        <v>20:24</v>
      </c>
      <c r="T283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283" s="3">
        <f>IF((V283-(Tabela5[[#This Row],[Hora Fim Realizado]]-Tabela5[[#This Row],[Hora Início Realizado]]))&lt; 0,(Tabela5[[#This Row],[Hora Fim Realizado]]-Tabela5[[#This Row],[Hora Início Realizado]])-V283,V283-(Tabela5[[#This Row],[Hora Fim Realizado]]-Tabela5[[#This Row],[Hora Início Realizado]]))</f>
        <v>2.7314814814814514E-2</v>
      </c>
      <c r="V283" s="3">
        <v>0.33333333333333298</v>
      </c>
      <c r="W283">
        <f>IF((V283-(Tabela5[[#This Row],[Hora Fim Realizado]]-Tabela5[[#This Row],[Hora Início Realizado]]))&lt; 0,-1*(MINUTE(Tabela5[[#This Row],[Hora ]]))+(HOUR(Tabela5[[#This Row],[Hora ]])*60),(MINUTE(Tabela5[[#This Row],[Hora ]]))+(HOUR(Tabela5[[#This Row],[Hora ]])*60))</f>
        <v>39</v>
      </c>
      <c r="X283" t="str">
        <f t="shared" si="4"/>
        <v>De 30 até 60 minutos</v>
      </c>
      <c r="Y283" s="3">
        <f>IFERROR(MROUND(Tabela5[[#This Row],[Filtro Horário Fim]],1/48)," ")</f>
        <v>0.85416666666666663</v>
      </c>
      <c r="Z283" s="3">
        <f>IFERROR(MROUND(Tabela5[[#This Row],[Hora Início Realizado]],1/48)," ")</f>
        <v>0.54166666666666663</v>
      </c>
    </row>
    <row r="284" spans="1:26" x14ac:dyDescent="0.3">
      <c r="A284" t="s">
        <v>17</v>
      </c>
      <c r="B284">
        <v>9</v>
      </c>
      <c r="C284" t="s">
        <v>1232</v>
      </c>
      <c r="D284" t="s">
        <v>1444</v>
      </c>
      <c r="E284" t="s">
        <v>1445</v>
      </c>
      <c r="F284" t="s">
        <v>1446</v>
      </c>
      <c r="G284" t="s">
        <v>239</v>
      </c>
      <c r="H284" t="s">
        <v>820</v>
      </c>
      <c r="I284" t="s">
        <v>24</v>
      </c>
      <c r="J284" t="s">
        <v>37</v>
      </c>
      <c r="K284" t="s">
        <v>1447</v>
      </c>
      <c r="L284" t="s">
        <v>27</v>
      </c>
      <c r="M284" t="s">
        <v>28</v>
      </c>
      <c r="N284" t="s">
        <v>377</v>
      </c>
      <c r="O284" s="3" t="s">
        <v>1448</v>
      </c>
      <c r="P284" t="s">
        <v>59</v>
      </c>
      <c r="R284">
        <v>24.31</v>
      </c>
      <c r="S284" t="str">
        <f>LEFT(Tabela5[[#This Row],[Hora Fim Realizado]],5)</f>
        <v>20:58</v>
      </c>
      <c r="T284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284" s="3">
        <f>IF((V284-(Tabela5[[#This Row],[Hora Fim Realizado]]-Tabela5[[#This Row],[Hora Início Realizado]]))&lt; 0,(Tabela5[[#This Row],[Hora Fim Realizado]]-Tabela5[[#This Row],[Hora Início Realizado]])-V284,V284-(Tabela5[[#This Row],[Hora Fim Realizado]]-Tabela5[[#This Row],[Hora Início Realizado]]))</f>
        <v>6.8749999999996869E-3</v>
      </c>
      <c r="V284" s="3">
        <v>0.33333333333333298</v>
      </c>
      <c r="W284">
        <f>IF((V284-(Tabela5[[#This Row],[Hora Fim Realizado]]-Tabela5[[#This Row],[Hora Início Realizado]]))&lt; 0,-1*(MINUTE(Tabela5[[#This Row],[Hora ]]))+(HOUR(Tabela5[[#This Row],[Hora ]])*60),(MINUTE(Tabela5[[#This Row],[Hora ]]))+(HOUR(Tabela5[[#This Row],[Hora ]])*60))</f>
        <v>9</v>
      </c>
      <c r="X284" t="str">
        <f t="shared" si="4"/>
        <v>Até 30 minutos</v>
      </c>
      <c r="Y284" s="3">
        <f>IFERROR(MROUND(Tabela5[[#This Row],[Filtro Horário Fim]],1/48)," ")</f>
        <v>0.875</v>
      </c>
      <c r="Z284" s="3">
        <f>IFERROR(MROUND(Tabela5[[#This Row],[Hora Início Realizado]],1/48)," ")</f>
        <v>0.54166666666666663</v>
      </c>
    </row>
    <row r="285" spans="1:26" x14ac:dyDescent="0.3">
      <c r="A285" t="s">
        <v>17</v>
      </c>
      <c r="B285">
        <v>26</v>
      </c>
      <c r="C285" t="s">
        <v>1232</v>
      </c>
      <c r="D285" t="s">
        <v>1449</v>
      </c>
      <c r="E285" t="s">
        <v>1450</v>
      </c>
      <c r="F285" t="s">
        <v>1451</v>
      </c>
      <c r="G285" t="s">
        <v>318</v>
      </c>
      <c r="H285" t="s">
        <v>1452</v>
      </c>
      <c r="I285" t="s">
        <v>24</v>
      </c>
      <c r="J285" t="s">
        <v>37</v>
      </c>
      <c r="K285" t="s">
        <v>1453</v>
      </c>
      <c r="L285" t="s">
        <v>27</v>
      </c>
      <c r="M285" t="s">
        <v>28</v>
      </c>
      <c r="N285" t="s">
        <v>1454</v>
      </c>
      <c r="O285" s="3" t="s">
        <v>1455</v>
      </c>
      <c r="P285" t="s">
        <v>50</v>
      </c>
      <c r="R285">
        <v>26.125</v>
      </c>
      <c r="S285" t="str">
        <f>LEFT(Tabela5[[#This Row],[Hora Fim Realizado]],5)</f>
        <v>20:42</v>
      </c>
      <c r="T285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285" s="3">
        <f>IF((V285-(Tabela5[[#This Row],[Hora Fim Realizado]]-Tabela5[[#This Row],[Hora Início Realizado]]))&lt; 0,(Tabela5[[#This Row],[Hora Fim Realizado]]-Tabela5[[#This Row],[Hora Início Realizado]])-V285,V285-(Tabela5[[#This Row],[Hora Fim Realizado]]-Tabela5[[#This Row],[Hora Início Realizado]]))</f>
        <v>1.8495370370370023E-2</v>
      </c>
      <c r="V285" s="3">
        <v>0.33333333333333298</v>
      </c>
      <c r="W285">
        <f>IF((V285-(Tabela5[[#This Row],[Hora Fim Realizado]]-Tabela5[[#This Row],[Hora Início Realizado]]))&lt; 0,-1*(MINUTE(Tabela5[[#This Row],[Hora ]]))+(HOUR(Tabela5[[#This Row],[Hora ]])*60),(MINUTE(Tabela5[[#This Row],[Hora ]]))+(HOUR(Tabela5[[#This Row],[Hora ]])*60))</f>
        <v>26</v>
      </c>
      <c r="X285" t="str">
        <f t="shared" si="4"/>
        <v>Até 30 minutos</v>
      </c>
      <c r="Y285" s="3">
        <f>IFERROR(MROUND(Tabela5[[#This Row],[Filtro Horário Fim]],1/48)," ")</f>
        <v>0.85416666666666663</v>
      </c>
      <c r="Z285" s="3">
        <f>IFERROR(MROUND(Tabela5[[#This Row],[Hora Início Realizado]],1/48)," ")</f>
        <v>0.54166666666666663</v>
      </c>
    </row>
    <row r="286" spans="1:26" x14ac:dyDescent="0.3">
      <c r="A286" t="s">
        <v>17</v>
      </c>
      <c r="B286">
        <v>385</v>
      </c>
      <c r="C286" t="s">
        <v>1232</v>
      </c>
      <c r="D286" t="s">
        <v>1456</v>
      </c>
      <c r="E286" t="s">
        <v>1457</v>
      </c>
      <c r="F286" t="s">
        <v>1458</v>
      </c>
      <c r="G286" t="s">
        <v>290</v>
      </c>
      <c r="H286" t="s">
        <v>476</v>
      </c>
      <c r="I286" t="s">
        <v>24</v>
      </c>
      <c r="J286" t="s">
        <v>37</v>
      </c>
      <c r="K286" t="s">
        <v>1459</v>
      </c>
      <c r="L286" t="s">
        <v>27</v>
      </c>
      <c r="M286" t="s">
        <v>28</v>
      </c>
      <c r="N286" t="s">
        <v>1460</v>
      </c>
      <c r="O286" s="3" t="s">
        <v>1461</v>
      </c>
      <c r="P286" t="s">
        <v>92</v>
      </c>
      <c r="R286">
        <v>2.5</v>
      </c>
      <c r="S286" t="str">
        <f>LEFT(Tabela5[[#This Row],[Hora Fim Realizado]],5)</f>
        <v>15:23</v>
      </c>
      <c r="T286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17h</v>
      </c>
      <c r="U286" s="3">
        <f>IF((V286-(Tabela5[[#This Row],[Hora Fim Realizado]]-Tabela5[[#This Row],[Hora Início Realizado]]))&lt; 0,(Tabela5[[#This Row],[Hora Fim Realizado]]-Tabela5[[#This Row],[Hora Início Realizado]])-V286,V286-(Tabela5[[#This Row],[Hora Fim Realizado]]-Tabela5[[#This Row],[Hora Início Realizado]]))</f>
        <v>0.26747685185185149</v>
      </c>
      <c r="V286" s="3">
        <v>0.33333333333333298</v>
      </c>
      <c r="W286">
        <f>IF((V286-(Tabela5[[#This Row],[Hora Fim Realizado]]-Tabela5[[#This Row],[Hora Início Realizado]]))&lt; 0,-1*(MINUTE(Tabela5[[#This Row],[Hora ]]))+(HOUR(Tabela5[[#This Row],[Hora ]])*60),(MINUTE(Tabela5[[#This Row],[Hora ]]))+(HOUR(Tabela5[[#This Row],[Hora ]])*60))</f>
        <v>385</v>
      </c>
      <c r="X286" t="str">
        <f t="shared" si="4"/>
        <v>Acima de 120 minutos</v>
      </c>
      <c r="Y286" s="3">
        <f>IFERROR(MROUND(Tabela5[[#This Row],[Filtro Horário Fim]],1/48)," ")</f>
        <v>0.64583333333333326</v>
      </c>
      <c r="Z286" s="3">
        <f>IFERROR(MROUND(Tabela5[[#This Row],[Hora Início Realizado]],1/48)," ")</f>
        <v>0.58333333333333326</v>
      </c>
    </row>
    <row r="287" spans="1:26" x14ac:dyDescent="0.3">
      <c r="A287" t="s">
        <v>17</v>
      </c>
      <c r="B287">
        <v>223</v>
      </c>
      <c r="C287" t="s">
        <v>1232</v>
      </c>
      <c r="D287" t="s">
        <v>1462</v>
      </c>
      <c r="E287" t="s">
        <v>1463</v>
      </c>
      <c r="F287" t="s">
        <v>1464</v>
      </c>
      <c r="G287" t="s">
        <v>318</v>
      </c>
      <c r="H287" t="s">
        <v>255</v>
      </c>
      <c r="I287" t="s">
        <v>24</v>
      </c>
      <c r="J287" t="s">
        <v>37</v>
      </c>
      <c r="K287" t="s">
        <v>1465</v>
      </c>
      <c r="L287" t="s">
        <v>27</v>
      </c>
      <c r="M287" t="s">
        <v>28</v>
      </c>
      <c r="N287" t="s">
        <v>677</v>
      </c>
      <c r="O287" s="3" t="s">
        <v>1466</v>
      </c>
      <c r="P287" t="s">
        <v>50</v>
      </c>
      <c r="R287">
        <v>4.75</v>
      </c>
      <c r="S287" t="str">
        <f>LEFT(Tabela5[[#This Row],[Hora Fim Realizado]],5)</f>
        <v>17:26</v>
      </c>
      <c r="T287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18h</v>
      </c>
      <c r="U287" s="3">
        <f>IF((V287-(Tabela5[[#This Row],[Hora Fim Realizado]]-Tabela5[[#This Row],[Hora Início Realizado]]))&lt; 0,(Tabela5[[#This Row],[Hora Fim Realizado]]-Tabela5[[#This Row],[Hora Início Realizado]])-V287,V287-(Tabela5[[#This Row],[Hora Fim Realizado]]-Tabela5[[#This Row],[Hora Início Realizado]]))</f>
        <v>0.15509259259259228</v>
      </c>
      <c r="V287" s="3">
        <v>0.33333333333333298</v>
      </c>
      <c r="W287">
        <f>IF((V287-(Tabela5[[#This Row],[Hora Fim Realizado]]-Tabela5[[#This Row],[Hora Início Realizado]]))&lt; 0,-1*(MINUTE(Tabela5[[#This Row],[Hora ]]))+(HOUR(Tabela5[[#This Row],[Hora ]])*60),(MINUTE(Tabela5[[#This Row],[Hora ]]))+(HOUR(Tabela5[[#This Row],[Hora ]])*60))</f>
        <v>223</v>
      </c>
      <c r="X287" t="str">
        <f t="shared" si="4"/>
        <v>Acima de 120 minutos</v>
      </c>
      <c r="Y287" s="3">
        <f>IFERROR(MROUND(Tabela5[[#This Row],[Filtro Horário Fim]],1/48)," ")</f>
        <v>0.72916666666666663</v>
      </c>
      <c r="Z287" s="3">
        <f>IFERROR(MROUND(Tabela5[[#This Row],[Hora Início Realizado]],1/48)," ")</f>
        <v>0.54166666666666663</v>
      </c>
    </row>
    <row r="288" spans="1:26" x14ac:dyDescent="0.3">
      <c r="A288" t="s">
        <v>17</v>
      </c>
      <c r="B288">
        <v>54</v>
      </c>
      <c r="C288" t="s">
        <v>1232</v>
      </c>
      <c r="D288" t="s">
        <v>554</v>
      </c>
      <c r="E288" t="s">
        <v>1467</v>
      </c>
      <c r="F288" t="s">
        <v>1468</v>
      </c>
      <c r="G288" t="s">
        <v>275</v>
      </c>
      <c r="H288" t="s">
        <v>1469</v>
      </c>
      <c r="I288" t="s">
        <v>24</v>
      </c>
      <c r="J288" t="s">
        <v>37</v>
      </c>
      <c r="K288" t="s">
        <v>1470</v>
      </c>
      <c r="L288" t="s">
        <v>27</v>
      </c>
      <c r="M288" t="s">
        <v>28</v>
      </c>
      <c r="N288" t="s">
        <v>1471</v>
      </c>
      <c r="O288" s="3" t="s">
        <v>1472</v>
      </c>
      <c r="P288" t="s">
        <v>31</v>
      </c>
      <c r="R288">
        <v>21.375</v>
      </c>
      <c r="S288" t="str">
        <f>LEFT(Tabela5[[#This Row],[Hora Fim Realizado]],5)</f>
        <v>20:11</v>
      </c>
      <c r="T288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288" s="3">
        <f>IF((V288-(Tabela5[[#This Row],[Hora Fim Realizado]]-Tabela5[[#This Row],[Hora Início Realizado]]))&lt; 0,(Tabela5[[#This Row],[Hora Fim Realizado]]-Tabela5[[#This Row],[Hora Início Realizado]])-V288,V288-(Tabela5[[#This Row],[Hora Fim Realizado]]-Tabela5[[#This Row],[Hora Início Realizado]]))</f>
        <v>3.8090277777777459E-2</v>
      </c>
      <c r="V288" s="3">
        <v>0.33333333333333298</v>
      </c>
      <c r="W288">
        <f>IF((V288-(Tabela5[[#This Row],[Hora Fim Realizado]]-Tabela5[[#This Row],[Hora Início Realizado]]))&lt; 0,-1*(MINUTE(Tabela5[[#This Row],[Hora ]]))+(HOUR(Tabela5[[#This Row],[Hora ]])*60),(MINUTE(Tabela5[[#This Row],[Hora ]]))+(HOUR(Tabela5[[#This Row],[Hora ]])*60))</f>
        <v>54</v>
      </c>
      <c r="X288" t="str">
        <f t="shared" si="4"/>
        <v>De 30 até 60 minutos</v>
      </c>
      <c r="Y288" s="3">
        <f>IFERROR(MROUND(Tabela5[[#This Row],[Filtro Horário Fim]],1/48)," ")</f>
        <v>0.83333333333333326</v>
      </c>
      <c r="Z288" s="3">
        <f>IFERROR(MROUND(Tabela5[[#This Row],[Hora Início Realizado]],1/48)," ")</f>
        <v>0.54166666666666663</v>
      </c>
    </row>
    <row r="289" spans="1:26" x14ac:dyDescent="0.3">
      <c r="A289" t="s">
        <v>17</v>
      </c>
      <c r="B289">
        <v>205</v>
      </c>
      <c r="C289" t="s">
        <v>1232</v>
      </c>
      <c r="D289" t="s">
        <v>1473</v>
      </c>
      <c r="E289" t="s">
        <v>1474</v>
      </c>
      <c r="F289" t="s">
        <v>1475</v>
      </c>
      <c r="G289" t="s">
        <v>340</v>
      </c>
      <c r="H289" t="s">
        <v>144</v>
      </c>
      <c r="I289" t="s">
        <v>24</v>
      </c>
      <c r="J289" t="s">
        <v>37</v>
      </c>
      <c r="K289" t="s">
        <v>1476</v>
      </c>
      <c r="L289" t="s">
        <v>1477</v>
      </c>
      <c r="M289" t="s">
        <v>28</v>
      </c>
      <c r="N289" t="s">
        <v>1478</v>
      </c>
      <c r="O289" s="3" t="s">
        <v>1479</v>
      </c>
      <c r="P289" t="s">
        <v>50</v>
      </c>
      <c r="R289">
        <v>7.4649999999999999</v>
      </c>
      <c r="S289" t="str">
        <f>LEFT(Tabela5[[#This Row],[Hora Fim Realizado]],5)</f>
        <v>19:45</v>
      </c>
      <c r="T289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289" s="3">
        <f>IF((V289-(Tabela5[[#This Row],[Hora Fim Realizado]]-Tabela5[[#This Row],[Hora Início Realizado]]))&lt; 0,(Tabela5[[#This Row],[Hora Fim Realizado]]-Tabela5[[#This Row],[Hora Início Realizado]])-V289,V289-(Tabela5[[#This Row],[Hora Fim Realizado]]-Tabela5[[#This Row],[Hora Início Realizado]]))</f>
        <v>0.14288194444444408</v>
      </c>
      <c r="V289" s="3">
        <v>0.33333333333333298</v>
      </c>
      <c r="W289">
        <f>IF((V289-(Tabela5[[#This Row],[Hora Fim Realizado]]-Tabela5[[#This Row],[Hora Início Realizado]]))&lt; 0,-1*(MINUTE(Tabela5[[#This Row],[Hora ]]))+(HOUR(Tabela5[[#This Row],[Hora ]])*60),(MINUTE(Tabela5[[#This Row],[Hora ]]))+(HOUR(Tabela5[[#This Row],[Hora ]])*60))</f>
        <v>205</v>
      </c>
      <c r="X289" t="str">
        <f t="shared" si="4"/>
        <v>Acima de 120 minutos</v>
      </c>
      <c r="Y289" s="3">
        <f>IFERROR(MROUND(Tabela5[[#This Row],[Filtro Horário Fim]],1/48)," ")</f>
        <v>0.83333333333333326</v>
      </c>
      <c r="Z289" s="3">
        <f>IFERROR(MROUND(Tabela5[[#This Row],[Hora Início Realizado]],1/48)," ")</f>
        <v>0.625</v>
      </c>
    </row>
    <row r="290" spans="1:26" x14ac:dyDescent="0.3">
      <c r="A290" t="s">
        <v>17</v>
      </c>
      <c r="B290">
        <v>300</v>
      </c>
      <c r="C290" t="s">
        <v>1480</v>
      </c>
      <c r="D290" t="s">
        <v>1481</v>
      </c>
      <c r="E290" t="s">
        <v>1482</v>
      </c>
      <c r="F290" t="s">
        <v>1483</v>
      </c>
      <c r="G290" t="s">
        <v>217</v>
      </c>
      <c r="H290" t="s">
        <v>1484</v>
      </c>
      <c r="I290" t="s">
        <v>24</v>
      </c>
      <c r="J290" t="s">
        <v>37</v>
      </c>
      <c r="K290" t="s">
        <v>1485</v>
      </c>
      <c r="L290" t="s">
        <v>27</v>
      </c>
      <c r="M290" t="s">
        <v>28</v>
      </c>
      <c r="N290" t="s">
        <v>1486</v>
      </c>
      <c r="O290" s="3" t="s">
        <v>1487</v>
      </c>
      <c r="P290" t="s">
        <v>31</v>
      </c>
      <c r="R290">
        <v>9.625</v>
      </c>
      <c r="S290" t="str">
        <f>LEFT(Tabela5[[#This Row],[Hora Fim Realizado]],5)</f>
        <v>16:39</v>
      </c>
      <c r="T290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17h</v>
      </c>
      <c r="U290" s="3">
        <f>IF((V290-(Tabela5[[#This Row],[Hora Fim Realizado]]-Tabela5[[#This Row],[Hora Início Realizado]]))&lt; 0,(Tabela5[[#This Row],[Hora Fim Realizado]]-Tabela5[[#This Row],[Hora Início Realizado]])-V290,V290-(Tabela5[[#This Row],[Hora Fim Realizado]]-Tabela5[[#This Row],[Hora Início Realizado]]))</f>
        <v>0.20873842592592556</v>
      </c>
      <c r="V290" s="3">
        <v>0.33333333333333298</v>
      </c>
      <c r="W290">
        <f>IF((V290-(Tabela5[[#This Row],[Hora Fim Realizado]]-Tabela5[[#This Row],[Hora Início Realizado]]))&lt; 0,-1*(MINUTE(Tabela5[[#This Row],[Hora ]]))+(HOUR(Tabela5[[#This Row],[Hora ]])*60),(MINUTE(Tabela5[[#This Row],[Hora ]]))+(HOUR(Tabela5[[#This Row],[Hora ]])*60))</f>
        <v>300</v>
      </c>
      <c r="X290" t="str">
        <f t="shared" si="4"/>
        <v>Acima de 120 minutos</v>
      </c>
      <c r="Y290" s="3">
        <f>IFERROR(MROUND(Tabela5[[#This Row],[Filtro Horário Fim]],1/48)," ")</f>
        <v>0.6875</v>
      </c>
      <c r="Z290" s="3">
        <f>IFERROR(MROUND(Tabela5[[#This Row],[Hora Início Realizado]],1/48)," ")</f>
        <v>0.5625</v>
      </c>
    </row>
    <row r="291" spans="1:26" x14ac:dyDescent="0.3">
      <c r="A291" t="s">
        <v>17</v>
      </c>
      <c r="B291">
        <v>50</v>
      </c>
      <c r="C291" t="s">
        <v>1480</v>
      </c>
      <c r="D291" t="s">
        <v>1488</v>
      </c>
      <c r="E291" t="s">
        <v>1489</v>
      </c>
      <c r="F291" t="s">
        <v>1490</v>
      </c>
      <c r="G291" t="s">
        <v>194</v>
      </c>
      <c r="H291" t="s">
        <v>159</v>
      </c>
      <c r="I291" t="s">
        <v>24</v>
      </c>
      <c r="J291" t="s">
        <v>37</v>
      </c>
      <c r="K291" t="s">
        <v>1491</v>
      </c>
      <c r="L291" t="s">
        <v>27</v>
      </c>
      <c r="M291" t="s">
        <v>28</v>
      </c>
      <c r="N291" t="s">
        <v>1492</v>
      </c>
      <c r="O291" s="3" t="s">
        <v>3275</v>
      </c>
      <c r="P291" t="s">
        <v>31</v>
      </c>
      <c r="R291">
        <v>9.245000000000001</v>
      </c>
      <c r="S291" t="str">
        <f>LEFT(Tabela5[[#This Row],[Hora Fim Realizado]],5)</f>
        <v>20:46</v>
      </c>
      <c r="T291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291" s="3">
        <f>IF((V291-(Tabela5[[#This Row],[Hora Fim Realizado]]-Tabela5[[#This Row],[Hora Início Realizado]]))&lt; 0,(Tabela5[[#This Row],[Hora Fim Realizado]]-Tabela5[[#This Row],[Hora Início Realizado]])-V291,V291-(Tabela5[[#This Row],[Hora Fim Realizado]]-Tabela5[[#This Row],[Hora Início Realizado]]))</f>
        <v>3.489583333333296E-2</v>
      </c>
      <c r="V291" s="3">
        <v>0.33333333333333298</v>
      </c>
      <c r="W291">
        <f>IF((V291-(Tabela5[[#This Row],[Hora Fim Realizado]]-Tabela5[[#This Row],[Hora Início Realizado]]))&lt; 0,-1*(MINUTE(Tabela5[[#This Row],[Hora ]]))+(HOUR(Tabela5[[#This Row],[Hora ]])*60),(MINUTE(Tabela5[[#This Row],[Hora ]]))+(HOUR(Tabela5[[#This Row],[Hora ]])*60))</f>
        <v>50</v>
      </c>
      <c r="X291" t="str">
        <f t="shared" si="4"/>
        <v>De 30 até 60 minutos</v>
      </c>
      <c r="Y291" s="3">
        <f>IFERROR(MROUND(Tabela5[[#This Row],[Filtro Horário Fim]],1/48)," ")</f>
        <v>0.875</v>
      </c>
      <c r="Z291" s="3">
        <f>IFERROR(MROUND(Tabela5[[#This Row],[Hora Início Realizado]],1/48)," ")</f>
        <v>0.5625</v>
      </c>
    </row>
    <row r="292" spans="1:26" x14ac:dyDescent="0.3">
      <c r="A292" t="s">
        <v>17</v>
      </c>
      <c r="B292">
        <v>-8</v>
      </c>
      <c r="C292" t="s">
        <v>1480</v>
      </c>
      <c r="D292" t="s">
        <v>875</v>
      </c>
      <c r="E292" t="s">
        <v>1493</v>
      </c>
      <c r="F292" t="s">
        <v>1494</v>
      </c>
      <c r="G292" t="s">
        <v>143</v>
      </c>
      <c r="H292" t="s">
        <v>1495</v>
      </c>
      <c r="I292" t="s">
        <v>24</v>
      </c>
      <c r="J292" t="s">
        <v>37</v>
      </c>
      <c r="K292" t="s">
        <v>1496</v>
      </c>
      <c r="L292" t="s">
        <v>501</v>
      </c>
      <c r="M292" t="s">
        <v>502</v>
      </c>
      <c r="N292" t="s">
        <v>1497</v>
      </c>
      <c r="O292" s="3" t="s">
        <v>1498</v>
      </c>
      <c r="P292" t="s">
        <v>50</v>
      </c>
      <c r="R292">
        <v>8.625</v>
      </c>
      <c r="S292" t="str">
        <f>LEFT(Tabela5[[#This Row],[Hora Fim Realizado]],5)</f>
        <v>18:33</v>
      </c>
      <c r="T292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19h</v>
      </c>
      <c r="U292" s="3">
        <f>IF((V292-(Tabela5[[#This Row],[Hora Fim Realizado]]-Tabela5[[#This Row],[Hora Início Realizado]]))&lt; 0,(Tabela5[[#This Row],[Hora Fim Realizado]]-Tabela5[[#This Row],[Hora Início Realizado]])-V292,V292-(Tabela5[[#This Row],[Hora Fim Realizado]]-Tabela5[[#This Row],[Hora Início Realizado]]))</f>
        <v>5.8449074074077845E-3</v>
      </c>
      <c r="V292" s="3">
        <v>0.33333333333333298</v>
      </c>
      <c r="W292">
        <f>IF((V292-(Tabela5[[#This Row],[Hora Fim Realizado]]-Tabela5[[#This Row],[Hora Início Realizado]]))&lt; 0,-1*(MINUTE(Tabela5[[#This Row],[Hora ]]))+(HOUR(Tabela5[[#This Row],[Hora ]])*60),(MINUTE(Tabela5[[#This Row],[Hora ]]))+(HOUR(Tabela5[[#This Row],[Hora ]])*60))</f>
        <v>-8</v>
      </c>
      <c r="X292" t="str">
        <f t="shared" si="4"/>
        <v>Estouro</v>
      </c>
      <c r="Y292" s="3">
        <f>IFERROR(MROUND(Tabela5[[#This Row],[Filtro Horário Fim]],1/48)," ")</f>
        <v>0.77083333333333326</v>
      </c>
      <c r="Z292" s="3">
        <f>IFERROR(MROUND(Tabela5[[#This Row],[Hora Início Realizado]],1/48)," ")</f>
        <v>0.4375</v>
      </c>
    </row>
    <row r="293" spans="1:26" x14ac:dyDescent="0.3">
      <c r="A293" t="s">
        <v>17</v>
      </c>
      <c r="B293">
        <v>332</v>
      </c>
      <c r="C293" t="s">
        <v>1480</v>
      </c>
      <c r="D293" t="s">
        <v>884</v>
      </c>
      <c r="E293" t="s">
        <v>1499</v>
      </c>
      <c r="F293" t="s">
        <v>1500</v>
      </c>
      <c r="G293" t="s">
        <v>232</v>
      </c>
      <c r="H293" t="s">
        <v>1195</v>
      </c>
      <c r="I293" t="s">
        <v>24</v>
      </c>
      <c r="J293" t="s">
        <v>37</v>
      </c>
      <c r="K293" t="s">
        <v>1501</v>
      </c>
      <c r="L293" t="s">
        <v>27</v>
      </c>
      <c r="M293" t="s">
        <v>28</v>
      </c>
      <c r="N293" t="s">
        <v>1502</v>
      </c>
      <c r="O293" s="3" t="s">
        <v>1503</v>
      </c>
      <c r="P293" t="s">
        <v>41</v>
      </c>
      <c r="R293">
        <v>8.120000000000001</v>
      </c>
      <c r="S293" t="str">
        <f>LEFT(Tabela5[[#This Row],[Hora Fim Realizado]],5)</f>
        <v>16:16</v>
      </c>
      <c r="T293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17h</v>
      </c>
      <c r="U293" s="3">
        <f>IF((V293-(Tabela5[[#This Row],[Hora Fim Realizado]]-Tabela5[[#This Row],[Hora Início Realizado]]))&lt; 0,(Tabela5[[#This Row],[Hora Fim Realizado]]-Tabela5[[#This Row],[Hora Início Realizado]])-V293,V293-(Tabela5[[#This Row],[Hora Fim Realizado]]-Tabela5[[#This Row],[Hora Início Realizado]]))</f>
        <v>0.23099537037037005</v>
      </c>
      <c r="V293" s="3">
        <v>0.33333333333333298</v>
      </c>
      <c r="W293">
        <f>IF((V293-(Tabela5[[#This Row],[Hora Fim Realizado]]-Tabela5[[#This Row],[Hora Início Realizado]]))&lt; 0,-1*(MINUTE(Tabela5[[#This Row],[Hora ]]))+(HOUR(Tabela5[[#This Row],[Hora ]])*60),(MINUTE(Tabela5[[#This Row],[Hora ]]))+(HOUR(Tabela5[[#This Row],[Hora ]])*60))</f>
        <v>332</v>
      </c>
      <c r="X293" t="str">
        <f t="shared" si="4"/>
        <v>Acima de 120 minutos</v>
      </c>
      <c r="Y293" s="3">
        <f>IFERROR(MROUND(Tabela5[[#This Row],[Filtro Horário Fim]],1/48)," ")</f>
        <v>0.6875</v>
      </c>
      <c r="Z293" s="3">
        <f>IFERROR(MROUND(Tabela5[[#This Row],[Hora Início Realizado]],1/48)," ")</f>
        <v>0.58333333333333326</v>
      </c>
    </row>
    <row r="294" spans="1:26" x14ac:dyDescent="0.3">
      <c r="A294" t="s">
        <v>17</v>
      </c>
      <c r="B294">
        <v>200</v>
      </c>
      <c r="C294" t="s">
        <v>1480</v>
      </c>
      <c r="D294" t="s">
        <v>291</v>
      </c>
      <c r="E294" t="s">
        <v>1504</v>
      </c>
      <c r="F294" t="s">
        <v>1505</v>
      </c>
      <c r="G294" t="s">
        <v>225</v>
      </c>
      <c r="H294" t="s">
        <v>333</v>
      </c>
      <c r="I294" t="s">
        <v>24</v>
      </c>
      <c r="J294" t="s">
        <v>37</v>
      </c>
      <c r="K294" t="s">
        <v>1506</v>
      </c>
      <c r="L294" t="s">
        <v>27</v>
      </c>
      <c r="M294" t="s">
        <v>28</v>
      </c>
      <c r="N294" t="s">
        <v>1507</v>
      </c>
      <c r="O294" s="3" t="s">
        <v>1508</v>
      </c>
      <c r="P294" t="s">
        <v>92</v>
      </c>
      <c r="R294">
        <v>2.2749999999999999</v>
      </c>
      <c r="S294" t="str">
        <f>LEFT(Tabela5[[#This Row],[Hora Fim Realizado]],5)</f>
        <v>18:55</v>
      </c>
      <c r="T294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19h</v>
      </c>
      <c r="U294" s="3">
        <f>IF((V294-(Tabela5[[#This Row],[Hora Fim Realizado]]-Tabela5[[#This Row],[Hora Início Realizado]]))&lt; 0,(Tabela5[[#This Row],[Hora Fim Realizado]]-Tabela5[[#This Row],[Hora Início Realizado]])-V294,V294-(Tabela5[[#This Row],[Hora Fim Realizado]]-Tabela5[[#This Row],[Hora Início Realizado]]))</f>
        <v>0.13929398148148114</v>
      </c>
      <c r="V294" s="3">
        <v>0.33333333333333298</v>
      </c>
      <c r="W294">
        <f>IF((V294-(Tabela5[[#This Row],[Hora Fim Realizado]]-Tabela5[[#This Row],[Hora Início Realizado]]))&lt; 0,-1*(MINUTE(Tabela5[[#This Row],[Hora ]]))+(HOUR(Tabela5[[#This Row],[Hora ]])*60),(MINUTE(Tabela5[[#This Row],[Hora ]]))+(HOUR(Tabela5[[#This Row],[Hora ]])*60))</f>
        <v>200</v>
      </c>
      <c r="X294" t="str">
        <f t="shared" si="4"/>
        <v>Acima de 120 minutos</v>
      </c>
      <c r="Y294" s="3">
        <f>IFERROR(MROUND(Tabela5[[#This Row],[Filtro Horário Fim]],1/48)," ")</f>
        <v>0.79166666666666663</v>
      </c>
      <c r="Z294" s="3">
        <f>IFERROR(MROUND(Tabela5[[#This Row],[Hora Início Realizado]],1/48)," ")</f>
        <v>0.60416666666666663</v>
      </c>
    </row>
    <row r="295" spans="1:26" x14ac:dyDescent="0.3">
      <c r="A295" t="s">
        <v>17</v>
      </c>
      <c r="B295">
        <v>24</v>
      </c>
      <c r="C295" t="s">
        <v>1480</v>
      </c>
      <c r="D295" t="s">
        <v>144</v>
      </c>
      <c r="E295" t="s">
        <v>1509</v>
      </c>
      <c r="F295" t="s">
        <v>1510</v>
      </c>
      <c r="G295" t="s">
        <v>254</v>
      </c>
      <c r="H295" t="s">
        <v>1003</v>
      </c>
      <c r="I295" t="s">
        <v>24</v>
      </c>
      <c r="J295" t="s">
        <v>37</v>
      </c>
      <c r="K295" t="s">
        <v>1485</v>
      </c>
      <c r="L295" t="s">
        <v>27</v>
      </c>
      <c r="M295" t="s">
        <v>28</v>
      </c>
      <c r="N295" t="s">
        <v>1511</v>
      </c>
      <c r="O295" s="3" t="s">
        <v>1512</v>
      </c>
      <c r="P295" t="s">
        <v>68</v>
      </c>
      <c r="R295">
        <v>4.1449999999999996</v>
      </c>
      <c r="S295" t="str">
        <f>LEFT(Tabela5[[#This Row],[Hora Fim Realizado]],5)</f>
        <v>21:01</v>
      </c>
      <c r="T295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Acima de 21h</v>
      </c>
      <c r="U295" s="3">
        <f>IF((V295-(Tabela5[[#This Row],[Hora Fim Realizado]]-Tabela5[[#This Row],[Hora Início Realizado]]))&lt; 0,(Tabela5[[#This Row],[Hora Fim Realizado]]-Tabela5[[#This Row],[Hora Início Realizado]])-V295,V295-(Tabela5[[#This Row],[Hora Fim Realizado]]-Tabela5[[#This Row],[Hora Início Realizado]]))</f>
        <v>1.7071759259258912E-2</v>
      </c>
      <c r="V295" s="3">
        <v>0.33333333333333298</v>
      </c>
      <c r="W295">
        <f>IF((V295-(Tabela5[[#This Row],[Hora Fim Realizado]]-Tabela5[[#This Row],[Hora Início Realizado]]))&lt; 0,-1*(MINUTE(Tabela5[[#This Row],[Hora ]]))+(HOUR(Tabela5[[#This Row],[Hora ]])*60),(MINUTE(Tabela5[[#This Row],[Hora ]]))+(HOUR(Tabela5[[#This Row],[Hora ]])*60))</f>
        <v>24</v>
      </c>
      <c r="X295" t="str">
        <f t="shared" si="4"/>
        <v>Até 30 minutos</v>
      </c>
      <c r="Y295" s="3">
        <f>IFERROR(MROUND(Tabela5[[#This Row],[Filtro Horário Fim]],1/48)," ")</f>
        <v>0.875</v>
      </c>
      <c r="Z295" s="3">
        <f>IFERROR(MROUND(Tabela5[[#This Row],[Hora Início Realizado]],1/48)," ")</f>
        <v>0.5625</v>
      </c>
    </row>
    <row r="296" spans="1:26" x14ac:dyDescent="0.3">
      <c r="A296" t="s">
        <v>17</v>
      </c>
      <c r="B296">
        <v>180</v>
      </c>
      <c r="C296" t="s">
        <v>1480</v>
      </c>
      <c r="D296" t="s">
        <v>1513</v>
      </c>
      <c r="E296" t="s">
        <v>1514</v>
      </c>
      <c r="F296" t="s">
        <v>1515</v>
      </c>
      <c r="G296" t="s">
        <v>587</v>
      </c>
      <c r="H296" t="s">
        <v>1516</v>
      </c>
      <c r="I296" t="s">
        <v>24</v>
      </c>
      <c r="J296" t="s">
        <v>37</v>
      </c>
      <c r="K296" t="s">
        <v>1517</v>
      </c>
      <c r="L296" t="s">
        <v>27</v>
      </c>
      <c r="M296" t="s">
        <v>28</v>
      </c>
      <c r="N296" t="s">
        <v>1518</v>
      </c>
      <c r="O296" s="3" t="s">
        <v>1519</v>
      </c>
      <c r="P296" t="s">
        <v>68</v>
      </c>
      <c r="R296">
        <v>7.625</v>
      </c>
      <c r="S296" t="str">
        <f>LEFT(Tabela5[[#This Row],[Hora Fim Realizado]],5)</f>
        <v>18:37</v>
      </c>
      <c r="T296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19h</v>
      </c>
      <c r="U296" s="3">
        <f>IF((V296-(Tabela5[[#This Row],[Hora Fim Realizado]]-Tabela5[[#This Row],[Hora Início Realizado]]))&lt; 0,(Tabela5[[#This Row],[Hora Fim Realizado]]-Tabela5[[#This Row],[Hora Início Realizado]])-V296,V296-(Tabela5[[#This Row],[Hora Fim Realizado]]-Tabela5[[#This Row],[Hora Início Realizado]]))</f>
        <v>0.12508101851851811</v>
      </c>
      <c r="V296" s="3">
        <v>0.33333333333333298</v>
      </c>
      <c r="W296">
        <f>IF((V296-(Tabela5[[#This Row],[Hora Fim Realizado]]-Tabela5[[#This Row],[Hora Início Realizado]]))&lt; 0,-1*(MINUTE(Tabela5[[#This Row],[Hora ]]))+(HOUR(Tabela5[[#This Row],[Hora ]])*60),(MINUTE(Tabela5[[#This Row],[Hora ]]))+(HOUR(Tabela5[[#This Row],[Hora ]])*60))</f>
        <v>180</v>
      </c>
      <c r="X296" t="str">
        <f t="shared" si="4"/>
        <v>Acima de 120 minutos</v>
      </c>
      <c r="Y296" s="3">
        <f>IFERROR(MROUND(Tabela5[[#This Row],[Filtro Horário Fim]],1/48)," ")</f>
        <v>0.77083333333333326</v>
      </c>
      <c r="Z296" s="3">
        <f>IFERROR(MROUND(Tabela5[[#This Row],[Hora Início Realizado]],1/48)," ")</f>
        <v>0.5625</v>
      </c>
    </row>
    <row r="297" spans="1:26" x14ac:dyDescent="0.3">
      <c r="A297" t="s">
        <v>17</v>
      </c>
      <c r="B297">
        <v>480</v>
      </c>
      <c r="C297" t="s">
        <v>1480</v>
      </c>
      <c r="D297" t="s">
        <v>900</v>
      </c>
      <c r="E297" t="s">
        <v>1520</v>
      </c>
      <c r="F297" t="s">
        <v>1521</v>
      </c>
      <c r="G297" t="s">
        <v>158</v>
      </c>
      <c r="H297" t="s">
        <v>580</v>
      </c>
      <c r="I297" t="s">
        <v>24</v>
      </c>
      <c r="J297" t="s">
        <v>37</v>
      </c>
      <c r="K297" t="s">
        <v>1522</v>
      </c>
      <c r="L297" t="s">
        <v>27</v>
      </c>
      <c r="M297" t="s">
        <v>28</v>
      </c>
      <c r="P297" t="s">
        <v>50</v>
      </c>
      <c r="R297">
        <v>0.875</v>
      </c>
      <c r="S297" t="str">
        <f>LEFT(Tabela5[[#This Row],[Hora Fim Realizado]],5)</f>
        <v/>
      </c>
      <c r="T297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17h</v>
      </c>
      <c r="U297" s="3">
        <f>IF((V297-(Tabela5[[#This Row],[Hora Fim Realizado]]-Tabela5[[#This Row],[Hora Início Realizado]]))&lt; 0,(Tabela5[[#This Row],[Hora Fim Realizado]]-Tabela5[[#This Row],[Hora Início Realizado]])-V297,V297-(Tabela5[[#This Row],[Hora Fim Realizado]]-Tabela5[[#This Row],[Hora Início Realizado]]))</f>
        <v>0.33333333333333298</v>
      </c>
      <c r="V297" s="3">
        <v>0.33333333333333298</v>
      </c>
      <c r="W297">
        <f>IF((V297-(Tabela5[[#This Row],[Hora Fim Realizado]]-Tabela5[[#This Row],[Hora Início Realizado]]))&lt; 0,-1*(MINUTE(Tabela5[[#This Row],[Hora ]]))+(HOUR(Tabela5[[#This Row],[Hora ]])*60),(MINUTE(Tabela5[[#This Row],[Hora ]]))+(HOUR(Tabela5[[#This Row],[Hora ]])*60))</f>
        <v>480</v>
      </c>
      <c r="X297" t="str">
        <f t="shared" si="4"/>
        <v>Acima de 120 minutos</v>
      </c>
      <c r="Y297" s="3" t="str">
        <f>IFERROR(MROUND(Tabela5[[#This Row],[Filtro Horário Fim]],1/48)," ")</f>
        <v xml:space="preserve"> </v>
      </c>
      <c r="Z297" s="3">
        <f>IFERROR(MROUND(Tabela5[[#This Row],[Hora Início Realizado]],1/48)," ")</f>
        <v>0</v>
      </c>
    </row>
    <row r="298" spans="1:26" x14ac:dyDescent="0.3">
      <c r="A298" t="s">
        <v>17</v>
      </c>
      <c r="B298">
        <v>480</v>
      </c>
      <c r="C298" t="s">
        <v>1480</v>
      </c>
      <c r="D298" t="s">
        <v>509</v>
      </c>
      <c r="E298" t="s">
        <v>1523</v>
      </c>
      <c r="F298" t="s">
        <v>1524</v>
      </c>
      <c r="G298" t="s">
        <v>115</v>
      </c>
      <c r="H298" t="s">
        <v>284</v>
      </c>
      <c r="I298" t="s">
        <v>24</v>
      </c>
      <c r="J298" t="s">
        <v>37</v>
      </c>
      <c r="K298" t="s">
        <v>1522</v>
      </c>
      <c r="L298" t="s">
        <v>767</v>
      </c>
      <c r="M298" t="s">
        <v>566</v>
      </c>
      <c r="P298" t="s">
        <v>92</v>
      </c>
      <c r="R298">
        <v>0.75</v>
      </c>
      <c r="S298" t="str">
        <f>LEFT(Tabela5[[#This Row],[Hora Fim Realizado]],5)</f>
        <v/>
      </c>
      <c r="T298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17h</v>
      </c>
      <c r="U298" s="3">
        <f>IF((V298-(Tabela5[[#This Row],[Hora Fim Realizado]]-Tabela5[[#This Row],[Hora Início Realizado]]))&lt; 0,(Tabela5[[#This Row],[Hora Fim Realizado]]-Tabela5[[#This Row],[Hora Início Realizado]])-V298,V298-(Tabela5[[#This Row],[Hora Fim Realizado]]-Tabela5[[#This Row],[Hora Início Realizado]]))</f>
        <v>0.33333333333333298</v>
      </c>
      <c r="V298" s="3">
        <v>0.33333333333333298</v>
      </c>
      <c r="W298">
        <f>IF((V298-(Tabela5[[#This Row],[Hora Fim Realizado]]-Tabela5[[#This Row],[Hora Início Realizado]]))&lt; 0,-1*(MINUTE(Tabela5[[#This Row],[Hora ]]))+(HOUR(Tabela5[[#This Row],[Hora ]])*60),(MINUTE(Tabela5[[#This Row],[Hora ]]))+(HOUR(Tabela5[[#This Row],[Hora ]])*60))</f>
        <v>480</v>
      </c>
      <c r="X298" t="str">
        <f t="shared" si="4"/>
        <v>Acima de 120 minutos</v>
      </c>
      <c r="Y298" s="3" t="str">
        <f>IFERROR(MROUND(Tabela5[[#This Row],[Filtro Horário Fim]],1/48)," ")</f>
        <v xml:space="preserve"> </v>
      </c>
      <c r="Z298" s="3">
        <f>IFERROR(MROUND(Tabela5[[#This Row],[Hora Início Realizado]],1/48)," ")</f>
        <v>0</v>
      </c>
    </row>
    <row r="299" spans="1:26" x14ac:dyDescent="0.3">
      <c r="A299" t="s">
        <v>17</v>
      </c>
      <c r="B299">
        <v>102</v>
      </c>
      <c r="C299" t="s">
        <v>1480</v>
      </c>
      <c r="D299" t="s">
        <v>1525</v>
      </c>
      <c r="E299" t="s">
        <v>1526</v>
      </c>
      <c r="F299" t="s">
        <v>1527</v>
      </c>
      <c r="G299" t="s">
        <v>268</v>
      </c>
      <c r="H299" t="s">
        <v>226</v>
      </c>
      <c r="I299" t="s">
        <v>24</v>
      </c>
      <c r="J299" t="s">
        <v>37</v>
      </c>
      <c r="K299" t="s">
        <v>1501</v>
      </c>
      <c r="L299" t="s">
        <v>27</v>
      </c>
      <c r="M299" t="s">
        <v>28</v>
      </c>
      <c r="N299" t="s">
        <v>1528</v>
      </c>
      <c r="O299" s="3" t="s">
        <v>1529</v>
      </c>
      <c r="P299" t="s">
        <v>50</v>
      </c>
      <c r="R299">
        <v>3.97</v>
      </c>
      <c r="S299" t="str">
        <f>LEFT(Tabela5[[#This Row],[Hora Fim Realizado]],5)</f>
        <v>19:45</v>
      </c>
      <c r="T299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299" s="3">
        <f>IF((V299-(Tabela5[[#This Row],[Hora Fim Realizado]]-Tabela5[[#This Row],[Hora Início Realizado]]))&lt; 0,(Tabela5[[#This Row],[Hora Fim Realizado]]-Tabela5[[#This Row],[Hora Início Realizado]])-V299,V299-(Tabela5[[#This Row],[Hora Fim Realizado]]-Tabela5[[#This Row],[Hora Início Realizado]]))</f>
        <v>7.0833333333333026E-2</v>
      </c>
      <c r="V299" s="3">
        <v>0.33333333333333298</v>
      </c>
      <c r="W299">
        <f>IF((V299-(Tabela5[[#This Row],[Hora Fim Realizado]]-Tabela5[[#This Row],[Hora Início Realizado]]))&lt; 0,-1*(MINUTE(Tabela5[[#This Row],[Hora ]]))+(HOUR(Tabela5[[#This Row],[Hora ]])*60),(MINUTE(Tabela5[[#This Row],[Hora ]]))+(HOUR(Tabela5[[#This Row],[Hora ]])*60))</f>
        <v>102</v>
      </c>
      <c r="X299" t="str">
        <f t="shared" si="4"/>
        <v>De 90 até 120 minutos</v>
      </c>
      <c r="Y299" s="3">
        <f>IFERROR(MROUND(Tabela5[[#This Row],[Filtro Horário Fim]],1/48)," ")</f>
        <v>0.83333333333333326</v>
      </c>
      <c r="Z299" s="3">
        <f>IFERROR(MROUND(Tabela5[[#This Row],[Hora Início Realizado]],1/48)," ")</f>
        <v>0.5625</v>
      </c>
    </row>
    <row r="300" spans="1:26" x14ac:dyDescent="0.3">
      <c r="A300" t="s">
        <v>17</v>
      </c>
      <c r="B300">
        <v>62</v>
      </c>
      <c r="C300" t="s">
        <v>1480</v>
      </c>
      <c r="D300" t="s">
        <v>1530</v>
      </c>
      <c r="E300" t="s">
        <v>1531</v>
      </c>
      <c r="F300" t="s">
        <v>1532</v>
      </c>
      <c r="G300" t="s">
        <v>261</v>
      </c>
      <c r="H300" t="s">
        <v>491</v>
      </c>
      <c r="I300" t="s">
        <v>24</v>
      </c>
      <c r="J300" t="s">
        <v>37</v>
      </c>
      <c r="K300" t="s">
        <v>1485</v>
      </c>
      <c r="L300" t="s">
        <v>27</v>
      </c>
      <c r="M300" t="s">
        <v>28</v>
      </c>
      <c r="N300" t="s">
        <v>1533</v>
      </c>
      <c r="O300" s="3" t="s">
        <v>1534</v>
      </c>
      <c r="P300" t="s">
        <v>59</v>
      </c>
      <c r="R300">
        <v>11</v>
      </c>
      <c r="S300" t="str">
        <f>LEFT(Tabela5[[#This Row],[Hora Fim Realizado]],5)</f>
        <v>20:54</v>
      </c>
      <c r="T300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300" s="3">
        <f>IF((V300-(Tabela5[[#This Row],[Hora Fim Realizado]]-Tabela5[[#This Row],[Hora Início Realizado]]))&lt; 0,(Tabela5[[#This Row],[Hora Fim Realizado]]-Tabela5[[#This Row],[Hora Início Realizado]])-V300,V300-(Tabela5[[#This Row],[Hora Fim Realizado]]-Tabela5[[#This Row],[Hora Início Realizado]]))</f>
        <v>4.3622685185184806E-2</v>
      </c>
      <c r="V300" s="3">
        <v>0.33333333333333298</v>
      </c>
      <c r="W300">
        <f>IF((V300-(Tabela5[[#This Row],[Hora Fim Realizado]]-Tabela5[[#This Row],[Hora Início Realizado]]))&lt; 0,-1*(MINUTE(Tabela5[[#This Row],[Hora ]]))+(HOUR(Tabela5[[#This Row],[Hora ]])*60),(MINUTE(Tabela5[[#This Row],[Hora ]]))+(HOUR(Tabela5[[#This Row],[Hora ]])*60))</f>
        <v>62</v>
      </c>
      <c r="X300" t="str">
        <f t="shared" si="4"/>
        <v>De 60 até 90 minutos</v>
      </c>
      <c r="Y300" s="3">
        <f>IFERROR(MROUND(Tabela5[[#This Row],[Filtro Horário Fim]],1/48)," ")</f>
        <v>0.875</v>
      </c>
      <c r="Z300" s="3">
        <f>IFERROR(MROUND(Tabela5[[#This Row],[Hora Início Realizado]],1/48)," ")</f>
        <v>0.58333333333333326</v>
      </c>
    </row>
    <row r="301" spans="1:26" x14ac:dyDescent="0.3">
      <c r="A301" t="s">
        <v>17</v>
      </c>
      <c r="B301">
        <v>92</v>
      </c>
      <c r="C301" t="s">
        <v>1480</v>
      </c>
      <c r="D301" t="s">
        <v>771</v>
      </c>
      <c r="E301" t="s">
        <v>1535</v>
      </c>
      <c r="F301" t="s">
        <v>1536</v>
      </c>
      <c r="G301" t="s">
        <v>522</v>
      </c>
      <c r="H301" t="s">
        <v>262</v>
      </c>
      <c r="I301" t="s">
        <v>24</v>
      </c>
      <c r="J301" t="s">
        <v>37</v>
      </c>
      <c r="K301" t="s">
        <v>1517</v>
      </c>
      <c r="L301" t="s">
        <v>27</v>
      </c>
      <c r="M301" t="s">
        <v>28</v>
      </c>
      <c r="N301" t="s">
        <v>1537</v>
      </c>
      <c r="O301" s="3" t="s">
        <v>1538</v>
      </c>
      <c r="P301" t="s">
        <v>41</v>
      </c>
      <c r="R301">
        <v>6.375</v>
      </c>
      <c r="S301" t="str">
        <f>LEFT(Tabela5[[#This Row],[Hora Fim Realizado]],5)</f>
        <v>20:10</v>
      </c>
      <c r="T301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301" s="3">
        <f>IF((V301-(Tabela5[[#This Row],[Hora Fim Realizado]]-Tabela5[[#This Row],[Hora Início Realizado]]))&lt; 0,(Tabela5[[#This Row],[Hora Fim Realizado]]-Tabela5[[#This Row],[Hora Início Realizado]])-V301,V301-(Tabela5[[#This Row],[Hora Fim Realizado]]-Tabela5[[#This Row],[Hora Início Realizado]]))</f>
        <v>6.4189814814814394E-2</v>
      </c>
      <c r="V301" s="3">
        <v>0.33333333333333298</v>
      </c>
      <c r="W301">
        <f>IF((V301-(Tabela5[[#This Row],[Hora Fim Realizado]]-Tabela5[[#This Row],[Hora Início Realizado]]))&lt; 0,-1*(MINUTE(Tabela5[[#This Row],[Hora ]]))+(HOUR(Tabela5[[#This Row],[Hora ]])*60),(MINUTE(Tabela5[[#This Row],[Hora ]]))+(HOUR(Tabela5[[#This Row],[Hora ]])*60))</f>
        <v>92</v>
      </c>
      <c r="X301" t="str">
        <f t="shared" si="4"/>
        <v>De 90 até 120 minutos</v>
      </c>
      <c r="Y301" s="3">
        <f>IFERROR(MROUND(Tabela5[[#This Row],[Filtro Horário Fim]],1/48)," ")</f>
        <v>0.83333333333333326</v>
      </c>
      <c r="Z301" s="3">
        <f>IFERROR(MROUND(Tabela5[[#This Row],[Hora Início Realizado]],1/48)," ")</f>
        <v>0.5625</v>
      </c>
    </row>
    <row r="302" spans="1:26" x14ac:dyDescent="0.3">
      <c r="A302" t="s">
        <v>17</v>
      </c>
      <c r="B302">
        <v>109</v>
      </c>
      <c r="C302" t="s">
        <v>1480</v>
      </c>
      <c r="D302" t="s">
        <v>182</v>
      </c>
      <c r="E302" t="s">
        <v>1539</v>
      </c>
      <c r="F302" t="s">
        <v>1540</v>
      </c>
      <c r="G302" t="s">
        <v>297</v>
      </c>
      <c r="H302" t="s">
        <v>796</v>
      </c>
      <c r="I302" t="s">
        <v>24</v>
      </c>
      <c r="J302" t="s">
        <v>37</v>
      </c>
      <c r="K302" t="s">
        <v>1541</v>
      </c>
      <c r="L302" t="s">
        <v>27</v>
      </c>
      <c r="M302" t="s">
        <v>28</v>
      </c>
      <c r="N302" t="s">
        <v>1542</v>
      </c>
      <c r="O302" s="3" t="s">
        <v>1543</v>
      </c>
      <c r="P302" t="s">
        <v>41</v>
      </c>
      <c r="R302">
        <v>8</v>
      </c>
      <c r="S302" t="str">
        <f>LEFT(Tabela5[[#This Row],[Hora Fim Realizado]],5)</f>
        <v>19:24</v>
      </c>
      <c r="T302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302" s="3">
        <f>IF((V302-(Tabela5[[#This Row],[Hora Fim Realizado]]-Tabela5[[#This Row],[Hora Início Realizado]]))&lt; 0,(Tabela5[[#This Row],[Hora Fim Realizado]]-Tabela5[[#This Row],[Hora Início Realizado]])-V302,V302-(Tabela5[[#This Row],[Hora Fim Realizado]]-Tabela5[[#This Row],[Hora Início Realizado]]))</f>
        <v>7.6249999999999651E-2</v>
      </c>
      <c r="V302" s="3">
        <v>0.33333333333333298</v>
      </c>
      <c r="W302">
        <f>IF((V302-(Tabela5[[#This Row],[Hora Fim Realizado]]-Tabela5[[#This Row],[Hora Início Realizado]]))&lt; 0,-1*(MINUTE(Tabela5[[#This Row],[Hora ]]))+(HOUR(Tabela5[[#This Row],[Hora ]])*60),(MINUTE(Tabela5[[#This Row],[Hora ]]))+(HOUR(Tabela5[[#This Row],[Hora ]])*60))</f>
        <v>109</v>
      </c>
      <c r="X302" t="str">
        <f t="shared" si="4"/>
        <v>De 90 até 120 minutos</v>
      </c>
      <c r="Y302" s="3">
        <f>IFERROR(MROUND(Tabela5[[#This Row],[Filtro Horário Fim]],1/48)," ")</f>
        <v>0.8125</v>
      </c>
      <c r="Z302" s="3">
        <f>IFERROR(MROUND(Tabela5[[#This Row],[Hora Início Realizado]],1/48)," ")</f>
        <v>0.54166666666666663</v>
      </c>
    </row>
    <row r="303" spans="1:26" x14ac:dyDescent="0.3">
      <c r="A303" t="s">
        <v>17</v>
      </c>
      <c r="B303">
        <v>93</v>
      </c>
      <c r="C303" t="s">
        <v>1480</v>
      </c>
      <c r="D303" t="s">
        <v>55</v>
      </c>
      <c r="E303" t="s">
        <v>1544</v>
      </c>
      <c r="F303" t="s">
        <v>1545</v>
      </c>
      <c r="G303" t="s">
        <v>239</v>
      </c>
      <c r="H303" t="s">
        <v>499</v>
      </c>
      <c r="I303" t="s">
        <v>24</v>
      </c>
      <c r="J303" t="s">
        <v>37</v>
      </c>
      <c r="K303" t="s">
        <v>1546</v>
      </c>
      <c r="L303" t="s">
        <v>27</v>
      </c>
      <c r="M303" t="s">
        <v>28</v>
      </c>
      <c r="N303" t="s">
        <v>1547</v>
      </c>
      <c r="O303" s="3" t="s">
        <v>1548</v>
      </c>
      <c r="P303" t="s">
        <v>59</v>
      </c>
      <c r="R303">
        <v>6.21</v>
      </c>
      <c r="S303" t="str">
        <f>LEFT(Tabela5[[#This Row],[Hora Fim Realizado]],5)</f>
        <v>20:27</v>
      </c>
      <c r="T303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303" s="3">
        <f>IF((V303-(Tabela5[[#This Row],[Hora Fim Realizado]]-Tabela5[[#This Row],[Hora Início Realizado]]))&lt; 0,(Tabela5[[#This Row],[Hora Fim Realizado]]-Tabela5[[#This Row],[Hora Início Realizado]])-V303,V303-(Tabela5[[#This Row],[Hora Fim Realizado]]-Tabela5[[#This Row],[Hora Início Realizado]]))</f>
        <v>6.5104166666666241E-2</v>
      </c>
      <c r="V303" s="3">
        <v>0.33333333333333298</v>
      </c>
      <c r="W303">
        <f>IF((V303-(Tabela5[[#This Row],[Hora Fim Realizado]]-Tabela5[[#This Row],[Hora Início Realizado]]))&lt; 0,-1*(MINUTE(Tabela5[[#This Row],[Hora ]]))+(HOUR(Tabela5[[#This Row],[Hora ]])*60),(MINUTE(Tabela5[[#This Row],[Hora ]]))+(HOUR(Tabela5[[#This Row],[Hora ]])*60))</f>
        <v>93</v>
      </c>
      <c r="X303" t="str">
        <f t="shared" si="4"/>
        <v>De 90 até 120 minutos</v>
      </c>
      <c r="Y303" s="3">
        <f>IFERROR(MROUND(Tabela5[[#This Row],[Filtro Horário Fim]],1/48)," ")</f>
        <v>0.85416666666666663</v>
      </c>
      <c r="Z303" s="3">
        <f>IFERROR(MROUND(Tabela5[[#This Row],[Hora Início Realizado]],1/48)," ")</f>
        <v>0.58333333333333326</v>
      </c>
    </row>
    <row r="304" spans="1:26" x14ac:dyDescent="0.3">
      <c r="A304" t="s">
        <v>17</v>
      </c>
      <c r="B304">
        <v>426</v>
      </c>
      <c r="C304" t="s">
        <v>1480</v>
      </c>
      <c r="D304" t="s">
        <v>240</v>
      </c>
      <c r="E304" t="s">
        <v>1549</v>
      </c>
      <c r="F304" t="s">
        <v>1550</v>
      </c>
      <c r="G304" t="s">
        <v>325</v>
      </c>
      <c r="H304" t="s">
        <v>1551</v>
      </c>
      <c r="I304" t="s">
        <v>24</v>
      </c>
      <c r="J304" t="s">
        <v>37</v>
      </c>
      <c r="K304" t="s">
        <v>1552</v>
      </c>
      <c r="L304" t="s">
        <v>501</v>
      </c>
      <c r="M304" t="s">
        <v>878</v>
      </c>
      <c r="N304" t="s">
        <v>1553</v>
      </c>
      <c r="O304" s="3" t="s">
        <v>1554</v>
      </c>
      <c r="P304" t="s">
        <v>92</v>
      </c>
      <c r="R304">
        <v>6.5</v>
      </c>
      <c r="S304" t="str">
        <f>LEFT(Tabela5[[#This Row],[Hora Fim Realizado]],5)</f>
        <v>11:21</v>
      </c>
      <c r="T304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17h</v>
      </c>
      <c r="U304" s="3">
        <f>IF((V304-(Tabela5[[#This Row],[Hora Fim Realizado]]-Tabela5[[#This Row],[Hora Início Realizado]]))&lt; 0,(Tabela5[[#This Row],[Hora Fim Realizado]]-Tabela5[[#This Row],[Hora Início Realizado]])-V304,V304-(Tabela5[[#This Row],[Hora Fim Realizado]]-Tabela5[[#This Row],[Hora Início Realizado]]))</f>
        <v>0.295833333333333</v>
      </c>
      <c r="V304" s="3">
        <v>0.33333333333333298</v>
      </c>
      <c r="W304">
        <f>IF((V304-(Tabela5[[#This Row],[Hora Fim Realizado]]-Tabela5[[#This Row],[Hora Início Realizado]]))&lt; 0,-1*(MINUTE(Tabela5[[#This Row],[Hora ]]))+(HOUR(Tabela5[[#This Row],[Hora ]])*60),(MINUTE(Tabela5[[#This Row],[Hora ]]))+(HOUR(Tabela5[[#This Row],[Hora ]])*60))</f>
        <v>426</v>
      </c>
      <c r="X304" t="str">
        <f t="shared" si="4"/>
        <v>Acima de 120 minutos</v>
      </c>
      <c r="Y304" s="3">
        <f>IFERROR(MROUND(Tabela5[[#This Row],[Filtro Horário Fim]],1/48)," ")</f>
        <v>0.47916666666666663</v>
      </c>
      <c r="Z304" s="3">
        <f>IFERROR(MROUND(Tabela5[[#This Row],[Hora Início Realizado]],1/48)," ")</f>
        <v>0.4375</v>
      </c>
    </row>
    <row r="305" spans="1:26" x14ac:dyDescent="0.3">
      <c r="A305" t="s">
        <v>17</v>
      </c>
      <c r="B305">
        <v>120</v>
      </c>
      <c r="C305" t="s">
        <v>1480</v>
      </c>
      <c r="D305" t="s">
        <v>1555</v>
      </c>
      <c r="E305" t="s">
        <v>1556</v>
      </c>
      <c r="F305" t="s">
        <v>1557</v>
      </c>
      <c r="G305" t="s">
        <v>346</v>
      </c>
      <c r="H305" t="s">
        <v>1384</v>
      </c>
      <c r="I305" t="s">
        <v>24</v>
      </c>
      <c r="J305" t="s">
        <v>37</v>
      </c>
      <c r="K305" t="s">
        <v>1558</v>
      </c>
      <c r="L305" t="s">
        <v>27</v>
      </c>
      <c r="M305" t="s">
        <v>28</v>
      </c>
      <c r="N305" t="s">
        <v>1559</v>
      </c>
      <c r="O305" s="3" t="s">
        <v>1560</v>
      </c>
      <c r="P305" t="s">
        <v>68</v>
      </c>
      <c r="R305">
        <v>5.625</v>
      </c>
      <c r="S305" t="str">
        <f>LEFT(Tabela5[[#This Row],[Hora Fim Realizado]],5)</f>
        <v>19:42</v>
      </c>
      <c r="T305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305" s="3">
        <f>IF((V305-(Tabela5[[#This Row],[Hora Fim Realizado]]-Tabela5[[#This Row],[Hora Início Realizado]]))&lt; 0,(Tabela5[[#This Row],[Hora Fim Realizado]]-Tabela5[[#This Row],[Hora Início Realizado]])-V305,V305-(Tabela5[[#This Row],[Hora Fim Realizado]]-Tabela5[[#This Row],[Hora Início Realizado]]))</f>
        <v>8.3796296296295869E-2</v>
      </c>
      <c r="V305" s="3">
        <v>0.33333333333333298</v>
      </c>
      <c r="W305">
        <f>IF((V305-(Tabela5[[#This Row],[Hora Fim Realizado]]-Tabela5[[#This Row],[Hora Início Realizado]]))&lt; 0,-1*(MINUTE(Tabela5[[#This Row],[Hora ]]))+(HOUR(Tabela5[[#This Row],[Hora ]])*60),(MINUTE(Tabela5[[#This Row],[Hora ]]))+(HOUR(Tabela5[[#This Row],[Hora ]])*60))</f>
        <v>120</v>
      </c>
      <c r="X305" t="str">
        <f t="shared" si="4"/>
        <v>De 90 até 120 minutos</v>
      </c>
      <c r="Y305" s="3">
        <f>IFERROR(MROUND(Tabela5[[#This Row],[Filtro Horário Fim]],1/48)," ")</f>
        <v>0.8125</v>
      </c>
      <c r="Z305" s="3">
        <f>IFERROR(MROUND(Tabela5[[#This Row],[Hora Início Realizado]],1/48)," ")</f>
        <v>0.5625</v>
      </c>
    </row>
    <row r="306" spans="1:26" x14ac:dyDescent="0.3">
      <c r="A306" t="s">
        <v>17</v>
      </c>
      <c r="B306">
        <v>119</v>
      </c>
      <c r="C306" t="s">
        <v>1480</v>
      </c>
      <c r="D306" t="s">
        <v>565</v>
      </c>
      <c r="E306" t="s">
        <v>1561</v>
      </c>
      <c r="F306" t="s">
        <v>1562</v>
      </c>
      <c r="G306" t="s">
        <v>303</v>
      </c>
      <c r="H306" t="s">
        <v>622</v>
      </c>
      <c r="I306" t="s">
        <v>24</v>
      </c>
      <c r="J306" t="s">
        <v>37</v>
      </c>
      <c r="K306" t="s">
        <v>1558</v>
      </c>
      <c r="L306" t="s">
        <v>545</v>
      </c>
      <c r="M306" t="s">
        <v>1255</v>
      </c>
      <c r="N306" t="s">
        <v>1563</v>
      </c>
      <c r="O306" s="3" t="s">
        <v>1564</v>
      </c>
      <c r="P306" t="s">
        <v>59</v>
      </c>
      <c r="R306">
        <v>12</v>
      </c>
      <c r="S306" t="str">
        <f>LEFT(Tabela5[[#This Row],[Hora Fim Realizado]],5)</f>
        <v>20:43</v>
      </c>
      <c r="T306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306" s="3">
        <f>IF((V306-(Tabela5[[#This Row],[Hora Fim Realizado]]-Tabela5[[#This Row],[Hora Início Realizado]]))&lt; 0,(Tabela5[[#This Row],[Hora Fim Realizado]]-Tabela5[[#This Row],[Hora Início Realizado]])-V306,V306-(Tabela5[[#This Row],[Hora Fim Realizado]]-Tabela5[[#This Row],[Hora Início Realizado]]))</f>
        <v>8.2650462962962579E-2</v>
      </c>
      <c r="V306" s="3">
        <v>0.33333333333333298</v>
      </c>
      <c r="W306">
        <f>IF((V306-(Tabela5[[#This Row],[Hora Fim Realizado]]-Tabela5[[#This Row],[Hora Início Realizado]]))&lt; 0,-1*(MINUTE(Tabela5[[#This Row],[Hora ]]))+(HOUR(Tabela5[[#This Row],[Hora ]])*60),(MINUTE(Tabela5[[#This Row],[Hora ]]))+(HOUR(Tabela5[[#This Row],[Hora ]])*60))</f>
        <v>119</v>
      </c>
      <c r="X306" t="str">
        <f t="shared" si="4"/>
        <v>De 90 até 120 minutos</v>
      </c>
      <c r="Y306" s="3">
        <f>IFERROR(MROUND(Tabela5[[#This Row],[Filtro Horário Fim]],1/48)," ")</f>
        <v>0.85416666666666663</v>
      </c>
      <c r="Z306" s="3">
        <f>IFERROR(MROUND(Tabela5[[#This Row],[Hora Início Realizado]],1/48)," ")</f>
        <v>0.60416666666666663</v>
      </c>
    </row>
    <row r="307" spans="1:26" x14ac:dyDescent="0.3">
      <c r="A307" t="s">
        <v>17</v>
      </c>
      <c r="B307">
        <v>29</v>
      </c>
      <c r="C307" t="s">
        <v>1480</v>
      </c>
      <c r="D307" t="s">
        <v>1565</v>
      </c>
      <c r="E307" t="s">
        <v>1566</v>
      </c>
      <c r="F307" t="s">
        <v>1567</v>
      </c>
      <c r="G307" t="s">
        <v>181</v>
      </c>
      <c r="H307" t="s">
        <v>81</v>
      </c>
      <c r="I307" t="s">
        <v>24</v>
      </c>
      <c r="J307" t="s">
        <v>37</v>
      </c>
      <c r="K307" t="s">
        <v>1491</v>
      </c>
      <c r="L307" t="s">
        <v>27</v>
      </c>
      <c r="M307" t="s">
        <v>28</v>
      </c>
      <c r="N307" t="s">
        <v>1568</v>
      </c>
      <c r="O307" s="3" t="s">
        <v>1569</v>
      </c>
      <c r="P307" t="s">
        <v>41</v>
      </c>
      <c r="R307">
        <v>8.25</v>
      </c>
      <c r="S307" t="str">
        <f>LEFT(Tabela5[[#This Row],[Hora Fim Realizado]],5)</f>
        <v>21:05</v>
      </c>
      <c r="T307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Acima de 21h</v>
      </c>
      <c r="U307" s="3">
        <f>IF((V307-(Tabela5[[#This Row],[Hora Fim Realizado]]-Tabela5[[#This Row],[Hora Início Realizado]]))&lt; 0,(Tabela5[[#This Row],[Hora Fim Realizado]]-Tabela5[[#This Row],[Hora Início Realizado]])-V307,V307-(Tabela5[[#This Row],[Hora Fim Realizado]]-Tabela5[[#This Row],[Hora Início Realizado]]))</f>
        <v>2.0509259259258894E-2</v>
      </c>
      <c r="V307" s="3">
        <v>0.33333333333333298</v>
      </c>
      <c r="W307">
        <f>IF((V307-(Tabela5[[#This Row],[Hora Fim Realizado]]-Tabela5[[#This Row],[Hora Início Realizado]]))&lt; 0,-1*(MINUTE(Tabela5[[#This Row],[Hora ]]))+(HOUR(Tabela5[[#This Row],[Hora ]])*60),(MINUTE(Tabela5[[#This Row],[Hora ]]))+(HOUR(Tabela5[[#This Row],[Hora ]])*60))</f>
        <v>29</v>
      </c>
      <c r="X307" t="str">
        <f t="shared" si="4"/>
        <v>Até 30 minutos</v>
      </c>
      <c r="Y307" s="3">
        <f>IFERROR(MROUND(Tabela5[[#This Row],[Filtro Horário Fim]],1/48)," ")</f>
        <v>0.875</v>
      </c>
      <c r="Z307" s="3">
        <f>IFERROR(MROUND(Tabela5[[#This Row],[Hora Início Realizado]],1/48)," ")</f>
        <v>0.5625</v>
      </c>
    </row>
    <row r="308" spans="1:26" x14ac:dyDescent="0.3">
      <c r="A308" t="s">
        <v>17</v>
      </c>
      <c r="B308">
        <v>59</v>
      </c>
      <c r="C308" t="s">
        <v>1480</v>
      </c>
      <c r="D308" t="s">
        <v>1570</v>
      </c>
      <c r="E308" t="s">
        <v>1571</v>
      </c>
      <c r="F308" t="s">
        <v>1572</v>
      </c>
      <c r="G308" t="s">
        <v>275</v>
      </c>
      <c r="H308" t="s">
        <v>89</v>
      </c>
      <c r="I308" t="s">
        <v>24</v>
      </c>
      <c r="J308" t="s">
        <v>37</v>
      </c>
      <c r="K308" t="s">
        <v>1573</v>
      </c>
      <c r="L308" t="s">
        <v>27</v>
      </c>
      <c r="M308" t="s">
        <v>28</v>
      </c>
      <c r="N308" t="s">
        <v>1574</v>
      </c>
      <c r="O308" s="3" t="s">
        <v>1575</v>
      </c>
      <c r="P308" t="s">
        <v>31</v>
      </c>
      <c r="R308">
        <v>6</v>
      </c>
      <c r="S308" t="str">
        <f>LEFT(Tabela5[[#This Row],[Hora Fim Realizado]],5)</f>
        <v>20:56</v>
      </c>
      <c r="T308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308" s="3">
        <f>IF((V308-(Tabela5[[#This Row],[Hora Fim Realizado]]-Tabela5[[#This Row],[Hora Início Realizado]]))&lt; 0,(Tabela5[[#This Row],[Hora Fim Realizado]]-Tabela5[[#This Row],[Hora Início Realizado]])-V308,V308-(Tabela5[[#This Row],[Hora Fim Realizado]]-Tabela5[[#This Row],[Hora Início Realizado]]))</f>
        <v>4.1296296296295998E-2</v>
      </c>
      <c r="V308" s="3">
        <v>0.33333333333333298</v>
      </c>
      <c r="W308">
        <f>IF((V308-(Tabela5[[#This Row],[Hora Fim Realizado]]-Tabela5[[#This Row],[Hora Início Realizado]]))&lt; 0,-1*(MINUTE(Tabela5[[#This Row],[Hora ]]))+(HOUR(Tabela5[[#This Row],[Hora ]])*60),(MINUTE(Tabela5[[#This Row],[Hora ]]))+(HOUR(Tabela5[[#This Row],[Hora ]])*60))</f>
        <v>59</v>
      </c>
      <c r="X308" t="str">
        <f t="shared" si="4"/>
        <v>De 30 até 60 minutos</v>
      </c>
      <c r="Y308" s="3">
        <f>IFERROR(MROUND(Tabela5[[#This Row],[Filtro Horário Fim]],1/48)," ")</f>
        <v>0.875</v>
      </c>
      <c r="Z308" s="3">
        <f>IFERROR(MROUND(Tabela5[[#This Row],[Hora Início Realizado]],1/48)," ")</f>
        <v>0.58333333333333326</v>
      </c>
    </row>
    <row r="309" spans="1:26" x14ac:dyDescent="0.3">
      <c r="A309" t="s">
        <v>17</v>
      </c>
      <c r="B309">
        <v>81</v>
      </c>
      <c r="C309" t="s">
        <v>1480</v>
      </c>
      <c r="D309" t="s">
        <v>1576</v>
      </c>
      <c r="E309" t="s">
        <v>1577</v>
      </c>
      <c r="F309" t="s">
        <v>1578</v>
      </c>
      <c r="G309" t="s">
        <v>310</v>
      </c>
      <c r="H309" t="s">
        <v>124</v>
      </c>
      <c r="I309" t="s">
        <v>24</v>
      </c>
      <c r="J309" t="s">
        <v>37</v>
      </c>
      <c r="K309" t="s">
        <v>1579</v>
      </c>
      <c r="L309" t="s">
        <v>27</v>
      </c>
      <c r="M309" t="s">
        <v>28</v>
      </c>
      <c r="N309" t="s">
        <v>1580</v>
      </c>
      <c r="O309" s="3" t="s">
        <v>1581</v>
      </c>
      <c r="P309" t="s">
        <v>41</v>
      </c>
      <c r="R309">
        <v>6.125</v>
      </c>
      <c r="S309" t="str">
        <f>LEFT(Tabela5[[#This Row],[Hora Fim Realizado]],5)</f>
        <v>20:17</v>
      </c>
      <c r="T309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309" s="3">
        <f>IF((V309-(Tabela5[[#This Row],[Hora Fim Realizado]]-Tabela5[[#This Row],[Hora Início Realizado]]))&lt; 0,(Tabela5[[#This Row],[Hora Fim Realizado]]-Tabela5[[#This Row],[Hora Início Realizado]])-V309,V309-(Tabela5[[#This Row],[Hora Fim Realizado]]-Tabela5[[#This Row],[Hora Início Realizado]]))</f>
        <v>5.6273148148147711E-2</v>
      </c>
      <c r="V309" s="3">
        <v>0.33333333333333298</v>
      </c>
      <c r="W309">
        <f>IF((V309-(Tabela5[[#This Row],[Hora Fim Realizado]]-Tabela5[[#This Row],[Hora Início Realizado]]))&lt; 0,-1*(MINUTE(Tabela5[[#This Row],[Hora ]]))+(HOUR(Tabela5[[#This Row],[Hora ]])*60),(MINUTE(Tabela5[[#This Row],[Hora ]]))+(HOUR(Tabela5[[#This Row],[Hora ]])*60))</f>
        <v>81</v>
      </c>
      <c r="X309" t="str">
        <f t="shared" si="4"/>
        <v>De 60 até 90 minutos</v>
      </c>
      <c r="Y309" s="3">
        <f>IFERROR(MROUND(Tabela5[[#This Row],[Filtro Horário Fim]],1/48)," ")</f>
        <v>0.85416666666666663</v>
      </c>
      <c r="Z309" s="3">
        <f>IFERROR(MROUND(Tabela5[[#This Row],[Hora Início Realizado]],1/48)," ")</f>
        <v>0.5625</v>
      </c>
    </row>
    <row r="310" spans="1:26" x14ac:dyDescent="0.3">
      <c r="A310" t="s">
        <v>17</v>
      </c>
      <c r="B310">
        <v>198</v>
      </c>
      <c r="C310" t="s">
        <v>1480</v>
      </c>
      <c r="D310" t="s">
        <v>1582</v>
      </c>
      <c r="E310" t="s">
        <v>1583</v>
      </c>
      <c r="F310" t="s">
        <v>1584</v>
      </c>
      <c r="G310" t="s">
        <v>283</v>
      </c>
      <c r="H310" t="s">
        <v>362</v>
      </c>
      <c r="I310" t="s">
        <v>24</v>
      </c>
      <c r="J310" t="s">
        <v>37</v>
      </c>
      <c r="K310" t="s">
        <v>1585</v>
      </c>
      <c r="L310" t="s">
        <v>27</v>
      </c>
      <c r="M310" t="s">
        <v>28</v>
      </c>
      <c r="N310" t="s">
        <v>1586</v>
      </c>
      <c r="O310" s="3" t="s">
        <v>1569</v>
      </c>
      <c r="P310" t="s">
        <v>68</v>
      </c>
      <c r="R310">
        <v>6.25</v>
      </c>
      <c r="S310" t="str">
        <f>LEFT(Tabela5[[#This Row],[Hora Fim Realizado]],5)</f>
        <v>21:05</v>
      </c>
      <c r="T310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Acima de 21h</v>
      </c>
      <c r="U310" s="3">
        <f>IF((V310-(Tabela5[[#This Row],[Hora Fim Realizado]]-Tabela5[[#This Row],[Hora Início Realizado]]))&lt; 0,(Tabela5[[#This Row],[Hora Fim Realizado]]-Tabela5[[#This Row],[Hora Início Realizado]])-V310,V310-(Tabela5[[#This Row],[Hora Fim Realizado]]-Tabela5[[#This Row],[Hora Início Realizado]]))</f>
        <v>0.13749999999999968</v>
      </c>
      <c r="V310" s="3">
        <v>0.33333333333333298</v>
      </c>
      <c r="W310">
        <f>IF((V310-(Tabela5[[#This Row],[Hora Fim Realizado]]-Tabela5[[#This Row],[Hora Início Realizado]]))&lt; 0,-1*(MINUTE(Tabela5[[#This Row],[Hora ]]))+(HOUR(Tabela5[[#This Row],[Hora ]])*60),(MINUTE(Tabela5[[#This Row],[Hora ]]))+(HOUR(Tabela5[[#This Row],[Hora ]])*60))</f>
        <v>198</v>
      </c>
      <c r="X310" t="str">
        <f t="shared" si="4"/>
        <v>Acima de 120 minutos</v>
      </c>
      <c r="Y310" s="3">
        <f>IFERROR(MROUND(Tabela5[[#This Row],[Filtro Horário Fim]],1/48)," ")</f>
        <v>0.875</v>
      </c>
      <c r="Z310" s="3">
        <f>IFERROR(MROUND(Tabela5[[#This Row],[Hora Início Realizado]],1/48)," ")</f>
        <v>0.6875</v>
      </c>
    </row>
    <row r="311" spans="1:26" x14ac:dyDescent="0.3">
      <c r="A311" t="s">
        <v>17</v>
      </c>
      <c r="B311">
        <v>34</v>
      </c>
      <c r="C311" t="s">
        <v>1480</v>
      </c>
      <c r="D311" t="s">
        <v>1587</v>
      </c>
      <c r="E311" t="s">
        <v>1588</v>
      </c>
      <c r="F311" t="s">
        <v>1589</v>
      </c>
      <c r="G311" t="s">
        <v>318</v>
      </c>
      <c r="H311" t="s">
        <v>354</v>
      </c>
      <c r="I311" t="s">
        <v>24</v>
      </c>
      <c r="J311" t="s">
        <v>37</v>
      </c>
      <c r="K311" t="s">
        <v>1590</v>
      </c>
      <c r="L311" t="s">
        <v>27</v>
      </c>
      <c r="M311" t="s">
        <v>28</v>
      </c>
      <c r="N311" t="s">
        <v>1591</v>
      </c>
      <c r="O311" s="3" t="s">
        <v>1592</v>
      </c>
      <c r="P311" t="s">
        <v>50</v>
      </c>
      <c r="R311">
        <v>10.495000000000001</v>
      </c>
      <c r="S311" t="str">
        <f>LEFT(Tabela5[[#This Row],[Hora Fim Realizado]],5)</f>
        <v>20:59</v>
      </c>
      <c r="T311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311" s="3">
        <f>IF((V311-(Tabela5[[#This Row],[Hora Fim Realizado]]-Tabela5[[#This Row],[Hora Início Realizado]]))&lt; 0,(Tabela5[[#This Row],[Hora Fim Realizado]]-Tabela5[[#This Row],[Hora Início Realizado]])-V311,V311-(Tabela5[[#This Row],[Hora Fim Realizado]]-Tabela5[[#This Row],[Hora Início Realizado]]))</f>
        <v>2.3958333333333026E-2</v>
      </c>
      <c r="V311" s="3">
        <v>0.33333333333333298</v>
      </c>
      <c r="W311">
        <f>IF((V311-(Tabela5[[#This Row],[Hora Fim Realizado]]-Tabela5[[#This Row],[Hora Início Realizado]]))&lt; 0,-1*(MINUTE(Tabela5[[#This Row],[Hora ]]))+(HOUR(Tabela5[[#This Row],[Hora ]])*60),(MINUTE(Tabela5[[#This Row],[Hora ]]))+(HOUR(Tabela5[[#This Row],[Hora ]])*60))</f>
        <v>34</v>
      </c>
      <c r="X311" t="str">
        <f t="shared" si="4"/>
        <v>De 30 até 60 minutos</v>
      </c>
      <c r="Y311" s="3">
        <f>IFERROR(MROUND(Tabela5[[#This Row],[Filtro Horário Fim]],1/48)," ")</f>
        <v>0.875</v>
      </c>
      <c r="Z311" s="3">
        <f>IFERROR(MROUND(Tabela5[[#This Row],[Hora Início Realizado]],1/48)," ")</f>
        <v>0.5625</v>
      </c>
    </row>
    <row r="312" spans="1:26" x14ac:dyDescent="0.3">
      <c r="A312" t="s">
        <v>17</v>
      </c>
      <c r="B312">
        <v>95</v>
      </c>
      <c r="C312" t="s">
        <v>1480</v>
      </c>
      <c r="D312" t="s">
        <v>1593</v>
      </c>
      <c r="E312" t="s">
        <v>1594</v>
      </c>
      <c r="F312" t="s">
        <v>1595</v>
      </c>
      <c r="G312" t="s">
        <v>369</v>
      </c>
      <c r="H312" t="s">
        <v>255</v>
      </c>
      <c r="I312" t="s">
        <v>24</v>
      </c>
      <c r="J312" t="s">
        <v>37</v>
      </c>
      <c r="K312" t="s">
        <v>1596</v>
      </c>
      <c r="L312" t="s">
        <v>27</v>
      </c>
      <c r="M312" t="s">
        <v>28</v>
      </c>
      <c r="N312" t="s">
        <v>1597</v>
      </c>
      <c r="O312" s="3" t="s">
        <v>1598</v>
      </c>
      <c r="P312" t="s">
        <v>31</v>
      </c>
      <c r="R312">
        <v>7.75</v>
      </c>
      <c r="S312" t="str">
        <f>LEFT(Tabela5[[#This Row],[Hora Fim Realizado]],5)</f>
        <v>20:22</v>
      </c>
      <c r="T312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312" s="3">
        <f>IF((V312-(Tabela5[[#This Row],[Hora Fim Realizado]]-Tabela5[[#This Row],[Hora Início Realizado]]))&lt; 0,(Tabela5[[#This Row],[Hora Fim Realizado]]-Tabela5[[#This Row],[Hora Início Realizado]])-V312,V312-(Tabela5[[#This Row],[Hora Fim Realizado]]-Tabela5[[#This Row],[Hora Início Realizado]]))</f>
        <v>6.6134259259258921E-2</v>
      </c>
      <c r="V312" s="3">
        <v>0.33333333333333298</v>
      </c>
      <c r="W312">
        <f>IF((V312-(Tabela5[[#This Row],[Hora Fim Realizado]]-Tabela5[[#This Row],[Hora Início Realizado]]))&lt; 0,-1*(MINUTE(Tabela5[[#This Row],[Hora ]]))+(HOUR(Tabela5[[#This Row],[Hora ]])*60),(MINUTE(Tabela5[[#This Row],[Hora ]]))+(HOUR(Tabela5[[#This Row],[Hora ]])*60))</f>
        <v>95</v>
      </c>
      <c r="X312" t="str">
        <f t="shared" si="4"/>
        <v>De 90 até 120 minutos</v>
      </c>
      <c r="Y312" s="3">
        <f>IFERROR(MROUND(Tabela5[[#This Row],[Filtro Horário Fim]],1/48)," ")</f>
        <v>0.85416666666666663</v>
      </c>
      <c r="Z312" s="3">
        <f>IFERROR(MROUND(Tabela5[[#This Row],[Hora Início Realizado]],1/48)," ")</f>
        <v>0.58333333333333326</v>
      </c>
    </row>
    <row r="313" spans="1:26" x14ac:dyDescent="0.3">
      <c r="A313" t="s">
        <v>17</v>
      </c>
      <c r="B313">
        <v>159</v>
      </c>
      <c r="C313" t="s">
        <v>1480</v>
      </c>
      <c r="D313" t="s">
        <v>202</v>
      </c>
      <c r="E313" t="s">
        <v>1599</v>
      </c>
      <c r="F313" t="s">
        <v>1600</v>
      </c>
      <c r="G313" t="s">
        <v>382</v>
      </c>
      <c r="H313" t="s">
        <v>1163</v>
      </c>
      <c r="I313" t="s">
        <v>24</v>
      </c>
      <c r="J313" t="s">
        <v>37</v>
      </c>
      <c r="K313" t="s">
        <v>1601</v>
      </c>
      <c r="L313" t="s">
        <v>27</v>
      </c>
      <c r="M313" t="s">
        <v>28</v>
      </c>
      <c r="N313" t="s">
        <v>1602</v>
      </c>
      <c r="O313" s="3" t="s">
        <v>1603</v>
      </c>
      <c r="P313" t="s">
        <v>41</v>
      </c>
      <c r="R313">
        <v>10.625</v>
      </c>
      <c r="S313" t="str">
        <f>LEFT(Tabela5[[#This Row],[Hora Fim Realizado]],5)</f>
        <v>19:07</v>
      </c>
      <c r="T313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313" s="3">
        <f>IF((V313-(Tabela5[[#This Row],[Hora Fim Realizado]]-Tabela5[[#This Row],[Hora Início Realizado]]))&lt; 0,(Tabela5[[#This Row],[Hora Fim Realizado]]-Tabela5[[#This Row],[Hora Início Realizado]])-V313,V313-(Tabela5[[#This Row],[Hora Fim Realizado]]-Tabela5[[#This Row],[Hora Início Realizado]]))</f>
        <v>0.11087962962962933</v>
      </c>
      <c r="V313" s="3">
        <v>0.33333333333333298</v>
      </c>
      <c r="W313">
        <f>IF((V313-(Tabela5[[#This Row],[Hora Fim Realizado]]-Tabela5[[#This Row],[Hora Início Realizado]]))&lt; 0,-1*(MINUTE(Tabela5[[#This Row],[Hora ]]))+(HOUR(Tabela5[[#This Row],[Hora ]])*60),(MINUTE(Tabela5[[#This Row],[Hora ]]))+(HOUR(Tabela5[[#This Row],[Hora ]])*60))</f>
        <v>159</v>
      </c>
      <c r="X313" t="str">
        <f t="shared" si="4"/>
        <v>Acima de 120 minutos</v>
      </c>
      <c r="Y313" s="3">
        <f>IFERROR(MROUND(Tabela5[[#This Row],[Filtro Horário Fim]],1/48)," ")</f>
        <v>0.79166666666666663</v>
      </c>
      <c r="Z313" s="3">
        <f>IFERROR(MROUND(Tabela5[[#This Row],[Hora Início Realizado]],1/48)," ")</f>
        <v>0.58333333333333326</v>
      </c>
    </row>
    <row r="314" spans="1:26" x14ac:dyDescent="0.3">
      <c r="A314" t="s">
        <v>17</v>
      </c>
      <c r="B314">
        <v>188</v>
      </c>
      <c r="C314" t="s">
        <v>1480</v>
      </c>
      <c r="D314" t="s">
        <v>412</v>
      </c>
      <c r="E314" t="s">
        <v>1604</v>
      </c>
      <c r="F314" t="s">
        <v>1605</v>
      </c>
      <c r="G314" t="s">
        <v>396</v>
      </c>
      <c r="H314" t="s">
        <v>1606</v>
      </c>
      <c r="I314" t="s">
        <v>24</v>
      </c>
      <c r="J314" t="s">
        <v>37</v>
      </c>
      <c r="K314" t="s">
        <v>1601</v>
      </c>
      <c r="L314" t="s">
        <v>27</v>
      </c>
      <c r="M314" t="s">
        <v>28</v>
      </c>
      <c r="N314" t="s">
        <v>1607</v>
      </c>
      <c r="O314" s="3" t="s">
        <v>1608</v>
      </c>
      <c r="P314" t="s">
        <v>31</v>
      </c>
      <c r="R314">
        <v>9.125</v>
      </c>
      <c r="S314" t="str">
        <f>LEFT(Tabela5[[#This Row],[Hora Fim Realizado]],5)</f>
        <v>18:18</v>
      </c>
      <c r="T314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19h</v>
      </c>
      <c r="U314" s="3">
        <f>IF((V314-(Tabela5[[#This Row],[Hora Fim Realizado]]-Tabela5[[#This Row],[Hora Início Realizado]]))&lt; 0,(Tabela5[[#This Row],[Hora Fim Realizado]]-Tabela5[[#This Row],[Hora Início Realizado]])-V314,V314-(Tabela5[[#This Row],[Hora Fim Realizado]]-Tabela5[[#This Row],[Hora Início Realizado]]))</f>
        <v>0.13085648148148116</v>
      </c>
      <c r="V314" s="3">
        <v>0.33333333333333298</v>
      </c>
      <c r="W314">
        <f>IF((V314-(Tabela5[[#This Row],[Hora Fim Realizado]]-Tabela5[[#This Row],[Hora Início Realizado]]))&lt; 0,-1*(MINUTE(Tabela5[[#This Row],[Hora ]]))+(HOUR(Tabela5[[#This Row],[Hora ]])*60),(MINUTE(Tabela5[[#This Row],[Hora ]]))+(HOUR(Tabela5[[#This Row],[Hora ]])*60))</f>
        <v>188</v>
      </c>
      <c r="X314" t="str">
        <f t="shared" si="4"/>
        <v>Acima de 120 minutos</v>
      </c>
      <c r="Y314" s="3">
        <f>IFERROR(MROUND(Tabela5[[#This Row],[Filtro Horário Fim]],1/48)," ")</f>
        <v>0.77083333333333326</v>
      </c>
      <c r="Z314" s="3">
        <f>IFERROR(MROUND(Tabela5[[#This Row],[Hora Início Realizado]],1/48)," ")</f>
        <v>0.5625</v>
      </c>
    </row>
    <row r="315" spans="1:26" x14ac:dyDescent="0.3">
      <c r="A315" t="s">
        <v>17</v>
      </c>
      <c r="B315">
        <v>62</v>
      </c>
      <c r="C315" t="s">
        <v>1480</v>
      </c>
      <c r="D315" t="s">
        <v>953</v>
      </c>
      <c r="E315" t="s">
        <v>1609</v>
      </c>
      <c r="F315" t="s">
        <v>1610</v>
      </c>
      <c r="G315" t="s">
        <v>165</v>
      </c>
      <c r="H315" t="s">
        <v>152</v>
      </c>
      <c r="I315" t="s">
        <v>24</v>
      </c>
      <c r="J315" t="s">
        <v>37</v>
      </c>
      <c r="K315" t="s">
        <v>1491</v>
      </c>
      <c r="L315" t="s">
        <v>27</v>
      </c>
      <c r="M315" t="s">
        <v>28</v>
      </c>
      <c r="N315" t="s">
        <v>1611</v>
      </c>
      <c r="O315" s="3" t="s">
        <v>1612</v>
      </c>
      <c r="P315" t="s">
        <v>68</v>
      </c>
      <c r="R315">
        <v>5.75</v>
      </c>
      <c r="S315" t="str">
        <f>LEFT(Tabela5[[#This Row],[Hora Fim Realizado]],5)</f>
        <v>20:52</v>
      </c>
      <c r="T315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315" s="3">
        <f>IF((V315-(Tabela5[[#This Row],[Hora Fim Realizado]]-Tabela5[[#This Row],[Hora Início Realizado]]))&lt; 0,(Tabela5[[#This Row],[Hora Fim Realizado]]-Tabela5[[#This Row],[Hora Início Realizado]])-V315,V315-(Tabela5[[#This Row],[Hora Fim Realizado]]-Tabela5[[#This Row],[Hora Início Realizado]]))</f>
        <v>4.3599537037036618E-2</v>
      </c>
      <c r="V315" s="3">
        <v>0.33333333333333298</v>
      </c>
      <c r="W315">
        <f>IF((V315-(Tabela5[[#This Row],[Hora Fim Realizado]]-Tabela5[[#This Row],[Hora Início Realizado]]))&lt; 0,-1*(MINUTE(Tabela5[[#This Row],[Hora ]]))+(HOUR(Tabela5[[#This Row],[Hora ]])*60),(MINUTE(Tabela5[[#This Row],[Hora ]]))+(HOUR(Tabela5[[#This Row],[Hora ]])*60))</f>
        <v>62</v>
      </c>
      <c r="X315" t="str">
        <f t="shared" si="4"/>
        <v>De 60 até 90 minutos</v>
      </c>
      <c r="Y315" s="3">
        <f>IFERROR(MROUND(Tabela5[[#This Row],[Filtro Horário Fim]],1/48)," ")</f>
        <v>0.875</v>
      </c>
      <c r="Z315" s="3">
        <f>IFERROR(MROUND(Tabela5[[#This Row],[Hora Início Realizado]],1/48)," ")</f>
        <v>0.58333333333333326</v>
      </c>
    </row>
    <row r="316" spans="1:26" x14ac:dyDescent="0.3">
      <c r="A316" t="s">
        <v>17</v>
      </c>
      <c r="B316">
        <v>187</v>
      </c>
      <c r="C316" t="s">
        <v>1480</v>
      </c>
      <c r="D316" t="s">
        <v>1613</v>
      </c>
      <c r="E316" t="s">
        <v>1614</v>
      </c>
      <c r="F316" t="s">
        <v>1615</v>
      </c>
      <c r="G316" t="s">
        <v>247</v>
      </c>
      <c r="H316" t="s">
        <v>304</v>
      </c>
      <c r="I316" t="s">
        <v>24</v>
      </c>
      <c r="J316" t="s">
        <v>37</v>
      </c>
      <c r="K316" t="s">
        <v>1491</v>
      </c>
      <c r="L316" t="s">
        <v>1477</v>
      </c>
      <c r="M316" t="s">
        <v>1255</v>
      </c>
      <c r="N316" t="s">
        <v>1616</v>
      </c>
      <c r="O316" s="3" t="s">
        <v>1617</v>
      </c>
      <c r="P316" t="s">
        <v>59</v>
      </c>
      <c r="R316">
        <v>4.5</v>
      </c>
      <c r="S316" t="str">
        <f>LEFT(Tabela5[[#This Row],[Hora Fim Realizado]],5)</f>
        <v>21:22</v>
      </c>
      <c r="T316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Acima de 21h</v>
      </c>
      <c r="U316" s="3">
        <f>IF((V316-(Tabela5[[#This Row],[Hora Fim Realizado]]-Tabela5[[#This Row],[Hora Início Realizado]]))&lt; 0,(Tabela5[[#This Row],[Hora Fim Realizado]]-Tabela5[[#This Row],[Hora Início Realizado]])-V316,V316-(Tabela5[[#This Row],[Hora Fim Realizado]]-Tabela5[[#This Row],[Hora Início Realizado]]))</f>
        <v>0.13005787037037003</v>
      </c>
      <c r="V316" s="3">
        <v>0.33333333333333298</v>
      </c>
      <c r="W316">
        <f>IF((V316-(Tabela5[[#This Row],[Hora Fim Realizado]]-Tabela5[[#This Row],[Hora Início Realizado]]))&lt; 0,-1*(MINUTE(Tabela5[[#This Row],[Hora ]]))+(HOUR(Tabela5[[#This Row],[Hora ]])*60),(MINUTE(Tabela5[[#This Row],[Hora ]]))+(HOUR(Tabela5[[#This Row],[Hora ]])*60))</f>
        <v>187</v>
      </c>
      <c r="X316" t="str">
        <f t="shared" si="4"/>
        <v>Acima de 120 minutos</v>
      </c>
      <c r="Y316" s="3">
        <f>IFERROR(MROUND(Tabela5[[#This Row],[Filtro Horário Fim]],1/48)," ")</f>
        <v>0.89583333333333326</v>
      </c>
      <c r="Z316" s="3">
        <f>IFERROR(MROUND(Tabela5[[#This Row],[Hora Início Realizado]],1/48)," ")</f>
        <v>0.6875</v>
      </c>
    </row>
    <row r="317" spans="1:26" x14ac:dyDescent="0.3">
      <c r="A317" t="s">
        <v>17</v>
      </c>
      <c r="B317">
        <v>480</v>
      </c>
      <c r="C317" t="s">
        <v>1480</v>
      </c>
      <c r="D317" t="s">
        <v>1202</v>
      </c>
      <c r="E317" t="s">
        <v>1618</v>
      </c>
      <c r="F317" t="s">
        <v>1619</v>
      </c>
      <c r="G317" t="s">
        <v>173</v>
      </c>
      <c r="H317" t="s">
        <v>1620</v>
      </c>
      <c r="I317" t="s">
        <v>24</v>
      </c>
      <c r="J317" t="s">
        <v>37</v>
      </c>
      <c r="K317" t="s">
        <v>1491</v>
      </c>
      <c r="L317" t="s">
        <v>501</v>
      </c>
      <c r="M317" t="s">
        <v>502</v>
      </c>
      <c r="P317" t="s">
        <v>92</v>
      </c>
      <c r="R317">
        <v>6.75</v>
      </c>
      <c r="S317" t="str">
        <f>LEFT(Tabela5[[#This Row],[Hora Fim Realizado]],5)</f>
        <v/>
      </c>
      <c r="T317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17h</v>
      </c>
      <c r="U317" s="3">
        <f>IF((V317-(Tabela5[[#This Row],[Hora Fim Realizado]]-Tabela5[[#This Row],[Hora Início Realizado]]))&lt; 0,(Tabela5[[#This Row],[Hora Fim Realizado]]-Tabela5[[#This Row],[Hora Início Realizado]])-V317,V317-(Tabela5[[#This Row],[Hora Fim Realizado]]-Tabela5[[#This Row],[Hora Início Realizado]]))</f>
        <v>0.33333333333333298</v>
      </c>
      <c r="V317" s="3">
        <v>0.33333333333333298</v>
      </c>
      <c r="W317">
        <f>IF((V317-(Tabela5[[#This Row],[Hora Fim Realizado]]-Tabela5[[#This Row],[Hora Início Realizado]]))&lt; 0,-1*(MINUTE(Tabela5[[#This Row],[Hora ]]))+(HOUR(Tabela5[[#This Row],[Hora ]])*60),(MINUTE(Tabela5[[#This Row],[Hora ]]))+(HOUR(Tabela5[[#This Row],[Hora ]])*60))</f>
        <v>480</v>
      </c>
      <c r="X317" t="str">
        <f t="shared" si="4"/>
        <v>Acima de 120 minutos</v>
      </c>
      <c r="Y317" s="3" t="str">
        <f>IFERROR(MROUND(Tabela5[[#This Row],[Filtro Horário Fim]],1/48)," ")</f>
        <v xml:space="preserve"> </v>
      </c>
      <c r="Z317" s="3">
        <f>IFERROR(MROUND(Tabela5[[#This Row],[Hora Início Realizado]],1/48)," ")</f>
        <v>0</v>
      </c>
    </row>
    <row r="318" spans="1:26" x14ac:dyDescent="0.3">
      <c r="A318" t="s">
        <v>17</v>
      </c>
      <c r="B318">
        <v>57</v>
      </c>
      <c r="C318" t="s">
        <v>1480</v>
      </c>
      <c r="D318" t="s">
        <v>1621</v>
      </c>
      <c r="E318" t="s">
        <v>1622</v>
      </c>
      <c r="F318" t="s">
        <v>1623</v>
      </c>
      <c r="G318" t="s">
        <v>361</v>
      </c>
      <c r="H318" t="s">
        <v>255</v>
      </c>
      <c r="I318" t="s">
        <v>24</v>
      </c>
      <c r="J318" t="s">
        <v>37</v>
      </c>
      <c r="K318" t="s">
        <v>1624</v>
      </c>
      <c r="L318" t="s">
        <v>27</v>
      </c>
      <c r="M318" t="s">
        <v>28</v>
      </c>
      <c r="N318" t="s">
        <v>1625</v>
      </c>
      <c r="O318" s="3" t="s">
        <v>1626</v>
      </c>
      <c r="P318" t="s">
        <v>41</v>
      </c>
      <c r="R318">
        <v>5.875</v>
      </c>
      <c r="S318" t="str">
        <f>LEFT(Tabela5[[#This Row],[Hora Fim Realizado]],5)</f>
        <v>21:22</v>
      </c>
      <c r="T318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Acima de 21h</v>
      </c>
      <c r="U318" s="3">
        <f>IF((V318-(Tabela5[[#This Row],[Hora Fim Realizado]]-Tabela5[[#This Row],[Hora Início Realizado]]))&lt; 0,(Tabela5[[#This Row],[Hora Fim Realizado]]-Tabela5[[#This Row],[Hora Início Realizado]])-V318,V318-(Tabela5[[#This Row],[Hora Fim Realizado]]-Tabela5[[#This Row],[Hora Início Realizado]]))</f>
        <v>4.0219907407407052E-2</v>
      </c>
      <c r="V318" s="3">
        <v>0.33333333333333298</v>
      </c>
      <c r="W318">
        <f>IF((V318-(Tabela5[[#This Row],[Hora Fim Realizado]]-Tabela5[[#This Row],[Hora Início Realizado]]))&lt; 0,-1*(MINUTE(Tabela5[[#This Row],[Hora ]]))+(HOUR(Tabela5[[#This Row],[Hora ]])*60),(MINUTE(Tabela5[[#This Row],[Hora ]]))+(HOUR(Tabela5[[#This Row],[Hora ]])*60))</f>
        <v>57</v>
      </c>
      <c r="X318" t="str">
        <f t="shared" si="4"/>
        <v>De 30 até 60 minutos</v>
      </c>
      <c r="Y318" s="3">
        <f>IFERROR(MROUND(Tabela5[[#This Row],[Filtro Horário Fim]],1/48)," ")</f>
        <v>0.89583333333333326</v>
      </c>
      <c r="Z318" s="3">
        <f>IFERROR(MROUND(Tabela5[[#This Row],[Hora Início Realizado]],1/48)," ")</f>
        <v>0.60416666666666663</v>
      </c>
    </row>
    <row r="319" spans="1:26" x14ac:dyDescent="0.3">
      <c r="A319" t="s">
        <v>17</v>
      </c>
      <c r="B319">
        <v>480</v>
      </c>
      <c r="C319" t="s">
        <v>1480</v>
      </c>
      <c r="D319" t="s">
        <v>152</v>
      </c>
      <c r="E319" t="s">
        <v>1627</v>
      </c>
      <c r="F319" t="s">
        <v>1628</v>
      </c>
      <c r="G319" t="s">
        <v>173</v>
      </c>
      <c r="H319" t="s">
        <v>1629</v>
      </c>
      <c r="I319" t="s">
        <v>24</v>
      </c>
      <c r="J319" t="s">
        <v>37</v>
      </c>
      <c r="K319" t="s">
        <v>1630</v>
      </c>
      <c r="L319" t="s">
        <v>27</v>
      </c>
      <c r="M319" t="s">
        <v>502</v>
      </c>
      <c r="P319" t="s">
        <v>92</v>
      </c>
      <c r="R319">
        <v>1.875</v>
      </c>
      <c r="S319" t="str">
        <f>LEFT(Tabela5[[#This Row],[Hora Fim Realizado]],5)</f>
        <v/>
      </c>
      <c r="T319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17h</v>
      </c>
      <c r="U319" s="3">
        <f>IF((V319-(Tabela5[[#This Row],[Hora Fim Realizado]]-Tabela5[[#This Row],[Hora Início Realizado]]))&lt; 0,(Tabela5[[#This Row],[Hora Fim Realizado]]-Tabela5[[#This Row],[Hora Início Realizado]])-V319,V319-(Tabela5[[#This Row],[Hora Fim Realizado]]-Tabela5[[#This Row],[Hora Início Realizado]]))</f>
        <v>0.33333333333333298</v>
      </c>
      <c r="V319" s="3">
        <v>0.33333333333333298</v>
      </c>
      <c r="W319">
        <f>IF((V319-(Tabela5[[#This Row],[Hora Fim Realizado]]-Tabela5[[#This Row],[Hora Início Realizado]]))&lt; 0,-1*(MINUTE(Tabela5[[#This Row],[Hora ]]))+(HOUR(Tabela5[[#This Row],[Hora ]])*60),(MINUTE(Tabela5[[#This Row],[Hora ]]))+(HOUR(Tabela5[[#This Row],[Hora ]])*60))</f>
        <v>480</v>
      </c>
      <c r="X319" t="str">
        <f t="shared" si="4"/>
        <v>Acima de 120 minutos</v>
      </c>
      <c r="Y319" s="3" t="str">
        <f>IFERROR(MROUND(Tabela5[[#This Row],[Filtro Horário Fim]],1/48)," ")</f>
        <v xml:space="preserve"> </v>
      </c>
      <c r="Z319" s="3">
        <f>IFERROR(MROUND(Tabela5[[#This Row],[Hora Início Realizado]],1/48)," ")</f>
        <v>0</v>
      </c>
    </row>
    <row r="320" spans="1:26" x14ac:dyDescent="0.3">
      <c r="A320" t="s">
        <v>17</v>
      </c>
      <c r="B320">
        <v>100</v>
      </c>
      <c r="C320" t="s">
        <v>1480</v>
      </c>
      <c r="D320" t="s">
        <v>1516</v>
      </c>
      <c r="E320" t="s">
        <v>1631</v>
      </c>
      <c r="F320" t="s">
        <v>1632</v>
      </c>
      <c r="G320" t="s">
        <v>340</v>
      </c>
      <c r="H320" t="s">
        <v>36</v>
      </c>
      <c r="I320" t="s">
        <v>24</v>
      </c>
      <c r="J320" t="s">
        <v>37</v>
      </c>
      <c r="K320" t="s">
        <v>1633</v>
      </c>
      <c r="L320" t="s">
        <v>27</v>
      </c>
      <c r="M320" t="s">
        <v>28</v>
      </c>
      <c r="N320" t="s">
        <v>1634</v>
      </c>
      <c r="O320" s="3" t="s">
        <v>1635</v>
      </c>
      <c r="P320" t="s">
        <v>50</v>
      </c>
      <c r="R320">
        <v>12.5</v>
      </c>
      <c r="S320" t="str">
        <f>LEFT(Tabela5[[#This Row],[Hora Fim Realizado]],5)</f>
        <v>20:53</v>
      </c>
      <c r="T320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320" s="3">
        <f>IF((V320-(Tabela5[[#This Row],[Hora Fim Realizado]]-Tabela5[[#This Row],[Hora Início Realizado]]))&lt; 0,(Tabela5[[#This Row],[Hora Fim Realizado]]-Tabela5[[#This Row],[Hora Início Realizado]])-V320,V320-(Tabela5[[#This Row],[Hora Fim Realizado]]-Tabela5[[#This Row],[Hora Início Realizado]]))</f>
        <v>6.9490740740740298E-2</v>
      </c>
      <c r="V320" s="3">
        <v>0.33333333333333298</v>
      </c>
      <c r="W320">
        <f>IF((V320-(Tabela5[[#This Row],[Hora Fim Realizado]]-Tabela5[[#This Row],[Hora Início Realizado]]))&lt; 0,-1*(MINUTE(Tabela5[[#This Row],[Hora ]]))+(HOUR(Tabela5[[#This Row],[Hora ]])*60),(MINUTE(Tabela5[[#This Row],[Hora ]]))+(HOUR(Tabela5[[#This Row],[Hora ]])*60))</f>
        <v>100</v>
      </c>
      <c r="X320" t="str">
        <f t="shared" si="4"/>
        <v>De 90 até 120 minutos</v>
      </c>
      <c r="Y320" s="3">
        <f>IFERROR(MROUND(Tabela5[[#This Row],[Filtro Horário Fim]],1/48)," ")</f>
        <v>0.875</v>
      </c>
      <c r="Z320" s="3">
        <f>IFERROR(MROUND(Tabela5[[#This Row],[Hora Início Realizado]],1/48)," ")</f>
        <v>0.60416666666666663</v>
      </c>
    </row>
    <row r="321" spans="1:26" x14ac:dyDescent="0.3">
      <c r="A321" t="s">
        <v>17</v>
      </c>
      <c r="B321">
        <v>51</v>
      </c>
      <c r="C321" t="s">
        <v>1480</v>
      </c>
      <c r="D321" t="s">
        <v>1636</v>
      </c>
      <c r="E321" t="s">
        <v>1637</v>
      </c>
      <c r="F321" t="s">
        <v>1638</v>
      </c>
      <c r="G321" t="s">
        <v>353</v>
      </c>
      <c r="H321" t="s">
        <v>476</v>
      </c>
      <c r="I321" t="s">
        <v>24</v>
      </c>
      <c r="J321" t="s">
        <v>37</v>
      </c>
      <c r="K321" t="s">
        <v>1639</v>
      </c>
      <c r="L321" t="s">
        <v>545</v>
      </c>
      <c r="M321" t="s">
        <v>1255</v>
      </c>
      <c r="N321" t="s">
        <v>1640</v>
      </c>
      <c r="O321" s="3" t="s">
        <v>1641</v>
      </c>
      <c r="P321" t="s">
        <v>50</v>
      </c>
      <c r="R321">
        <v>8.125</v>
      </c>
      <c r="S321" t="str">
        <f>LEFT(Tabela5[[#This Row],[Hora Fim Realizado]],5)</f>
        <v>21:45</v>
      </c>
      <c r="T321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Acima de 21h</v>
      </c>
      <c r="U321" s="3">
        <f>IF((V321-(Tabela5[[#This Row],[Hora Fim Realizado]]-Tabela5[[#This Row],[Hora Início Realizado]]))&lt; 0,(Tabela5[[#This Row],[Hora Fim Realizado]]-Tabela5[[#This Row],[Hora Início Realizado]])-V321,V321-(Tabela5[[#This Row],[Hora Fim Realizado]]-Tabela5[[#This Row],[Hora Início Realizado]]))</f>
        <v>3.5532407407407096E-2</v>
      </c>
      <c r="V321" s="3">
        <v>0.33333333333333298</v>
      </c>
      <c r="W321">
        <f>IF((V321-(Tabela5[[#This Row],[Hora Fim Realizado]]-Tabela5[[#This Row],[Hora Início Realizado]]))&lt; 0,-1*(MINUTE(Tabela5[[#This Row],[Hora ]]))+(HOUR(Tabela5[[#This Row],[Hora ]])*60),(MINUTE(Tabela5[[#This Row],[Hora ]]))+(HOUR(Tabela5[[#This Row],[Hora ]])*60))</f>
        <v>51</v>
      </c>
      <c r="X321" t="str">
        <f t="shared" si="4"/>
        <v>De 30 até 60 minutos</v>
      </c>
      <c r="Y321" s="3">
        <f>IFERROR(MROUND(Tabela5[[#This Row],[Filtro Horário Fim]],1/48)," ")</f>
        <v>0.91666666666666663</v>
      </c>
      <c r="Z321" s="3">
        <f>IFERROR(MROUND(Tabela5[[#This Row],[Hora Início Realizado]],1/48)," ")</f>
        <v>0.60416666666666663</v>
      </c>
    </row>
    <row r="322" spans="1:26" x14ac:dyDescent="0.3">
      <c r="A322" t="s">
        <v>17</v>
      </c>
      <c r="B322">
        <v>1155</v>
      </c>
      <c r="C322" t="s">
        <v>1480</v>
      </c>
      <c r="D322" t="s">
        <v>1642</v>
      </c>
      <c r="E322" t="s">
        <v>1643</v>
      </c>
      <c r="F322" t="s">
        <v>1644</v>
      </c>
      <c r="G322" t="s">
        <v>332</v>
      </c>
      <c r="H322" t="s">
        <v>291</v>
      </c>
      <c r="I322" t="s">
        <v>24</v>
      </c>
      <c r="J322" t="s">
        <v>37</v>
      </c>
      <c r="K322" t="s">
        <v>1639</v>
      </c>
      <c r="L322" t="s">
        <v>767</v>
      </c>
      <c r="M322" t="s">
        <v>502</v>
      </c>
      <c r="N322" t="s">
        <v>1645</v>
      </c>
      <c r="P322" t="s">
        <v>92</v>
      </c>
      <c r="R322">
        <v>9.375</v>
      </c>
      <c r="S322" t="str">
        <f>LEFT(Tabela5[[#This Row],[Hora Fim Realizado]],5)</f>
        <v/>
      </c>
      <c r="T322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17h</v>
      </c>
      <c r="U322" s="3">
        <f>IF((V322-(Tabela5[[#This Row],[Hora Fim Realizado]]-Tabela5[[#This Row],[Hora Início Realizado]]))&lt; 0,(Tabela5[[#This Row],[Hora Fim Realizado]]-Tabela5[[#This Row],[Hora Início Realizado]])-V322,V322-(Tabela5[[#This Row],[Hora Fim Realizado]]-Tabela5[[#This Row],[Hora Início Realizado]]))</f>
        <v>0.80208333333333304</v>
      </c>
      <c r="V322" s="3">
        <v>0.33333333333333298</v>
      </c>
      <c r="W322">
        <f>IF((V322-(Tabela5[[#This Row],[Hora Fim Realizado]]-Tabela5[[#This Row],[Hora Início Realizado]]))&lt; 0,-1*(MINUTE(Tabela5[[#This Row],[Hora ]]))+(HOUR(Tabela5[[#This Row],[Hora ]])*60),(MINUTE(Tabela5[[#This Row],[Hora ]]))+(HOUR(Tabela5[[#This Row],[Hora ]])*60))</f>
        <v>1155</v>
      </c>
      <c r="X322" t="str">
        <f t="shared" ref="X322:X385" si="5">IF(W322&lt;0, "Estouro", IF(W322&lt;=31,"Até 30 minutos",IF(W322&lt;=61,"De 30 até 60 minutos",IF(W322&lt;=91,"De 60 até 90 minutos",IF(W322&lt;=121,"De 90 até 120 minutos", IF(W322&gt;=121,"Acima de 120 minutos"))))))</f>
        <v>Acima de 120 minutos</v>
      </c>
      <c r="Y322" s="3" t="str">
        <f>IFERROR(MROUND(Tabela5[[#This Row],[Filtro Horário Fim]],1/48)," ")</f>
        <v xml:space="preserve"> </v>
      </c>
      <c r="Z322" s="3">
        <f>IFERROR(MROUND(Tabela5[[#This Row],[Hora Início Realizado]],1/48)," ")</f>
        <v>0.47916666666666663</v>
      </c>
    </row>
    <row r="323" spans="1:26" x14ac:dyDescent="0.3">
      <c r="A323" t="s">
        <v>17</v>
      </c>
      <c r="B323">
        <v>222</v>
      </c>
      <c r="C323" t="s">
        <v>1480</v>
      </c>
      <c r="D323" t="s">
        <v>1646</v>
      </c>
      <c r="E323" t="s">
        <v>1647</v>
      </c>
      <c r="F323" t="s">
        <v>1648</v>
      </c>
      <c r="G323" t="s">
        <v>419</v>
      </c>
      <c r="H323" t="s">
        <v>1649</v>
      </c>
      <c r="I323" t="s">
        <v>24</v>
      </c>
      <c r="J323" t="s">
        <v>37</v>
      </c>
      <c r="K323" t="s">
        <v>1650</v>
      </c>
      <c r="L323" t="s">
        <v>27</v>
      </c>
      <c r="M323" t="s">
        <v>28</v>
      </c>
      <c r="N323" t="s">
        <v>1651</v>
      </c>
      <c r="O323" s="3" t="s">
        <v>1652</v>
      </c>
      <c r="P323" t="s">
        <v>59</v>
      </c>
      <c r="R323">
        <v>6.875</v>
      </c>
      <c r="S323" t="str">
        <f>LEFT(Tabela5[[#This Row],[Hora Fim Realizado]],5)</f>
        <v>18:05</v>
      </c>
      <c r="T323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19h</v>
      </c>
      <c r="U323" s="3">
        <f>IF((V323-(Tabela5[[#This Row],[Hora Fim Realizado]]-Tabela5[[#This Row],[Hora Início Realizado]]))&lt; 0,(Tabela5[[#This Row],[Hora Fim Realizado]]-Tabela5[[#This Row],[Hora Início Realizado]])-V323,V323-(Tabela5[[#This Row],[Hora Fim Realizado]]-Tabela5[[#This Row],[Hora Início Realizado]]))</f>
        <v>0.15428240740740701</v>
      </c>
      <c r="V323" s="3">
        <v>0.33333333333333298</v>
      </c>
      <c r="W323">
        <f>IF((V323-(Tabela5[[#This Row],[Hora Fim Realizado]]-Tabela5[[#This Row],[Hora Início Realizado]]))&lt; 0,-1*(MINUTE(Tabela5[[#This Row],[Hora ]]))+(HOUR(Tabela5[[#This Row],[Hora ]])*60),(MINUTE(Tabela5[[#This Row],[Hora ]]))+(HOUR(Tabela5[[#This Row],[Hora ]])*60))</f>
        <v>222</v>
      </c>
      <c r="X323" t="str">
        <f t="shared" si="5"/>
        <v>Acima de 120 minutos</v>
      </c>
      <c r="Y323" s="3">
        <f>IFERROR(MROUND(Tabela5[[#This Row],[Filtro Horário Fim]],1/48)," ")</f>
        <v>0.75</v>
      </c>
      <c r="Z323" s="3">
        <f>IFERROR(MROUND(Tabela5[[#This Row],[Hora Início Realizado]],1/48)," ")</f>
        <v>0.58333333333333326</v>
      </c>
    </row>
    <row r="324" spans="1:26" x14ac:dyDescent="0.3">
      <c r="A324" t="s">
        <v>17</v>
      </c>
      <c r="B324">
        <v>214</v>
      </c>
      <c r="C324" t="s">
        <v>1480</v>
      </c>
      <c r="D324" t="s">
        <v>1653</v>
      </c>
      <c r="E324" t="s">
        <v>1654</v>
      </c>
      <c r="F324" t="s">
        <v>1655</v>
      </c>
      <c r="G324" t="s">
        <v>461</v>
      </c>
      <c r="H324" t="s">
        <v>1656</v>
      </c>
      <c r="I324" t="s">
        <v>24</v>
      </c>
      <c r="J324" t="s">
        <v>37</v>
      </c>
      <c r="K324" t="s">
        <v>1650</v>
      </c>
      <c r="L324" t="s">
        <v>27</v>
      </c>
      <c r="M324" t="s">
        <v>28</v>
      </c>
      <c r="N324" t="s">
        <v>1657</v>
      </c>
      <c r="O324" s="3" t="s">
        <v>1658</v>
      </c>
      <c r="P324" t="s">
        <v>68</v>
      </c>
      <c r="R324">
        <v>8.77</v>
      </c>
      <c r="S324" t="str">
        <f>LEFT(Tabela5[[#This Row],[Hora Fim Realizado]],5)</f>
        <v>17:54</v>
      </c>
      <c r="T324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18h</v>
      </c>
      <c r="U324" s="3">
        <f>IF((V324-(Tabela5[[#This Row],[Hora Fim Realizado]]-Tabela5[[#This Row],[Hora Início Realizado]]))&lt; 0,(Tabela5[[#This Row],[Hora Fim Realizado]]-Tabela5[[#This Row],[Hora Início Realizado]])-V324,V324-(Tabela5[[#This Row],[Hora Fim Realizado]]-Tabela5[[#This Row],[Hora Início Realizado]]))</f>
        <v>0.14887731481481442</v>
      </c>
      <c r="V324" s="3">
        <v>0.33333333333333298</v>
      </c>
      <c r="W324">
        <f>IF((V324-(Tabela5[[#This Row],[Hora Fim Realizado]]-Tabela5[[#This Row],[Hora Início Realizado]]))&lt; 0,-1*(MINUTE(Tabela5[[#This Row],[Hora ]]))+(HOUR(Tabela5[[#This Row],[Hora ]])*60),(MINUTE(Tabela5[[#This Row],[Hora ]]))+(HOUR(Tabela5[[#This Row],[Hora ]])*60))</f>
        <v>214</v>
      </c>
      <c r="X324" t="str">
        <f t="shared" si="5"/>
        <v>Acima de 120 minutos</v>
      </c>
      <c r="Y324" s="3">
        <f>IFERROR(MROUND(Tabela5[[#This Row],[Filtro Horário Fim]],1/48)," ")</f>
        <v>0.75</v>
      </c>
      <c r="Z324" s="3">
        <f>IFERROR(MROUND(Tabela5[[#This Row],[Hora Início Realizado]],1/48)," ")</f>
        <v>0.5625</v>
      </c>
    </row>
    <row r="325" spans="1:26" x14ac:dyDescent="0.3">
      <c r="A325" t="s">
        <v>17</v>
      </c>
      <c r="B325">
        <v>103</v>
      </c>
      <c r="C325" t="s">
        <v>1480</v>
      </c>
      <c r="D325" t="s">
        <v>1659</v>
      </c>
      <c r="E325" t="s">
        <v>1660</v>
      </c>
      <c r="F325" t="s">
        <v>1661</v>
      </c>
      <c r="G325" t="s">
        <v>579</v>
      </c>
      <c r="H325" t="s">
        <v>1358</v>
      </c>
      <c r="I325" t="s">
        <v>24</v>
      </c>
      <c r="J325" t="s">
        <v>37</v>
      </c>
      <c r="K325" t="s">
        <v>1662</v>
      </c>
      <c r="L325" t="s">
        <v>27</v>
      </c>
      <c r="M325" t="s">
        <v>28</v>
      </c>
      <c r="N325" t="s">
        <v>1663</v>
      </c>
      <c r="O325" s="3" t="s">
        <v>1664</v>
      </c>
      <c r="P325" t="s">
        <v>50</v>
      </c>
      <c r="R325">
        <v>11.645</v>
      </c>
      <c r="S325" t="str">
        <f>LEFT(Tabela5[[#This Row],[Hora Fim Realizado]],5)</f>
        <v>19:38</v>
      </c>
      <c r="T325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325" s="3">
        <f>IF((V325-(Tabela5[[#This Row],[Hora Fim Realizado]]-Tabela5[[#This Row],[Hora Início Realizado]]))&lt; 0,(Tabela5[[#This Row],[Hora Fim Realizado]]-Tabela5[[#This Row],[Hora Início Realizado]])-V325,V325-(Tabela5[[#This Row],[Hora Fim Realizado]]-Tabela5[[#This Row],[Hora Início Realizado]]))</f>
        <v>7.221064814814776E-2</v>
      </c>
      <c r="V325" s="3">
        <v>0.33333333333333298</v>
      </c>
      <c r="W325">
        <f>IF((V325-(Tabela5[[#This Row],[Hora Fim Realizado]]-Tabela5[[#This Row],[Hora Início Realizado]]))&lt; 0,-1*(MINUTE(Tabela5[[#This Row],[Hora ]]))+(HOUR(Tabela5[[#This Row],[Hora ]])*60),(MINUTE(Tabela5[[#This Row],[Hora ]]))+(HOUR(Tabela5[[#This Row],[Hora ]])*60))</f>
        <v>103</v>
      </c>
      <c r="X325" t="str">
        <f t="shared" si="5"/>
        <v>De 90 até 120 minutos</v>
      </c>
      <c r="Y325" s="3">
        <f>IFERROR(MROUND(Tabela5[[#This Row],[Filtro Horário Fim]],1/48)," ")</f>
        <v>0.8125</v>
      </c>
      <c r="Z325" s="3">
        <f>IFERROR(MROUND(Tabela5[[#This Row],[Hora Início Realizado]],1/48)," ")</f>
        <v>0.5625</v>
      </c>
    </row>
    <row r="326" spans="1:26" x14ac:dyDescent="0.3">
      <c r="A326" t="s">
        <v>17</v>
      </c>
      <c r="B326">
        <v>35</v>
      </c>
      <c r="C326" t="s">
        <v>1480</v>
      </c>
      <c r="D326" t="s">
        <v>1665</v>
      </c>
      <c r="E326" t="s">
        <v>1666</v>
      </c>
      <c r="F326" t="s">
        <v>1667</v>
      </c>
      <c r="G326" t="s">
        <v>594</v>
      </c>
      <c r="H326" t="s">
        <v>476</v>
      </c>
      <c r="I326" t="s">
        <v>24</v>
      </c>
      <c r="J326" t="s">
        <v>37</v>
      </c>
      <c r="K326" t="s">
        <v>1662</v>
      </c>
      <c r="L326" t="s">
        <v>501</v>
      </c>
      <c r="M326" t="s">
        <v>502</v>
      </c>
      <c r="N326" t="s">
        <v>1668</v>
      </c>
      <c r="O326" s="3" t="s">
        <v>1669</v>
      </c>
      <c r="P326" t="s">
        <v>92</v>
      </c>
      <c r="R326">
        <v>8</v>
      </c>
      <c r="S326" t="str">
        <f>LEFT(Tabela5[[#This Row],[Hora Fim Realizado]],5)</f>
        <v>17:45</v>
      </c>
      <c r="T326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18h</v>
      </c>
      <c r="U326" s="3">
        <f>IF((V326-(Tabela5[[#This Row],[Hora Fim Realizado]]-Tabela5[[#This Row],[Hora Início Realizado]]))&lt; 0,(Tabela5[[#This Row],[Hora Fim Realizado]]-Tabela5[[#This Row],[Hora Início Realizado]])-V326,V326-(Tabela5[[#This Row],[Hora Fim Realizado]]-Tabela5[[#This Row],[Hora Início Realizado]]))</f>
        <v>2.49768518518515E-2</v>
      </c>
      <c r="V326" s="3">
        <v>0.33333333333333298</v>
      </c>
      <c r="W326">
        <f>IF((V326-(Tabela5[[#This Row],[Hora Fim Realizado]]-Tabela5[[#This Row],[Hora Início Realizado]]))&lt; 0,-1*(MINUTE(Tabela5[[#This Row],[Hora ]]))+(HOUR(Tabela5[[#This Row],[Hora ]])*60),(MINUTE(Tabela5[[#This Row],[Hora ]]))+(HOUR(Tabela5[[#This Row],[Hora ]])*60))</f>
        <v>35</v>
      </c>
      <c r="X326" t="str">
        <f t="shared" si="5"/>
        <v>De 30 até 60 minutos</v>
      </c>
      <c r="Y326" s="3">
        <f>IFERROR(MROUND(Tabela5[[#This Row],[Filtro Horário Fim]],1/48)," ")</f>
        <v>0.75</v>
      </c>
      <c r="Z326" s="3">
        <f>IFERROR(MROUND(Tabela5[[#This Row],[Hora Início Realizado]],1/48)," ")</f>
        <v>0.4375</v>
      </c>
    </row>
    <row r="327" spans="1:26" x14ac:dyDescent="0.3">
      <c r="A327" t="s">
        <v>17</v>
      </c>
      <c r="B327">
        <v>31</v>
      </c>
      <c r="C327" t="s">
        <v>1480</v>
      </c>
      <c r="D327" t="s">
        <v>1670</v>
      </c>
      <c r="E327" t="s">
        <v>1671</v>
      </c>
      <c r="F327" t="s">
        <v>1672</v>
      </c>
      <c r="G327" t="s">
        <v>411</v>
      </c>
      <c r="H327" t="s">
        <v>1673</v>
      </c>
      <c r="I327" t="s">
        <v>24</v>
      </c>
      <c r="J327" t="s">
        <v>37</v>
      </c>
      <c r="K327" t="s">
        <v>1674</v>
      </c>
      <c r="L327" t="s">
        <v>27</v>
      </c>
      <c r="M327" t="s">
        <v>28</v>
      </c>
      <c r="N327" t="s">
        <v>1675</v>
      </c>
      <c r="O327" s="3" t="s">
        <v>1676</v>
      </c>
      <c r="P327" t="s">
        <v>68</v>
      </c>
      <c r="R327">
        <v>8.5650000000000013</v>
      </c>
      <c r="S327" t="str">
        <f>LEFT(Tabela5[[#This Row],[Hora Fim Realizado]],5)</f>
        <v>20:47</v>
      </c>
      <c r="T327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327" s="3">
        <f>IF((V327-(Tabela5[[#This Row],[Hora Fim Realizado]]-Tabela5[[#This Row],[Hora Início Realizado]]))&lt; 0,(Tabela5[[#This Row],[Hora Fim Realizado]]-Tabela5[[#This Row],[Hora Início Realizado]])-V327,V327-(Tabela5[[#This Row],[Hora Fim Realizado]]-Tabela5[[#This Row],[Hora Início Realizado]]))</f>
        <v>2.1932870370370117E-2</v>
      </c>
      <c r="V327" s="3">
        <v>0.33333333333333298</v>
      </c>
      <c r="W327">
        <f>IF((V327-(Tabela5[[#This Row],[Hora Fim Realizado]]-Tabela5[[#This Row],[Hora Início Realizado]]))&lt; 0,-1*(MINUTE(Tabela5[[#This Row],[Hora ]]))+(HOUR(Tabela5[[#This Row],[Hora ]])*60),(MINUTE(Tabela5[[#This Row],[Hora ]]))+(HOUR(Tabela5[[#This Row],[Hora ]])*60))</f>
        <v>31</v>
      </c>
      <c r="X327" t="str">
        <f t="shared" si="5"/>
        <v>Até 30 minutos</v>
      </c>
      <c r="Y327" s="3">
        <f>IFERROR(MROUND(Tabela5[[#This Row],[Filtro Horário Fim]],1/48)," ")</f>
        <v>0.875</v>
      </c>
      <c r="Z327" s="3">
        <f>IFERROR(MROUND(Tabela5[[#This Row],[Hora Início Realizado]],1/48)," ")</f>
        <v>0.5625</v>
      </c>
    </row>
    <row r="328" spans="1:26" x14ac:dyDescent="0.3">
      <c r="A328" t="s">
        <v>17</v>
      </c>
      <c r="B328">
        <v>69</v>
      </c>
      <c r="C328" t="s">
        <v>1480</v>
      </c>
      <c r="D328" t="s">
        <v>1677</v>
      </c>
      <c r="E328" t="s">
        <v>1678</v>
      </c>
      <c r="F328" t="s">
        <v>1679</v>
      </c>
      <c r="G328" t="s">
        <v>376</v>
      </c>
      <c r="H328" t="s">
        <v>226</v>
      </c>
      <c r="I328" t="s">
        <v>24</v>
      </c>
      <c r="J328" t="s">
        <v>37</v>
      </c>
      <c r="K328" t="s">
        <v>1680</v>
      </c>
      <c r="L328" t="s">
        <v>27</v>
      </c>
      <c r="M328" t="s">
        <v>28</v>
      </c>
      <c r="N328" t="s">
        <v>604</v>
      </c>
      <c r="O328" s="3" t="s">
        <v>1681</v>
      </c>
      <c r="P328" t="s">
        <v>59</v>
      </c>
      <c r="R328">
        <v>10.25</v>
      </c>
      <c r="S328" t="str">
        <f>LEFT(Tabela5[[#This Row],[Hora Fim Realizado]],5)</f>
        <v>19:57</v>
      </c>
      <c r="T328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328" s="3">
        <f>IF((V328-(Tabela5[[#This Row],[Hora Fim Realizado]]-Tabela5[[#This Row],[Hora Início Realizado]]))&lt; 0,(Tabela5[[#This Row],[Hora Fim Realizado]]-Tabela5[[#This Row],[Hora Início Realizado]])-V328,V328-(Tabela5[[#This Row],[Hora Fim Realizado]]-Tabela5[[#This Row],[Hora Início Realizado]]))</f>
        <v>4.8460648148147822E-2</v>
      </c>
      <c r="V328" s="3">
        <v>0.33333333333333298</v>
      </c>
      <c r="W328">
        <f>IF((V328-(Tabela5[[#This Row],[Hora Fim Realizado]]-Tabela5[[#This Row],[Hora Início Realizado]]))&lt; 0,-1*(MINUTE(Tabela5[[#This Row],[Hora ]]))+(HOUR(Tabela5[[#This Row],[Hora ]])*60),(MINUTE(Tabela5[[#This Row],[Hora ]]))+(HOUR(Tabela5[[#This Row],[Hora ]])*60))</f>
        <v>69</v>
      </c>
      <c r="X328" t="str">
        <f t="shared" si="5"/>
        <v>De 60 até 90 minutos</v>
      </c>
      <c r="Y328" s="3">
        <f>IFERROR(MROUND(Tabela5[[#This Row],[Filtro Horário Fim]],1/48)," ")</f>
        <v>0.83333333333333326</v>
      </c>
      <c r="Z328" s="3">
        <f>IFERROR(MROUND(Tabela5[[#This Row],[Hora Início Realizado]],1/48)," ")</f>
        <v>0.54166666666666663</v>
      </c>
    </row>
    <row r="329" spans="1:26" x14ac:dyDescent="0.3">
      <c r="A329" t="s">
        <v>17</v>
      </c>
      <c r="B329">
        <v>113</v>
      </c>
      <c r="C329" t="s">
        <v>1480</v>
      </c>
      <c r="D329" t="s">
        <v>1682</v>
      </c>
      <c r="E329" t="s">
        <v>1683</v>
      </c>
      <c r="F329" t="s">
        <v>1684</v>
      </c>
      <c r="G329" t="s">
        <v>389</v>
      </c>
      <c r="H329" t="s">
        <v>354</v>
      </c>
      <c r="I329" t="s">
        <v>24</v>
      </c>
      <c r="J329" t="s">
        <v>37</v>
      </c>
      <c r="K329" t="s">
        <v>1685</v>
      </c>
      <c r="L329" t="s">
        <v>27</v>
      </c>
      <c r="M329" t="s">
        <v>28</v>
      </c>
      <c r="N329" t="s">
        <v>1686</v>
      </c>
      <c r="O329" s="3" t="s">
        <v>1687</v>
      </c>
      <c r="P329" t="s">
        <v>50</v>
      </c>
      <c r="R329">
        <v>10.25</v>
      </c>
      <c r="S329" t="str">
        <f>LEFT(Tabela5[[#This Row],[Hora Fim Realizado]],5)</f>
        <v>19:29</v>
      </c>
      <c r="T329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329" s="3">
        <f>IF((V329-(Tabela5[[#This Row],[Hora Fim Realizado]]-Tabela5[[#This Row],[Hora Início Realizado]]))&lt; 0,(Tabela5[[#This Row],[Hora Fim Realizado]]-Tabela5[[#This Row],[Hora Início Realizado]])-V329,V329-(Tabela5[[#This Row],[Hora Fim Realizado]]-Tabela5[[#This Row],[Hora Início Realizado]]))</f>
        <v>7.9143518518518252E-2</v>
      </c>
      <c r="V329" s="3">
        <v>0.33333333333333298</v>
      </c>
      <c r="W329">
        <f>IF((V329-(Tabela5[[#This Row],[Hora Fim Realizado]]-Tabela5[[#This Row],[Hora Início Realizado]]))&lt; 0,-1*(MINUTE(Tabela5[[#This Row],[Hora ]]))+(HOUR(Tabela5[[#This Row],[Hora ]])*60),(MINUTE(Tabela5[[#This Row],[Hora ]]))+(HOUR(Tabela5[[#This Row],[Hora ]])*60))</f>
        <v>113</v>
      </c>
      <c r="X329" t="str">
        <f t="shared" si="5"/>
        <v>De 90 até 120 minutos</v>
      </c>
      <c r="Y329" s="3">
        <f>IFERROR(MROUND(Tabela5[[#This Row],[Filtro Horário Fim]],1/48)," ")</f>
        <v>0.8125</v>
      </c>
      <c r="Z329" s="3">
        <f>IFERROR(MROUND(Tabela5[[#This Row],[Hora Início Realizado]],1/48)," ")</f>
        <v>0.5625</v>
      </c>
    </row>
    <row r="330" spans="1:26" x14ac:dyDescent="0.3">
      <c r="A330" t="s">
        <v>17</v>
      </c>
      <c r="B330">
        <v>87</v>
      </c>
      <c r="C330" t="s">
        <v>1480</v>
      </c>
      <c r="D330" t="s">
        <v>1688</v>
      </c>
      <c r="E330" t="s">
        <v>1689</v>
      </c>
      <c r="F330" t="s">
        <v>1690</v>
      </c>
      <c r="G330" t="s">
        <v>442</v>
      </c>
      <c r="H330" t="s">
        <v>1241</v>
      </c>
      <c r="I330" t="s">
        <v>24</v>
      </c>
      <c r="J330" t="s">
        <v>37</v>
      </c>
      <c r="K330" t="s">
        <v>1691</v>
      </c>
      <c r="L330" t="s">
        <v>27</v>
      </c>
      <c r="M330" t="s">
        <v>28</v>
      </c>
      <c r="N330" t="s">
        <v>1692</v>
      </c>
      <c r="O330" s="3" t="s">
        <v>1693</v>
      </c>
      <c r="P330" t="s">
        <v>92</v>
      </c>
      <c r="R330">
        <v>11.755000000000001</v>
      </c>
      <c r="S330" t="str">
        <f>LEFT(Tabela5[[#This Row],[Hora Fim Realizado]],5)</f>
        <v>19:45</v>
      </c>
      <c r="T330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330" s="3">
        <f>IF((V330-(Tabela5[[#This Row],[Hora Fim Realizado]]-Tabela5[[#This Row],[Hora Início Realizado]]))&lt; 0,(Tabela5[[#This Row],[Hora Fim Realizado]]-Tabela5[[#This Row],[Hora Início Realizado]])-V330,V330-(Tabela5[[#This Row],[Hora Fim Realizado]]-Tabela5[[#This Row],[Hora Início Realizado]]))</f>
        <v>6.0995370370370006E-2</v>
      </c>
      <c r="V330" s="3">
        <v>0.33333333333333298</v>
      </c>
      <c r="W330">
        <f>IF((V330-(Tabela5[[#This Row],[Hora Fim Realizado]]-Tabela5[[#This Row],[Hora Início Realizado]]))&lt; 0,-1*(MINUTE(Tabela5[[#This Row],[Hora ]]))+(HOUR(Tabela5[[#This Row],[Hora ]])*60),(MINUTE(Tabela5[[#This Row],[Hora ]]))+(HOUR(Tabela5[[#This Row],[Hora ]])*60))</f>
        <v>87</v>
      </c>
      <c r="X330" t="str">
        <f t="shared" si="5"/>
        <v>De 60 até 90 minutos</v>
      </c>
      <c r="Y330" s="3">
        <f>IFERROR(MROUND(Tabela5[[#This Row],[Filtro Horário Fim]],1/48)," ")</f>
        <v>0.83333333333333326</v>
      </c>
      <c r="Z330" s="3">
        <f>IFERROR(MROUND(Tabela5[[#This Row],[Hora Início Realizado]],1/48)," ")</f>
        <v>0.54166666666666663</v>
      </c>
    </row>
    <row r="331" spans="1:26" x14ac:dyDescent="0.3">
      <c r="A331" t="s">
        <v>17</v>
      </c>
      <c r="B331">
        <v>50</v>
      </c>
      <c r="C331" t="s">
        <v>1480</v>
      </c>
      <c r="D331" t="s">
        <v>713</v>
      </c>
      <c r="E331" t="s">
        <v>1694</v>
      </c>
      <c r="F331" t="s">
        <v>1695</v>
      </c>
      <c r="G331" t="s">
        <v>435</v>
      </c>
      <c r="H331" t="s">
        <v>1649</v>
      </c>
      <c r="I331" t="s">
        <v>24</v>
      </c>
      <c r="J331" t="s">
        <v>37</v>
      </c>
      <c r="K331" t="s">
        <v>1696</v>
      </c>
      <c r="L331" t="s">
        <v>27</v>
      </c>
      <c r="M331" t="s">
        <v>28</v>
      </c>
      <c r="N331" t="s">
        <v>1697</v>
      </c>
      <c r="O331" s="3" t="s">
        <v>1698</v>
      </c>
      <c r="P331" t="s">
        <v>31</v>
      </c>
      <c r="R331">
        <v>10.234999999999999</v>
      </c>
      <c r="S331" t="str">
        <f>LEFT(Tabela5[[#This Row],[Hora Fim Realizado]],5)</f>
        <v>20:42</v>
      </c>
      <c r="T331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331" s="3">
        <f>IF((V331-(Tabela5[[#This Row],[Hora Fim Realizado]]-Tabela5[[#This Row],[Hora Início Realizado]]))&lt; 0,(Tabela5[[#This Row],[Hora Fim Realizado]]-Tabela5[[#This Row],[Hora Início Realizado]])-V331,V331-(Tabela5[[#This Row],[Hora Fim Realizado]]-Tabela5[[#This Row],[Hora Início Realizado]]))</f>
        <v>3.4965277777777415E-2</v>
      </c>
      <c r="V331" s="3">
        <v>0.33333333333333298</v>
      </c>
      <c r="W331">
        <f>IF((V331-(Tabela5[[#This Row],[Hora Fim Realizado]]-Tabela5[[#This Row],[Hora Início Realizado]]))&lt; 0,-1*(MINUTE(Tabela5[[#This Row],[Hora ]]))+(HOUR(Tabela5[[#This Row],[Hora ]])*60),(MINUTE(Tabela5[[#This Row],[Hora ]]))+(HOUR(Tabela5[[#This Row],[Hora ]])*60))</f>
        <v>50</v>
      </c>
      <c r="X331" t="str">
        <f t="shared" si="5"/>
        <v>De 30 até 60 minutos</v>
      </c>
      <c r="Y331" s="3">
        <f>IFERROR(MROUND(Tabela5[[#This Row],[Filtro Horário Fim]],1/48)," ")</f>
        <v>0.85416666666666663</v>
      </c>
      <c r="Z331" s="3">
        <f>IFERROR(MROUND(Tabela5[[#This Row],[Hora Início Realizado]],1/48)," ")</f>
        <v>0.5625</v>
      </c>
    </row>
    <row r="332" spans="1:26" x14ac:dyDescent="0.3">
      <c r="A332" t="s">
        <v>17</v>
      </c>
      <c r="B332">
        <v>-40</v>
      </c>
      <c r="C332" t="s">
        <v>1480</v>
      </c>
      <c r="D332" t="s">
        <v>1418</v>
      </c>
      <c r="E332" t="s">
        <v>1699</v>
      </c>
      <c r="F332" t="s">
        <v>1700</v>
      </c>
      <c r="G332" t="s">
        <v>483</v>
      </c>
      <c r="H332" t="s">
        <v>362</v>
      </c>
      <c r="I332" t="s">
        <v>24</v>
      </c>
      <c r="J332" t="s">
        <v>37</v>
      </c>
      <c r="K332" t="s">
        <v>1701</v>
      </c>
      <c r="L332" t="s">
        <v>501</v>
      </c>
      <c r="M332" t="s">
        <v>502</v>
      </c>
      <c r="N332" t="s">
        <v>1702</v>
      </c>
      <c r="O332" s="3" t="s">
        <v>1703</v>
      </c>
      <c r="P332" t="s">
        <v>92</v>
      </c>
      <c r="R332">
        <v>12</v>
      </c>
      <c r="S332" t="str">
        <f>LEFT(Tabela5[[#This Row],[Hora Fim Realizado]],5)</f>
        <v>18:55</v>
      </c>
      <c r="T332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19h</v>
      </c>
      <c r="U332" s="3">
        <f>IF((V332-(Tabela5[[#This Row],[Hora Fim Realizado]]-Tabela5[[#This Row],[Hora Início Realizado]]))&lt; 0,(Tabela5[[#This Row],[Hora Fim Realizado]]-Tabela5[[#This Row],[Hora Início Realizado]])-V332,V332-(Tabela5[[#This Row],[Hora Fim Realizado]]-Tabela5[[#This Row],[Hora Início Realizado]]))</f>
        <v>2.8171296296296666E-2</v>
      </c>
      <c r="V332" s="3">
        <v>0.33333333333333298</v>
      </c>
      <c r="W332">
        <f>IF((V332-(Tabela5[[#This Row],[Hora Fim Realizado]]-Tabela5[[#This Row],[Hora Início Realizado]]))&lt; 0,-1*(MINUTE(Tabela5[[#This Row],[Hora ]]))+(HOUR(Tabela5[[#This Row],[Hora ]])*60),(MINUTE(Tabela5[[#This Row],[Hora ]]))+(HOUR(Tabela5[[#This Row],[Hora ]])*60))</f>
        <v>-40</v>
      </c>
      <c r="X332" t="str">
        <f t="shared" si="5"/>
        <v>Estouro</v>
      </c>
      <c r="Y332" s="3">
        <f>IFERROR(MROUND(Tabela5[[#This Row],[Filtro Horário Fim]],1/48)," ")</f>
        <v>0.79166666666666663</v>
      </c>
      <c r="Z332" s="3">
        <f>IFERROR(MROUND(Tabela5[[#This Row],[Hora Início Realizado]],1/48)," ")</f>
        <v>0.41666666666666663</v>
      </c>
    </row>
    <row r="333" spans="1:26" x14ac:dyDescent="0.3">
      <c r="A333" t="s">
        <v>17</v>
      </c>
      <c r="B333">
        <v>35</v>
      </c>
      <c r="C333" t="s">
        <v>1480</v>
      </c>
      <c r="D333" t="s">
        <v>1606</v>
      </c>
      <c r="E333" t="s">
        <v>1704</v>
      </c>
      <c r="F333" t="s">
        <v>1705</v>
      </c>
      <c r="G333" t="s">
        <v>490</v>
      </c>
      <c r="H333" t="s">
        <v>166</v>
      </c>
      <c r="I333" t="s">
        <v>24</v>
      </c>
      <c r="J333" t="s">
        <v>37</v>
      </c>
      <c r="K333" t="s">
        <v>1701</v>
      </c>
      <c r="L333" t="s">
        <v>27</v>
      </c>
      <c r="M333" t="s">
        <v>28</v>
      </c>
      <c r="N333" t="s">
        <v>1706</v>
      </c>
      <c r="O333" s="3" t="s">
        <v>1707</v>
      </c>
      <c r="P333" t="s">
        <v>50</v>
      </c>
      <c r="R333">
        <v>11.625</v>
      </c>
      <c r="S333" t="str">
        <f>LEFT(Tabela5[[#This Row],[Hora Fim Realizado]],5)</f>
        <v>20:36</v>
      </c>
      <c r="T333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333" s="3">
        <f>IF((V333-(Tabela5[[#This Row],[Hora Fim Realizado]]-Tabela5[[#This Row],[Hora Início Realizado]]))&lt; 0,(Tabela5[[#This Row],[Hora Fim Realizado]]-Tabela5[[#This Row],[Hora Início Realizado]])-V333,V333-(Tabela5[[#This Row],[Hora Fim Realizado]]-Tabela5[[#This Row],[Hora Início Realizado]]))</f>
        <v>2.4317129629629342E-2</v>
      </c>
      <c r="V333" s="3">
        <v>0.33333333333333298</v>
      </c>
      <c r="W333">
        <f>IF((V333-(Tabela5[[#This Row],[Hora Fim Realizado]]-Tabela5[[#This Row],[Hora Início Realizado]]))&lt; 0,-1*(MINUTE(Tabela5[[#This Row],[Hora ]]))+(HOUR(Tabela5[[#This Row],[Hora ]])*60),(MINUTE(Tabela5[[#This Row],[Hora ]]))+(HOUR(Tabela5[[#This Row],[Hora ]])*60))</f>
        <v>35</v>
      </c>
      <c r="X333" t="str">
        <f t="shared" si="5"/>
        <v>De 30 até 60 minutos</v>
      </c>
      <c r="Y333" s="3">
        <f>IFERROR(MROUND(Tabela5[[#This Row],[Filtro Horário Fim]],1/48)," ")</f>
        <v>0.85416666666666663</v>
      </c>
      <c r="Z333" s="3">
        <f>IFERROR(MROUND(Tabela5[[#This Row],[Hora Início Realizado]],1/48)," ")</f>
        <v>0.54166666666666663</v>
      </c>
    </row>
    <row r="334" spans="1:26" x14ac:dyDescent="0.3">
      <c r="A334" t="s">
        <v>17</v>
      </c>
      <c r="B334">
        <v>50</v>
      </c>
      <c r="C334" t="s">
        <v>1480</v>
      </c>
      <c r="D334" t="s">
        <v>685</v>
      </c>
      <c r="E334" t="s">
        <v>1708</v>
      </c>
      <c r="F334" t="s">
        <v>1709</v>
      </c>
      <c r="G334" t="s">
        <v>404</v>
      </c>
      <c r="H334" t="s">
        <v>255</v>
      </c>
      <c r="I334" t="s">
        <v>24</v>
      </c>
      <c r="J334" t="s">
        <v>37</v>
      </c>
      <c r="K334" t="s">
        <v>1624</v>
      </c>
      <c r="L334" t="s">
        <v>27</v>
      </c>
      <c r="M334" t="s">
        <v>28</v>
      </c>
      <c r="N334" t="s">
        <v>1710</v>
      </c>
      <c r="O334" s="3" t="s">
        <v>1711</v>
      </c>
      <c r="P334" t="s">
        <v>31</v>
      </c>
      <c r="R334">
        <v>6.75</v>
      </c>
      <c r="S334" t="str">
        <f>LEFT(Tabela5[[#This Row],[Hora Fim Realizado]],5)</f>
        <v>20:48</v>
      </c>
      <c r="T334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334" s="3">
        <f>IF((V334-(Tabela5[[#This Row],[Hora Fim Realizado]]-Tabela5[[#This Row],[Hora Início Realizado]]))&lt; 0,(Tabela5[[#This Row],[Hora Fim Realizado]]-Tabela5[[#This Row],[Hora Início Realizado]])-V334,V334-(Tabela5[[#This Row],[Hora Fim Realizado]]-Tabela5[[#This Row],[Hora Início Realizado]]))</f>
        <v>3.4814814814814465E-2</v>
      </c>
      <c r="V334" s="3">
        <v>0.33333333333333298</v>
      </c>
      <c r="W334">
        <f>IF((V334-(Tabela5[[#This Row],[Hora Fim Realizado]]-Tabela5[[#This Row],[Hora Início Realizado]]))&lt; 0,-1*(MINUTE(Tabela5[[#This Row],[Hora ]]))+(HOUR(Tabela5[[#This Row],[Hora ]])*60),(MINUTE(Tabela5[[#This Row],[Hora ]]))+(HOUR(Tabela5[[#This Row],[Hora ]])*60))</f>
        <v>50</v>
      </c>
      <c r="X334" t="str">
        <f t="shared" si="5"/>
        <v>De 30 até 60 minutos</v>
      </c>
      <c r="Y334" s="3">
        <f>IFERROR(MROUND(Tabela5[[#This Row],[Filtro Horário Fim]],1/48)," ")</f>
        <v>0.875</v>
      </c>
      <c r="Z334" s="3">
        <f>IFERROR(MROUND(Tabela5[[#This Row],[Hora Início Realizado]],1/48)," ")</f>
        <v>0.5625</v>
      </c>
    </row>
    <row r="335" spans="1:26" x14ac:dyDescent="0.3">
      <c r="A335" t="s">
        <v>17</v>
      </c>
      <c r="B335">
        <v>215</v>
      </c>
      <c r="C335" t="s">
        <v>1480</v>
      </c>
      <c r="D335" t="s">
        <v>354</v>
      </c>
      <c r="E335" t="s">
        <v>1712</v>
      </c>
      <c r="F335" t="s">
        <v>1713</v>
      </c>
      <c r="G335" t="s">
        <v>427</v>
      </c>
      <c r="H335" t="s">
        <v>137</v>
      </c>
      <c r="I335" t="s">
        <v>24</v>
      </c>
      <c r="J335" t="s">
        <v>37</v>
      </c>
      <c r="K335" t="s">
        <v>1714</v>
      </c>
      <c r="L335" t="s">
        <v>27</v>
      </c>
      <c r="M335" t="s">
        <v>28</v>
      </c>
      <c r="N335" t="s">
        <v>1715</v>
      </c>
      <c r="O335" s="3" t="s">
        <v>1716</v>
      </c>
      <c r="P335" t="s">
        <v>41</v>
      </c>
      <c r="R335">
        <v>7</v>
      </c>
      <c r="S335" t="str">
        <f>LEFT(Tabela5[[#This Row],[Hora Fim Realizado]],5)</f>
        <v>17:52</v>
      </c>
      <c r="T335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18h</v>
      </c>
      <c r="U335" s="3">
        <f>IF((V335-(Tabela5[[#This Row],[Hora Fim Realizado]]-Tabela5[[#This Row],[Hora Início Realizado]]))&lt; 0,(Tabela5[[#This Row],[Hora Fim Realizado]]-Tabela5[[#This Row],[Hora Início Realizado]])-V335,V335-(Tabela5[[#This Row],[Hora Fim Realizado]]-Tabela5[[#This Row],[Hora Início Realizado]]))</f>
        <v>0.14978009259259223</v>
      </c>
      <c r="V335" s="3">
        <v>0.33333333333333298</v>
      </c>
      <c r="W335">
        <f>IF((V335-(Tabela5[[#This Row],[Hora Fim Realizado]]-Tabela5[[#This Row],[Hora Início Realizado]]))&lt; 0,-1*(MINUTE(Tabela5[[#This Row],[Hora ]]))+(HOUR(Tabela5[[#This Row],[Hora ]])*60),(MINUTE(Tabela5[[#This Row],[Hora ]]))+(HOUR(Tabela5[[#This Row],[Hora ]])*60))</f>
        <v>215</v>
      </c>
      <c r="X335" t="str">
        <f t="shared" si="5"/>
        <v>Acima de 120 minutos</v>
      </c>
      <c r="Y335" s="3">
        <f>IFERROR(MROUND(Tabela5[[#This Row],[Filtro Horário Fim]],1/48)," ")</f>
        <v>0.75</v>
      </c>
      <c r="Z335" s="3">
        <f>IFERROR(MROUND(Tabela5[[#This Row],[Hora Início Realizado]],1/48)," ")</f>
        <v>0.5625</v>
      </c>
    </row>
    <row r="336" spans="1:26" x14ac:dyDescent="0.3">
      <c r="A336" t="s">
        <v>17</v>
      </c>
      <c r="B336">
        <v>195</v>
      </c>
      <c r="C336" t="s">
        <v>1480</v>
      </c>
      <c r="D336" t="s">
        <v>1284</v>
      </c>
      <c r="E336" t="s">
        <v>1717</v>
      </c>
      <c r="F336" t="s">
        <v>1718</v>
      </c>
      <c r="G336" t="s">
        <v>469</v>
      </c>
      <c r="H336" t="s">
        <v>144</v>
      </c>
      <c r="I336" t="s">
        <v>24</v>
      </c>
      <c r="J336" t="s">
        <v>37</v>
      </c>
      <c r="K336" t="s">
        <v>1719</v>
      </c>
      <c r="L336" t="s">
        <v>27</v>
      </c>
      <c r="M336" t="s">
        <v>28</v>
      </c>
      <c r="N336" t="s">
        <v>1720</v>
      </c>
      <c r="O336" s="3" t="s">
        <v>1721</v>
      </c>
      <c r="P336" t="s">
        <v>59</v>
      </c>
      <c r="R336">
        <v>10.5</v>
      </c>
      <c r="S336" t="str">
        <f>LEFT(Tabela5[[#This Row],[Hora Fim Realizado]],5)</f>
        <v>18:28</v>
      </c>
      <c r="T336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19h</v>
      </c>
      <c r="U336" s="3">
        <f>IF((V336-(Tabela5[[#This Row],[Hora Fim Realizado]]-Tabela5[[#This Row],[Hora Início Realizado]]))&lt; 0,(Tabela5[[#This Row],[Hora Fim Realizado]]-Tabela5[[#This Row],[Hora Início Realizado]])-V336,V336-(Tabela5[[#This Row],[Hora Fim Realizado]]-Tabela5[[#This Row],[Hora Início Realizado]]))</f>
        <v>0.13570601851851821</v>
      </c>
      <c r="V336" s="3">
        <v>0.33333333333333298</v>
      </c>
      <c r="W336">
        <f>IF((V336-(Tabela5[[#This Row],[Hora Fim Realizado]]-Tabela5[[#This Row],[Hora Início Realizado]]))&lt; 0,-1*(MINUTE(Tabela5[[#This Row],[Hora ]]))+(HOUR(Tabela5[[#This Row],[Hora ]])*60),(MINUTE(Tabela5[[#This Row],[Hora ]]))+(HOUR(Tabela5[[#This Row],[Hora ]])*60))</f>
        <v>195</v>
      </c>
      <c r="X336" t="str">
        <f t="shared" si="5"/>
        <v>Acima de 120 minutos</v>
      </c>
      <c r="Y336" s="3">
        <f>IFERROR(MROUND(Tabela5[[#This Row],[Filtro Horário Fim]],1/48)," ")</f>
        <v>0.77083333333333326</v>
      </c>
      <c r="Z336" s="3">
        <f>IFERROR(MROUND(Tabela5[[#This Row],[Hora Início Realizado]],1/48)," ")</f>
        <v>0.5625</v>
      </c>
    </row>
    <row r="337" spans="1:26" x14ac:dyDescent="0.3">
      <c r="A337" t="s">
        <v>17</v>
      </c>
      <c r="B337">
        <v>116</v>
      </c>
      <c r="C337" t="s">
        <v>1480</v>
      </c>
      <c r="D337" t="s">
        <v>1722</v>
      </c>
      <c r="E337" t="s">
        <v>1723</v>
      </c>
      <c r="F337" t="s">
        <v>1724</v>
      </c>
      <c r="G337" t="s">
        <v>602</v>
      </c>
      <c r="H337" t="s">
        <v>668</v>
      </c>
      <c r="I337" t="s">
        <v>24</v>
      </c>
      <c r="J337" t="s">
        <v>37</v>
      </c>
      <c r="K337" t="s">
        <v>1725</v>
      </c>
      <c r="L337" t="s">
        <v>27</v>
      </c>
      <c r="M337" t="s">
        <v>28</v>
      </c>
      <c r="N337" t="s">
        <v>1726</v>
      </c>
      <c r="O337" s="3" t="s">
        <v>1727</v>
      </c>
      <c r="P337" t="s">
        <v>31</v>
      </c>
      <c r="R337">
        <v>10.75</v>
      </c>
      <c r="S337" t="str">
        <f>LEFT(Tabela5[[#This Row],[Hora Fim Realizado]],5)</f>
        <v>19:15</v>
      </c>
      <c r="T337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337" s="3">
        <f>IF((V337-(Tabela5[[#This Row],[Hora Fim Realizado]]-Tabela5[[#This Row],[Hora Início Realizado]]))&lt; 0,(Tabela5[[#This Row],[Hora Fim Realizado]]-Tabela5[[#This Row],[Hora Início Realizado]])-V337,V337-(Tabela5[[#This Row],[Hora Fim Realizado]]-Tabela5[[#This Row],[Hora Início Realizado]]))</f>
        <v>8.0856481481481113E-2</v>
      </c>
      <c r="V337" s="3">
        <v>0.33333333333333298</v>
      </c>
      <c r="W337">
        <f>IF((V337-(Tabela5[[#This Row],[Hora Fim Realizado]]-Tabela5[[#This Row],[Hora Início Realizado]]))&lt; 0,-1*(MINUTE(Tabela5[[#This Row],[Hora ]]))+(HOUR(Tabela5[[#This Row],[Hora ]])*60),(MINUTE(Tabela5[[#This Row],[Hora ]]))+(HOUR(Tabela5[[#This Row],[Hora ]])*60))</f>
        <v>116</v>
      </c>
      <c r="X337" t="str">
        <f t="shared" si="5"/>
        <v>De 90 até 120 minutos</v>
      </c>
      <c r="Y337" s="3">
        <f>IFERROR(MROUND(Tabela5[[#This Row],[Filtro Horário Fim]],1/48)," ")</f>
        <v>0.8125</v>
      </c>
      <c r="Z337" s="3">
        <f>IFERROR(MROUND(Tabela5[[#This Row],[Hora Início Realizado]],1/48)," ")</f>
        <v>0.54166666666666663</v>
      </c>
    </row>
    <row r="338" spans="1:26" x14ac:dyDescent="0.3">
      <c r="A338" t="s">
        <v>17</v>
      </c>
      <c r="B338">
        <v>34</v>
      </c>
      <c r="C338" t="s">
        <v>1480</v>
      </c>
      <c r="D338" t="s">
        <v>3541</v>
      </c>
      <c r="E338" t="s">
        <v>3542</v>
      </c>
      <c r="F338" t="s">
        <v>3543</v>
      </c>
      <c r="G338" t="s">
        <v>3440</v>
      </c>
      <c r="H338" t="s">
        <v>291</v>
      </c>
      <c r="I338" t="s">
        <v>24</v>
      </c>
      <c r="J338" t="s">
        <v>37</v>
      </c>
      <c r="K338" t="s">
        <v>1783</v>
      </c>
      <c r="L338" t="s">
        <v>27</v>
      </c>
      <c r="M338" t="s">
        <v>28</v>
      </c>
      <c r="N338" t="s">
        <v>677</v>
      </c>
      <c r="O338" s="3" t="s">
        <v>3544</v>
      </c>
      <c r="P338" t="s">
        <v>41</v>
      </c>
      <c r="R338">
        <v>17.175000000000001</v>
      </c>
      <c r="S338" t="str">
        <f>LEFT(Tabela5[[#This Row],[Hora Fim Realizado]],5)</f>
        <v>20:35</v>
      </c>
      <c r="T338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338" s="3">
        <f>IF((V338-(Tabela5[[#This Row],[Hora Fim Realizado]]-Tabela5[[#This Row],[Hora Início Realizado]]))&lt; 0,(Tabela5[[#This Row],[Hora Fim Realizado]]-Tabela5[[#This Row],[Hora Início Realizado]])-V338,V338-(Tabela5[[#This Row],[Hora Fim Realizado]]-Tabela5[[#This Row],[Hora Início Realizado]]))</f>
        <v>2.3715277777777433E-2</v>
      </c>
      <c r="V338" s="3">
        <v>0.33333333333333298</v>
      </c>
      <c r="W338">
        <f>IF((V338-(Tabela5[[#This Row],[Hora Fim Realizado]]-Tabela5[[#This Row],[Hora Início Realizado]]))&lt; 0,-1*(MINUTE(Tabela5[[#This Row],[Hora ]]))+(HOUR(Tabela5[[#This Row],[Hora ]])*60),(MINUTE(Tabela5[[#This Row],[Hora ]]))+(HOUR(Tabela5[[#This Row],[Hora ]])*60))</f>
        <v>34</v>
      </c>
      <c r="X338" t="str">
        <f t="shared" si="5"/>
        <v>De 30 até 60 minutos</v>
      </c>
      <c r="Y338" s="3">
        <f>IFERROR(MROUND(Tabela5[[#This Row],[Filtro Horário Fim]],1/48)," ")</f>
        <v>0.85416666666666663</v>
      </c>
      <c r="Z338" s="3">
        <f>IFERROR(MROUND(Tabela5[[#This Row],[Hora Início Realizado]],1/48)," ")</f>
        <v>0.54166666666666663</v>
      </c>
    </row>
    <row r="339" spans="1:26" x14ac:dyDescent="0.3">
      <c r="A339" t="s">
        <v>17</v>
      </c>
      <c r="B339">
        <v>77</v>
      </c>
      <c r="C339" t="s">
        <v>1480</v>
      </c>
      <c r="D339" t="s">
        <v>1335</v>
      </c>
      <c r="E339" t="s">
        <v>1728</v>
      </c>
      <c r="F339" t="s">
        <v>1729</v>
      </c>
      <c r="G339" t="s">
        <v>508</v>
      </c>
      <c r="H339" t="s">
        <v>558</v>
      </c>
      <c r="I339" t="s">
        <v>24</v>
      </c>
      <c r="J339" t="s">
        <v>37</v>
      </c>
      <c r="K339" t="s">
        <v>1730</v>
      </c>
      <c r="L339" t="s">
        <v>27</v>
      </c>
      <c r="M339" t="s">
        <v>28</v>
      </c>
      <c r="N339" t="s">
        <v>1731</v>
      </c>
      <c r="O339" s="3" t="s">
        <v>1732</v>
      </c>
      <c r="P339" t="s">
        <v>68</v>
      </c>
      <c r="R339">
        <v>10.959999999999999</v>
      </c>
      <c r="S339" t="str">
        <f>LEFT(Tabela5[[#This Row],[Hora Fim Realizado]],5)</f>
        <v>19:54</v>
      </c>
      <c r="T339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339" s="3">
        <f>IF((V339-(Tabela5[[#This Row],[Hora Fim Realizado]]-Tabela5[[#This Row],[Hora Início Realizado]]))&lt; 0,(Tabela5[[#This Row],[Hora Fim Realizado]]-Tabela5[[#This Row],[Hora Início Realizado]])-V339,V339-(Tabela5[[#This Row],[Hora Fim Realizado]]-Tabela5[[#This Row],[Hora Início Realizado]]))</f>
        <v>5.3784722222221915E-2</v>
      </c>
      <c r="V339" s="3">
        <v>0.33333333333333298</v>
      </c>
      <c r="W339">
        <f>IF((V339-(Tabela5[[#This Row],[Hora Fim Realizado]]-Tabela5[[#This Row],[Hora Início Realizado]]))&lt; 0,-1*(MINUTE(Tabela5[[#This Row],[Hora ]]))+(HOUR(Tabela5[[#This Row],[Hora ]])*60),(MINUTE(Tabela5[[#This Row],[Hora ]]))+(HOUR(Tabela5[[#This Row],[Hora ]])*60))</f>
        <v>77</v>
      </c>
      <c r="X339" t="str">
        <f t="shared" si="5"/>
        <v>De 60 até 90 minutos</v>
      </c>
      <c r="Y339" s="3">
        <f>IFERROR(MROUND(Tabela5[[#This Row],[Filtro Horário Fim]],1/48)," ")</f>
        <v>0.83333333333333326</v>
      </c>
      <c r="Z339" s="3">
        <f>IFERROR(MROUND(Tabela5[[#This Row],[Hora Início Realizado]],1/48)," ")</f>
        <v>0.54166666666666663</v>
      </c>
    </row>
    <row r="340" spans="1:26" x14ac:dyDescent="0.3">
      <c r="A340" t="s">
        <v>17</v>
      </c>
      <c r="B340">
        <v>42</v>
      </c>
      <c r="C340" t="s">
        <v>1480</v>
      </c>
      <c r="D340" t="s">
        <v>1298</v>
      </c>
      <c r="E340" t="s">
        <v>1733</v>
      </c>
      <c r="F340" t="s">
        <v>1734</v>
      </c>
      <c r="G340" t="s">
        <v>543</v>
      </c>
      <c r="H340" t="s">
        <v>102</v>
      </c>
      <c r="I340" t="s">
        <v>24</v>
      </c>
      <c r="J340" t="s">
        <v>37</v>
      </c>
      <c r="K340" t="s">
        <v>1735</v>
      </c>
      <c r="L340" t="s">
        <v>27</v>
      </c>
      <c r="M340" t="s">
        <v>28</v>
      </c>
      <c r="N340" t="s">
        <v>1736</v>
      </c>
      <c r="O340" s="3" t="s">
        <v>1737</v>
      </c>
      <c r="P340" t="s">
        <v>41</v>
      </c>
      <c r="R340">
        <v>13.75</v>
      </c>
      <c r="S340" t="str">
        <f>LEFT(Tabela5[[#This Row],[Hora Fim Realizado]],5)</f>
        <v>20:30</v>
      </c>
      <c r="T340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340" s="3">
        <f>IF((V340-(Tabela5[[#This Row],[Hora Fim Realizado]]-Tabela5[[#This Row],[Hora Início Realizado]]))&lt; 0,(Tabela5[[#This Row],[Hora Fim Realizado]]-Tabela5[[#This Row],[Hora Início Realizado]])-V340,V340-(Tabela5[[#This Row],[Hora Fim Realizado]]-Tabela5[[#This Row],[Hora Início Realizado]]))</f>
        <v>2.9826388888888611E-2</v>
      </c>
      <c r="V340" s="3">
        <v>0.33333333333333298</v>
      </c>
      <c r="W340">
        <f>IF((V340-(Tabela5[[#This Row],[Hora Fim Realizado]]-Tabela5[[#This Row],[Hora Início Realizado]]))&lt; 0,-1*(MINUTE(Tabela5[[#This Row],[Hora ]]))+(HOUR(Tabela5[[#This Row],[Hora ]])*60),(MINUTE(Tabela5[[#This Row],[Hora ]]))+(HOUR(Tabela5[[#This Row],[Hora ]])*60))</f>
        <v>42</v>
      </c>
      <c r="X340" t="str">
        <f t="shared" si="5"/>
        <v>De 30 até 60 minutos</v>
      </c>
      <c r="Y340" s="3">
        <f>IFERROR(MROUND(Tabela5[[#This Row],[Filtro Horário Fim]],1/48)," ")</f>
        <v>0.85416666666666663</v>
      </c>
      <c r="Z340" s="3">
        <f>IFERROR(MROUND(Tabela5[[#This Row],[Hora Início Realizado]],1/48)," ")</f>
        <v>0.54166666666666663</v>
      </c>
    </row>
    <row r="341" spans="1:26" x14ac:dyDescent="0.3">
      <c r="A341" t="s">
        <v>17</v>
      </c>
      <c r="B341">
        <v>160</v>
      </c>
      <c r="C341" t="s">
        <v>1480</v>
      </c>
      <c r="D341" t="s">
        <v>1241</v>
      </c>
      <c r="E341" t="s">
        <v>1738</v>
      </c>
      <c r="F341" t="s">
        <v>1739</v>
      </c>
      <c r="G341" t="s">
        <v>515</v>
      </c>
      <c r="H341" t="s">
        <v>688</v>
      </c>
      <c r="I341" t="s">
        <v>24</v>
      </c>
      <c r="J341" t="s">
        <v>37</v>
      </c>
      <c r="K341" t="s">
        <v>1740</v>
      </c>
      <c r="L341" t="s">
        <v>27</v>
      </c>
      <c r="M341" t="s">
        <v>28</v>
      </c>
      <c r="N341" t="s">
        <v>1741</v>
      </c>
      <c r="O341" s="3" t="s">
        <v>1742</v>
      </c>
      <c r="P341" t="s">
        <v>31</v>
      </c>
      <c r="R341">
        <v>15.25</v>
      </c>
      <c r="S341" t="str">
        <f>LEFT(Tabela5[[#This Row],[Hora Fim Realizado]],5)</f>
        <v>18:39</v>
      </c>
      <c r="T341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19h</v>
      </c>
      <c r="U341" s="3">
        <f>IF((V341-(Tabela5[[#This Row],[Hora Fim Realizado]]-Tabela5[[#This Row],[Hora Início Realizado]]))&lt; 0,(Tabela5[[#This Row],[Hora Fim Realizado]]-Tabela5[[#This Row],[Hora Início Realizado]])-V341,V341-(Tabela5[[#This Row],[Hora Fim Realizado]]-Tabela5[[#This Row],[Hora Início Realizado]]))</f>
        <v>0.11135416666666637</v>
      </c>
      <c r="V341" s="3">
        <v>0.33333333333333298</v>
      </c>
      <c r="W341">
        <f>IF((V341-(Tabela5[[#This Row],[Hora Fim Realizado]]-Tabela5[[#This Row],[Hora Início Realizado]]))&lt; 0,-1*(MINUTE(Tabela5[[#This Row],[Hora ]]))+(HOUR(Tabela5[[#This Row],[Hora ]])*60),(MINUTE(Tabela5[[#This Row],[Hora ]]))+(HOUR(Tabela5[[#This Row],[Hora ]])*60))</f>
        <v>160</v>
      </c>
      <c r="X341" t="str">
        <f t="shared" si="5"/>
        <v>Acima de 120 minutos</v>
      </c>
      <c r="Y341" s="3">
        <f>IFERROR(MROUND(Tabela5[[#This Row],[Filtro Horário Fim]],1/48)," ")</f>
        <v>0.77083333333333326</v>
      </c>
      <c r="Z341" s="3">
        <f>IFERROR(MROUND(Tabela5[[#This Row],[Hora Início Realizado]],1/48)," ")</f>
        <v>0.5625</v>
      </c>
    </row>
    <row r="342" spans="1:26" x14ac:dyDescent="0.3">
      <c r="A342" t="s">
        <v>17</v>
      </c>
      <c r="B342">
        <v>101</v>
      </c>
      <c r="C342" t="s">
        <v>1480</v>
      </c>
      <c r="D342" t="s">
        <v>116</v>
      </c>
      <c r="E342" t="s">
        <v>1743</v>
      </c>
      <c r="F342" t="s">
        <v>1744</v>
      </c>
      <c r="G342" t="s">
        <v>557</v>
      </c>
      <c r="H342" t="s">
        <v>777</v>
      </c>
      <c r="I342" t="s">
        <v>24</v>
      </c>
      <c r="J342" t="s">
        <v>37</v>
      </c>
      <c r="K342" t="s">
        <v>1745</v>
      </c>
      <c r="L342" t="s">
        <v>501</v>
      </c>
      <c r="M342" t="s">
        <v>502</v>
      </c>
      <c r="N342" t="s">
        <v>1746</v>
      </c>
      <c r="O342" s="3" t="s">
        <v>1747</v>
      </c>
      <c r="P342" t="s">
        <v>92</v>
      </c>
      <c r="R342">
        <v>11.625</v>
      </c>
      <c r="S342" t="str">
        <f>LEFT(Tabela5[[#This Row],[Hora Fim Realizado]],5)</f>
        <v>16:38</v>
      </c>
      <c r="T342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17h</v>
      </c>
      <c r="U342" s="3">
        <f>IF((V342-(Tabela5[[#This Row],[Hora Fim Realizado]]-Tabela5[[#This Row],[Hora Início Realizado]]))&lt; 0,(Tabela5[[#This Row],[Hora Fim Realizado]]-Tabela5[[#This Row],[Hora Início Realizado]])-V342,V342-(Tabela5[[#This Row],[Hora Fim Realizado]]-Tabela5[[#This Row],[Hora Início Realizado]]))</f>
        <v>7.034722222222195E-2</v>
      </c>
      <c r="V342" s="3">
        <v>0.33333333333333298</v>
      </c>
      <c r="W342">
        <f>IF((V342-(Tabela5[[#This Row],[Hora Fim Realizado]]-Tabela5[[#This Row],[Hora Início Realizado]]))&lt; 0,-1*(MINUTE(Tabela5[[#This Row],[Hora ]]))+(HOUR(Tabela5[[#This Row],[Hora ]])*60),(MINUTE(Tabela5[[#This Row],[Hora ]]))+(HOUR(Tabela5[[#This Row],[Hora ]])*60))</f>
        <v>101</v>
      </c>
      <c r="X342" t="str">
        <f t="shared" si="5"/>
        <v>De 90 até 120 minutos</v>
      </c>
      <c r="Y342" s="3">
        <f>IFERROR(MROUND(Tabela5[[#This Row],[Filtro Horário Fim]],1/48)," ")</f>
        <v>0.6875</v>
      </c>
      <c r="Z342" s="3">
        <f>IFERROR(MROUND(Tabela5[[#This Row],[Hora Início Realizado]],1/48)," ")</f>
        <v>0.4375</v>
      </c>
    </row>
    <row r="343" spans="1:26" x14ac:dyDescent="0.3">
      <c r="A343" t="s">
        <v>17</v>
      </c>
      <c r="B343">
        <v>114</v>
      </c>
      <c r="C343" t="s">
        <v>1480</v>
      </c>
      <c r="D343" t="s">
        <v>768</v>
      </c>
      <c r="E343" t="s">
        <v>1748</v>
      </c>
      <c r="F343" t="s">
        <v>1749</v>
      </c>
      <c r="G343" t="s">
        <v>498</v>
      </c>
      <c r="H343" t="s">
        <v>1195</v>
      </c>
      <c r="I343" t="s">
        <v>24</v>
      </c>
      <c r="J343" t="s">
        <v>37</v>
      </c>
      <c r="K343" t="s">
        <v>1750</v>
      </c>
      <c r="L343" t="s">
        <v>27</v>
      </c>
      <c r="M343" t="s">
        <v>28</v>
      </c>
      <c r="N343" t="s">
        <v>1751</v>
      </c>
      <c r="O343" s="3" t="s">
        <v>1752</v>
      </c>
      <c r="P343" t="s">
        <v>59</v>
      </c>
      <c r="R343">
        <v>9.5</v>
      </c>
      <c r="S343" t="str">
        <f>LEFT(Tabela5[[#This Row],[Hora Fim Realizado]],5)</f>
        <v>19:10</v>
      </c>
      <c r="T343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343" s="3">
        <f>IF((V343-(Tabela5[[#This Row],[Hora Fim Realizado]]-Tabela5[[#This Row],[Hora Início Realizado]]))&lt; 0,(Tabela5[[#This Row],[Hora Fim Realizado]]-Tabela5[[#This Row],[Hora Início Realizado]])-V343,V343-(Tabela5[[#This Row],[Hora Fim Realizado]]-Tabela5[[#This Row],[Hora Início Realizado]]))</f>
        <v>7.9317129629629279E-2</v>
      </c>
      <c r="V343" s="3">
        <v>0.33333333333333298</v>
      </c>
      <c r="W343">
        <f>IF((V343-(Tabela5[[#This Row],[Hora Fim Realizado]]-Tabela5[[#This Row],[Hora Início Realizado]]))&lt; 0,-1*(MINUTE(Tabela5[[#This Row],[Hora ]]))+(HOUR(Tabela5[[#This Row],[Hora ]])*60),(MINUTE(Tabela5[[#This Row],[Hora ]]))+(HOUR(Tabela5[[#This Row],[Hora ]])*60))</f>
        <v>114</v>
      </c>
      <c r="X343" t="str">
        <f t="shared" si="5"/>
        <v>De 90 até 120 minutos</v>
      </c>
      <c r="Y343" s="3">
        <f>IFERROR(MROUND(Tabela5[[#This Row],[Filtro Horário Fim]],1/48)," ")</f>
        <v>0.79166666666666663</v>
      </c>
      <c r="Z343" s="3">
        <f>IFERROR(MROUND(Tabela5[[#This Row],[Hora Início Realizado]],1/48)," ")</f>
        <v>0.54166666666666663</v>
      </c>
    </row>
    <row r="344" spans="1:26" x14ac:dyDescent="0.3">
      <c r="A344" t="s">
        <v>17</v>
      </c>
      <c r="B344">
        <v>99</v>
      </c>
      <c r="C344" t="s">
        <v>1480</v>
      </c>
      <c r="D344" t="s">
        <v>1753</v>
      </c>
      <c r="E344" t="s">
        <v>1754</v>
      </c>
      <c r="F344" t="s">
        <v>1755</v>
      </c>
      <c r="G344" t="s">
        <v>615</v>
      </c>
      <c r="H344" t="s">
        <v>476</v>
      </c>
      <c r="I344" t="s">
        <v>24</v>
      </c>
      <c r="J344" t="s">
        <v>37</v>
      </c>
      <c r="K344" t="s">
        <v>1756</v>
      </c>
      <c r="L344" t="s">
        <v>501</v>
      </c>
      <c r="M344" t="s">
        <v>942</v>
      </c>
      <c r="N344" t="s">
        <v>1757</v>
      </c>
      <c r="O344" s="3" t="s">
        <v>1758</v>
      </c>
      <c r="P344" t="s">
        <v>50</v>
      </c>
      <c r="R344">
        <v>13.04</v>
      </c>
      <c r="S344" t="str">
        <f>LEFT(Tabela5[[#This Row],[Hora Fim Realizado]],5)</f>
        <v>16:44</v>
      </c>
      <c r="T344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17h</v>
      </c>
      <c r="U344" s="3">
        <f>IF((V344-(Tabela5[[#This Row],[Hora Fim Realizado]]-Tabela5[[#This Row],[Hora Início Realizado]]))&lt; 0,(Tabela5[[#This Row],[Hora Fim Realizado]]-Tabela5[[#This Row],[Hora Início Realizado]])-V344,V344-(Tabela5[[#This Row],[Hora Fim Realizado]]-Tabela5[[#This Row],[Hora Início Realizado]]))</f>
        <v>6.8946759259258916E-2</v>
      </c>
      <c r="V344" s="3">
        <v>0.33333333333333298</v>
      </c>
      <c r="W344">
        <f>IF((V344-(Tabela5[[#This Row],[Hora Fim Realizado]]-Tabela5[[#This Row],[Hora Início Realizado]]))&lt; 0,-1*(MINUTE(Tabela5[[#This Row],[Hora ]]))+(HOUR(Tabela5[[#This Row],[Hora ]])*60),(MINUTE(Tabela5[[#This Row],[Hora ]]))+(HOUR(Tabela5[[#This Row],[Hora ]])*60))</f>
        <v>99</v>
      </c>
      <c r="X344" t="str">
        <f t="shared" si="5"/>
        <v>De 90 até 120 minutos</v>
      </c>
      <c r="Y344" s="3">
        <f>IFERROR(MROUND(Tabela5[[#This Row],[Filtro Horário Fim]],1/48)," ")</f>
        <v>0.6875</v>
      </c>
      <c r="Z344" s="3">
        <f>IFERROR(MROUND(Tabela5[[#This Row],[Hora Início Realizado]],1/48)," ")</f>
        <v>0.4375</v>
      </c>
    </row>
    <row r="345" spans="1:26" x14ac:dyDescent="0.3">
      <c r="A345" t="s">
        <v>17</v>
      </c>
      <c r="B345">
        <v>13</v>
      </c>
      <c r="C345" t="s">
        <v>1480</v>
      </c>
      <c r="D345" t="s">
        <v>1759</v>
      </c>
      <c r="E345" t="s">
        <v>1760</v>
      </c>
      <c r="F345" t="s">
        <v>1761</v>
      </c>
      <c r="G345" t="s">
        <v>537</v>
      </c>
      <c r="H345" t="s">
        <v>55</v>
      </c>
      <c r="I345" t="s">
        <v>24</v>
      </c>
      <c r="J345" t="s">
        <v>37</v>
      </c>
      <c r="K345" t="s">
        <v>1084</v>
      </c>
      <c r="L345" t="s">
        <v>27</v>
      </c>
      <c r="M345" t="s">
        <v>28</v>
      </c>
      <c r="N345" t="s">
        <v>1762</v>
      </c>
      <c r="O345" s="3" t="s">
        <v>1763</v>
      </c>
      <c r="P345" t="s">
        <v>41</v>
      </c>
      <c r="R345">
        <v>13.54</v>
      </c>
      <c r="S345" t="str">
        <f>LEFT(Tabela5[[#This Row],[Hora Fim Realizado]],5)</f>
        <v>21:03</v>
      </c>
      <c r="T345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Acima de 21h</v>
      </c>
      <c r="U345" s="3">
        <f>IF((V345-(Tabela5[[#This Row],[Hora Fim Realizado]]-Tabela5[[#This Row],[Hora Início Realizado]]))&lt; 0,(Tabela5[[#This Row],[Hora Fim Realizado]]-Tabela5[[#This Row],[Hora Início Realizado]])-V345,V345-(Tabela5[[#This Row],[Hora Fim Realizado]]-Tabela5[[#This Row],[Hora Início Realizado]]))</f>
        <v>9.0856481481477736E-3</v>
      </c>
      <c r="V345" s="3">
        <v>0.33333333333333298</v>
      </c>
      <c r="W345">
        <f>IF((V345-(Tabela5[[#This Row],[Hora Fim Realizado]]-Tabela5[[#This Row],[Hora Início Realizado]]))&lt; 0,-1*(MINUTE(Tabela5[[#This Row],[Hora ]]))+(HOUR(Tabela5[[#This Row],[Hora ]])*60),(MINUTE(Tabela5[[#This Row],[Hora ]]))+(HOUR(Tabela5[[#This Row],[Hora ]])*60))</f>
        <v>13</v>
      </c>
      <c r="X345" t="str">
        <f t="shared" si="5"/>
        <v>Até 30 minutos</v>
      </c>
      <c r="Y345" s="3">
        <f>IFERROR(MROUND(Tabela5[[#This Row],[Filtro Horário Fim]],1/48)," ")</f>
        <v>0.875</v>
      </c>
      <c r="Z345" s="3">
        <f>IFERROR(MROUND(Tabela5[[#This Row],[Hora Início Realizado]],1/48)," ")</f>
        <v>0.5625</v>
      </c>
    </row>
    <row r="346" spans="1:26" x14ac:dyDescent="0.3">
      <c r="A346" t="s">
        <v>17</v>
      </c>
      <c r="B346">
        <v>85</v>
      </c>
      <c r="C346" t="s">
        <v>1480</v>
      </c>
      <c r="D346" t="s">
        <v>1764</v>
      </c>
      <c r="E346" t="s">
        <v>1765</v>
      </c>
      <c r="F346" t="s">
        <v>1766</v>
      </c>
      <c r="G346" t="s">
        <v>530</v>
      </c>
      <c r="H346" t="s">
        <v>420</v>
      </c>
      <c r="I346" t="s">
        <v>24</v>
      </c>
      <c r="J346" t="s">
        <v>37</v>
      </c>
      <c r="K346" t="s">
        <v>1084</v>
      </c>
      <c r="L346" t="s">
        <v>27</v>
      </c>
      <c r="M346" t="s">
        <v>28</v>
      </c>
      <c r="N346" t="s">
        <v>1767</v>
      </c>
      <c r="O346" s="3" t="s">
        <v>1768</v>
      </c>
      <c r="P346" t="s">
        <v>68</v>
      </c>
      <c r="R346">
        <v>11.215</v>
      </c>
      <c r="S346" t="str">
        <f>LEFT(Tabela5[[#This Row],[Hora Fim Realizado]],5)</f>
        <v>20:19</v>
      </c>
      <c r="T346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346" s="3">
        <f>IF((V346-(Tabela5[[#This Row],[Hora Fim Realizado]]-Tabela5[[#This Row],[Hora Início Realizado]]))&lt; 0,(Tabela5[[#This Row],[Hora Fim Realizado]]-Tabela5[[#This Row],[Hora Início Realizado]])-V346,V346-(Tabela5[[#This Row],[Hora Fim Realizado]]-Tabela5[[#This Row],[Hora Início Realizado]]))</f>
        <v>5.9583333333332933E-2</v>
      </c>
      <c r="V346" s="3">
        <v>0.33333333333333298</v>
      </c>
      <c r="W346">
        <f>IF((V346-(Tabela5[[#This Row],[Hora Fim Realizado]]-Tabela5[[#This Row],[Hora Início Realizado]]))&lt; 0,-1*(MINUTE(Tabela5[[#This Row],[Hora ]]))+(HOUR(Tabela5[[#This Row],[Hora ]])*60),(MINUTE(Tabela5[[#This Row],[Hora ]]))+(HOUR(Tabela5[[#This Row],[Hora ]])*60))</f>
        <v>85</v>
      </c>
      <c r="X346" t="str">
        <f t="shared" si="5"/>
        <v>De 60 até 90 minutos</v>
      </c>
      <c r="Y346" s="3">
        <f>IFERROR(MROUND(Tabela5[[#This Row],[Filtro Horário Fim]],1/48)," ")</f>
        <v>0.85416666666666663</v>
      </c>
      <c r="Z346" s="3">
        <f>IFERROR(MROUND(Tabela5[[#This Row],[Hora Início Realizado]],1/48)," ")</f>
        <v>0.58333333333333326</v>
      </c>
    </row>
    <row r="347" spans="1:26" x14ac:dyDescent="0.3">
      <c r="A347" t="s">
        <v>17</v>
      </c>
      <c r="B347">
        <v>95</v>
      </c>
      <c r="C347" t="s">
        <v>1480</v>
      </c>
      <c r="D347" t="s">
        <v>1620</v>
      </c>
      <c r="E347" t="s">
        <v>1769</v>
      </c>
      <c r="F347" t="s">
        <v>1770</v>
      </c>
      <c r="G347" t="s">
        <v>551</v>
      </c>
      <c r="H347" t="s">
        <v>73</v>
      </c>
      <c r="I347" t="s">
        <v>24</v>
      </c>
      <c r="J347" t="s">
        <v>37</v>
      </c>
      <c r="K347" t="s">
        <v>1084</v>
      </c>
      <c r="L347" t="s">
        <v>27</v>
      </c>
      <c r="M347" t="s">
        <v>28</v>
      </c>
      <c r="N347" t="s">
        <v>1176</v>
      </c>
      <c r="O347" s="3" t="s">
        <v>1771</v>
      </c>
      <c r="P347" t="s">
        <v>31</v>
      </c>
      <c r="R347">
        <v>11.75</v>
      </c>
      <c r="S347" t="str">
        <f>LEFT(Tabela5[[#This Row],[Hora Fim Realizado]],5)</f>
        <v>19:43</v>
      </c>
      <c r="T347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347" s="3">
        <f>IF((V347-(Tabela5[[#This Row],[Hora Fim Realizado]]-Tabela5[[#This Row],[Hora Início Realizado]]))&lt; 0,(Tabela5[[#This Row],[Hora Fim Realizado]]-Tabela5[[#This Row],[Hora Início Realizado]])-V347,V347-(Tabela5[[#This Row],[Hora Fim Realizado]]-Tabela5[[#This Row],[Hora Início Realizado]]))</f>
        <v>6.6331018518518248E-2</v>
      </c>
      <c r="V347" s="3">
        <v>0.33333333333333298</v>
      </c>
      <c r="W347">
        <f>IF((V347-(Tabela5[[#This Row],[Hora Fim Realizado]]-Tabela5[[#This Row],[Hora Início Realizado]]))&lt; 0,-1*(MINUTE(Tabela5[[#This Row],[Hora ]]))+(HOUR(Tabela5[[#This Row],[Hora ]])*60),(MINUTE(Tabela5[[#This Row],[Hora ]]))+(HOUR(Tabela5[[#This Row],[Hora ]])*60))</f>
        <v>95</v>
      </c>
      <c r="X347" t="str">
        <f t="shared" si="5"/>
        <v>De 90 até 120 minutos</v>
      </c>
      <c r="Y347" s="3">
        <f>IFERROR(MROUND(Tabela5[[#This Row],[Filtro Horário Fim]],1/48)," ")</f>
        <v>0.8125</v>
      </c>
      <c r="Z347" s="3">
        <f>IFERROR(MROUND(Tabela5[[#This Row],[Hora Início Realizado]],1/48)," ")</f>
        <v>0.5625</v>
      </c>
    </row>
    <row r="348" spans="1:26" x14ac:dyDescent="0.3">
      <c r="A348" t="s">
        <v>17</v>
      </c>
      <c r="B348">
        <v>24</v>
      </c>
      <c r="C348" t="s">
        <v>1480</v>
      </c>
      <c r="D348" t="s">
        <v>1772</v>
      </c>
      <c r="E348" t="s">
        <v>1773</v>
      </c>
      <c r="F348" t="s">
        <v>1774</v>
      </c>
      <c r="G348" t="s">
        <v>609</v>
      </c>
      <c r="H348" t="s">
        <v>688</v>
      </c>
      <c r="I348" t="s">
        <v>24</v>
      </c>
      <c r="J348" t="s">
        <v>37</v>
      </c>
      <c r="K348" t="s">
        <v>1084</v>
      </c>
      <c r="L348" t="s">
        <v>27</v>
      </c>
      <c r="M348" t="s">
        <v>28</v>
      </c>
      <c r="N348" t="s">
        <v>1775</v>
      </c>
      <c r="O348" s="3" t="s">
        <v>198</v>
      </c>
      <c r="P348" t="s">
        <v>59</v>
      </c>
      <c r="R348">
        <v>12.875</v>
      </c>
      <c r="S348" t="str">
        <f>LEFT(Tabela5[[#This Row],[Hora Fim Realizado]],5)</f>
        <v>21:08</v>
      </c>
      <c r="T348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Acima de 21h</v>
      </c>
      <c r="U348" s="3">
        <f>IF((V348-(Tabela5[[#This Row],[Hora Fim Realizado]]-Tabela5[[#This Row],[Hora Início Realizado]]))&lt; 0,(Tabela5[[#This Row],[Hora Fim Realizado]]-Tabela5[[#This Row],[Hora Início Realizado]])-V348,V348-(Tabela5[[#This Row],[Hora Fim Realizado]]-Tabela5[[#This Row],[Hora Início Realizado]]))</f>
        <v>1.6851851851851507E-2</v>
      </c>
      <c r="V348" s="3">
        <v>0.33333333333333298</v>
      </c>
      <c r="W348">
        <f>IF((V348-(Tabela5[[#This Row],[Hora Fim Realizado]]-Tabela5[[#This Row],[Hora Início Realizado]]))&lt; 0,-1*(MINUTE(Tabela5[[#This Row],[Hora ]]))+(HOUR(Tabela5[[#This Row],[Hora ]])*60),(MINUTE(Tabela5[[#This Row],[Hora ]]))+(HOUR(Tabela5[[#This Row],[Hora ]])*60))</f>
        <v>24</v>
      </c>
      <c r="X348" t="str">
        <f t="shared" si="5"/>
        <v>Até 30 minutos</v>
      </c>
      <c r="Y348" s="3">
        <f>IFERROR(MROUND(Tabela5[[#This Row],[Filtro Horário Fim]],1/48)," ")</f>
        <v>0.875</v>
      </c>
      <c r="Z348" s="3">
        <f>IFERROR(MROUND(Tabela5[[#This Row],[Hora Início Realizado]],1/48)," ")</f>
        <v>0.5625</v>
      </c>
    </row>
    <row r="349" spans="1:26" x14ac:dyDescent="0.3">
      <c r="A349" t="s">
        <v>17</v>
      </c>
      <c r="B349">
        <v>48</v>
      </c>
      <c r="C349" t="s">
        <v>1480</v>
      </c>
      <c r="D349" t="s">
        <v>1776</v>
      </c>
      <c r="E349" t="s">
        <v>1777</v>
      </c>
      <c r="F349" t="s">
        <v>1778</v>
      </c>
      <c r="G349" t="s">
        <v>572</v>
      </c>
      <c r="H349" t="s">
        <v>291</v>
      </c>
      <c r="I349" t="s">
        <v>24</v>
      </c>
      <c r="J349" t="s">
        <v>37</v>
      </c>
      <c r="K349" t="s">
        <v>1084</v>
      </c>
      <c r="L349" t="s">
        <v>27</v>
      </c>
      <c r="M349" t="s">
        <v>28</v>
      </c>
      <c r="N349" t="s">
        <v>1779</v>
      </c>
      <c r="O349" s="3" t="s">
        <v>1780</v>
      </c>
      <c r="P349" t="s">
        <v>92</v>
      </c>
      <c r="R349">
        <v>14.5</v>
      </c>
      <c r="S349" t="str">
        <f>LEFT(Tabela5[[#This Row],[Hora Fim Realizado]],5)</f>
        <v>20:53</v>
      </c>
      <c r="T349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349" s="3">
        <f>IF((V349-(Tabela5[[#This Row],[Hora Fim Realizado]]-Tabela5[[#This Row],[Hora Início Realizado]]))&lt; 0,(Tabela5[[#This Row],[Hora Fim Realizado]]-Tabela5[[#This Row],[Hora Início Realizado]])-V349,V349-(Tabela5[[#This Row],[Hora Fim Realizado]]-Tabela5[[#This Row],[Hora Início Realizado]]))</f>
        <v>3.3703703703703403E-2</v>
      </c>
      <c r="V349" s="3">
        <v>0.33333333333333298</v>
      </c>
      <c r="W349">
        <f>IF((V349-(Tabela5[[#This Row],[Hora Fim Realizado]]-Tabela5[[#This Row],[Hora Início Realizado]]))&lt; 0,-1*(MINUTE(Tabela5[[#This Row],[Hora ]]))+(HOUR(Tabela5[[#This Row],[Hora ]])*60),(MINUTE(Tabela5[[#This Row],[Hora ]]))+(HOUR(Tabela5[[#This Row],[Hora ]])*60))</f>
        <v>48</v>
      </c>
      <c r="X349" t="str">
        <f t="shared" si="5"/>
        <v>De 30 até 60 minutos</v>
      </c>
      <c r="Y349" s="3">
        <f>IFERROR(MROUND(Tabela5[[#This Row],[Filtro Horário Fim]],1/48)," ")</f>
        <v>0.875</v>
      </c>
      <c r="Z349" s="3">
        <f>IFERROR(MROUND(Tabela5[[#This Row],[Hora Início Realizado]],1/48)," ")</f>
        <v>0.5625</v>
      </c>
    </row>
    <row r="350" spans="1:26" x14ac:dyDescent="0.3">
      <c r="A350" t="s">
        <v>17</v>
      </c>
      <c r="B350">
        <v>140</v>
      </c>
      <c r="C350" t="s">
        <v>1480</v>
      </c>
      <c r="D350" t="s">
        <v>836</v>
      </c>
      <c r="E350" t="s">
        <v>1781</v>
      </c>
      <c r="F350" t="s">
        <v>1782</v>
      </c>
      <c r="G350" t="s">
        <v>1169</v>
      </c>
      <c r="H350" t="s">
        <v>262</v>
      </c>
      <c r="I350" t="s">
        <v>24</v>
      </c>
      <c r="J350" t="s">
        <v>37</v>
      </c>
      <c r="K350" t="s">
        <v>1783</v>
      </c>
      <c r="L350" t="s">
        <v>27</v>
      </c>
      <c r="M350" t="s">
        <v>28</v>
      </c>
      <c r="N350" t="s">
        <v>1784</v>
      </c>
      <c r="O350" s="3" t="s">
        <v>1785</v>
      </c>
      <c r="P350" t="s">
        <v>92</v>
      </c>
      <c r="R350">
        <v>12.56</v>
      </c>
      <c r="S350" t="str">
        <f>LEFT(Tabela5[[#This Row],[Hora Fim Realizado]],5)</f>
        <v>19:01</v>
      </c>
      <c r="T350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350" s="3">
        <f>IF((V350-(Tabela5[[#This Row],[Hora Fim Realizado]]-Tabela5[[#This Row],[Hora Início Realizado]]))&lt; 0,(Tabela5[[#This Row],[Hora Fim Realizado]]-Tabela5[[#This Row],[Hora Início Realizado]])-V350,V350-(Tabela5[[#This Row],[Hora Fim Realizado]]-Tabela5[[#This Row],[Hora Início Realizado]]))</f>
        <v>9.7303240740740427E-2</v>
      </c>
      <c r="V350" s="3">
        <v>0.33333333333333298</v>
      </c>
      <c r="W350">
        <f>IF((V350-(Tabela5[[#This Row],[Hora Fim Realizado]]-Tabela5[[#This Row],[Hora Início Realizado]]))&lt; 0,-1*(MINUTE(Tabela5[[#This Row],[Hora ]]))+(HOUR(Tabela5[[#This Row],[Hora ]])*60),(MINUTE(Tabela5[[#This Row],[Hora ]]))+(HOUR(Tabela5[[#This Row],[Hora ]])*60))</f>
        <v>140</v>
      </c>
      <c r="X350" t="str">
        <f t="shared" si="5"/>
        <v>Acima de 120 minutos</v>
      </c>
      <c r="Y350" s="3">
        <f>IFERROR(MROUND(Tabela5[[#This Row],[Filtro Horário Fim]],1/48)," ")</f>
        <v>0.79166666666666663</v>
      </c>
      <c r="Z350" s="3">
        <f>IFERROR(MROUND(Tabela5[[#This Row],[Hora Início Realizado]],1/48)," ")</f>
        <v>0.5625</v>
      </c>
    </row>
    <row r="351" spans="1:26" x14ac:dyDescent="0.3">
      <c r="A351" t="s">
        <v>17</v>
      </c>
      <c r="B351">
        <v>21</v>
      </c>
      <c r="C351" t="s">
        <v>1480</v>
      </c>
      <c r="D351" t="s">
        <v>842</v>
      </c>
      <c r="E351" t="s">
        <v>1786</v>
      </c>
      <c r="F351" t="s">
        <v>1787</v>
      </c>
      <c r="G351" t="s">
        <v>1162</v>
      </c>
      <c r="H351" t="s">
        <v>137</v>
      </c>
      <c r="I351" t="s">
        <v>24</v>
      </c>
      <c r="J351" t="s">
        <v>37</v>
      </c>
      <c r="K351" t="s">
        <v>1783</v>
      </c>
      <c r="L351" t="s">
        <v>27</v>
      </c>
      <c r="M351" t="s">
        <v>28</v>
      </c>
      <c r="N351" t="s">
        <v>1788</v>
      </c>
      <c r="O351" s="3" t="s">
        <v>1789</v>
      </c>
      <c r="P351" t="s">
        <v>41</v>
      </c>
      <c r="R351">
        <v>8.875</v>
      </c>
      <c r="S351" t="str">
        <f>LEFT(Tabela5[[#This Row],[Hora Fim Realizado]],5)</f>
        <v>21:04</v>
      </c>
      <c r="T351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Acima de 21h</v>
      </c>
      <c r="U351" s="3">
        <f>IF((V351-(Tabela5[[#This Row],[Hora Fim Realizado]]-Tabela5[[#This Row],[Hora Início Realizado]]))&lt; 0,(Tabela5[[#This Row],[Hora Fim Realizado]]-Tabela5[[#This Row],[Hora Início Realizado]])-V351,V351-(Tabela5[[#This Row],[Hora Fim Realizado]]-Tabela5[[#This Row],[Hora Início Realizado]]))</f>
        <v>1.4814814814814448E-2</v>
      </c>
      <c r="V351" s="3">
        <v>0.33333333333333298</v>
      </c>
      <c r="W351">
        <f>IF((V351-(Tabela5[[#This Row],[Hora Fim Realizado]]-Tabela5[[#This Row],[Hora Início Realizado]]))&lt; 0,-1*(MINUTE(Tabela5[[#This Row],[Hora ]]))+(HOUR(Tabela5[[#This Row],[Hora ]])*60),(MINUTE(Tabela5[[#This Row],[Hora ]]))+(HOUR(Tabela5[[#This Row],[Hora ]])*60))</f>
        <v>21</v>
      </c>
      <c r="X351" t="str">
        <f t="shared" si="5"/>
        <v>Até 30 minutos</v>
      </c>
      <c r="Y351" s="3">
        <f>IFERROR(MROUND(Tabela5[[#This Row],[Filtro Horário Fim]],1/48)," ")</f>
        <v>0.875</v>
      </c>
      <c r="Z351" s="3">
        <f>IFERROR(MROUND(Tabela5[[#This Row],[Hora Início Realizado]],1/48)," ")</f>
        <v>0.5625</v>
      </c>
    </row>
    <row r="352" spans="1:26" x14ac:dyDescent="0.3">
      <c r="A352" t="s">
        <v>17</v>
      </c>
      <c r="B352">
        <v>128</v>
      </c>
      <c r="C352" t="s">
        <v>1480</v>
      </c>
      <c r="D352" t="s">
        <v>848</v>
      </c>
      <c r="E352" t="s">
        <v>1790</v>
      </c>
      <c r="F352" t="s">
        <v>1791</v>
      </c>
      <c r="G352" t="s">
        <v>1127</v>
      </c>
      <c r="H352" t="s">
        <v>1418</v>
      </c>
      <c r="I352" t="s">
        <v>24</v>
      </c>
      <c r="J352" t="s">
        <v>37</v>
      </c>
      <c r="K352" t="s">
        <v>1783</v>
      </c>
      <c r="L352" t="s">
        <v>27</v>
      </c>
      <c r="M352" t="s">
        <v>28</v>
      </c>
      <c r="N352" t="s">
        <v>822</v>
      </c>
      <c r="O352" s="3" t="s">
        <v>1792</v>
      </c>
      <c r="P352" t="s">
        <v>31</v>
      </c>
      <c r="R352">
        <v>11.875</v>
      </c>
      <c r="S352" t="str">
        <f>LEFT(Tabela5[[#This Row],[Hora Fim Realizado]],5)</f>
        <v>19:24</v>
      </c>
      <c r="T352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352" s="3">
        <f>IF((V352-(Tabela5[[#This Row],[Hora Fim Realizado]]-Tabela5[[#This Row],[Hora Início Realizado]]))&lt; 0,(Tabela5[[#This Row],[Hora Fim Realizado]]-Tabela5[[#This Row],[Hora Início Realizado]])-V352,V352-(Tabela5[[#This Row],[Hora Fim Realizado]]-Tabela5[[#This Row],[Hora Início Realizado]]))</f>
        <v>8.9212962962962605E-2</v>
      </c>
      <c r="V352" s="3">
        <v>0.33333333333333298</v>
      </c>
      <c r="W352">
        <f>IF((V352-(Tabela5[[#This Row],[Hora Fim Realizado]]-Tabela5[[#This Row],[Hora Início Realizado]]))&lt; 0,-1*(MINUTE(Tabela5[[#This Row],[Hora ]]))+(HOUR(Tabela5[[#This Row],[Hora ]])*60),(MINUTE(Tabela5[[#This Row],[Hora ]]))+(HOUR(Tabela5[[#This Row],[Hora ]])*60))</f>
        <v>128</v>
      </c>
      <c r="X352" t="str">
        <f t="shared" si="5"/>
        <v>Acima de 120 minutos</v>
      </c>
      <c r="Y352" s="3">
        <f>IFERROR(MROUND(Tabela5[[#This Row],[Filtro Horário Fim]],1/48)," ")</f>
        <v>0.8125</v>
      </c>
      <c r="Z352" s="3">
        <f>IFERROR(MROUND(Tabela5[[#This Row],[Hora Início Realizado]],1/48)," ")</f>
        <v>0.5625</v>
      </c>
    </row>
    <row r="353" spans="1:26" x14ac:dyDescent="0.3">
      <c r="A353" t="s">
        <v>17</v>
      </c>
      <c r="B353">
        <v>192</v>
      </c>
      <c r="C353" t="s">
        <v>1480</v>
      </c>
      <c r="D353" t="s">
        <v>866</v>
      </c>
      <c r="E353" t="s">
        <v>1793</v>
      </c>
      <c r="F353" t="s">
        <v>1794</v>
      </c>
      <c r="G353" t="s">
        <v>641</v>
      </c>
      <c r="H353" t="s">
        <v>717</v>
      </c>
      <c r="I353" t="s">
        <v>24</v>
      </c>
      <c r="J353" t="s">
        <v>37</v>
      </c>
      <c r="K353" t="s">
        <v>1084</v>
      </c>
      <c r="L353" t="s">
        <v>27</v>
      </c>
      <c r="M353" t="s">
        <v>28</v>
      </c>
      <c r="N353" t="s">
        <v>1795</v>
      </c>
      <c r="O353" s="3" t="s">
        <v>1796</v>
      </c>
      <c r="P353" t="s">
        <v>31</v>
      </c>
      <c r="R353">
        <v>10.844999999999999</v>
      </c>
      <c r="S353" t="str">
        <f>LEFT(Tabela5[[#This Row],[Hora Fim Realizado]],5)</f>
        <v>18:22</v>
      </c>
      <c r="T353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19h</v>
      </c>
      <c r="U353" s="3">
        <f>IF((V353-(Tabela5[[#This Row],[Hora Fim Realizado]]-Tabela5[[#This Row],[Hora Início Realizado]]))&lt; 0,(Tabela5[[#This Row],[Hora Fim Realizado]]-Tabela5[[#This Row],[Hora Início Realizado]])-V353,V353-(Tabela5[[#This Row],[Hora Fim Realizado]]-Tabela5[[#This Row],[Hora Início Realizado]]))</f>
        <v>0.13392361111111079</v>
      </c>
      <c r="V353" s="3">
        <v>0.33333333333333298</v>
      </c>
      <c r="W353">
        <f>IF((V353-(Tabela5[[#This Row],[Hora Fim Realizado]]-Tabela5[[#This Row],[Hora Início Realizado]]))&lt; 0,-1*(MINUTE(Tabela5[[#This Row],[Hora ]]))+(HOUR(Tabela5[[#This Row],[Hora ]])*60),(MINUTE(Tabela5[[#This Row],[Hora ]]))+(HOUR(Tabela5[[#This Row],[Hora ]])*60))</f>
        <v>192</v>
      </c>
      <c r="X353" t="str">
        <f t="shared" si="5"/>
        <v>Acima de 120 minutos</v>
      </c>
      <c r="Y353" s="3">
        <f>IFERROR(MROUND(Tabela5[[#This Row],[Filtro Horário Fim]],1/48)," ")</f>
        <v>0.77083333333333326</v>
      </c>
      <c r="Z353" s="3">
        <f>IFERROR(MROUND(Tabela5[[#This Row],[Hora Início Realizado]],1/48)," ")</f>
        <v>0.5625</v>
      </c>
    </row>
    <row r="354" spans="1:26" x14ac:dyDescent="0.3">
      <c r="A354" t="s">
        <v>17</v>
      </c>
      <c r="B354">
        <v>63</v>
      </c>
      <c r="C354" t="s">
        <v>1480</v>
      </c>
      <c r="D354" t="s">
        <v>872</v>
      </c>
      <c r="E354" t="s">
        <v>1797</v>
      </c>
      <c r="F354" t="s">
        <v>1798</v>
      </c>
      <c r="G354" t="s">
        <v>654</v>
      </c>
      <c r="H354" t="s">
        <v>700</v>
      </c>
      <c r="I354" t="s">
        <v>24</v>
      </c>
      <c r="J354" t="s">
        <v>37</v>
      </c>
      <c r="K354" t="s">
        <v>1084</v>
      </c>
      <c r="L354" t="s">
        <v>27</v>
      </c>
      <c r="M354" t="s">
        <v>28</v>
      </c>
      <c r="N354" t="s">
        <v>1799</v>
      </c>
      <c r="O354" s="3" t="s">
        <v>1800</v>
      </c>
      <c r="P354" t="s">
        <v>41</v>
      </c>
      <c r="R354">
        <v>14.06</v>
      </c>
      <c r="S354" t="str">
        <f>LEFT(Tabela5[[#This Row],[Hora Fim Realizado]],5)</f>
        <v>20:26</v>
      </c>
      <c r="T354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354" s="3">
        <f>IF((V354-(Tabela5[[#This Row],[Hora Fim Realizado]]-Tabela5[[#This Row],[Hora Início Realizado]]))&lt; 0,(Tabela5[[#This Row],[Hora Fim Realizado]]-Tabela5[[#This Row],[Hora Início Realizado]])-V354,V354-(Tabela5[[#This Row],[Hora Fim Realizado]]-Tabela5[[#This Row],[Hora Início Realizado]]))</f>
        <v>4.3912037037036666E-2</v>
      </c>
      <c r="V354" s="3">
        <v>0.33333333333333298</v>
      </c>
      <c r="W354">
        <f>IF((V354-(Tabela5[[#This Row],[Hora Fim Realizado]]-Tabela5[[#This Row],[Hora Início Realizado]]))&lt; 0,-1*(MINUTE(Tabela5[[#This Row],[Hora ]]))+(HOUR(Tabela5[[#This Row],[Hora ]])*60),(MINUTE(Tabela5[[#This Row],[Hora ]]))+(HOUR(Tabela5[[#This Row],[Hora ]])*60))</f>
        <v>63</v>
      </c>
      <c r="X354" t="str">
        <f t="shared" si="5"/>
        <v>De 60 até 90 minutos</v>
      </c>
      <c r="Y354" s="3">
        <f>IFERROR(MROUND(Tabela5[[#This Row],[Filtro Horário Fim]],1/48)," ")</f>
        <v>0.85416666666666663</v>
      </c>
      <c r="Z354" s="3">
        <f>IFERROR(MROUND(Tabela5[[#This Row],[Hora Início Realizado]],1/48)," ")</f>
        <v>0.5625</v>
      </c>
    </row>
    <row r="355" spans="1:26" x14ac:dyDescent="0.3">
      <c r="A355" t="s">
        <v>17</v>
      </c>
      <c r="B355">
        <v>127</v>
      </c>
      <c r="C355" t="s">
        <v>1480</v>
      </c>
      <c r="D355" t="s">
        <v>1801</v>
      </c>
      <c r="E355" t="s">
        <v>1802</v>
      </c>
      <c r="F355" t="s">
        <v>1803</v>
      </c>
      <c r="G355" t="s">
        <v>628</v>
      </c>
      <c r="H355" t="s">
        <v>907</v>
      </c>
      <c r="I355" t="s">
        <v>24</v>
      </c>
      <c r="J355" t="s">
        <v>37</v>
      </c>
      <c r="K355" t="s">
        <v>1084</v>
      </c>
      <c r="L355" t="s">
        <v>27</v>
      </c>
      <c r="M355" t="s">
        <v>28</v>
      </c>
      <c r="N355" t="s">
        <v>1804</v>
      </c>
      <c r="O355" s="3" t="s">
        <v>1805</v>
      </c>
      <c r="P355" t="s">
        <v>59</v>
      </c>
      <c r="R355">
        <v>15.68</v>
      </c>
      <c r="S355" t="str">
        <f>LEFT(Tabela5[[#This Row],[Hora Fim Realizado]],5)</f>
        <v>19:04</v>
      </c>
      <c r="T355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355" s="3">
        <f>IF((V355-(Tabela5[[#This Row],[Hora Fim Realizado]]-Tabela5[[#This Row],[Hora Início Realizado]]))&lt; 0,(Tabela5[[#This Row],[Hora Fim Realizado]]-Tabela5[[#This Row],[Hora Início Realizado]])-V355,V355-(Tabela5[[#This Row],[Hora Fim Realizado]]-Tabela5[[#This Row],[Hora Início Realizado]]))</f>
        <v>8.8715277777777379E-2</v>
      </c>
      <c r="V355" s="3">
        <v>0.33333333333333298</v>
      </c>
      <c r="W355">
        <f>IF((V355-(Tabela5[[#This Row],[Hora Fim Realizado]]-Tabela5[[#This Row],[Hora Início Realizado]]))&lt; 0,-1*(MINUTE(Tabela5[[#This Row],[Hora ]]))+(HOUR(Tabela5[[#This Row],[Hora ]])*60),(MINUTE(Tabela5[[#This Row],[Hora ]]))+(HOUR(Tabela5[[#This Row],[Hora ]])*60))</f>
        <v>127</v>
      </c>
      <c r="X355" t="str">
        <f t="shared" si="5"/>
        <v>Acima de 120 minutos</v>
      </c>
      <c r="Y355" s="3">
        <f>IFERROR(MROUND(Tabela5[[#This Row],[Filtro Horário Fim]],1/48)," ")</f>
        <v>0.79166666666666663</v>
      </c>
      <c r="Z355" s="3">
        <f>IFERROR(MROUND(Tabela5[[#This Row],[Hora Início Realizado]],1/48)," ")</f>
        <v>0.54166666666666663</v>
      </c>
    </row>
    <row r="356" spans="1:26" x14ac:dyDescent="0.3">
      <c r="A356" t="s">
        <v>17</v>
      </c>
      <c r="B356">
        <v>13</v>
      </c>
      <c r="C356" t="s">
        <v>1480</v>
      </c>
      <c r="D356" t="s">
        <v>1806</v>
      </c>
      <c r="E356" t="s">
        <v>1807</v>
      </c>
      <c r="F356" t="s">
        <v>1808</v>
      </c>
      <c r="G356" t="s">
        <v>564</v>
      </c>
      <c r="H356" t="s">
        <v>1809</v>
      </c>
      <c r="I356" t="s">
        <v>24</v>
      </c>
      <c r="J356" t="s">
        <v>37</v>
      </c>
      <c r="K356" t="s">
        <v>1084</v>
      </c>
      <c r="L356" t="s">
        <v>27</v>
      </c>
      <c r="M356" t="s">
        <v>28</v>
      </c>
      <c r="N356" t="s">
        <v>1810</v>
      </c>
      <c r="O356" s="3" t="s">
        <v>1811</v>
      </c>
      <c r="P356" t="s">
        <v>50</v>
      </c>
      <c r="R356">
        <v>14</v>
      </c>
      <c r="S356" t="str">
        <f>LEFT(Tabela5[[#This Row],[Hora Fim Realizado]],5)</f>
        <v>20:57</v>
      </c>
      <c r="T356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356" s="3">
        <f>IF((V356-(Tabela5[[#This Row],[Hora Fim Realizado]]-Tabela5[[#This Row],[Hora Início Realizado]]))&lt; 0,(Tabela5[[#This Row],[Hora Fim Realizado]]-Tabela5[[#This Row],[Hora Início Realizado]])-V356,V356-(Tabela5[[#This Row],[Hora Fim Realizado]]-Tabela5[[#This Row],[Hora Início Realizado]]))</f>
        <v>9.2708333333330617E-3</v>
      </c>
      <c r="V356" s="3">
        <v>0.33333333333333298</v>
      </c>
      <c r="W356">
        <f>IF((V356-(Tabela5[[#This Row],[Hora Fim Realizado]]-Tabela5[[#This Row],[Hora Início Realizado]]))&lt; 0,-1*(MINUTE(Tabela5[[#This Row],[Hora ]]))+(HOUR(Tabela5[[#This Row],[Hora ]])*60),(MINUTE(Tabela5[[#This Row],[Hora ]]))+(HOUR(Tabela5[[#This Row],[Hora ]])*60))</f>
        <v>13</v>
      </c>
      <c r="X356" t="str">
        <f t="shared" si="5"/>
        <v>Até 30 minutos</v>
      </c>
      <c r="Y356" s="3">
        <f>IFERROR(MROUND(Tabela5[[#This Row],[Filtro Horário Fim]],1/48)," ")</f>
        <v>0.875</v>
      </c>
      <c r="Z356" s="3">
        <f>IFERROR(MROUND(Tabela5[[#This Row],[Hora Início Realizado]],1/48)," ")</f>
        <v>0.54166666666666663</v>
      </c>
    </row>
    <row r="357" spans="1:26" x14ac:dyDescent="0.3">
      <c r="A357" t="s">
        <v>17</v>
      </c>
      <c r="B357">
        <v>61</v>
      </c>
      <c r="C357" t="s">
        <v>1480</v>
      </c>
      <c r="D357" t="s">
        <v>926</v>
      </c>
      <c r="E357" t="s">
        <v>1812</v>
      </c>
      <c r="F357" t="s">
        <v>1813</v>
      </c>
      <c r="G357" t="s">
        <v>635</v>
      </c>
      <c r="H357" t="s">
        <v>491</v>
      </c>
      <c r="I357" t="s">
        <v>24</v>
      </c>
      <c r="J357" t="s">
        <v>37</v>
      </c>
      <c r="K357" t="s">
        <v>1084</v>
      </c>
      <c r="L357" t="s">
        <v>27</v>
      </c>
      <c r="M357" t="s">
        <v>28</v>
      </c>
      <c r="N357" t="s">
        <v>1814</v>
      </c>
      <c r="O357" s="3" t="s">
        <v>1815</v>
      </c>
      <c r="P357" t="s">
        <v>68</v>
      </c>
      <c r="R357">
        <v>10.41</v>
      </c>
      <c r="S357" t="str">
        <f>LEFT(Tabela5[[#This Row],[Hora Fim Realizado]],5)</f>
        <v>20:16</v>
      </c>
      <c r="T357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357" s="3">
        <f>IF((V357-(Tabela5[[#This Row],[Hora Fim Realizado]]-Tabela5[[#This Row],[Hora Início Realizado]]))&lt; 0,(Tabela5[[#This Row],[Hora Fim Realizado]]-Tabela5[[#This Row],[Hora Início Realizado]])-V357,V357-(Tabela5[[#This Row],[Hora Fim Realizado]]-Tabela5[[#This Row],[Hora Início Realizado]]))</f>
        <v>4.2638888888888504E-2</v>
      </c>
      <c r="V357" s="3">
        <v>0.33333333333333298</v>
      </c>
      <c r="W357">
        <f>IF((V357-(Tabela5[[#This Row],[Hora Fim Realizado]]-Tabela5[[#This Row],[Hora Início Realizado]]))&lt; 0,-1*(MINUTE(Tabela5[[#This Row],[Hora ]]))+(HOUR(Tabela5[[#This Row],[Hora ]])*60),(MINUTE(Tabela5[[#This Row],[Hora ]]))+(HOUR(Tabela5[[#This Row],[Hora ]])*60))</f>
        <v>61</v>
      </c>
      <c r="X357" t="str">
        <f t="shared" si="5"/>
        <v>De 30 até 60 minutos</v>
      </c>
      <c r="Y357" s="3">
        <f>IFERROR(MROUND(Tabela5[[#This Row],[Filtro Horário Fim]],1/48)," ")</f>
        <v>0.85416666666666663</v>
      </c>
      <c r="Z357" s="3">
        <f>IFERROR(MROUND(Tabela5[[#This Row],[Hora Início Realizado]],1/48)," ")</f>
        <v>0.5625</v>
      </c>
    </row>
    <row r="358" spans="1:26" x14ac:dyDescent="0.3">
      <c r="A358" t="s">
        <v>17</v>
      </c>
      <c r="B358">
        <v>223</v>
      </c>
      <c r="C358" t="s">
        <v>1480</v>
      </c>
      <c r="D358" t="s">
        <v>1816</v>
      </c>
      <c r="E358" t="s">
        <v>1817</v>
      </c>
      <c r="F358" t="s">
        <v>1818</v>
      </c>
      <c r="G358" t="s">
        <v>647</v>
      </c>
      <c r="H358" t="s">
        <v>420</v>
      </c>
      <c r="I358" t="s">
        <v>24</v>
      </c>
      <c r="J358" t="s">
        <v>37</v>
      </c>
      <c r="K358" t="s">
        <v>1783</v>
      </c>
      <c r="L358" t="s">
        <v>27</v>
      </c>
      <c r="M358" t="s">
        <v>28</v>
      </c>
      <c r="N358" t="s">
        <v>1819</v>
      </c>
      <c r="O358" s="3" t="s">
        <v>1820</v>
      </c>
      <c r="P358" t="s">
        <v>92</v>
      </c>
      <c r="R358">
        <v>9.125</v>
      </c>
      <c r="S358" t="str">
        <f>LEFT(Tabela5[[#This Row],[Hora Fim Realizado]],5)</f>
        <v>17:28</v>
      </c>
      <c r="T358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18h</v>
      </c>
      <c r="U358" s="3">
        <f>IF((V358-(Tabela5[[#This Row],[Hora Fim Realizado]]-Tabela5[[#This Row],[Hora Início Realizado]]))&lt; 0,(Tabela5[[#This Row],[Hora Fim Realizado]]-Tabela5[[#This Row],[Hora Início Realizado]])-V358,V358-(Tabela5[[#This Row],[Hora Fim Realizado]]-Tabela5[[#This Row],[Hora Início Realizado]]))</f>
        <v>0.15487268518518488</v>
      </c>
      <c r="V358" s="3">
        <v>0.33333333333333298</v>
      </c>
      <c r="W358">
        <f>IF((V358-(Tabela5[[#This Row],[Hora Fim Realizado]]-Tabela5[[#This Row],[Hora Início Realizado]]))&lt; 0,-1*(MINUTE(Tabela5[[#This Row],[Hora ]]))+(HOUR(Tabela5[[#This Row],[Hora ]])*60),(MINUTE(Tabela5[[#This Row],[Hora ]]))+(HOUR(Tabela5[[#This Row],[Hora ]])*60))</f>
        <v>223</v>
      </c>
      <c r="X358" t="str">
        <f t="shared" si="5"/>
        <v>Acima de 120 minutos</v>
      </c>
      <c r="Y358" s="3">
        <f>IFERROR(MROUND(Tabela5[[#This Row],[Filtro Horário Fim]],1/48)," ")</f>
        <v>0.72916666666666663</v>
      </c>
      <c r="Z358" s="3">
        <f>IFERROR(MROUND(Tabela5[[#This Row],[Hora Início Realizado]],1/48)," ")</f>
        <v>0.54166666666666663</v>
      </c>
    </row>
    <row r="359" spans="1:26" x14ac:dyDescent="0.3">
      <c r="A359" t="s">
        <v>17</v>
      </c>
      <c r="B359">
        <v>89</v>
      </c>
      <c r="C359" t="s">
        <v>1480</v>
      </c>
      <c r="D359" t="s">
        <v>933</v>
      </c>
      <c r="E359" t="s">
        <v>1821</v>
      </c>
      <c r="F359" t="s">
        <v>1822</v>
      </c>
      <c r="G359" t="s">
        <v>1144</v>
      </c>
      <c r="H359" t="s">
        <v>73</v>
      </c>
      <c r="I359" t="s">
        <v>24</v>
      </c>
      <c r="J359" t="s">
        <v>37</v>
      </c>
      <c r="K359" t="s">
        <v>1783</v>
      </c>
      <c r="L359" t="s">
        <v>545</v>
      </c>
      <c r="M359" t="s">
        <v>28</v>
      </c>
      <c r="N359" t="s">
        <v>1823</v>
      </c>
      <c r="O359" s="3" t="s">
        <v>1824</v>
      </c>
      <c r="P359" t="s">
        <v>68</v>
      </c>
      <c r="R359">
        <v>13.125</v>
      </c>
      <c r="S359" t="str">
        <f>LEFT(Tabela5[[#This Row],[Hora Fim Realizado]],5)</f>
        <v>20:45</v>
      </c>
      <c r="T359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359" s="3">
        <f>IF((V359-(Tabela5[[#This Row],[Hora Fim Realizado]]-Tabela5[[#This Row],[Hora Início Realizado]]))&lt; 0,(Tabela5[[#This Row],[Hora Fim Realizado]]-Tabela5[[#This Row],[Hora Início Realizado]])-V359,V359-(Tabela5[[#This Row],[Hora Fim Realizado]]-Tabela5[[#This Row],[Hora Início Realizado]]))</f>
        <v>6.2013888888888535E-2</v>
      </c>
      <c r="V359" s="3">
        <v>0.33333333333333298</v>
      </c>
      <c r="W359">
        <f>IF((V359-(Tabela5[[#This Row],[Hora Fim Realizado]]-Tabela5[[#This Row],[Hora Início Realizado]]))&lt; 0,-1*(MINUTE(Tabela5[[#This Row],[Hora ]]))+(HOUR(Tabela5[[#This Row],[Hora ]])*60),(MINUTE(Tabela5[[#This Row],[Hora ]]))+(HOUR(Tabela5[[#This Row],[Hora ]])*60))</f>
        <v>89</v>
      </c>
      <c r="X359" t="str">
        <f t="shared" si="5"/>
        <v>De 60 até 90 minutos</v>
      </c>
      <c r="Y359" s="3">
        <f>IFERROR(MROUND(Tabela5[[#This Row],[Filtro Horário Fim]],1/48)," ")</f>
        <v>0.875</v>
      </c>
      <c r="Z359" s="3">
        <f>IFERROR(MROUND(Tabela5[[#This Row],[Hora Início Realizado]],1/48)," ")</f>
        <v>0.60416666666666663</v>
      </c>
    </row>
    <row r="360" spans="1:26" x14ac:dyDescent="0.3">
      <c r="A360" t="s">
        <v>17</v>
      </c>
      <c r="B360">
        <v>144</v>
      </c>
      <c r="C360" t="s">
        <v>1480</v>
      </c>
      <c r="D360" t="s">
        <v>1825</v>
      </c>
      <c r="E360" t="s">
        <v>1826</v>
      </c>
      <c r="F360" t="s">
        <v>1827</v>
      </c>
      <c r="G360" t="s">
        <v>1181</v>
      </c>
      <c r="H360" t="s">
        <v>664</v>
      </c>
      <c r="I360" t="s">
        <v>24</v>
      </c>
      <c r="J360" t="s">
        <v>37</v>
      </c>
      <c r="K360" t="s">
        <v>1783</v>
      </c>
      <c r="L360" t="s">
        <v>501</v>
      </c>
      <c r="M360" t="s">
        <v>878</v>
      </c>
      <c r="N360" t="s">
        <v>1828</v>
      </c>
      <c r="O360" s="3" t="s">
        <v>1829</v>
      </c>
      <c r="P360" t="s">
        <v>59</v>
      </c>
      <c r="R360">
        <v>12.625</v>
      </c>
      <c r="S360" t="str">
        <f>LEFT(Tabela5[[#This Row],[Hora Fim Realizado]],5)</f>
        <v>16:01</v>
      </c>
      <c r="T360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17h</v>
      </c>
      <c r="U360" s="3">
        <f>IF((V360-(Tabela5[[#This Row],[Hora Fim Realizado]]-Tabela5[[#This Row],[Hora Início Realizado]]))&lt; 0,(Tabela5[[#This Row],[Hora Fim Realizado]]-Tabela5[[#This Row],[Hora Início Realizado]])-V360,V360-(Tabela5[[#This Row],[Hora Fim Realizado]]-Tabela5[[#This Row],[Hora Início Realizado]]))</f>
        <v>0.10001157407407368</v>
      </c>
      <c r="V360" s="3">
        <v>0.33333333333333298</v>
      </c>
      <c r="W360">
        <f>IF((V360-(Tabela5[[#This Row],[Hora Fim Realizado]]-Tabela5[[#This Row],[Hora Início Realizado]]))&lt; 0,-1*(MINUTE(Tabela5[[#This Row],[Hora ]]))+(HOUR(Tabela5[[#This Row],[Hora ]])*60),(MINUTE(Tabela5[[#This Row],[Hora ]]))+(HOUR(Tabela5[[#This Row],[Hora ]])*60))</f>
        <v>144</v>
      </c>
      <c r="X360" t="str">
        <f t="shared" si="5"/>
        <v>Acima de 120 minutos</v>
      </c>
      <c r="Y360" s="3">
        <f>IFERROR(MROUND(Tabela5[[#This Row],[Filtro Horário Fim]],1/48)," ")</f>
        <v>0.66666666666666663</v>
      </c>
      <c r="Z360" s="3">
        <f>IFERROR(MROUND(Tabela5[[#This Row],[Hora Início Realizado]],1/48)," ")</f>
        <v>0.4375</v>
      </c>
    </row>
    <row r="361" spans="1:26" x14ac:dyDescent="0.3">
      <c r="A361" t="s">
        <v>17</v>
      </c>
      <c r="B361">
        <v>18</v>
      </c>
      <c r="C361" t="s">
        <v>1480</v>
      </c>
      <c r="D361" t="s">
        <v>1830</v>
      </c>
      <c r="E361" t="s">
        <v>1831</v>
      </c>
      <c r="F361" t="s">
        <v>1832</v>
      </c>
      <c r="G361" t="s">
        <v>1120</v>
      </c>
      <c r="H361" t="s">
        <v>1358</v>
      </c>
      <c r="I361" t="s">
        <v>24</v>
      </c>
      <c r="J361" t="s">
        <v>37</v>
      </c>
      <c r="K361" t="s">
        <v>1783</v>
      </c>
      <c r="L361" t="s">
        <v>545</v>
      </c>
      <c r="M361" t="s">
        <v>1255</v>
      </c>
      <c r="N361" t="s">
        <v>1833</v>
      </c>
      <c r="O361" s="3" t="s">
        <v>1834</v>
      </c>
      <c r="P361" t="s">
        <v>50</v>
      </c>
      <c r="R361">
        <v>14.185</v>
      </c>
      <c r="S361" t="str">
        <f>LEFT(Tabela5[[#This Row],[Hora Fim Realizado]],5)</f>
        <v>21:48</v>
      </c>
      <c r="T361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Acima de 21h</v>
      </c>
      <c r="U361" s="3">
        <f>IF((V361-(Tabela5[[#This Row],[Hora Fim Realizado]]-Tabela5[[#This Row],[Hora Início Realizado]]))&lt; 0,(Tabela5[[#This Row],[Hora Fim Realizado]]-Tabela5[[#This Row],[Hora Início Realizado]])-V361,V361-(Tabela5[[#This Row],[Hora Fim Realizado]]-Tabela5[[#This Row],[Hora Início Realizado]]))</f>
        <v>1.2511574074073717E-2</v>
      </c>
      <c r="V361" s="3">
        <v>0.33333333333333298</v>
      </c>
      <c r="W361">
        <f>IF((V361-(Tabela5[[#This Row],[Hora Fim Realizado]]-Tabela5[[#This Row],[Hora Início Realizado]]))&lt; 0,-1*(MINUTE(Tabela5[[#This Row],[Hora ]]))+(HOUR(Tabela5[[#This Row],[Hora ]])*60),(MINUTE(Tabela5[[#This Row],[Hora ]]))+(HOUR(Tabela5[[#This Row],[Hora ]])*60))</f>
        <v>18</v>
      </c>
      <c r="X361" t="str">
        <f t="shared" si="5"/>
        <v>Até 30 minutos</v>
      </c>
      <c r="Y361" s="3">
        <f>IFERROR(MROUND(Tabela5[[#This Row],[Filtro Horário Fim]],1/48)," ")</f>
        <v>0.91666666666666663</v>
      </c>
      <c r="Z361" s="3">
        <f>IFERROR(MROUND(Tabela5[[#This Row],[Hora Início Realizado]],1/48)," ")</f>
        <v>0.58333333333333326</v>
      </c>
    </row>
    <row r="362" spans="1:26" x14ac:dyDescent="0.3">
      <c r="A362" t="s">
        <v>17</v>
      </c>
      <c r="B362">
        <v>11</v>
      </c>
      <c r="C362" t="s">
        <v>1480</v>
      </c>
      <c r="D362" t="s">
        <v>1835</v>
      </c>
      <c r="E362" t="s">
        <v>1836</v>
      </c>
      <c r="F362" t="s">
        <v>1837</v>
      </c>
      <c r="G362" t="s">
        <v>1156</v>
      </c>
      <c r="H362" t="s">
        <v>1335</v>
      </c>
      <c r="I362" t="s">
        <v>24</v>
      </c>
      <c r="J362" t="s">
        <v>37</v>
      </c>
      <c r="K362" t="s">
        <v>1783</v>
      </c>
      <c r="L362" t="s">
        <v>27</v>
      </c>
      <c r="M362" t="s">
        <v>28</v>
      </c>
      <c r="N362" t="s">
        <v>1542</v>
      </c>
      <c r="O362" s="3" t="s">
        <v>1838</v>
      </c>
      <c r="P362" t="s">
        <v>92</v>
      </c>
      <c r="R362">
        <v>16</v>
      </c>
      <c r="S362" t="str">
        <f>LEFT(Tabela5[[#This Row],[Hora Fim Realizado]],5)</f>
        <v>21:02</v>
      </c>
      <c r="T362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Acima de 21h</v>
      </c>
      <c r="U362" s="3">
        <f>IF((V362-(Tabela5[[#This Row],[Hora Fim Realizado]]-Tabela5[[#This Row],[Hora Início Realizado]]))&lt; 0,(Tabela5[[#This Row],[Hora Fim Realizado]]-Tabela5[[#This Row],[Hora Início Realizado]])-V362,V362-(Tabela5[[#This Row],[Hora Fim Realizado]]-Tabela5[[#This Row],[Hora Início Realizado]]))</f>
        <v>7.7893518518515337E-3</v>
      </c>
      <c r="V362" s="3">
        <v>0.33333333333333298</v>
      </c>
      <c r="W362">
        <f>IF((V362-(Tabela5[[#This Row],[Hora Fim Realizado]]-Tabela5[[#This Row],[Hora Início Realizado]]))&lt; 0,-1*(MINUTE(Tabela5[[#This Row],[Hora ]]))+(HOUR(Tabela5[[#This Row],[Hora ]])*60),(MINUTE(Tabela5[[#This Row],[Hora ]]))+(HOUR(Tabela5[[#This Row],[Hora ]])*60))</f>
        <v>11</v>
      </c>
      <c r="X362" t="str">
        <f t="shared" si="5"/>
        <v>Até 30 minutos</v>
      </c>
      <c r="Y362" s="3">
        <f>IFERROR(MROUND(Tabela5[[#This Row],[Filtro Horário Fim]],1/48)," ")</f>
        <v>0.875</v>
      </c>
      <c r="Z362" s="3">
        <f>IFERROR(MROUND(Tabela5[[#This Row],[Hora Início Realizado]],1/48)," ")</f>
        <v>0.54166666666666663</v>
      </c>
    </row>
    <row r="363" spans="1:26" x14ac:dyDescent="0.3">
      <c r="A363" t="s">
        <v>17</v>
      </c>
      <c r="B363">
        <v>181</v>
      </c>
      <c r="C363" t="s">
        <v>1480</v>
      </c>
      <c r="D363" t="s">
        <v>1839</v>
      </c>
      <c r="E363" t="s">
        <v>1840</v>
      </c>
      <c r="F363" t="s">
        <v>1841</v>
      </c>
      <c r="G363" t="s">
        <v>1188</v>
      </c>
      <c r="H363" t="s">
        <v>1842</v>
      </c>
      <c r="I363" t="s">
        <v>24</v>
      </c>
      <c r="J363" t="s">
        <v>37</v>
      </c>
      <c r="K363" t="s">
        <v>1783</v>
      </c>
      <c r="L363" t="s">
        <v>27</v>
      </c>
      <c r="M363" t="s">
        <v>28</v>
      </c>
      <c r="N363" t="s">
        <v>809</v>
      </c>
      <c r="O363" s="3" t="s">
        <v>1843</v>
      </c>
      <c r="P363" t="s">
        <v>68</v>
      </c>
      <c r="R363">
        <v>13</v>
      </c>
      <c r="S363" t="str">
        <f>LEFT(Tabela5[[#This Row],[Hora Fim Realizado]],5)</f>
        <v>18:19</v>
      </c>
      <c r="T363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19h</v>
      </c>
      <c r="U363" s="3">
        <f>IF((V363-(Tabela5[[#This Row],[Hora Fim Realizado]]-Tabela5[[#This Row],[Hora Início Realizado]]))&lt; 0,(Tabela5[[#This Row],[Hora Fim Realizado]]-Tabela5[[#This Row],[Hora Início Realizado]])-V363,V363-(Tabela5[[#This Row],[Hora Fim Realizado]]-Tabela5[[#This Row],[Hora Início Realizado]]))</f>
        <v>0.12571759259259224</v>
      </c>
      <c r="V363" s="3">
        <v>0.33333333333333298</v>
      </c>
      <c r="W363">
        <f>IF((V363-(Tabela5[[#This Row],[Hora Fim Realizado]]-Tabela5[[#This Row],[Hora Início Realizado]]))&lt; 0,-1*(MINUTE(Tabela5[[#This Row],[Hora ]]))+(HOUR(Tabela5[[#This Row],[Hora ]])*60),(MINUTE(Tabela5[[#This Row],[Hora ]]))+(HOUR(Tabela5[[#This Row],[Hora ]])*60))</f>
        <v>181</v>
      </c>
      <c r="X363" t="str">
        <f t="shared" si="5"/>
        <v>Acima de 120 minutos</v>
      </c>
      <c r="Y363" s="3">
        <f>IFERROR(MROUND(Tabela5[[#This Row],[Filtro Horário Fim]],1/48)," ")</f>
        <v>0.77083333333333326</v>
      </c>
      <c r="Z363" s="3">
        <f>IFERROR(MROUND(Tabela5[[#This Row],[Hora Início Realizado]],1/48)," ")</f>
        <v>0.5625</v>
      </c>
    </row>
    <row r="364" spans="1:26" x14ac:dyDescent="0.3">
      <c r="A364" t="s">
        <v>17</v>
      </c>
      <c r="B364">
        <v>38</v>
      </c>
      <c r="C364" t="s">
        <v>1480</v>
      </c>
      <c r="D364" t="s">
        <v>1844</v>
      </c>
      <c r="E364" t="s">
        <v>1845</v>
      </c>
      <c r="F364" t="s">
        <v>1846</v>
      </c>
      <c r="G364" t="s">
        <v>1194</v>
      </c>
      <c r="H364" t="s">
        <v>558</v>
      </c>
      <c r="I364" t="s">
        <v>24</v>
      </c>
      <c r="J364" t="s">
        <v>37</v>
      </c>
      <c r="K364" t="s">
        <v>1783</v>
      </c>
      <c r="L364" t="s">
        <v>27</v>
      </c>
      <c r="M364" t="s">
        <v>28</v>
      </c>
      <c r="N364" t="s">
        <v>1847</v>
      </c>
      <c r="O364" s="3" t="s">
        <v>1848</v>
      </c>
      <c r="P364" t="s">
        <v>41</v>
      </c>
      <c r="R364">
        <v>15.25</v>
      </c>
      <c r="S364" t="str">
        <f>LEFT(Tabela5[[#This Row],[Hora Fim Realizado]],5)</f>
        <v>20:51</v>
      </c>
      <c r="T364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364" s="3">
        <f>IF((V364-(Tabela5[[#This Row],[Hora Fim Realizado]]-Tabela5[[#This Row],[Hora Início Realizado]]))&lt; 0,(Tabela5[[#This Row],[Hora Fim Realizado]]-Tabela5[[#This Row],[Hora Início Realizado]])-V364,V364-(Tabela5[[#This Row],[Hora Fim Realizado]]-Tabela5[[#This Row],[Hora Início Realizado]]))</f>
        <v>2.6516203703703389E-2</v>
      </c>
      <c r="V364" s="3">
        <v>0.33333333333333298</v>
      </c>
      <c r="W364">
        <f>IF((V364-(Tabela5[[#This Row],[Hora Fim Realizado]]-Tabela5[[#This Row],[Hora Início Realizado]]))&lt; 0,-1*(MINUTE(Tabela5[[#This Row],[Hora ]]))+(HOUR(Tabela5[[#This Row],[Hora ]])*60),(MINUTE(Tabela5[[#This Row],[Hora ]]))+(HOUR(Tabela5[[#This Row],[Hora ]])*60))</f>
        <v>38</v>
      </c>
      <c r="X364" t="str">
        <f t="shared" si="5"/>
        <v>De 30 até 60 minutos</v>
      </c>
      <c r="Y364" s="3">
        <f>IFERROR(MROUND(Tabela5[[#This Row],[Filtro Horário Fim]],1/48)," ")</f>
        <v>0.875</v>
      </c>
      <c r="Z364" s="3">
        <f>IFERROR(MROUND(Tabela5[[#This Row],[Hora Início Realizado]],1/48)," ")</f>
        <v>0.5625</v>
      </c>
    </row>
    <row r="365" spans="1:26" x14ac:dyDescent="0.3">
      <c r="A365" t="s">
        <v>17</v>
      </c>
      <c r="B365">
        <v>0</v>
      </c>
      <c r="C365" t="s">
        <v>1480</v>
      </c>
      <c r="D365" t="s">
        <v>1849</v>
      </c>
      <c r="E365" t="s">
        <v>1850</v>
      </c>
      <c r="F365" t="s">
        <v>1851</v>
      </c>
      <c r="G365" t="s">
        <v>1208</v>
      </c>
      <c r="H365" t="s">
        <v>820</v>
      </c>
      <c r="I365" t="s">
        <v>24</v>
      </c>
      <c r="J365" t="s">
        <v>37</v>
      </c>
      <c r="K365" t="s">
        <v>1783</v>
      </c>
      <c r="L365" t="s">
        <v>27</v>
      </c>
      <c r="M365" t="s">
        <v>28</v>
      </c>
      <c r="N365" t="s">
        <v>1047</v>
      </c>
      <c r="O365" s="3" t="s">
        <v>1852</v>
      </c>
      <c r="P365" t="s">
        <v>59</v>
      </c>
      <c r="R365">
        <v>17.155000000000001</v>
      </c>
      <c r="S365" t="str">
        <f>LEFT(Tabela5[[#This Row],[Hora Fim Realizado]],5)</f>
        <v>21:09</v>
      </c>
      <c r="T365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Acima de 21h</v>
      </c>
      <c r="U365" s="3">
        <f>IF((V365-(Tabela5[[#This Row],[Hora Fim Realizado]]-Tabela5[[#This Row],[Hora Início Realizado]]))&lt; 0,(Tabela5[[#This Row],[Hora Fim Realizado]]-Tabela5[[#This Row],[Hora Início Realizado]])-V365,V365-(Tabela5[[#This Row],[Hora Fim Realizado]]-Tabela5[[#This Row],[Hora Início Realizado]]))</f>
        <v>4.3981481481519813E-4</v>
      </c>
      <c r="V365" s="3">
        <v>0.33333333333333298</v>
      </c>
      <c r="W365">
        <f>IF((V365-(Tabela5[[#This Row],[Hora Fim Realizado]]-Tabela5[[#This Row],[Hora Início Realizado]]))&lt; 0,-1*(MINUTE(Tabela5[[#This Row],[Hora ]]))+(HOUR(Tabela5[[#This Row],[Hora ]])*60),(MINUTE(Tabela5[[#This Row],[Hora ]]))+(HOUR(Tabela5[[#This Row],[Hora ]])*60))</f>
        <v>0</v>
      </c>
      <c r="X365" t="str">
        <f t="shared" si="5"/>
        <v>Até 30 minutos</v>
      </c>
      <c r="Y365" s="3">
        <f>IFERROR(MROUND(Tabela5[[#This Row],[Filtro Horário Fim]],1/48)," ")</f>
        <v>0.875</v>
      </c>
      <c r="Z365" s="3">
        <f>IFERROR(MROUND(Tabela5[[#This Row],[Hora Início Realizado]],1/48)," ")</f>
        <v>0.54166666666666663</v>
      </c>
    </row>
    <row r="366" spans="1:26" x14ac:dyDescent="0.3">
      <c r="A366" t="s">
        <v>17</v>
      </c>
      <c r="B366">
        <v>84</v>
      </c>
      <c r="C366" t="s">
        <v>1480</v>
      </c>
      <c r="D366" t="s">
        <v>969</v>
      </c>
      <c r="E366" t="s">
        <v>1853</v>
      </c>
      <c r="F366" t="s">
        <v>1854</v>
      </c>
      <c r="G366" t="s">
        <v>1201</v>
      </c>
      <c r="H366" t="s">
        <v>262</v>
      </c>
      <c r="I366" t="s">
        <v>24</v>
      </c>
      <c r="J366" t="s">
        <v>37</v>
      </c>
      <c r="K366" t="s">
        <v>1783</v>
      </c>
      <c r="L366" t="s">
        <v>27</v>
      </c>
      <c r="M366" t="s">
        <v>28</v>
      </c>
      <c r="N366" t="s">
        <v>1855</v>
      </c>
      <c r="O366" s="3" t="s">
        <v>1856</v>
      </c>
      <c r="P366" t="s">
        <v>31</v>
      </c>
      <c r="R366">
        <v>15.275</v>
      </c>
      <c r="S366" t="str">
        <f>LEFT(Tabela5[[#This Row],[Hora Fim Realizado]],5)</f>
        <v>20:06</v>
      </c>
      <c r="T366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366" s="3">
        <f>IF((V366-(Tabela5[[#This Row],[Hora Fim Realizado]]-Tabela5[[#This Row],[Hora Início Realizado]]))&lt; 0,(Tabela5[[#This Row],[Hora Fim Realizado]]-Tabela5[[#This Row],[Hora Início Realizado]])-V366,V366-(Tabela5[[#This Row],[Hora Fim Realizado]]-Tabela5[[#This Row],[Hora Início Realizado]]))</f>
        <v>5.8402777777777415E-2</v>
      </c>
      <c r="V366" s="3">
        <v>0.33333333333333298</v>
      </c>
      <c r="W366">
        <f>IF((V366-(Tabela5[[#This Row],[Hora Fim Realizado]]-Tabela5[[#This Row],[Hora Início Realizado]]))&lt; 0,-1*(MINUTE(Tabela5[[#This Row],[Hora ]]))+(HOUR(Tabela5[[#This Row],[Hora ]])*60),(MINUTE(Tabela5[[#This Row],[Hora ]]))+(HOUR(Tabela5[[#This Row],[Hora ]])*60))</f>
        <v>84</v>
      </c>
      <c r="X366" t="str">
        <f t="shared" si="5"/>
        <v>De 60 até 90 minutos</v>
      </c>
      <c r="Y366" s="3">
        <f>IFERROR(MROUND(Tabela5[[#This Row],[Filtro Horário Fim]],1/48)," ")</f>
        <v>0.83333333333333326</v>
      </c>
      <c r="Z366" s="3">
        <f>IFERROR(MROUND(Tabela5[[#This Row],[Hora Início Realizado]],1/48)," ")</f>
        <v>0.5625</v>
      </c>
    </row>
    <row r="367" spans="1:26" x14ac:dyDescent="0.3">
      <c r="A367" t="s">
        <v>17</v>
      </c>
      <c r="B367">
        <v>320</v>
      </c>
      <c r="C367" t="s">
        <v>1480</v>
      </c>
      <c r="D367" t="s">
        <v>993</v>
      </c>
      <c r="E367" t="s">
        <v>1857</v>
      </c>
      <c r="F367" t="s">
        <v>1858</v>
      </c>
      <c r="G367" t="s">
        <v>1083</v>
      </c>
      <c r="H367" t="s">
        <v>23</v>
      </c>
      <c r="I367" t="s">
        <v>24</v>
      </c>
      <c r="J367" t="s">
        <v>37</v>
      </c>
      <c r="K367" t="s">
        <v>1783</v>
      </c>
      <c r="L367" t="s">
        <v>27</v>
      </c>
      <c r="M367" t="s">
        <v>1859</v>
      </c>
      <c r="N367" t="s">
        <v>1860</v>
      </c>
      <c r="O367" s="3" t="s">
        <v>1861</v>
      </c>
      <c r="P367" t="s">
        <v>59</v>
      </c>
      <c r="R367">
        <v>1.875</v>
      </c>
      <c r="S367" t="str">
        <f>LEFT(Tabela5[[#This Row],[Hora Fim Realizado]],5)</f>
        <v>16:20</v>
      </c>
      <c r="T367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17h</v>
      </c>
      <c r="U367" s="3">
        <f>IF((V367-(Tabela5[[#This Row],[Hora Fim Realizado]]-Tabela5[[#This Row],[Hora Início Realizado]]))&lt; 0,(Tabela5[[#This Row],[Hora Fim Realizado]]-Tabela5[[#This Row],[Hora Início Realizado]])-V367,V367-(Tabela5[[#This Row],[Hora Fim Realizado]]-Tabela5[[#This Row],[Hora Início Realizado]]))</f>
        <v>0.22248842592592549</v>
      </c>
      <c r="V367" s="3">
        <v>0.33333333333333298</v>
      </c>
      <c r="W367">
        <f>IF((V367-(Tabela5[[#This Row],[Hora Fim Realizado]]-Tabela5[[#This Row],[Hora Início Realizado]]))&lt; 0,-1*(MINUTE(Tabela5[[#This Row],[Hora ]]))+(HOUR(Tabela5[[#This Row],[Hora ]])*60),(MINUTE(Tabela5[[#This Row],[Hora ]]))+(HOUR(Tabela5[[#This Row],[Hora ]])*60))</f>
        <v>320</v>
      </c>
      <c r="X367" t="str">
        <f t="shared" si="5"/>
        <v>Acima de 120 minutos</v>
      </c>
      <c r="Y367" s="3">
        <f>IFERROR(MROUND(Tabela5[[#This Row],[Filtro Horário Fim]],1/48)," ")</f>
        <v>0.6875</v>
      </c>
      <c r="Z367" s="3">
        <f>IFERROR(MROUND(Tabela5[[#This Row],[Hora Início Realizado]],1/48)," ")</f>
        <v>0.5625</v>
      </c>
    </row>
    <row r="368" spans="1:26" x14ac:dyDescent="0.3">
      <c r="A368" t="s">
        <v>17</v>
      </c>
      <c r="B368">
        <v>5</v>
      </c>
      <c r="C368" t="s">
        <v>1480</v>
      </c>
      <c r="D368" t="s">
        <v>2902</v>
      </c>
      <c r="E368" t="s">
        <v>2903</v>
      </c>
      <c r="F368" t="s">
        <v>2904</v>
      </c>
      <c r="G368" t="s">
        <v>2881</v>
      </c>
      <c r="H368" t="s">
        <v>491</v>
      </c>
      <c r="I368" t="s">
        <v>24</v>
      </c>
      <c r="J368" t="s">
        <v>37</v>
      </c>
      <c r="K368" t="s">
        <v>1783</v>
      </c>
      <c r="L368" t="s">
        <v>27</v>
      </c>
      <c r="M368" t="s">
        <v>28</v>
      </c>
      <c r="N368" t="s">
        <v>510</v>
      </c>
      <c r="O368" s="3" t="s">
        <v>2905</v>
      </c>
      <c r="P368" t="s">
        <v>50</v>
      </c>
      <c r="R368">
        <v>17.475000000000001</v>
      </c>
      <c r="S368" t="str">
        <f>LEFT(Tabela5[[#This Row],[Hora Fim Realizado]],5)</f>
        <v>21:06</v>
      </c>
      <c r="T368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Acima de 21h</v>
      </c>
      <c r="U368" s="3">
        <f>IF((V368-(Tabela5[[#This Row],[Hora Fim Realizado]]-Tabela5[[#This Row],[Hora Início Realizado]]))&lt; 0,(Tabela5[[#This Row],[Hora Fim Realizado]]-Tabela5[[#This Row],[Hora Início Realizado]])-V368,V368-(Tabela5[[#This Row],[Hora Fim Realizado]]-Tabela5[[#This Row],[Hora Início Realizado]]))</f>
        <v>3.8773148148144032E-3</v>
      </c>
      <c r="V368" s="3">
        <v>0.33333333333333298</v>
      </c>
      <c r="W368">
        <f>IF((V368-(Tabela5[[#This Row],[Hora Fim Realizado]]-Tabela5[[#This Row],[Hora Início Realizado]]))&lt; 0,-1*(MINUTE(Tabela5[[#This Row],[Hora ]]))+(HOUR(Tabela5[[#This Row],[Hora ]])*60),(MINUTE(Tabela5[[#This Row],[Hora ]]))+(HOUR(Tabela5[[#This Row],[Hora ]])*60))</f>
        <v>5</v>
      </c>
      <c r="X368" t="str">
        <f t="shared" si="5"/>
        <v>Até 30 minutos</v>
      </c>
      <c r="Y368" s="3">
        <f>IFERROR(MROUND(Tabela5[[#This Row],[Filtro Horário Fim]],1/48)," ")</f>
        <v>0.875</v>
      </c>
      <c r="Z368" s="3">
        <f>IFERROR(MROUND(Tabela5[[#This Row],[Hora Início Realizado]],1/48)," ")</f>
        <v>0.54166666666666663</v>
      </c>
    </row>
    <row r="369" spans="1:26" x14ac:dyDescent="0.3">
      <c r="A369" t="s">
        <v>17</v>
      </c>
      <c r="B369">
        <v>21</v>
      </c>
      <c r="C369" t="s">
        <v>1480</v>
      </c>
      <c r="D369" t="s">
        <v>1862</v>
      </c>
      <c r="E369" t="s">
        <v>1863</v>
      </c>
      <c r="F369" t="s">
        <v>1864</v>
      </c>
      <c r="G369" t="s">
        <v>1224</v>
      </c>
      <c r="H369" t="s">
        <v>291</v>
      </c>
      <c r="I369" t="s">
        <v>24</v>
      </c>
      <c r="J369" t="s">
        <v>37</v>
      </c>
      <c r="K369" t="s">
        <v>1783</v>
      </c>
      <c r="L369" t="s">
        <v>27</v>
      </c>
      <c r="M369" t="s">
        <v>28</v>
      </c>
      <c r="N369" t="s">
        <v>1865</v>
      </c>
      <c r="O369" s="3" t="s">
        <v>1866</v>
      </c>
      <c r="P369" t="s">
        <v>50</v>
      </c>
      <c r="R369">
        <v>13.25</v>
      </c>
      <c r="S369" t="str">
        <f>LEFT(Tabela5[[#This Row],[Hora Fim Realizado]],5)</f>
        <v>20:49</v>
      </c>
      <c r="T369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369" s="3">
        <f>IF((V369-(Tabela5[[#This Row],[Hora Fim Realizado]]-Tabela5[[#This Row],[Hora Início Realizado]]))&lt; 0,(Tabela5[[#This Row],[Hora Fim Realizado]]-Tabela5[[#This Row],[Hora Início Realizado]])-V369,V369-(Tabela5[[#This Row],[Hora Fim Realizado]]-Tabela5[[#This Row],[Hora Início Realizado]]))</f>
        <v>1.4710648148147765E-2</v>
      </c>
      <c r="V369" s="3">
        <v>0.33333333333333298</v>
      </c>
      <c r="W369">
        <f>IF((V369-(Tabela5[[#This Row],[Hora Fim Realizado]]-Tabela5[[#This Row],[Hora Início Realizado]]))&lt; 0,-1*(MINUTE(Tabela5[[#This Row],[Hora ]]))+(HOUR(Tabela5[[#This Row],[Hora ]])*60),(MINUTE(Tabela5[[#This Row],[Hora ]]))+(HOUR(Tabela5[[#This Row],[Hora ]])*60))</f>
        <v>21</v>
      </c>
      <c r="X369" t="str">
        <f t="shared" si="5"/>
        <v>Até 30 minutos</v>
      </c>
      <c r="Y369" s="3">
        <f>IFERROR(MROUND(Tabela5[[#This Row],[Filtro Horário Fim]],1/48)," ")</f>
        <v>0.875</v>
      </c>
      <c r="Z369" s="3">
        <f>IFERROR(MROUND(Tabela5[[#This Row],[Hora Início Realizado]],1/48)," ")</f>
        <v>0.54166666666666663</v>
      </c>
    </row>
    <row r="370" spans="1:26" x14ac:dyDescent="0.3">
      <c r="A370" t="s">
        <v>17</v>
      </c>
      <c r="B370">
        <v>206</v>
      </c>
      <c r="C370" t="s">
        <v>1480</v>
      </c>
      <c r="D370" t="s">
        <v>1029</v>
      </c>
      <c r="E370" t="s">
        <v>2906</v>
      </c>
      <c r="F370" t="s">
        <v>2907</v>
      </c>
      <c r="G370" t="s">
        <v>2841</v>
      </c>
      <c r="H370" t="s">
        <v>1649</v>
      </c>
      <c r="I370" t="s">
        <v>24</v>
      </c>
      <c r="J370" t="s">
        <v>37</v>
      </c>
      <c r="K370" t="s">
        <v>1783</v>
      </c>
      <c r="L370" t="s">
        <v>27</v>
      </c>
      <c r="M370" t="s">
        <v>28</v>
      </c>
      <c r="N370" t="s">
        <v>2908</v>
      </c>
      <c r="O370" s="3" t="s">
        <v>2909</v>
      </c>
      <c r="P370" t="s">
        <v>41</v>
      </c>
      <c r="R370">
        <v>16.375</v>
      </c>
      <c r="S370" t="str">
        <f>LEFT(Tabela5[[#This Row],[Hora Fim Realizado]],5)</f>
        <v>18:08</v>
      </c>
      <c r="T370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19h</v>
      </c>
      <c r="U370" s="3">
        <f>IF((V370-(Tabela5[[#This Row],[Hora Fim Realizado]]-Tabela5[[#This Row],[Hora Início Realizado]]))&lt; 0,(Tabela5[[#This Row],[Hora Fim Realizado]]-Tabela5[[#This Row],[Hora Início Realizado]])-V370,V370-(Tabela5[[#This Row],[Hora Fim Realizado]]-Tabela5[[#This Row],[Hora Início Realizado]]))</f>
        <v>0.14341435185185153</v>
      </c>
      <c r="V370" s="3">
        <v>0.33333333333333298</v>
      </c>
      <c r="W370">
        <f>IF((V370-(Tabela5[[#This Row],[Hora Fim Realizado]]-Tabela5[[#This Row],[Hora Início Realizado]]))&lt; 0,-1*(MINUTE(Tabela5[[#This Row],[Hora ]]))+(HOUR(Tabela5[[#This Row],[Hora ]])*60),(MINUTE(Tabela5[[#This Row],[Hora ]]))+(HOUR(Tabela5[[#This Row],[Hora ]])*60))</f>
        <v>206</v>
      </c>
      <c r="X370" t="str">
        <f t="shared" si="5"/>
        <v>Acima de 120 minutos</v>
      </c>
      <c r="Y370" s="3">
        <f>IFERROR(MROUND(Tabela5[[#This Row],[Filtro Horário Fim]],1/48)," ")</f>
        <v>0.75</v>
      </c>
      <c r="Z370" s="3">
        <f>IFERROR(MROUND(Tabela5[[#This Row],[Hora Início Realizado]],1/48)," ")</f>
        <v>0.5625</v>
      </c>
    </row>
    <row r="371" spans="1:26" x14ac:dyDescent="0.3">
      <c r="A371" t="s">
        <v>17</v>
      </c>
      <c r="B371">
        <v>112</v>
      </c>
      <c r="C371" t="s">
        <v>1480</v>
      </c>
      <c r="D371" t="s">
        <v>1034</v>
      </c>
      <c r="E371" t="s">
        <v>2910</v>
      </c>
      <c r="F371" t="s">
        <v>2911</v>
      </c>
      <c r="G371" t="s">
        <v>2875</v>
      </c>
      <c r="H371" t="s">
        <v>1656</v>
      </c>
      <c r="I371" t="s">
        <v>24</v>
      </c>
      <c r="J371" t="s">
        <v>37</v>
      </c>
      <c r="K371" t="s">
        <v>1783</v>
      </c>
      <c r="L371" t="s">
        <v>27</v>
      </c>
      <c r="M371" t="s">
        <v>28</v>
      </c>
      <c r="N371" t="s">
        <v>2912</v>
      </c>
      <c r="O371" s="3" t="s">
        <v>2677</v>
      </c>
      <c r="P371" t="s">
        <v>31</v>
      </c>
      <c r="R371">
        <v>16.125</v>
      </c>
      <c r="S371" t="str">
        <f>LEFT(Tabela5[[#This Row],[Hora Fim Realizado]],5)</f>
        <v>19:36</v>
      </c>
      <c r="T371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371" s="3">
        <f>IF((V371-(Tabela5[[#This Row],[Hora Fim Realizado]]-Tabela5[[#This Row],[Hora Início Realizado]]))&lt; 0,(Tabela5[[#This Row],[Hora Fim Realizado]]-Tabela5[[#This Row],[Hora Início Realizado]])-V371,V371-(Tabela5[[#This Row],[Hora Fim Realizado]]-Tabela5[[#This Row],[Hora Início Realizado]]))</f>
        <v>7.7835648148147862E-2</v>
      </c>
      <c r="V371" s="3">
        <v>0.33333333333333298</v>
      </c>
      <c r="W371">
        <f>IF((V371-(Tabela5[[#This Row],[Hora Fim Realizado]]-Tabela5[[#This Row],[Hora Início Realizado]]))&lt; 0,-1*(MINUTE(Tabela5[[#This Row],[Hora ]]))+(HOUR(Tabela5[[#This Row],[Hora ]])*60),(MINUTE(Tabela5[[#This Row],[Hora ]]))+(HOUR(Tabela5[[#This Row],[Hora ]])*60))</f>
        <v>112</v>
      </c>
      <c r="X371" t="str">
        <f t="shared" si="5"/>
        <v>De 90 até 120 minutos</v>
      </c>
      <c r="Y371" s="3">
        <f>IFERROR(MROUND(Tabela5[[#This Row],[Filtro Horário Fim]],1/48)," ")</f>
        <v>0.8125</v>
      </c>
      <c r="Z371" s="3">
        <f>IFERROR(MROUND(Tabela5[[#This Row],[Hora Início Realizado]],1/48)," ")</f>
        <v>0.5625</v>
      </c>
    </row>
    <row r="372" spans="1:26" x14ac:dyDescent="0.3">
      <c r="A372" t="s">
        <v>17</v>
      </c>
      <c r="B372">
        <v>57</v>
      </c>
      <c r="C372" t="s">
        <v>1480</v>
      </c>
      <c r="D372" t="s">
        <v>2913</v>
      </c>
      <c r="E372" t="s">
        <v>2914</v>
      </c>
      <c r="F372" t="s">
        <v>2915</v>
      </c>
      <c r="G372" t="s">
        <v>2859</v>
      </c>
      <c r="H372" t="s">
        <v>1809</v>
      </c>
      <c r="I372" t="s">
        <v>24</v>
      </c>
      <c r="J372" t="s">
        <v>37</v>
      </c>
      <c r="K372" t="s">
        <v>1783</v>
      </c>
      <c r="L372" t="s">
        <v>545</v>
      </c>
      <c r="M372" t="s">
        <v>1255</v>
      </c>
      <c r="N372" t="s">
        <v>2916</v>
      </c>
      <c r="O372" s="3" t="s">
        <v>2917</v>
      </c>
      <c r="P372" t="s">
        <v>92</v>
      </c>
      <c r="R372">
        <v>13.75</v>
      </c>
      <c r="S372" t="str">
        <f>LEFT(Tabela5[[#This Row],[Hora Fim Realizado]],5)</f>
        <v>21:20</v>
      </c>
      <c r="T372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Acima de 21h</v>
      </c>
      <c r="U372" s="3">
        <f>IF((V372-(Tabela5[[#This Row],[Hora Fim Realizado]]-Tabela5[[#This Row],[Hora Início Realizado]]))&lt; 0,(Tabela5[[#This Row],[Hora Fim Realizado]]-Tabela5[[#This Row],[Hora Início Realizado]])-V372,V372-(Tabela5[[#This Row],[Hora Fim Realizado]]-Tabela5[[#This Row],[Hora Início Realizado]]))</f>
        <v>4.0127314814814408E-2</v>
      </c>
      <c r="V372" s="3">
        <v>0.33333333333333298</v>
      </c>
      <c r="W372">
        <f>IF((V372-(Tabela5[[#This Row],[Hora Fim Realizado]]-Tabela5[[#This Row],[Hora Início Realizado]]))&lt; 0,-1*(MINUTE(Tabela5[[#This Row],[Hora ]]))+(HOUR(Tabela5[[#This Row],[Hora ]])*60),(MINUTE(Tabela5[[#This Row],[Hora ]]))+(HOUR(Tabela5[[#This Row],[Hora ]])*60))</f>
        <v>57</v>
      </c>
      <c r="X372" t="str">
        <f t="shared" si="5"/>
        <v>De 30 até 60 minutos</v>
      </c>
      <c r="Y372" s="3">
        <f>IFERROR(MROUND(Tabela5[[#This Row],[Filtro Horário Fim]],1/48)," ")</f>
        <v>0.89583333333333326</v>
      </c>
      <c r="Z372" s="3">
        <f>IFERROR(MROUND(Tabela5[[#This Row],[Hora Início Realizado]],1/48)," ")</f>
        <v>0.60416666666666663</v>
      </c>
    </row>
    <row r="373" spans="1:26" x14ac:dyDescent="0.3">
      <c r="A373" t="s">
        <v>17</v>
      </c>
      <c r="B373">
        <v>68</v>
      </c>
      <c r="C373" t="s">
        <v>1480</v>
      </c>
      <c r="D373" t="s">
        <v>2918</v>
      </c>
      <c r="E373" t="s">
        <v>2919</v>
      </c>
      <c r="F373" t="s">
        <v>2920</v>
      </c>
      <c r="G373" t="s">
        <v>2848</v>
      </c>
      <c r="H373" t="s">
        <v>55</v>
      </c>
      <c r="I373" t="s">
        <v>24</v>
      </c>
      <c r="J373" t="s">
        <v>37</v>
      </c>
      <c r="K373" t="s">
        <v>1783</v>
      </c>
      <c r="L373" t="s">
        <v>27</v>
      </c>
      <c r="M373" t="s">
        <v>28</v>
      </c>
      <c r="N373" t="s">
        <v>1657</v>
      </c>
      <c r="O373" s="3" t="s">
        <v>2921</v>
      </c>
      <c r="P373" t="s">
        <v>59</v>
      </c>
      <c r="R373">
        <v>18.204999999999998</v>
      </c>
      <c r="S373" t="str">
        <f>LEFT(Tabela5[[#This Row],[Hora Fim Realizado]],5)</f>
        <v>20:20</v>
      </c>
      <c r="T373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373" s="3">
        <f>IF((V373-(Tabela5[[#This Row],[Hora Fim Realizado]]-Tabela5[[#This Row],[Hora Início Realizado]]))&lt; 0,(Tabela5[[#This Row],[Hora Fim Realizado]]-Tabela5[[#This Row],[Hora Início Realizado]])-V373,V373-(Tabela5[[#This Row],[Hora Fim Realizado]]-Tabela5[[#This Row],[Hora Início Realizado]]))</f>
        <v>4.7847222222221875E-2</v>
      </c>
      <c r="V373" s="3">
        <v>0.33333333333333298</v>
      </c>
      <c r="W373">
        <f>IF((V373-(Tabela5[[#This Row],[Hora Fim Realizado]]-Tabela5[[#This Row],[Hora Início Realizado]]))&lt; 0,-1*(MINUTE(Tabela5[[#This Row],[Hora ]]))+(HOUR(Tabela5[[#This Row],[Hora ]])*60),(MINUTE(Tabela5[[#This Row],[Hora ]]))+(HOUR(Tabela5[[#This Row],[Hora ]])*60))</f>
        <v>68</v>
      </c>
      <c r="X373" t="str">
        <f t="shared" si="5"/>
        <v>De 60 até 90 minutos</v>
      </c>
      <c r="Y373" s="3">
        <f>IFERROR(MROUND(Tabela5[[#This Row],[Filtro Horário Fim]],1/48)," ")</f>
        <v>0.85416666666666663</v>
      </c>
      <c r="Z373" s="3">
        <f>IFERROR(MROUND(Tabela5[[#This Row],[Hora Início Realizado]],1/48)," ")</f>
        <v>0.5625</v>
      </c>
    </row>
    <row r="374" spans="1:26" x14ac:dyDescent="0.3">
      <c r="A374" t="s">
        <v>17</v>
      </c>
      <c r="B374">
        <v>140</v>
      </c>
      <c r="C374" t="s">
        <v>1480</v>
      </c>
      <c r="D374" t="s">
        <v>2922</v>
      </c>
      <c r="E374" t="s">
        <v>2923</v>
      </c>
      <c r="F374" t="s">
        <v>2924</v>
      </c>
      <c r="G374" t="s">
        <v>2887</v>
      </c>
      <c r="H374" t="s">
        <v>531</v>
      </c>
      <c r="I374" t="s">
        <v>24</v>
      </c>
      <c r="J374" t="s">
        <v>37</v>
      </c>
      <c r="K374" t="s">
        <v>1783</v>
      </c>
      <c r="L374" t="s">
        <v>27</v>
      </c>
      <c r="M374" t="s">
        <v>28</v>
      </c>
      <c r="N374" t="s">
        <v>2925</v>
      </c>
      <c r="O374" s="3" t="s">
        <v>2926</v>
      </c>
      <c r="P374" t="s">
        <v>68</v>
      </c>
      <c r="R374">
        <v>17.25</v>
      </c>
      <c r="S374" t="str">
        <f>LEFT(Tabela5[[#This Row],[Hora Fim Realizado]],5)</f>
        <v>19:01</v>
      </c>
      <c r="T374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374" s="3">
        <f>IF((V374-(Tabela5[[#This Row],[Hora Fim Realizado]]-Tabela5[[#This Row],[Hora Início Realizado]]))&lt; 0,(Tabela5[[#This Row],[Hora Fim Realizado]]-Tabela5[[#This Row],[Hora Início Realizado]])-V374,V374-(Tabela5[[#This Row],[Hora Fim Realizado]]-Tabela5[[#This Row],[Hora Início Realizado]]))</f>
        <v>9.7314814814814465E-2</v>
      </c>
      <c r="V374" s="3">
        <v>0.33333333333333298</v>
      </c>
      <c r="W374">
        <f>IF((V374-(Tabela5[[#This Row],[Hora Fim Realizado]]-Tabela5[[#This Row],[Hora Início Realizado]]))&lt; 0,-1*(MINUTE(Tabela5[[#This Row],[Hora ]]))+(HOUR(Tabela5[[#This Row],[Hora ]])*60),(MINUTE(Tabela5[[#This Row],[Hora ]]))+(HOUR(Tabela5[[#This Row],[Hora ]])*60))</f>
        <v>140</v>
      </c>
      <c r="X374" t="str">
        <f t="shared" si="5"/>
        <v>Acima de 120 minutos</v>
      </c>
      <c r="Y374" s="3">
        <f>IFERROR(MROUND(Tabela5[[#This Row],[Filtro Horário Fim]],1/48)," ")</f>
        <v>0.79166666666666663</v>
      </c>
      <c r="Z374" s="3">
        <f>IFERROR(MROUND(Tabela5[[#This Row],[Hora Início Realizado]],1/48)," ")</f>
        <v>0.5625</v>
      </c>
    </row>
    <row r="375" spans="1:26" x14ac:dyDescent="0.3">
      <c r="A375" t="s">
        <v>17</v>
      </c>
      <c r="B375">
        <v>63</v>
      </c>
      <c r="C375" t="s">
        <v>1480</v>
      </c>
      <c r="D375" t="s">
        <v>3121</v>
      </c>
      <c r="E375" t="s">
        <v>3122</v>
      </c>
      <c r="F375" t="s">
        <v>3123</v>
      </c>
      <c r="G375" t="s">
        <v>3076</v>
      </c>
      <c r="H375" t="s">
        <v>144</v>
      </c>
      <c r="I375" t="s">
        <v>24</v>
      </c>
      <c r="J375" t="s">
        <v>37</v>
      </c>
      <c r="K375" t="s">
        <v>1783</v>
      </c>
      <c r="L375" t="s">
        <v>27</v>
      </c>
      <c r="M375" t="s">
        <v>28</v>
      </c>
      <c r="N375" t="s">
        <v>2925</v>
      </c>
      <c r="O375" s="3" t="s">
        <v>3124</v>
      </c>
      <c r="P375" t="s">
        <v>50</v>
      </c>
      <c r="R375">
        <v>18.22</v>
      </c>
      <c r="S375" t="str">
        <f>LEFT(Tabela5[[#This Row],[Hora Fim Realizado]],5)</f>
        <v>20:18</v>
      </c>
      <c r="T375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375" s="3">
        <f>IF((V375-(Tabela5[[#This Row],[Hora Fim Realizado]]-Tabela5[[#This Row],[Hora Início Realizado]]))&lt; 0,(Tabela5[[#This Row],[Hora Fim Realizado]]-Tabela5[[#This Row],[Hora Início Realizado]])-V375,V375-(Tabela5[[#This Row],[Hora Fim Realizado]]-Tabela5[[#This Row],[Hora Início Realizado]]))</f>
        <v>4.4224537037036715E-2</v>
      </c>
      <c r="V375" s="3">
        <v>0.33333333333333298</v>
      </c>
      <c r="W375">
        <f>IF((V375-(Tabela5[[#This Row],[Hora Fim Realizado]]-Tabela5[[#This Row],[Hora Início Realizado]]))&lt; 0,-1*(MINUTE(Tabela5[[#This Row],[Hora ]]))+(HOUR(Tabela5[[#This Row],[Hora ]])*60),(MINUTE(Tabela5[[#This Row],[Hora ]]))+(HOUR(Tabela5[[#This Row],[Hora ]])*60))</f>
        <v>63</v>
      </c>
      <c r="X375" t="str">
        <f t="shared" si="5"/>
        <v>De 60 até 90 minutos</v>
      </c>
      <c r="Y375" s="3">
        <f>IFERROR(MROUND(Tabela5[[#This Row],[Filtro Horário Fim]],1/48)," ")</f>
        <v>0.85416666666666663</v>
      </c>
      <c r="Z375" s="3">
        <f>IFERROR(MROUND(Tabela5[[#This Row],[Hora Início Realizado]],1/48)," ")</f>
        <v>0.5625</v>
      </c>
    </row>
    <row r="376" spans="1:26" x14ac:dyDescent="0.3">
      <c r="A376" t="s">
        <v>17</v>
      </c>
      <c r="B376">
        <v>197</v>
      </c>
      <c r="C376" t="s">
        <v>1480</v>
      </c>
      <c r="D376" t="s">
        <v>2927</v>
      </c>
      <c r="E376" t="s">
        <v>2928</v>
      </c>
      <c r="F376" t="s">
        <v>2929</v>
      </c>
      <c r="G376" t="s">
        <v>2870</v>
      </c>
      <c r="H376" t="s">
        <v>2000</v>
      </c>
      <c r="I376" t="s">
        <v>24</v>
      </c>
      <c r="J376" t="s">
        <v>37</v>
      </c>
      <c r="K376" t="s">
        <v>1783</v>
      </c>
      <c r="L376" t="s">
        <v>27</v>
      </c>
      <c r="M376" t="s">
        <v>28</v>
      </c>
      <c r="N376" t="s">
        <v>1775</v>
      </c>
      <c r="O376" s="3" t="s">
        <v>2930</v>
      </c>
      <c r="P376" t="s">
        <v>31</v>
      </c>
      <c r="R376">
        <v>14.75</v>
      </c>
      <c r="S376" t="str">
        <f>LEFT(Tabela5[[#This Row],[Hora Fim Realizado]],5)</f>
        <v>18:15</v>
      </c>
      <c r="T376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19h</v>
      </c>
      <c r="U376" s="3">
        <f>IF((V376-(Tabela5[[#This Row],[Hora Fim Realizado]]-Tabela5[[#This Row],[Hora Início Realizado]]))&lt; 0,(Tabela5[[#This Row],[Hora Fim Realizado]]-Tabela5[[#This Row],[Hora Início Realizado]])-V376,V376-(Tabela5[[#This Row],[Hora Fim Realizado]]-Tabela5[[#This Row],[Hora Início Realizado]]))</f>
        <v>0.13728009259259227</v>
      </c>
      <c r="V376" s="3">
        <v>0.33333333333333298</v>
      </c>
      <c r="W376">
        <f>IF((V376-(Tabela5[[#This Row],[Hora Fim Realizado]]-Tabela5[[#This Row],[Hora Início Realizado]]))&lt; 0,-1*(MINUTE(Tabela5[[#This Row],[Hora ]]))+(HOUR(Tabela5[[#This Row],[Hora ]])*60),(MINUTE(Tabela5[[#This Row],[Hora ]]))+(HOUR(Tabela5[[#This Row],[Hora ]])*60))</f>
        <v>197</v>
      </c>
      <c r="X376" t="str">
        <f t="shared" si="5"/>
        <v>Acima de 120 minutos</v>
      </c>
      <c r="Y376" s="3">
        <f>IFERROR(MROUND(Tabela5[[#This Row],[Filtro Horário Fim]],1/48)," ")</f>
        <v>0.77083333333333326</v>
      </c>
      <c r="Z376" s="3">
        <f>IFERROR(MROUND(Tabela5[[#This Row],[Hora Início Realizado]],1/48)," ")</f>
        <v>0.5625</v>
      </c>
    </row>
    <row r="377" spans="1:26" x14ac:dyDescent="0.3">
      <c r="A377" t="s">
        <v>17</v>
      </c>
      <c r="B377">
        <v>-24</v>
      </c>
      <c r="C377" t="s">
        <v>1480</v>
      </c>
      <c r="D377" t="s">
        <v>2931</v>
      </c>
      <c r="E377" t="s">
        <v>2932</v>
      </c>
      <c r="F377" t="s">
        <v>2933</v>
      </c>
      <c r="G377" t="s">
        <v>2893</v>
      </c>
      <c r="H377" t="s">
        <v>965</v>
      </c>
      <c r="I377" t="s">
        <v>24</v>
      </c>
      <c r="J377" t="s">
        <v>37</v>
      </c>
      <c r="K377" t="s">
        <v>1783</v>
      </c>
      <c r="L377" t="s">
        <v>501</v>
      </c>
      <c r="M377" t="s">
        <v>502</v>
      </c>
      <c r="N377" t="s">
        <v>2934</v>
      </c>
      <c r="O377" s="3" t="s">
        <v>2935</v>
      </c>
      <c r="P377" t="s">
        <v>92</v>
      </c>
      <c r="R377">
        <v>17.875</v>
      </c>
      <c r="S377" t="str">
        <f>LEFT(Tabela5[[#This Row],[Hora Fim Realizado]],5)</f>
        <v>18:40</v>
      </c>
      <c r="T377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19h</v>
      </c>
      <c r="U377" s="3">
        <f>IF((V377-(Tabela5[[#This Row],[Hora Fim Realizado]]-Tabela5[[#This Row],[Hora Início Realizado]]))&lt; 0,(Tabela5[[#This Row],[Hora Fim Realizado]]-Tabela5[[#This Row],[Hora Início Realizado]])-V377,V377-(Tabela5[[#This Row],[Hora Fim Realizado]]-Tabela5[[#This Row],[Hora Início Realizado]]))</f>
        <v>1.6805555555555907E-2</v>
      </c>
      <c r="V377" s="3">
        <v>0.33333333333333298</v>
      </c>
      <c r="W377">
        <f>IF((V377-(Tabela5[[#This Row],[Hora Fim Realizado]]-Tabela5[[#This Row],[Hora Início Realizado]]))&lt; 0,-1*(MINUTE(Tabela5[[#This Row],[Hora ]]))+(HOUR(Tabela5[[#This Row],[Hora ]])*60),(MINUTE(Tabela5[[#This Row],[Hora ]]))+(HOUR(Tabela5[[#This Row],[Hora ]])*60))</f>
        <v>-24</v>
      </c>
      <c r="X377" t="str">
        <f t="shared" si="5"/>
        <v>Estouro</v>
      </c>
      <c r="Y377" s="3">
        <f>IFERROR(MROUND(Tabela5[[#This Row],[Filtro Horário Fim]],1/48)," ")</f>
        <v>0.77083333333333326</v>
      </c>
      <c r="Z377" s="3">
        <f>IFERROR(MROUND(Tabela5[[#This Row],[Hora Início Realizado]],1/48)," ")</f>
        <v>0.4375</v>
      </c>
    </row>
    <row r="378" spans="1:26" x14ac:dyDescent="0.3">
      <c r="A378" t="s">
        <v>17</v>
      </c>
      <c r="B378">
        <v>36</v>
      </c>
      <c r="C378" t="s">
        <v>1480</v>
      </c>
      <c r="D378" t="s">
        <v>1920</v>
      </c>
      <c r="E378" t="s">
        <v>3125</v>
      </c>
      <c r="F378" t="s">
        <v>3126</v>
      </c>
      <c r="G378" t="s">
        <v>3104</v>
      </c>
      <c r="H378" t="s">
        <v>362</v>
      </c>
      <c r="I378" t="s">
        <v>24</v>
      </c>
      <c r="J378" t="s">
        <v>37</v>
      </c>
      <c r="K378" t="s">
        <v>1783</v>
      </c>
      <c r="L378" t="s">
        <v>27</v>
      </c>
      <c r="M378" t="s">
        <v>28</v>
      </c>
      <c r="N378" t="s">
        <v>3127</v>
      </c>
      <c r="O378" s="3" t="s">
        <v>2012</v>
      </c>
      <c r="P378" t="s">
        <v>68</v>
      </c>
      <c r="R378">
        <v>20.625</v>
      </c>
      <c r="S378" t="str">
        <f>LEFT(Tabela5[[#This Row],[Hora Fim Realizado]],5)</f>
        <v>20:49</v>
      </c>
      <c r="T378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378" s="3">
        <f>IF((V378-(Tabela5[[#This Row],[Hora Fim Realizado]]-Tabela5[[#This Row],[Hora Início Realizado]]))&lt; 0,(Tabela5[[#This Row],[Hora Fim Realizado]]-Tabela5[[#This Row],[Hora Início Realizado]])-V378,V378-(Tabela5[[#This Row],[Hora Fim Realizado]]-Tabela5[[#This Row],[Hora Início Realizado]]))</f>
        <v>2.5659722222221848E-2</v>
      </c>
      <c r="V378" s="3">
        <v>0.33333333333333298</v>
      </c>
      <c r="W378">
        <f>IF((V378-(Tabela5[[#This Row],[Hora Fim Realizado]]-Tabela5[[#This Row],[Hora Início Realizado]]))&lt; 0,-1*(MINUTE(Tabela5[[#This Row],[Hora ]]))+(HOUR(Tabela5[[#This Row],[Hora ]])*60),(MINUTE(Tabela5[[#This Row],[Hora ]]))+(HOUR(Tabela5[[#This Row],[Hora ]])*60))</f>
        <v>36</v>
      </c>
      <c r="X378" t="str">
        <f t="shared" si="5"/>
        <v>De 30 até 60 minutos</v>
      </c>
      <c r="Y378" s="3">
        <f>IFERROR(MROUND(Tabela5[[#This Row],[Filtro Horário Fim]],1/48)," ")</f>
        <v>0.875</v>
      </c>
      <c r="Z378" s="3">
        <f>IFERROR(MROUND(Tabela5[[#This Row],[Hora Início Realizado]],1/48)," ")</f>
        <v>0.5625</v>
      </c>
    </row>
    <row r="379" spans="1:26" x14ac:dyDescent="0.3">
      <c r="A379" t="s">
        <v>17</v>
      </c>
      <c r="B379">
        <v>33</v>
      </c>
      <c r="C379" t="s">
        <v>1480</v>
      </c>
      <c r="D379" t="s">
        <v>3128</v>
      </c>
      <c r="E379" t="s">
        <v>3129</v>
      </c>
      <c r="F379" t="s">
        <v>3130</v>
      </c>
      <c r="G379" t="s">
        <v>3069</v>
      </c>
      <c r="H379" t="s">
        <v>476</v>
      </c>
      <c r="I379" t="s">
        <v>24</v>
      </c>
      <c r="J379" t="s">
        <v>37</v>
      </c>
      <c r="K379" t="s">
        <v>1783</v>
      </c>
      <c r="L379" t="s">
        <v>545</v>
      </c>
      <c r="M379" t="s">
        <v>1255</v>
      </c>
      <c r="N379" t="s">
        <v>3131</v>
      </c>
      <c r="O379" s="3" t="s">
        <v>3132</v>
      </c>
      <c r="P379" t="s">
        <v>31</v>
      </c>
      <c r="R379">
        <v>17.75</v>
      </c>
      <c r="S379" t="str">
        <f>LEFT(Tabela5[[#This Row],[Hora Fim Realizado]],5)</f>
        <v>22:01</v>
      </c>
      <c r="T379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Acima de 21h</v>
      </c>
      <c r="U379" s="3">
        <f>IF((V379-(Tabela5[[#This Row],[Hora Fim Realizado]]-Tabela5[[#This Row],[Hora Início Realizado]]))&lt; 0,(Tabela5[[#This Row],[Hora Fim Realizado]]-Tabela5[[#This Row],[Hora Início Realizado]])-V379,V379-(Tabela5[[#This Row],[Hora Fim Realizado]]-Tabela5[[#This Row],[Hora Início Realizado]]))</f>
        <v>2.317129629629594E-2</v>
      </c>
      <c r="V379" s="3">
        <v>0.33333333333333298</v>
      </c>
      <c r="W379">
        <f>IF((V379-(Tabela5[[#This Row],[Hora Fim Realizado]]-Tabela5[[#This Row],[Hora Início Realizado]]))&lt; 0,-1*(MINUTE(Tabela5[[#This Row],[Hora ]]))+(HOUR(Tabela5[[#This Row],[Hora ]])*60),(MINUTE(Tabela5[[#This Row],[Hora ]]))+(HOUR(Tabela5[[#This Row],[Hora ]])*60))</f>
        <v>33</v>
      </c>
      <c r="X379" t="str">
        <f t="shared" si="5"/>
        <v>De 30 até 60 minutos</v>
      </c>
      <c r="Y379" s="3">
        <f>IFERROR(MROUND(Tabela5[[#This Row],[Filtro Horário Fim]],1/48)," ")</f>
        <v>0.91666666666666663</v>
      </c>
      <c r="Z379" s="3">
        <f>IFERROR(MROUND(Tabela5[[#This Row],[Hora Início Realizado]],1/48)," ")</f>
        <v>0.60416666666666663</v>
      </c>
    </row>
    <row r="380" spans="1:26" x14ac:dyDescent="0.3">
      <c r="A380" t="s">
        <v>17</v>
      </c>
      <c r="B380">
        <v>162</v>
      </c>
      <c r="C380" t="s">
        <v>1480</v>
      </c>
      <c r="D380" t="s">
        <v>1044</v>
      </c>
      <c r="E380" t="s">
        <v>2936</v>
      </c>
      <c r="F380" t="s">
        <v>2937</v>
      </c>
      <c r="G380" t="s">
        <v>2835</v>
      </c>
      <c r="H380" t="s">
        <v>1145</v>
      </c>
      <c r="I380" t="s">
        <v>24</v>
      </c>
      <c r="J380" t="s">
        <v>37</v>
      </c>
      <c r="K380" t="s">
        <v>1783</v>
      </c>
      <c r="L380" t="s">
        <v>27</v>
      </c>
      <c r="M380" t="s">
        <v>28</v>
      </c>
      <c r="N380" t="s">
        <v>2938</v>
      </c>
      <c r="O380" s="3" t="s">
        <v>2939</v>
      </c>
      <c r="P380" t="s">
        <v>50</v>
      </c>
      <c r="R380">
        <v>16.75</v>
      </c>
      <c r="S380" t="str">
        <f>LEFT(Tabela5[[#This Row],[Hora Fim Realizado]],5)</f>
        <v>18:34</v>
      </c>
      <c r="T380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19h</v>
      </c>
      <c r="U380" s="3">
        <f>IF((V380-(Tabela5[[#This Row],[Hora Fim Realizado]]-Tabela5[[#This Row],[Hora Início Realizado]]))&lt; 0,(Tabela5[[#This Row],[Hora Fim Realizado]]-Tabela5[[#This Row],[Hora Início Realizado]])-V380,V380-(Tabela5[[#This Row],[Hora Fim Realizado]]-Tabela5[[#This Row],[Hora Início Realizado]]))</f>
        <v>0.11315972222222187</v>
      </c>
      <c r="V380" s="3">
        <v>0.33333333333333298</v>
      </c>
      <c r="W380">
        <f>IF((V380-(Tabela5[[#This Row],[Hora Fim Realizado]]-Tabela5[[#This Row],[Hora Início Realizado]]))&lt; 0,-1*(MINUTE(Tabela5[[#This Row],[Hora ]]))+(HOUR(Tabela5[[#This Row],[Hora ]])*60),(MINUTE(Tabela5[[#This Row],[Hora ]]))+(HOUR(Tabela5[[#This Row],[Hora ]])*60))</f>
        <v>162</v>
      </c>
      <c r="X380" t="str">
        <f t="shared" si="5"/>
        <v>Acima de 120 minutos</v>
      </c>
      <c r="Y380" s="3">
        <f>IFERROR(MROUND(Tabela5[[#This Row],[Filtro Horário Fim]],1/48)," ")</f>
        <v>0.77083333333333326</v>
      </c>
      <c r="Z380" s="3">
        <f>IFERROR(MROUND(Tabela5[[#This Row],[Hora Início Realizado]],1/48)," ")</f>
        <v>0.5625</v>
      </c>
    </row>
    <row r="381" spans="1:26" x14ac:dyDescent="0.3">
      <c r="A381" t="s">
        <v>17</v>
      </c>
      <c r="B381">
        <v>192</v>
      </c>
      <c r="C381" t="s">
        <v>1480</v>
      </c>
      <c r="D381" t="s">
        <v>3133</v>
      </c>
      <c r="E381" t="s">
        <v>3134</v>
      </c>
      <c r="F381" t="s">
        <v>3126</v>
      </c>
      <c r="G381" t="s">
        <v>3081</v>
      </c>
      <c r="H381" t="s">
        <v>55</v>
      </c>
      <c r="I381" t="s">
        <v>24</v>
      </c>
      <c r="J381" t="s">
        <v>37</v>
      </c>
      <c r="K381" t="s">
        <v>1783</v>
      </c>
      <c r="L381" t="s">
        <v>27</v>
      </c>
      <c r="M381" t="s">
        <v>28</v>
      </c>
      <c r="N381" t="s">
        <v>97</v>
      </c>
      <c r="O381" s="3" t="s">
        <v>3135</v>
      </c>
      <c r="P381" t="s">
        <v>92</v>
      </c>
      <c r="R381">
        <v>16.875</v>
      </c>
      <c r="S381" t="str">
        <f>LEFT(Tabela5[[#This Row],[Hora Fim Realizado]],5)</f>
        <v>18:02</v>
      </c>
      <c r="T381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19h</v>
      </c>
      <c r="U381" s="3">
        <f>IF((V381-(Tabela5[[#This Row],[Hora Fim Realizado]]-Tabela5[[#This Row],[Hora Início Realizado]]))&lt; 0,(Tabela5[[#This Row],[Hora Fim Realizado]]-Tabela5[[#This Row],[Hora Início Realizado]])-V381,V381-(Tabela5[[#This Row],[Hora Fim Realizado]]-Tabela5[[#This Row],[Hora Início Realizado]]))</f>
        <v>0.13393518518518482</v>
      </c>
      <c r="V381" s="3">
        <v>0.33333333333333298</v>
      </c>
      <c r="W381">
        <f>IF((V381-(Tabela5[[#This Row],[Hora Fim Realizado]]-Tabela5[[#This Row],[Hora Início Realizado]]))&lt; 0,-1*(MINUTE(Tabela5[[#This Row],[Hora ]]))+(HOUR(Tabela5[[#This Row],[Hora ]])*60),(MINUTE(Tabela5[[#This Row],[Hora ]]))+(HOUR(Tabela5[[#This Row],[Hora ]])*60))</f>
        <v>192</v>
      </c>
      <c r="X381" t="str">
        <f t="shared" si="5"/>
        <v>Acima de 120 minutos</v>
      </c>
      <c r="Y381" s="3">
        <f>IFERROR(MROUND(Tabela5[[#This Row],[Filtro Horário Fim]],1/48)," ")</f>
        <v>0.75</v>
      </c>
      <c r="Z381" s="3">
        <f>IFERROR(MROUND(Tabela5[[#This Row],[Hora Início Realizado]],1/48)," ")</f>
        <v>0.5625</v>
      </c>
    </row>
    <row r="382" spans="1:26" x14ac:dyDescent="0.3">
      <c r="A382" t="s">
        <v>17</v>
      </c>
      <c r="B382">
        <v>65</v>
      </c>
      <c r="C382" t="s">
        <v>1480</v>
      </c>
      <c r="D382" t="s">
        <v>1049</v>
      </c>
      <c r="E382" t="s">
        <v>3136</v>
      </c>
      <c r="F382" t="s">
        <v>3137</v>
      </c>
      <c r="G382" t="s">
        <v>3098</v>
      </c>
      <c r="H382" t="s">
        <v>1163</v>
      </c>
      <c r="I382" t="s">
        <v>24</v>
      </c>
      <c r="J382" t="s">
        <v>37</v>
      </c>
      <c r="K382" t="s">
        <v>1783</v>
      </c>
      <c r="L382" t="s">
        <v>27</v>
      </c>
      <c r="M382" t="s">
        <v>28</v>
      </c>
      <c r="N382" t="s">
        <v>3138</v>
      </c>
      <c r="O382" s="3" t="s">
        <v>3139</v>
      </c>
      <c r="P382" t="s">
        <v>41</v>
      </c>
      <c r="R382">
        <v>17.085000000000001</v>
      </c>
      <c r="S382" t="str">
        <f>LEFT(Tabela5[[#This Row],[Hora Fim Realizado]],5)</f>
        <v>19:59</v>
      </c>
      <c r="T382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382" s="3">
        <f>IF((V382-(Tabela5[[#This Row],[Hora Fim Realizado]]-Tabela5[[#This Row],[Hora Início Realizado]]))&lt; 0,(Tabela5[[#This Row],[Hora Fim Realizado]]-Tabela5[[#This Row],[Hora Início Realizado]])-V382,V382-(Tabela5[[#This Row],[Hora Fim Realizado]]-Tabela5[[#This Row],[Hora Início Realizado]]))</f>
        <v>4.5659722222221866E-2</v>
      </c>
      <c r="V382" s="3">
        <v>0.33333333333333298</v>
      </c>
      <c r="W382">
        <f>IF((V382-(Tabela5[[#This Row],[Hora Fim Realizado]]-Tabela5[[#This Row],[Hora Início Realizado]]))&lt; 0,-1*(MINUTE(Tabela5[[#This Row],[Hora ]]))+(HOUR(Tabela5[[#This Row],[Hora ]])*60),(MINUTE(Tabela5[[#This Row],[Hora ]]))+(HOUR(Tabela5[[#This Row],[Hora ]])*60))</f>
        <v>65</v>
      </c>
      <c r="X382" t="str">
        <f t="shared" si="5"/>
        <v>De 60 até 90 minutos</v>
      </c>
      <c r="Y382" s="3">
        <f>IFERROR(MROUND(Tabela5[[#This Row],[Filtro Horário Fim]],1/48)," ")</f>
        <v>0.83333333333333326</v>
      </c>
      <c r="Z382" s="3">
        <f>IFERROR(MROUND(Tabela5[[#This Row],[Hora Início Realizado]],1/48)," ")</f>
        <v>0.54166666666666663</v>
      </c>
    </row>
    <row r="383" spans="1:26" x14ac:dyDescent="0.3">
      <c r="A383" t="s">
        <v>17</v>
      </c>
      <c r="B383">
        <v>61</v>
      </c>
      <c r="C383" t="s">
        <v>1480</v>
      </c>
      <c r="D383" t="s">
        <v>1054</v>
      </c>
      <c r="E383" t="s">
        <v>3276</v>
      </c>
      <c r="F383" t="s">
        <v>3277</v>
      </c>
      <c r="G383" t="s">
        <v>3274</v>
      </c>
      <c r="H383" t="s">
        <v>64</v>
      </c>
      <c r="I383" t="s">
        <v>24</v>
      </c>
      <c r="J383" t="s">
        <v>37</v>
      </c>
      <c r="K383" t="s">
        <v>1783</v>
      </c>
      <c r="L383" t="s">
        <v>27</v>
      </c>
      <c r="M383" t="s">
        <v>28</v>
      </c>
      <c r="N383" t="s">
        <v>2091</v>
      </c>
      <c r="O383" s="3" t="s">
        <v>3278</v>
      </c>
      <c r="P383" t="s">
        <v>59</v>
      </c>
      <c r="R383">
        <v>16.95</v>
      </c>
      <c r="S383" t="str">
        <f>LEFT(Tabela5[[#This Row],[Hora Fim Realizado]],5)</f>
        <v>20:02</v>
      </c>
      <c r="T383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383" s="3">
        <f>IF((V383-(Tabela5[[#This Row],[Hora Fim Realizado]]-Tabela5[[#This Row],[Hora Início Realizado]]))&lt; 0,(Tabela5[[#This Row],[Hora Fim Realizado]]-Tabela5[[#This Row],[Hora Início Realizado]])-V383,V383-(Tabela5[[#This Row],[Hora Fim Realizado]]-Tabela5[[#This Row],[Hora Início Realizado]]))</f>
        <v>4.2546296296295971E-2</v>
      </c>
      <c r="V383" s="3">
        <v>0.33333333333333298</v>
      </c>
      <c r="W383">
        <f>IF((V383-(Tabela5[[#This Row],[Hora Fim Realizado]]-Tabela5[[#This Row],[Hora Início Realizado]]))&lt; 0,-1*(MINUTE(Tabela5[[#This Row],[Hora ]]))+(HOUR(Tabela5[[#This Row],[Hora ]])*60),(MINUTE(Tabela5[[#This Row],[Hora ]]))+(HOUR(Tabela5[[#This Row],[Hora ]])*60))</f>
        <v>61</v>
      </c>
      <c r="X383" t="str">
        <f t="shared" si="5"/>
        <v>De 30 até 60 minutos</v>
      </c>
      <c r="Y383" s="3">
        <f>IFERROR(MROUND(Tabela5[[#This Row],[Filtro Horário Fim]],1/48)," ")</f>
        <v>0.83333333333333326</v>
      </c>
      <c r="Z383" s="3">
        <f>IFERROR(MROUND(Tabela5[[#This Row],[Hora Início Realizado]],1/48)," ")</f>
        <v>0.54166666666666663</v>
      </c>
    </row>
    <row r="384" spans="1:26" x14ac:dyDescent="0.3">
      <c r="A384" t="s">
        <v>17</v>
      </c>
      <c r="B384">
        <v>16</v>
      </c>
      <c r="C384" t="s">
        <v>1480</v>
      </c>
      <c r="D384" t="s">
        <v>1059</v>
      </c>
      <c r="E384" t="s">
        <v>3140</v>
      </c>
      <c r="F384" t="s">
        <v>3141</v>
      </c>
      <c r="G384" t="s">
        <v>3086</v>
      </c>
      <c r="H384" t="s">
        <v>284</v>
      </c>
      <c r="I384" t="s">
        <v>24</v>
      </c>
      <c r="J384" t="s">
        <v>37</v>
      </c>
      <c r="K384" t="s">
        <v>1783</v>
      </c>
      <c r="L384" t="s">
        <v>27</v>
      </c>
      <c r="M384" t="s">
        <v>28</v>
      </c>
      <c r="N384" t="s">
        <v>3142</v>
      </c>
      <c r="O384" s="3" t="s">
        <v>3143</v>
      </c>
      <c r="P384" t="s">
        <v>59</v>
      </c>
      <c r="R384">
        <v>17.97</v>
      </c>
      <c r="S384" t="str">
        <f>LEFT(Tabela5[[#This Row],[Hora Fim Realizado]],5)</f>
        <v>20:53</v>
      </c>
      <c r="T384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384" s="3">
        <f>IF((V384-(Tabela5[[#This Row],[Hora Fim Realizado]]-Tabela5[[#This Row],[Hora Início Realizado]]))&lt; 0,(Tabela5[[#This Row],[Hora Fim Realizado]]-Tabela5[[#This Row],[Hora Início Realizado]])-V384,V384-(Tabela5[[#This Row],[Hora Fim Realizado]]-Tabela5[[#This Row],[Hora Início Realizado]]))</f>
        <v>1.1689814814814514E-2</v>
      </c>
      <c r="V384" s="3">
        <v>0.33333333333333298</v>
      </c>
      <c r="W384">
        <f>IF((V384-(Tabela5[[#This Row],[Hora Fim Realizado]]-Tabela5[[#This Row],[Hora Início Realizado]]))&lt; 0,-1*(MINUTE(Tabela5[[#This Row],[Hora ]]))+(HOUR(Tabela5[[#This Row],[Hora ]])*60),(MINUTE(Tabela5[[#This Row],[Hora ]]))+(HOUR(Tabela5[[#This Row],[Hora ]])*60))</f>
        <v>16</v>
      </c>
      <c r="X384" t="str">
        <f t="shared" si="5"/>
        <v>Até 30 minutos</v>
      </c>
      <c r="Y384" s="3">
        <f>IFERROR(MROUND(Tabela5[[#This Row],[Filtro Horário Fim]],1/48)," ")</f>
        <v>0.875</v>
      </c>
      <c r="Z384" s="3">
        <f>IFERROR(MROUND(Tabela5[[#This Row],[Hora Início Realizado]],1/48)," ")</f>
        <v>0.54166666666666663</v>
      </c>
    </row>
    <row r="385" spans="1:26" x14ac:dyDescent="0.3">
      <c r="A385" t="s">
        <v>17</v>
      </c>
      <c r="B385">
        <v>42</v>
      </c>
      <c r="C385" t="s">
        <v>1480</v>
      </c>
      <c r="D385" t="s">
        <v>1064</v>
      </c>
      <c r="E385" t="s">
        <v>3279</v>
      </c>
      <c r="F385" t="s">
        <v>3280</v>
      </c>
      <c r="G385" t="s">
        <v>3208</v>
      </c>
      <c r="H385" t="s">
        <v>1842</v>
      </c>
      <c r="I385" t="s">
        <v>24</v>
      </c>
      <c r="J385" t="s">
        <v>37</v>
      </c>
      <c r="K385" t="s">
        <v>1783</v>
      </c>
      <c r="L385" t="s">
        <v>27</v>
      </c>
      <c r="M385" t="s">
        <v>28</v>
      </c>
      <c r="N385" t="s">
        <v>3281</v>
      </c>
      <c r="O385" s="3" t="s">
        <v>3282</v>
      </c>
      <c r="P385" t="s">
        <v>41</v>
      </c>
      <c r="R385">
        <v>17.645</v>
      </c>
      <c r="S385" t="str">
        <f>LEFT(Tabela5[[#This Row],[Hora Fim Realizado]],5)</f>
        <v>20:28</v>
      </c>
      <c r="T385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385" s="3">
        <f>IF((V385-(Tabela5[[#This Row],[Hora Fim Realizado]]-Tabela5[[#This Row],[Hora Início Realizado]]))&lt; 0,(Tabela5[[#This Row],[Hora Fim Realizado]]-Tabela5[[#This Row],[Hora Início Realizado]])-V385,V385-(Tabela5[[#This Row],[Hora Fim Realizado]]-Tabela5[[#This Row],[Hora Início Realizado]]))</f>
        <v>2.9594907407407056E-2</v>
      </c>
      <c r="V385" s="3">
        <v>0.33333333333333298</v>
      </c>
      <c r="W385">
        <f>IF((V385-(Tabela5[[#This Row],[Hora Fim Realizado]]-Tabela5[[#This Row],[Hora Início Realizado]]))&lt; 0,-1*(MINUTE(Tabela5[[#This Row],[Hora ]]))+(HOUR(Tabela5[[#This Row],[Hora ]])*60),(MINUTE(Tabela5[[#This Row],[Hora ]]))+(HOUR(Tabela5[[#This Row],[Hora ]])*60))</f>
        <v>42</v>
      </c>
      <c r="X385" t="str">
        <f t="shared" si="5"/>
        <v>De 30 até 60 minutos</v>
      </c>
      <c r="Y385" s="3">
        <f>IFERROR(MROUND(Tabela5[[#This Row],[Filtro Horário Fim]],1/48)," ")</f>
        <v>0.85416666666666663</v>
      </c>
      <c r="Z385" s="3">
        <f>IFERROR(MROUND(Tabela5[[#This Row],[Hora Início Realizado]],1/48)," ")</f>
        <v>0.54166666666666663</v>
      </c>
    </row>
    <row r="386" spans="1:26" x14ac:dyDescent="0.3">
      <c r="A386" t="s">
        <v>17</v>
      </c>
      <c r="B386">
        <v>24</v>
      </c>
      <c r="C386" t="s">
        <v>1480</v>
      </c>
      <c r="D386" t="s">
        <v>3283</v>
      </c>
      <c r="E386" t="s">
        <v>3284</v>
      </c>
      <c r="F386" t="s">
        <v>3285</v>
      </c>
      <c r="G386" t="s">
        <v>3226</v>
      </c>
      <c r="H386" t="s">
        <v>717</v>
      </c>
      <c r="I386" t="s">
        <v>24</v>
      </c>
      <c r="J386" t="s">
        <v>37</v>
      </c>
      <c r="K386" t="s">
        <v>1783</v>
      </c>
      <c r="L386" t="s">
        <v>27</v>
      </c>
      <c r="M386" t="s">
        <v>28</v>
      </c>
      <c r="N386" t="s">
        <v>2342</v>
      </c>
      <c r="O386" s="3" t="s">
        <v>3286</v>
      </c>
      <c r="P386" t="s">
        <v>50</v>
      </c>
      <c r="R386">
        <v>17.835000000000001</v>
      </c>
      <c r="S386" t="str">
        <f>LEFT(Tabela5[[#This Row],[Hora Fim Realizado]],5)</f>
        <v>20:44</v>
      </c>
      <c r="T386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386" s="3">
        <f>IF((V386-(Tabela5[[#This Row],[Hora Fim Realizado]]-Tabela5[[#This Row],[Hora Início Realizado]]))&lt; 0,(Tabela5[[#This Row],[Hora Fim Realizado]]-Tabela5[[#This Row],[Hora Início Realizado]])-V386,V386-(Tabela5[[#This Row],[Hora Fim Realizado]]-Tabela5[[#This Row],[Hora Início Realizado]]))</f>
        <v>1.7314814814814505E-2</v>
      </c>
      <c r="V386" s="3">
        <v>0.33333333333333298</v>
      </c>
      <c r="W386">
        <f>IF((V386-(Tabela5[[#This Row],[Hora Fim Realizado]]-Tabela5[[#This Row],[Hora Início Realizado]]))&lt; 0,-1*(MINUTE(Tabela5[[#This Row],[Hora ]]))+(HOUR(Tabela5[[#This Row],[Hora ]])*60),(MINUTE(Tabela5[[#This Row],[Hora ]]))+(HOUR(Tabela5[[#This Row],[Hora ]])*60))</f>
        <v>24</v>
      </c>
      <c r="X386" t="str">
        <f t="shared" ref="X386:X449" si="6">IF(W386&lt;0, "Estouro", IF(W386&lt;=31,"Até 30 minutos",IF(W386&lt;=61,"De 30 até 60 minutos",IF(W386&lt;=91,"De 60 até 90 minutos",IF(W386&lt;=121,"De 90 até 120 minutos", IF(W386&gt;=121,"Acima de 120 minutos"))))))</f>
        <v>Até 30 minutos</v>
      </c>
      <c r="Y386" s="3">
        <f>IFERROR(MROUND(Tabela5[[#This Row],[Filtro Horário Fim]],1/48)," ")</f>
        <v>0.85416666666666663</v>
      </c>
      <c r="Z386" s="3">
        <f>IFERROR(MROUND(Tabela5[[#This Row],[Hora Início Realizado]],1/48)," ")</f>
        <v>0.54166666666666663</v>
      </c>
    </row>
    <row r="387" spans="1:26" x14ac:dyDescent="0.3">
      <c r="A387" t="s">
        <v>17</v>
      </c>
      <c r="B387">
        <v>-13</v>
      </c>
      <c r="C387" t="s">
        <v>1480</v>
      </c>
      <c r="D387" t="s">
        <v>1074</v>
      </c>
      <c r="E387" t="s">
        <v>3287</v>
      </c>
      <c r="F387" t="s">
        <v>3288</v>
      </c>
      <c r="G387" t="s">
        <v>3247</v>
      </c>
      <c r="H387" t="s">
        <v>664</v>
      </c>
      <c r="I387" t="s">
        <v>24</v>
      </c>
      <c r="J387" t="s">
        <v>37</v>
      </c>
      <c r="K387" t="s">
        <v>1783</v>
      </c>
      <c r="L387" t="s">
        <v>501</v>
      </c>
      <c r="M387" t="s">
        <v>502</v>
      </c>
      <c r="N387" t="s">
        <v>3289</v>
      </c>
      <c r="O387" s="3" t="s">
        <v>3290</v>
      </c>
      <c r="P387" t="s">
        <v>59</v>
      </c>
      <c r="R387">
        <v>17.13</v>
      </c>
      <c r="S387" t="str">
        <f>LEFT(Tabela5[[#This Row],[Hora Fim Realizado]],5)</f>
        <v>18:23</v>
      </c>
      <c r="T387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19h</v>
      </c>
      <c r="U387" s="3">
        <f>IF((V387-(Tabela5[[#This Row],[Hora Fim Realizado]]-Tabela5[[#This Row],[Hora Início Realizado]]))&lt; 0,(Tabela5[[#This Row],[Hora Fim Realizado]]-Tabela5[[#This Row],[Hora Início Realizado]])-V387,V387-(Tabela5[[#This Row],[Hora Fim Realizado]]-Tabela5[[#This Row],[Hora Início Realizado]]))</f>
        <v>9.502314814815116E-3</v>
      </c>
      <c r="V387" s="3">
        <v>0.33333333333333298</v>
      </c>
      <c r="W387">
        <f>IF((V387-(Tabela5[[#This Row],[Hora Fim Realizado]]-Tabela5[[#This Row],[Hora Início Realizado]]))&lt; 0,-1*(MINUTE(Tabela5[[#This Row],[Hora ]]))+(HOUR(Tabela5[[#This Row],[Hora ]])*60),(MINUTE(Tabela5[[#This Row],[Hora ]]))+(HOUR(Tabela5[[#This Row],[Hora ]])*60))</f>
        <v>-13</v>
      </c>
      <c r="X387" t="str">
        <f t="shared" si="6"/>
        <v>Estouro</v>
      </c>
      <c r="Y387" s="3">
        <f>IFERROR(MROUND(Tabela5[[#This Row],[Filtro Horário Fim]],1/48)," ")</f>
        <v>0.77083333333333326</v>
      </c>
      <c r="Z387" s="3">
        <f>IFERROR(MROUND(Tabela5[[#This Row],[Hora Início Realizado]],1/48)," ")</f>
        <v>0.41666666666666663</v>
      </c>
    </row>
    <row r="388" spans="1:26" x14ac:dyDescent="0.3">
      <c r="A388" t="s">
        <v>17</v>
      </c>
      <c r="B388">
        <v>0</v>
      </c>
      <c r="C388" t="s">
        <v>1480</v>
      </c>
      <c r="D388" t="s">
        <v>3291</v>
      </c>
      <c r="E388" t="s">
        <v>3292</v>
      </c>
      <c r="F388" t="s">
        <v>3293</v>
      </c>
      <c r="G388" t="s">
        <v>3253</v>
      </c>
      <c r="H388" t="s">
        <v>3294</v>
      </c>
      <c r="I388" t="s">
        <v>24</v>
      </c>
      <c r="J388" t="s">
        <v>37</v>
      </c>
      <c r="K388" t="s">
        <v>1783</v>
      </c>
      <c r="L388" t="s">
        <v>501</v>
      </c>
      <c r="M388" t="s">
        <v>502</v>
      </c>
      <c r="N388" t="s">
        <v>3295</v>
      </c>
      <c r="O388" s="3" t="s">
        <v>3296</v>
      </c>
      <c r="P388" t="s">
        <v>68</v>
      </c>
      <c r="R388">
        <v>19.170000000000002</v>
      </c>
      <c r="S388" t="str">
        <f>LEFT(Tabela5[[#This Row],[Hora Fim Realizado]],5)</f>
        <v>18:29</v>
      </c>
      <c r="T388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19h</v>
      </c>
      <c r="U388" s="3">
        <f>IF((V388-(Tabela5[[#This Row],[Hora Fim Realizado]]-Tabela5[[#This Row],[Hora Início Realizado]]))&lt; 0,(Tabela5[[#This Row],[Hora Fim Realizado]]-Tabela5[[#This Row],[Hora Início Realizado]])-V388,V388-(Tabela5[[#This Row],[Hora Fim Realizado]]-Tabela5[[#This Row],[Hora Início Realizado]]))</f>
        <v>3.2407407407375466E-4</v>
      </c>
      <c r="V388" s="3">
        <v>0.33333333333333298</v>
      </c>
      <c r="W388">
        <f>IF((V388-(Tabela5[[#This Row],[Hora Fim Realizado]]-Tabela5[[#This Row],[Hora Início Realizado]]))&lt; 0,-1*(MINUTE(Tabela5[[#This Row],[Hora ]]))+(HOUR(Tabela5[[#This Row],[Hora ]])*60),(MINUTE(Tabela5[[#This Row],[Hora ]]))+(HOUR(Tabela5[[#This Row],[Hora ]])*60))</f>
        <v>0</v>
      </c>
      <c r="X388" t="str">
        <f t="shared" si="6"/>
        <v>Até 30 minutos</v>
      </c>
      <c r="Y388" s="3">
        <f>IFERROR(MROUND(Tabela5[[#This Row],[Filtro Horário Fim]],1/48)," ")</f>
        <v>0.77083333333333326</v>
      </c>
      <c r="Z388" s="3">
        <f>IFERROR(MROUND(Tabela5[[#This Row],[Hora Início Realizado]],1/48)," ")</f>
        <v>0.4375</v>
      </c>
    </row>
    <row r="389" spans="1:26" x14ac:dyDescent="0.3">
      <c r="A389" t="s">
        <v>17</v>
      </c>
      <c r="B389">
        <v>29</v>
      </c>
      <c r="C389" t="s">
        <v>1480</v>
      </c>
      <c r="D389" t="s">
        <v>1092</v>
      </c>
      <c r="E389" t="s">
        <v>3545</v>
      </c>
      <c r="F389" t="s">
        <v>3546</v>
      </c>
      <c r="G389" t="s">
        <v>3457</v>
      </c>
      <c r="H389" t="s">
        <v>1384</v>
      </c>
      <c r="I389" t="s">
        <v>24</v>
      </c>
      <c r="J389" t="s">
        <v>37</v>
      </c>
      <c r="K389" t="s">
        <v>1783</v>
      </c>
      <c r="L389" t="s">
        <v>27</v>
      </c>
      <c r="M389" t="s">
        <v>28</v>
      </c>
      <c r="N389" t="s">
        <v>3547</v>
      </c>
      <c r="O389" s="3" t="s">
        <v>3548</v>
      </c>
      <c r="P389" t="s">
        <v>92</v>
      </c>
      <c r="R389">
        <v>18.63</v>
      </c>
      <c r="S389" t="str">
        <f>LEFT(Tabela5[[#This Row],[Hora Fim Realizado]],5)</f>
        <v>20:38</v>
      </c>
      <c r="T389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389" s="3">
        <f>IF((V389-(Tabela5[[#This Row],[Hora Fim Realizado]]-Tabela5[[#This Row],[Hora Início Realizado]]))&lt; 0,(Tabela5[[#This Row],[Hora Fim Realizado]]-Tabela5[[#This Row],[Hora Início Realizado]])-V389,V389-(Tabela5[[#This Row],[Hora Fim Realizado]]-Tabela5[[#This Row],[Hora Início Realizado]]))</f>
        <v>2.0706018518518221E-2</v>
      </c>
      <c r="V389" s="3">
        <v>0.33333333333333298</v>
      </c>
      <c r="W389">
        <f>IF((V389-(Tabela5[[#This Row],[Hora Fim Realizado]]-Tabela5[[#This Row],[Hora Início Realizado]]))&lt; 0,-1*(MINUTE(Tabela5[[#This Row],[Hora ]]))+(HOUR(Tabela5[[#This Row],[Hora ]])*60),(MINUTE(Tabela5[[#This Row],[Hora ]]))+(HOUR(Tabela5[[#This Row],[Hora ]])*60))</f>
        <v>29</v>
      </c>
      <c r="X389" t="str">
        <f t="shared" si="6"/>
        <v>Até 30 minutos</v>
      </c>
      <c r="Y389" s="3">
        <f>IFERROR(MROUND(Tabela5[[#This Row],[Filtro Horário Fim]],1/48)," ")</f>
        <v>0.85416666666666663</v>
      </c>
      <c r="Z389" s="3">
        <f>IFERROR(MROUND(Tabela5[[#This Row],[Hora Início Realizado]],1/48)," ")</f>
        <v>0.54166666666666663</v>
      </c>
    </row>
    <row r="390" spans="1:26" x14ac:dyDescent="0.3">
      <c r="A390" t="s">
        <v>17</v>
      </c>
      <c r="B390">
        <v>59</v>
      </c>
      <c r="C390" t="s">
        <v>1480</v>
      </c>
      <c r="D390" t="s">
        <v>3549</v>
      </c>
      <c r="E390" t="s">
        <v>3550</v>
      </c>
      <c r="F390" t="s">
        <v>3551</v>
      </c>
      <c r="G390" t="s">
        <v>3488</v>
      </c>
      <c r="H390" t="s">
        <v>362</v>
      </c>
      <c r="I390" t="s">
        <v>24</v>
      </c>
      <c r="J390" t="s">
        <v>37</v>
      </c>
      <c r="K390" t="s">
        <v>1783</v>
      </c>
      <c r="L390" t="s">
        <v>545</v>
      </c>
      <c r="M390" t="s">
        <v>1255</v>
      </c>
      <c r="N390" t="s">
        <v>3552</v>
      </c>
      <c r="O390" s="3" t="s">
        <v>3553</v>
      </c>
      <c r="P390" t="s">
        <v>68</v>
      </c>
      <c r="R390">
        <v>18.104999999999997</v>
      </c>
      <c r="S390" t="str">
        <f>LEFT(Tabela5[[#This Row],[Hora Fim Realizado]],5)</f>
        <v>21:16</v>
      </c>
      <c r="T390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Acima de 21h</v>
      </c>
      <c r="U390" s="3">
        <f>IF((V390-(Tabela5[[#This Row],[Hora Fim Realizado]]-Tabela5[[#This Row],[Hora Início Realizado]]))&lt; 0,(Tabela5[[#This Row],[Hora Fim Realizado]]-Tabela5[[#This Row],[Hora Início Realizado]])-V390,V390-(Tabela5[[#This Row],[Hora Fim Realizado]]-Tabela5[[#This Row],[Hora Início Realizado]]))</f>
        <v>4.1446759259258836E-2</v>
      </c>
      <c r="V390" s="3">
        <v>0.33333333333333298</v>
      </c>
      <c r="W390">
        <f>IF((V390-(Tabela5[[#This Row],[Hora Fim Realizado]]-Tabela5[[#This Row],[Hora Início Realizado]]))&lt; 0,-1*(MINUTE(Tabela5[[#This Row],[Hora ]]))+(HOUR(Tabela5[[#This Row],[Hora ]])*60),(MINUTE(Tabela5[[#This Row],[Hora ]]))+(HOUR(Tabela5[[#This Row],[Hora ]])*60))</f>
        <v>59</v>
      </c>
      <c r="X390" t="str">
        <f t="shared" si="6"/>
        <v>De 30 até 60 minutos</v>
      </c>
      <c r="Y390" s="3">
        <f>IFERROR(MROUND(Tabela5[[#This Row],[Filtro Horário Fim]],1/48)," ")</f>
        <v>0.89583333333333326</v>
      </c>
      <c r="Z390" s="3">
        <f>IFERROR(MROUND(Tabela5[[#This Row],[Hora Início Realizado]],1/48)," ")</f>
        <v>0.60416666666666663</v>
      </c>
    </row>
    <row r="391" spans="1:26" x14ac:dyDescent="0.3">
      <c r="A391" t="s">
        <v>17</v>
      </c>
      <c r="B391">
        <v>64</v>
      </c>
      <c r="C391" t="s">
        <v>1480</v>
      </c>
      <c r="D391" t="s">
        <v>3554</v>
      </c>
      <c r="E391" t="s">
        <v>3555</v>
      </c>
      <c r="F391" t="s">
        <v>3551</v>
      </c>
      <c r="G391" t="s">
        <v>3447</v>
      </c>
      <c r="H391" t="s">
        <v>476</v>
      </c>
      <c r="I391" t="s">
        <v>24</v>
      </c>
      <c r="J391" t="s">
        <v>37</v>
      </c>
      <c r="K391" t="s">
        <v>1783</v>
      </c>
      <c r="L391" t="s">
        <v>27</v>
      </c>
      <c r="M391" t="s">
        <v>28</v>
      </c>
      <c r="N391" t="s">
        <v>3556</v>
      </c>
      <c r="O391" s="3" t="s">
        <v>3557</v>
      </c>
      <c r="P391" t="s">
        <v>41</v>
      </c>
      <c r="R391">
        <v>14.775</v>
      </c>
      <c r="S391" t="str">
        <f>LEFT(Tabela5[[#This Row],[Hora Fim Realizado]],5)</f>
        <v>19:58</v>
      </c>
      <c r="T391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391" s="3">
        <f>IF((V391-(Tabela5[[#This Row],[Hora Fim Realizado]]-Tabela5[[#This Row],[Hora Início Realizado]]))&lt; 0,(Tabela5[[#This Row],[Hora Fim Realizado]]-Tabela5[[#This Row],[Hora Início Realizado]])-V391,V391-(Tabela5[[#This Row],[Hora Fim Realizado]]-Tabela5[[#This Row],[Hora Início Realizado]]))</f>
        <v>4.4525462962962614E-2</v>
      </c>
      <c r="V391" s="3">
        <v>0.33333333333333298</v>
      </c>
      <c r="W391">
        <f>IF((V391-(Tabela5[[#This Row],[Hora Fim Realizado]]-Tabela5[[#This Row],[Hora Início Realizado]]))&lt; 0,-1*(MINUTE(Tabela5[[#This Row],[Hora ]]))+(HOUR(Tabela5[[#This Row],[Hora ]])*60),(MINUTE(Tabela5[[#This Row],[Hora ]]))+(HOUR(Tabela5[[#This Row],[Hora ]])*60))</f>
        <v>64</v>
      </c>
      <c r="X391" t="str">
        <f t="shared" si="6"/>
        <v>De 60 até 90 minutos</v>
      </c>
      <c r="Y391" s="3">
        <f>IFERROR(MROUND(Tabela5[[#This Row],[Filtro Horário Fim]],1/48)," ")</f>
        <v>0.83333333333333326</v>
      </c>
      <c r="Z391" s="3">
        <f>IFERROR(MROUND(Tabela5[[#This Row],[Hora Início Realizado]],1/48)," ")</f>
        <v>0.54166666666666663</v>
      </c>
    </row>
    <row r="392" spans="1:26" x14ac:dyDescent="0.3">
      <c r="A392" t="s">
        <v>17</v>
      </c>
      <c r="B392">
        <v>6</v>
      </c>
      <c r="C392" t="s">
        <v>1480</v>
      </c>
      <c r="D392" t="s">
        <v>2940</v>
      </c>
      <c r="E392" t="s">
        <v>2941</v>
      </c>
      <c r="F392" t="s">
        <v>2942</v>
      </c>
      <c r="G392" t="s">
        <v>2899</v>
      </c>
      <c r="H392" t="s">
        <v>499</v>
      </c>
      <c r="I392" t="s">
        <v>24</v>
      </c>
      <c r="J392" t="s">
        <v>37</v>
      </c>
      <c r="K392" t="s">
        <v>1783</v>
      </c>
      <c r="L392" t="s">
        <v>27</v>
      </c>
      <c r="M392" t="s">
        <v>28</v>
      </c>
      <c r="N392" t="s">
        <v>2943</v>
      </c>
      <c r="O392" s="3" t="s">
        <v>2944</v>
      </c>
      <c r="P392" t="s">
        <v>59</v>
      </c>
      <c r="R392">
        <v>16.14</v>
      </c>
      <c r="S392" t="str">
        <f>LEFT(Tabela5[[#This Row],[Hora Fim Realizado]],5)</f>
        <v>20:59</v>
      </c>
      <c r="T392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392" s="3">
        <f>IF((V392-(Tabela5[[#This Row],[Hora Fim Realizado]]-Tabela5[[#This Row],[Hora Início Realizado]]))&lt; 0,(Tabela5[[#This Row],[Hora Fim Realizado]]-Tabela5[[#This Row],[Hora Início Realizado]])-V392,V392-(Tabela5[[#This Row],[Hora Fim Realizado]]-Tabela5[[#This Row],[Hora Início Realizado]]))</f>
        <v>4.3402777777774015E-3</v>
      </c>
      <c r="V392" s="3">
        <v>0.33333333333333298</v>
      </c>
      <c r="W392">
        <f>IF((V392-(Tabela5[[#This Row],[Hora Fim Realizado]]-Tabela5[[#This Row],[Hora Início Realizado]]))&lt; 0,-1*(MINUTE(Tabela5[[#This Row],[Hora ]]))+(HOUR(Tabela5[[#This Row],[Hora ]])*60),(MINUTE(Tabela5[[#This Row],[Hora ]]))+(HOUR(Tabela5[[#This Row],[Hora ]])*60))</f>
        <v>6</v>
      </c>
      <c r="X392" t="str">
        <f t="shared" si="6"/>
        <v>Até 30 minutos</v>
      </c>
      <c r="Y392" s="3">
        <f>IFERROR(MROUND(Tabela5[[#This Row],[Filtro Horário Fim]],1/48)," ")</f>
        <v>0.875</v>
      </c>
      <c r="Z392" s="3">
        <f>IFERROR(MROUND(Tabela5[[#This Row],[Hora Início Realizado]],1/48)," ")</f>
        <v>0.54166666666666663</v>
      </c>
    </row>
    <row r="393" spans="1:26" x14ac:dyDescent="0.3">
      <c r="A393" t="s">
        <v>17</v>
      </c>
      <c r="B393">
        <v>143</v>
      </c>
      <c r="C393" t="s">
        <v>1480</v>
      </c>
      <c r="D393" t="s">
        <v>1198</v>
      </c>
      <c r="E393" t="s">
        <v>3297</v>
      </c>
      <c r="F393" t="s">
        <v>3298</v>
      </c>
      <c r="G393" t="s">
        <v>3214</v>
      </c>
      <c r="H393" t="s">
        <v>1842</v>
      </c>
      <c r="I393" t="s">
        <v>24</v>
      </c>
      <c r="J393" t="s">
        <v>37</v>
      </c>
      <c r="K393" t="s">
        <v>1783</v>
      </c>
      <c r="L393" t="s">
        <v>27</v>
      </c>
      <c r="M393" t="s">
        <v>28</v>
      </c>
      <c r="N393" t="s">
        <v>29</v>
      </c>
      <c r="O393" s="3" t="s">
        <v>3299</v>
      </c>
      <c r="P393" t="s">
        <v>68</v>
      </c>
      <c r="R393">
        <v>16.355</v>
      </c>
      <c r="S393" t="str">
        <f>LEFT(Tabela5[[#This Row],[Hora Fim Realizado]],5)</f>
        <v>18:48</v>
      </c>
      <c r="T393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19h</v>
      </c>
      <c r="U393" s="3">
        <f>IF((V393-(Tabela5[[#This Row],[Hora Fim Realizado]]-Tabela5[[#This Row],[Hora Início Realizado]]))&lt; 0,(Tabela5[[#This Row],[Hora Fim Realizado]]-Tabela5[[#This Row],[Hora Início Realizado]])-V393,V393-(Tabela5[[#This Row],[Hora Fim Realizado]]-Tabela5[[#This Row],[Hora Início Realizado]]))</f>
        <v>9.9467592592592247E-2</v>
      </c>
      <c r="V393" s="3">
        <v>0.33333333333333298</v>
      </c>
      <c r="W393">
        <f>IF((V393-(Tabela5[[#This Row],[Hora Fim Realizado]]-Tabela5[[#This Row],[Hora Início Realizado]]))&lt; 0,-1*(MINUTE(Tabela5[[#This Row],[Hora ]]))+(HOUR(Tabela5[[#This Row],[Hora ]])*60),(MINUTE(Tabela5[[#This Row],[Hora ]]))+(HOUR(Tabela5[[#This Row],[Hora ]])*60))</f>
        <v>143</v>
      </c>
      <c r="X393" t="str">
        <f t="shared" si="6"/>
        <v>Acima de 120 minutos</v>
      </c>
      <c r="Y393" s="3">
        <f>IFERROR(MROUND(Tabela5[[#This Row],[Filtro Horário Fim]],1/48)," ")</f>
        <v>0.79166666666666663</v>
      </c>
      <c r="Z393" s="3">
        <f>IFERROR(MROUND(Tabela5[[#This Row],[Hora Início Realizado]],1/48)," ")</f>
        <v>0.54166666666666663</v>
      </c>
    </row>
    <row r="394" spans="1:26" x14ac:dyDescent="0.3">
      <c r="A394" t="s">
        <v>17</v>
      </c>
      <c r="B394">
        <v>38</v>
      </c>
      <c r="C394" t="s">
        <v>1480</v>
      </c>
      <c r="D394" t="s">
        <v>3300</v>
      </c>
      <c r="E394" t="s">
        <v>3301</v>
      </c>
      <c r="F394" t="s">
        <v>3302</v>
      </c>
      <c r="G394" t="s">
        <v>3220</v>
      </c>
      <c r="H394" t="s">
        <v>941</v>
      </c>
      <c r="I394" t="s">
        <v>24</v>
      </c>
      <c r="J394" t="s">
        <v>37</v>
      </c>
      <c r="K394" t="s">
        <v>1783</v>
      </c>
      <c r="L394" t="s">
        <v>27</v>
      </c>
      <c r="M394" t="s">
        <v>28</v>
      </c>
      <c r="N394" t="s">
        <v>3303</v>
      </c>
      <c r="O394" s="3" t="s">
        <v>3304</v>
      </c>
      <c r="P394" t="s">
        <v>31</v>
      </c>
      <c r="R394">
        <v>16.670000000000002</v>
      </c>
      <c r="S394" t="str">
        <f>LEFT(Tabela5[[#This Row],[Hora Fim Realizado]],5)</f>
        <v>20:43</v>
      </c>
      <c r="T394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394" s="3">
        <f>IF((V394-(Tabela5[[#This Row],[Hora Fim Realizado]]-Tabela5[[#This Row],[Hora Início Realizado]]))&lt; 0,(Tabela5[[#This Row],[Hora Fim Realizado]]-Tabela5[[#This Row],[Hora Início Realizado]])-V394,V394-(Tabela5[[#This Row],[Hora Fim Realizado]]-Tabela5[[#This Row],[Hora Início Realizado]]))</f>
        <v>2.6956018518518199E-2</v>
      </c>
      <c r="V394" s="3">
        <v>0.33333333333333298</v>
      </c>
      <c r="W394">
        <f>IF((V394-(Tabela5[[#This Row],[Hora Fim Realizado]]-Tabela5[[#This Row],[Hora Início Realizado]]))&lt; 0,-1*(MINUTE(Tabela5[[#This Row],[Hora ]]))+(HOUR(Tabela5[[#This Row],[Hora ]])*60),(MINUTE(Tabela5[[#This Row],[Hora ]]))+(HOUR(Tabela5[[#This Row],[Hora ]])*60))</f>
        <v>38</v>
      </c>
      <c r="X394" t="str">
        <f t="shared" si="6"/>
        <v>De 30 até 60 minutos</v>
      </c>
      <c r="Y394" s="3">
        <f>IFERROR(MROUND(Tabela5[[#This Row],[Filtro Horário Fim]],1/48)," ")</f>
        <v>0.85416666666666663</v>
      </c>
      <c r="Z394" s="3">
        <f>IFERROR(MROUND(Tabela5[[#This Row],[Hora Início Realizado]],1/48)," ")</f>
        <v>0.5625</v>
      </c>
    </row>
    <row r="395" spans="1:26" x14ac:dyDescent="0.3">
      <c r="A395" t="s">
        <v>17</v>
      </c>
      <c r="B395">
        <v>105</v>
      </c>
      <c r="C395" t="s">
        <v>1480</v>
      </c>
      <c r="D395" t="s">
        <v>1205</v>
      </c>
      <c r="E395" t="s">
        <v>3305</v>
      </c>
      <c r="F395" t="s">
        <v>3306</v>
      </c>
      <c r="G395" t="s">
        <v>3265</v>
      </c>
      <c r="H395" t="s">
        <v>23</v>
      </c>
      <c r="I395" t="s">
        <v>24</v>
      </c>
      <c r="J395" t="s">
        <v>37</v>
      </c>
      <c r="K395" t="s">
        <v>1783</v>
      </c>
      <c r="L395" t="s">
        <v>27</v>
      </c>
      <c r="M395" t="s">
        <v>28</v>
      </c>
      <c r="N395" t="s">
        <v>204</v>
      </c>
      <c r="O395" s="3" t="s">
        <v>3307</v>
      </c>
      <c r="P395" t="s">
        <v>50</v>
      </c>
      <c r="R395">
        <v>12.6</v>
      </c>
      <c r="S395" t="str">
        <f>LEFT(Tabela5[[#This Row],[Hora Fim Realizado]],5)</f>
        <v>19:23</v>
      </c>
      <c r="T395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395" s="3">
        <f>IF((V395-(Tabela5[[#This Row],[Hora Fim Realizado]]-Tabela5[[#This Row],[Hora Início Realizado]]))&lt; 0,(Tabela5[[#This Row],[Hora Fim Realizado]]-Tabela5[[#This Row],[Hora Início Realizado]])-V395,V395-(Tabela5[[#This Row],[Hora Fim Realizado]]-Tabela5[[#This Row],[Hora Início Realizado]]))</f>
        <v>7.3032407407407074E-2</v>
      </c>
      <c r="V395" s="3">
        <v>0.33333333333333298</v>
      </c>
      <c r="W395">
        <f>IF((V395-(Tabela5[[#This Row],[Hora Fim Realizado]]-Tabela5[[#This Row],[Hora Início Realizado]]))&lt; 0,-1*(MINUTE(Tabela5[[#This Row],[Hora ]]))+(HOUR(Tabela5[[#This Row],[Hora ]])*60),(MINUTE(Tabela5[[#This Row],[Hora ]]))+(HOUR(Tabela5[[#This Row],[Hora ]])*60))</f>
        <v>105</v>
      </c>
      <c r="X395" t="str">
        <f t="shared" si="6"/>
        <v>De 90 até 120 minutos</v>
      </c>
      <c r="Y395" s="3">
        <f>IFERROR(MROUND(Tabela5[[#This Row],[Filtro Horário Fim]],1/48)," ")</f>
        <v>0.8125</v>
      </c>
      <c r="Z395" s="3">
        <f>IFERROR(MROUND(Tabela5[[#This Row],[Hora Início Realizado]],1/48)," ")</f>
        <v>0.54166666666666663</v>
      </c>
    </row>
    <row r="396" spans="1:26" x14ac:dyDescent="0.3">
      <c r="A396" t="s">
        <v>17</v>
      </c>
      <c r="B396">
        <v>42</v>
      </c>
      <c r="C396" t="s">
        <v>1480</v>
      </c>
      <c r="D396" t="s">
        <v>1211</v>
      </c>
      <c r="E396" t="s">
        <v>3308</v>
      </c>
      <c r="F396" t="s">
        <v>3309</v>
      </c>
      <c r="G396" t="s">
        <v>3259</v>
      </c>
      <c r="H396" t="s">
        <v>1298</v>
      </c>
      <c r="I396" t="s">
        <v>24</v>
      </c>
      <c r="J396" t="s">
        <v>37</v>
      </c>
      <c r="K396" t="s">
        <v>1783</v>
      </c>
      <c r="L396" t="s">
        <v>27</v>
      </c>
      <c r="M396" t="s">
        <v>28</v>
      </c>
      <c r="N396" t="s">
        <v>3310</v>
      </c>
      <c r="O396" s="3" t="s">
        <v>624</v>
      </c>
      <c r="P396" t="s">
        <v>92</v>
      </c>
      <c r="R396">
        <v>16.684999999999999</v>
      </c>
      <c r="S396" t="str">
        <f>LEFT(Tabela5[[#This Row],[Hora Fim Realizado]],5)</f>
        <v>20:43</v>
      </c>
      <c r="T396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396" s="3">
        <f>IF((V396-(Tabela5[[#This Row],[Hora Fim Realizado]]-Tabela5[[#This Row],[Hora Início Realizado]]))&lt; 0,(Tabela5[[#This Row],[Hora Fim Realizado]]-Tabela5[[#This Row],[Hora Início Realizado]])-V396,V396-(Tabela5[[#This Row],[Hora Fim Realizado]]-Tabela5[[#This Row],[Hora Início Realizado]]))</f>
        <v>2.9560185185184829E-2</v>
      </c>
      <c r="V396" s="3">
        <v>0.33333333333333298</v>
      </c>
      <c r="W396">
        <f>IF((V396-(Tabela5[[#This Row],[Hora Fim Realizado]]-Tabela5[[#This Row],[Hora Início Realizado]]))&lt; 0,-1*(MINUTE(Tabela5[[#This Row],[Hora ]]))+(HOUR(Tabela5[[#This Row],[Hora ]])*60),(MINUTE(Tabela5[[#This Row],[Hora ]]))+(HOUR(Tabela5[[#This Row],[Hora ]])*60))</f>
        <v>42</v>
      </c>
      <c r="X396" t="str">
        <f t="shared" si="6"/>
        <v>De 30 até 60 minutos</v>
      </c>
      <c r="Y396" s="3">
        <f>IFERROR(MROUND(Tabela5[[#This Row],[Filtro Horário Fim]],1/48)," ")</f>
        <v>0.85416666666666663</v>
      </c>
      <c r="Z396" s="3">
        <f>IFERROR(MROUND(Tabela5[[#This Row],[Hora Início Realizado]],1/48)," ")</f>
        <v>0.5625</v>
      </c>
    </row>
    <row r="397" spans="1:26" x14ac:dyDescent="0.3">
      <c r="A397" t="s">
        <v>17</v>
      </c>
      <c r="B397">
        <v>16</v>
      </c>
      <c r="C397" t="s">
        <v>1480</v>
      </c>
      <c r="D397" t="s">
        <v>3311</v>
      </c>
      <c r="E397" t="s">
        <v>3312</v>
      </c>
      <c r="F397" t="s">
        <v>3313</v>
      </c>
      <c r="G397" t="s">
        <v>3202</v>
      </c>
      <c r="H397" t="s">
        <v>907</v>
      </c>
      <c r="I397" t="s">
        <v>24</v>
      </c>
      <c r="J397" t="s">
        <v>37</v>
      </c>
      <c r="K397" t="s">
        <v>1783</v>
      </c>
      <c r="L397" t="s">
        <v>27</v>
      </c>
      <c r="M397" t="s">
        <v>28</v>
      </c>
      <c r="N397" t="s">
        <v>3314</v>
      </c>
      <c r="O397" s="3" t="s">
        <v>3315</v>
      </c>
      <c r="P397" t="s">
        <v>92</v>
      </c>
      <c r="R397">
        <v>17.115000000000002</v>
      </c>
      <c r="S397" t="str">
        <f>LEFT(Tabela5[[#This Row],[Hora Fim Realizado]],5)</f>
        <v>20:51</v>
      </c>
      <c r="T397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397" s="3">
        <f>IF((V397-(Tabela5[[#This Row],[Hora Fim Realizado]]-Tabela5[[#This Row],[Hora Início Realizado]]))&lt; 0,(Tabela5[[#This Row],[Hora Fim Realizado]]-Tabela5[[#This Row],[Hora Início Realizado]])-V397,V397-(Tabela5[[#This Row],[Hora Fim Realizado]]-Tabela5[[#This Row],[Hora Início Realizado]]))</f>
        <v>1.1516203703703376E-2</v>
      </c>
      <c r="V397" s="3">
        <v>0.33333333333333298</v>
      </c>
      <c r="W397">
        <f>IF((V397-(Tabela5[[#This Row],[Hora Fim Realizado]]-Tabela5[[#This Row],[Hora Início Realizado]]))&lt; 0,-1*(MINUTE(Tabela5[[#This Row],[Hora ]]))+(HOUR(Tabela5[[#This Row],[Hora ]])*60),(MINUTE(Tabela5[[#This Row],[Hora ]]))+(HOUR(Tabela5[[#This Row],[Hora ]])*60))</f>
        <v>16</v>
      </c>
      <c r="X397" t="str">
        <f t="shared" si="6"/>
        <v>Até 30 minutos</v>
      </c>
      <c r="Y397" s="3">
        <f>IFERROR(MROUND(Tabela5[[#This Row],[Filtro Horário Fim]],1/48)," ")</f>
        <v>0.875</v>
      </c>
      <c r="Z397" s="3">
        <f>IFERROR(MROUND(Tabela5[[#This Row],[Hora Início Realizado]],1/48)," ")</f>
        <v>0.54166666666666663</v>
      </c>
    </row>
    <row r="398" spans="1:26" x14ac:dyDescent="0.3">
      <c r="A398" t="s">
        <v>17</v>
      </c>
      <c r="B398">
        <v>-3</v>
      </c>
      <c r="C398" t="s">
        <v>1480</v>
      </c>
      <c r="D398" t="s">
        <v>1950</v>
      </c>
      <c r="E398" t="s">
        <v>3316</v>
      </c>
      <c r="F398" t="s">
        <v>3317</v>
      </c>
      <c r="G398" t="s">
        <v>3241</v>
      </c>
      <c r="H398" t="s">
        <v>476</v>
      </c>
      <c r="I398" t="s">
        <v>24</v>
      </c>
      <c r="J398" t="s">
        <v>37</v>
      </c>
      <c r="K398" t="s">
        <v>1783</v>
      </c>
      <c r="L398" t="s">
        <v>767</v>
      </c>
      <c r="M398" t="s">
        <v>566</v>
      </c>
      <c r="N398" t="s">
        <v>3318</v>
      </c>
      <c r="O398" s="3" t="s">
        <v>3319</v>
      </c>
      <c r="P398" t="s">
        <v>31</v>
      </c>
      <c r="R398">
        <v>16.145</v>
      </c>
      <c r="S398" t="str">
        <f>LEFT(Tabela5[[#This Row],[Hora Fim Realizado]],5)</f>
        <v>19:21</v>
      </c>
      <c r="T398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398" s="3">
        <f>IF((V398-(Tabela5[[#This Row],[Hora Fim Realizado]]-Tabela5[[#This Row],[Hora Início Realizado]]))&lt; 0,(Tabela5[[#This Row],[Hora Fim Realizado]]-Tabela5[[#This Row],[Hora Início Realizado]])-V398,V398-(Tabela5[[#This Row],[Hora Fim Realizado]]-Tabela5[[#This Row],[Hora Início Realizado]]))</f>
        <v>2.5000000000003908E-3</v>
      </c>
      <c r="V398" s="3">
        <v>0.33333333333333298</v>
      </c>
      <c r="W398">
        <f>IF((V398-(Tabela5[[#This Row],[Hora Fim Realizado]]-Tabela5[[#This Row],[Hora Início Realizado]]))&lt; 0,-1*(MINUTE(Tabela5[[#This Row],[Hora ]]))+(HOUR(Tabela5[[#This Row],[Hora ]])*60),(MINUTE(Tabela5[[#This Row],[Hora ]]))+(HOUR(Tabela5[[#This Row],[Hora ]])*60))</f>
        <v>-3</v>
      </c>
      <c r="X398" t="str">
        <f t="shared" si="6"/>
        <v>Estouro</v>
      </c>
      <c r="Y398" s="3">
        <f>IFERROR(MROUND(Tabela5[[#This Row],[Filtro Horário Fim]],1/48)," ")</f>
        <v>0.8125</v>
      </c>
      <c r="Z398" s="3">
        <f>IFERROR(MROUND(Tabela5[[#This Row],[Hora Início Realizado]],1/48)," ")</f>
        <v>0.47916666666666663</v>
      </c>
    </row>
    <row r="399" spans="1:26" x14ac:dyDescent="0.3">
      <c r="A399" t="s">
        <v>17</v>
      </c>
      <c r="B399">
        <v>254</v>
      </c>
      <c r="C399" t="s">
        <v>1480</v>
      </c>
      <c r="D399" t="s">
        <v>3320</v>
      </c>
      <c r="E399" t="s">
        <v>3321</v>
      </c>
      <c r="F399" t="s">
        <v>3322</v>
      </c>
      <c r="G399" t="s">
        <v>3235</v>
      </c>
      <c r="H399" t="s">
        <v>1889</v>
      </c>
      <c r="I399" t="s">
        <v>24</v>
      </c>
      <c r="J399" t="s">
        <v>37</v>
      </c>
      <c r="K399" t="s">
        <v>1783</v>
      </c>
      <c r="L399" t="s">
        <v>501</v>
      </c>
      <c r="M399" t="s">
        <v>502</v>
      </c>
      <c r="N399" t="s">
        <v>3323</v>
      </c>
      <c r="O399" s="3" t="s">
        <v>3324</v>
      </c>
      <c r="P399" t="s">
        <v>41</v>
      </c>
      <c r="R399">
        <v>10.375</v>
      </c>
      <c r="S399" t="str">
        <f>LEFT(Tabela5[[#This Row],[Hora Fim Realizado]],5)</f>
        <v>14:26</v>
      </c>
      <c r="T399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17h</v>
      </c>
      <c r="U399" s="3">
        <f>IF((V399-(Tabela5[[#This Row],[Hora Fim Realizado]]-Tabela5[[#This Row],[Hora Início Realizado]]))&lt; 0,(Tabela5[[#This Row],[Hora Fim Realizado]]-Tabela5[[#This Row],[Hora Início Realizado]])-V399,V399-(Tabela5[[#This Row],[Hora Fim Realizado]]-Tabela5[[#This Row],[Hora Início Realizado]]))</f>
        <v>0.1768981481481478</v>
      </c>
      <c r="V399" s="3">
        <v>0.33333333333333298</v>
      </c>
      <c r="W399">
        <f>IF((V399-(Tabela5[[#This Row],[Hora Fim Realizado]]-Tabela5[[#This Row],[Hora Início Realizado]]))&lt; 0,-1*(MINUTE(Tabela5[[#This Row],[Hora ]]))+(HOUR(Tabela5[[#This Row],[Hora ]])*60),(MINUTE(Tabela5[[#This Row],[Hora ]]))+(HOUR(Tabela5[[#This Row],[Hora ]])*60))</f>
        <v>254</v>
      </c>
      <c r="X399" t="str">
        <f t="shared" si="6"/>
        <v>Acima de 120 minutos</v>
      </c>
      <c r="Y399" s="3">
        <f>IFERROR(MROUND(Tabela5[[#This Row],[Filtro Horário Fim]],1/48)," ")</f>
        <v>0.60416666666666663</v>
      </c>
      <c r="Z399" s="3">
        <f>IFERROR(MROUND(Tabela5[[#This Row],[Hora Início Realizado]],1/48)," ")</f>
        <v>0.4375</v>
      </c>
    </row>
    <row r="400" spans="1:26" x14ac:dyDescent="0.3">
      <c r="A400" t="s">
        <v>17</v>
      </c>
      <c r="B400">
        <v>233</v>
      </c>
      <c r="C400" t="s">
        <v>1480</v>
      </c>
      <c r="D400" t="s">
        <v>3325</v>
      </c>
      <c r="E400" t="s">
        <v>3326</v>
      </c>
      <c r="F400" t="s">
        <v>3327</v>
      </c>
      <c r="G400" t="s">
        <v>3270</v>
      </c>
      <c r="H400" t="s">
        <v>255</v>
      </c>
      <c r="I400" t="s">
        <v>24</v>
      </c>
      <c r="J400" t="s">
        <v>37</v>
      </c>
      <c r="K400" t="s">
        <v>1783</v>
      </c>
      <c r="L400" t="s">
        <v>27</v>
      </c>
      <c r="M400" t="s">
        <v>28</v>
      </c>
      <c r="N400" t="s">
        <v>364</v>
      </c>
      <c r="O400" s="3" t="s">
        <v>3558</v>
      </c>
      <c r="P400" t="s">
        <v>68</v>
      </c>
      <c r="R400">
        <v>12.75</v>
      </c>
      <c r="S400" t="str">
        <f>LEFT(Tabela5[[#This Row],[Hora Fim Realizado]],5)</f>
        <v>17:13</v>
      </c>
      <c r="T400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18h</v>
      </c>
      <c r="U400" s="3">
        <f>IF((V400-(Tabela5[[#This Row],[Hora Fim Realizado]]-Tabela5[[#This Row],[Hora Início Realizado]]))&lt; 0,(Tabela5[[#This Row],[Hora Fim Realizado]]-Tabela5[[#This Row],[Hora Início Realizado]])-V400,V400-(Tabela5[[#This Row],[Hora Fim Realizado]]-Tabela5[[#This Row],[Hora Início Realizado]]))</f>
        <v>0.16237268518518483</v>
      </c>
      <c r="V400" s="3">
        <v>0.33333333333333298</v>
      </c>
      <c r="W400">
        <f>IF((V400-(Tabela5[[#This Row],[Hora Fim Realizado]]-Tabela5[[#This Row],[Hora Início Realizado]]))&lt; 0,-1*(MINUTE(Tabela5[[#This Row],[Hora ]]))+(HOUR(Tabela5[[#This Row],[Hora ]])*60),(MINUTE(Tabela5[[#This Row],[Hora ]]))+(HOUR(Tabela5[[#This Row],[Hora ]])*60))</f>
        <v>233</v>
      </c>
      <c r="X400" t="str">
        <f t="shared" si="6"/>
        <v>Acima de 120 minutos</v>
      </c>
      <c r="Y400" s="3">
        <f>IFERROR(MROUND(Tabela5[[#This Row],[Filtro Horário Fim]],1/48)," ")</f>
        <v>0.70833333333333326</v>
      </c>
      <c r="Z400" s="3">
        <f>IFERROR(MROUND(Tabela5[[#This Row],[Hora Início Realizado]],1/48)," ")</f>
        <v>0.54166666666666663</v>
      </c>
    </row>
    <row r="401" spans="1:26" x14ac:dyDescent="0.3">
      <c r="A401" t="s">
        <v>17</v>
      </c>
      <c r="B401">
        <v>174</v>
      </c>
      <c r="C401" t="s">
        <v>1480</v>
      </c>
      <c r="D401" t="s">
        <v>3559</v>
      </c>
      <c r="E401" t="s">
        <v>3560</v>
      </c>
      <c r="F401" t="s">
        <v>3561</v>
      </c>
      <c r="G401" t="s">
        <v>3452</v>
      </c>
      <c r="H401" t="s">
        <v>820</v>
      </c>
      <c r="I401" t="s">
        <v>24</v>
      </c>
      <c r="J401" t="s">
        <v>37</v>
      </c>
      <c r="K401" t="s">
        <v>1783</v>
      </c>
      <c r="L401" t="s">
        <v>27</v>
      </c>
      <c r="M401" t="s">
        <v>28</v>
      </c>
      <c r="N401" t="s">
        <v>3562</v>
      </c>
      <c r="O401" s="3" t="s">
        <v>3563</v>
      </c>
      <c r="P401" t="s">
        <v>50</v>
      </c>
      <c r="R401">
        <v>16.16</v>
      </c>
      <c r="S401" t="str">
        <f>LEFT(Tabela5[[#This Row],[Hora Fim Realizado]],5)</f>
        <v>18:26</v>
      </c>
      <c r="T401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19h</v>
      </c>
      <c r="U401" s="3">
        <f>IF((V401-(Tabela5[[#This Row],[Hora Fim Realizado]]-Tabela5[[#This Row],[Hora Início Realizado]]))&lt; 0,(Tabela5[[#This Row],[Hora Fim Realizado]]-Tabela5[[#This Row],[Hora Início Realizado]])-V401,V401-(Tabela5[[#This Row],[Hora Fim Realizado]]-Tabela5[[#This Row],[Hora Início Realizado]]))</f>
        <v>0.12128472222222192</v>
      </c>
      <c r="V401" s="3">
        <v>0.33333333333333298</v>
      </c>
      <c r="W401">
        <f>IF((V401-(Tabela5[[#This Row],[Hora Fim Realizado]]-Tabela5[[#This Row],[Hora Início Realizado]]))&lt; 0,-1*(MINUTE(Tabela5[[#This Row],[Hora ]]))+(HOUR(Tabela5[[#This Row],[Hora ]])*60),(MINUTE(Tabela5[[#This Row],[Hora ]]))+(HOUR(Tabela5[[#This Row],[Hora ]])*60))</f>
        <v>174</v>
      </c>
      <c r="X401" t="str">
        <f t="shared" si="6"/>
        <v>Acima de 120 minutos</v>
      </c>
      <c r="Y401" s="3">
        <f>IFERROR(MROUND(Tabela5[[#This Row],[Filtro Horário Fim]],1/48)," ")</f>
        <v>0.77083333333333326</v>
      </c>
      <c r="Z401" s="3">
        <f>IFERROR(MROUND(Tabela5[[#This Row],[Hora Início Realizado]],1/48)," ")</f>
        <v>0.5625</v>
      </c>
    </row>
    <row r="402" spans="1:26" x14ac:dyDescent="0.3">
      <c r="A402" t="s">
        <v>17</v>
      </c>
      <c r="B402">
        <v>250</v>
      </c>
      <c r="C402" t="s">
        <v>1480</v>
      </c>
      <c r="D402" t="s">
        <v>3107</v>
      </c>
      <c r="E402" t="s">
        <v>3564</v>
      </c>
      <c r="F402" t="s">
        <v>3565</v>
      </c>
      <c r="G402" t="s">
        <v>3508</v>
      </c>
      <c r="H402" t="s">
        <v>1469</v>
      </c>
      <c r="I402" t="s">
        <v>24</v>
      </c>
      <c r="J402" t="s">
        <v>37</v>
      </c>
      <c r="K402" t="s">
        <v>1783</v>
      </c>
      <c r="L402" t="s">
        <v>27</v>
      </c>
      <c r="M402" t="s">
        <v>28</v>
      </c>
      <c r="N402" t="s">
        <v>3566</v>
      </c>
      <c r="O402" s="3" t="s">
        <v>3567</v>
      </c>
      <c r="P402" t="s">
        <v>41</v>
      </c>
      <c r="R402">
        <v>14.75</v>
      </c>
      <c r="S402" t="str">
        <f>LEFT(Tabela5[[#This Row],[Hora Fim Realizado]],5)</f>
        <v>17:25</v>
      </c>
      <c r="T402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18h</v>
      </c>
      <c r="U402" s="3">
        <f>IF((V402-(Tabela5[[#This Row],[Hora Fim Realizado]]-Tabela5[[#This Row],[Hora Início Realizado]]))&lt; 0,(Tabela5[[#This Row],[Hora Fim Realizado]]-Tabela5[[#This Row],[Hora Início Realizado]])-V402,V402-(Tabela5[[#This Row],[Hora Fim Realizado]]-Tabela5[[#This Row],[Hora Início Realizado]]))</f>
        <v>0.17390046296296252</v>
      </c>
      <c r="V402" s="3">
        <v>0.33333333333333298</v>
      </c>
      <c r="W402">
        <f>IF((V402-(Tabela5[[#This Row],[Hora Fim Realizado]]-Tabela5[[#This Row],[Hora Início Realizado]]))&lt; 0,-1*(MINUTE(Tabela5[[#This Row],[Hora ]]))+(HOUR(Tabela5[[#This Row],[Hora ]])*60),(MINUTE(Tabela5[[#This Row],[Hora ]]))+(HOUR(Tabela5[[#This Row],[Hora ]])*60))</f>
        <v>250</v>
      </c>
      <c r="X402" t="str">
        <f t="shared" si="6"/>
        <v>Acima de 120 minutos</v>
      </c>
      <c r="Y402" s="3">
        <f>IFERROR(MROUND(Tabela5[[#This Row],[Filtro Horário Fim]],1/48)," ")</f>
        <v>0.72916666666666663</v>
      </c>
      <c r="Z402" s="3">
        <f>IFERROR(MROUND(Tabela5[[#This Row],[Hora Início Realizado]],1/48)," ")</f>
        <v>0.5625</v>
      </c>
    </row>
    <row r="403" spans="1:26" x14ac:dyDescent="0.3">
      <c r="A403" t="s">
        <v>17</v>
      </c>
      <c r="B403">
        <v>8</v>
      </c>
      <c r="C403" t="s">
        <v>1480</v>
      </c>
      <c r="D403" t="s">
        <v>3205</v>
      </c>
      <c r="E403" t="s">
        <v>3568</v>
      </c>
      <c r="F403" t="s">
        <v>3569</v>
      </c>
      <c r="G403" t="s">
        <v>3462</v>
      </c>
      <c r="H403" t="s">
        <v>1673</v>
      </c>
      <c r="I403" t="s">
        <v>24</v>
      </c>
      <c r="J403" t="s">
        <v>37</v>
      </c>
      <c r="K403" t="s">
        <v>1783</v>
      </c>
      <c r="L403" t="s">
        <v>27</v>
      </c>
      <c r="M403" t="s">
        <v>28</v>
      </c>
      <c r="N403" t="s">
        <v>3570</v>
      </c>
      <c r="O403" s="3" t="s">
        <v>3571</v>
      </c>
      <c r="P403" t="s">
        <v>59</v>
      </c>
      <c r="R403">
        <v>14.385</v>
      </c>
      <c r="S403" t="str">
        <f>LEFT(Tabela5[[#This Row],[Hora Fim Realizado]],5)</f>
        <v>20:56</v>
      </c>
      <c r="T403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403" s="3">
        <f>IF((V403-(Tabela5[[#This Row],[Hora Fim Realizado]]-Tabela5[[#This Row],[Hora Início Realizado]]))&lt; 0,(Tabela5[[#This Row],[Hora Fim Realizado]]-Tabela5[[#This Row],[Hora Início Realizado]])-V403,V403-(Tabela5[[#This Row],[Hora Fim Realizado]]-Tabela5[[#This Row],[Hora Início Realizado]]))</f>
        <v>6.0300925925921844E-3</v>
      </c>
      <c r="V403" s="3">
        <v>0.33333333333333298</v>
      </c>
      <c r="W403">
        <f>IF((V403-(Tabela5[[#This Row],[Hora Fim Realizado]]-Tabela5[[#This Row],[Hora Início Realizado]]))&lt; 0,-1*(MINUTE(Tabela5[[#This Row],[Hora ]]))+(HOUR(Tabela5[[#This Row],[Hora ]])*60),(MINUTE(Tabela5[[#This Row],[Hora ]]))+(HOUR(Tabela5[[#This Row],[Hora ]])*60))</f>
        <v>8</v>
      </c>
      <c r="X403" t="str">
        <f t="shared" si="6"/>
        <v>Até 30 minutos</v>
      </c>
      <c r="Y403" s="3">
        <f>IFERROR(MROUND(Tabela5[[#This Row],[Filtro Horário Fim]],1/48)," ")</f>
        <v>0.875</v>
      </c>
      <c r="Z403" s="3">
        <f>IFERROR(MROUND(Tabela5[[#This Row],[Hora Início Realizado]],1/48)," ")</f>
        <v>0.54166666666666663</v>
      </c>
    </row>
    <row r="404" spans="1:26" x14ac:dyDescent="0.3">
      <c r="A404" t="s">
        <v>17</v>
      </c>
      <c r="B404">
        <v>107</v>
      </c>
      <c r="C404" t="s">
        <v>1480</v>
      </c>
      <c r="D404" t="s">
        <v>3117</v>
      </c>
      <c r="E404" t="s">
        <v>3572</v>
      </c>
      <c r="F404" t="s">
        <v>3573</v>
      </c>
      <c r="G404" t="s">
        <v>3483</v>
      </c>
      <c r="H404" t="s">
        <v>558</v>
      </c>
      <c r="I404" t="s">
        <v>24</v>
      </c>
      <c r="J404" t="s">
        <v>37</v>
      </c>
      <c r="K404" t="s">
        <v>1783</v>
      </c>
      <c r="L404" t="s">
        <v>27</v>
      </c>
      <c r="M404" t="s">
        <v>28</v>
      </c>
      <c r="N404" t="s">
        <v>3574</v>
      </c>
      <c r="O404" s="3" t="s">
        <v>3575</v>
      </c>
      <c r="P404" t="s">
        <v>92</v>
      </c>
      <c r="R404">
        <v>16.625</v>
      </c>
      <c r="S404" t="str">
        <f>LEFT(Tabela5[[#This Row],[Hora Fim Realizado]],5)</f>
        <v>19:28</v>
      </c>
      <c r="T404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404" s="3">
        <f>IF((V404-(Tabela5[[#This Row],[Hora Fim Realizado]]-Tabela5[[#This Row],[Hora Início Realizado]]))&lt; 0,(Tabela5[[#This Row],[Hora Fim Realizado]]-Tabela5[[#This Row],[Hora Início Realizado]])-V404,V404-(Tabela5[[#This Row],[Hora Fim Realizado]]-Tabela5[[#This Row],[Hora Início Realizado]]))</f>
        <v>7.4837962962962579E-2</v>
      </c>
      <c r="V404" s="3">
        <v>0.33333333333333298</v>
      </c>
      <c r="W404">
        <f>IF((V404-(Tabela5[[#This Row],[Hora Fim Realizado]]-Tabela5[[#This Row],[Hora Início Realizado]]))&lt; 0,-1*(MINUTE(Tabela5[[#This Row],[Hora ]]))+(HOUR(Tabela5[[#This Row],[Hora ]])*60),(MINUTE(Tabela5[[#This Row],[Hora ]]))+(HOUR(Tabela5[[#This Row],[Hora ]])*60))</f>
        <v>107</v>
      </c>
      <c r="X404" t="str">
        <f t="shared" si="6"/>
        <v>De 90 até 120 minutos</v>
      </c>
      <c r="Y404" s="3">
        <f>IFERROR(MROUND(Tabela5[[#This Row],[Filtro Horário Fim]],1/48)," ")</f>
        <v>0.8125</v>
      </c>
      <c r="Z404" s="3">
        <f>IFERROR(MROUND(Tabela5[[#This Row],[Hora Início Realizado]],1/48)," ")</f>
        <v>0.5625</v>
      </c>
    </row>
    <row r="405" spans="1:26" x14ac:dyDescent="0.3">
      <c r="A405" t="s">
        <v>17</v>
      </c>
      <c r="B405">
        <v>147</v>
      </c>
      <c r="C405" t="s">
        <v>1480</v>
      </c>
      <c r="D405" t="s">
        <v>3576</v>
      </c>
      <c r="E405" t="s">
        <v>3577</v>
      </c>
      <c r="F405" t="s">
        <v>3578</v>
      </c>
      <c r="G405" t="s">
        <v>3472</v>
      </c>
      <c r="H405" t="s">
        <v>1649</v>
      </c>
      <c r="I405" t="s">
        <v>24</v>
      </c>
      <c r="J405" t="s">
        <v>37</v>
      </c>
      <c r="K405" t="s">
        <v>1783</v>
      </c>
      <c r="L405" t="s">
        <v>27</v>
      </c>
      <c r="M405" t="s">
        <v>28</v>
      </c>
      <c r="N405" t="s">
        <v>3579</v>
      </c>
      <c r="O405" s="3" t="s">
        <v>3580</v>
      </c>
      <c r="P405" t="s">
        <v>31</v>
      </c>
      <c r="R405">
        <v>15.085000000000001</v>
      </c>
      <c r="S405" t="str">
        <f>LEFT(Tabela5[[#This Row],[Hora Fim Realizado]],5)</f>
        <v>18:35</v>
      </c>
      <c r="T405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19h</v>
      </c>
      <c r="U405" s="3">
        <f>IF((V405-(Tabela5[[#This Row],[Hora Fim Realizado]]-Tabela5[[#This Row],[Hora Início Realizado]]))&lt; 0,(Tabela5[[#This Row],[Hora Fim Realizado]]-Tabela5[[#This Row],[Hora Início Realizado]])-V405,V405-(Tabela5[[#This Row],[Hora Fim Realizado]]-Tabela5[[#This Row],[Hora Início Realizado]]))</f>
        <v>0.10217592592592556</v>
      </c>
      <c r="V405" s="3">
        <v>0.33333333333333298</v>
      </c>
      <c r="W405">
        <f>IF((V405-(Tabela5[[#This Row],[Hora Fim Realizado]]-Tabela5[[#This Row],[Hora Início Realizado]]))&lt; 0,-1*(MINUTE(Tabela5[[#This Row],[Hora ]]))+(HOUR(Tabela5[[#This Row],[Hora ]])*60),(MINUTE(Tabela5[[#This Row],[Hora ]]))+(HOUR(Tabela5[[#This Row],[Hora ]])*60))</f>
        <v>147</v>
      </c>
      <c r="X405" t="str">
        <f t="shared" si="6"/>
        <v>Acima de 120 minutos</v>
      </c>
      <c r="Y405" s="3">
        <f>IFERROR(MROUND(Tabela5[[#This Row],[Filtro Horário Fim]],1/48)," ")</f>
        <v>0.77083333333333326</v>
      </c>
      <c r="Z405" s="3">
        <f>IFERROR(MROUND(Tabela5[[#This Row],[Hora Início Realizado]],1/48)," ")</f>
        <v>0.54166666666666663</v>
      </c>
    </row>
    <row r="406" spans="1:26" x14ac:dyDescent="0.3">
      <c r="A406" t="s">
        <v>17</v>
      </c>
      <c r="B406">
        <v>70</v>
      </c>
      <c r="C406" t="s">
        <v>1480</v>
      </c>
      <c r="D406" t="s">
        <v>3581</v>
      </c>
      <c r="E406" t="s">
        <v>3582</v>
      </c>
      <c r="F406" t="s">
        <v>3583</v>
      </c>
      <c r="G406" t="s">
        <v>3478</v>
      </c>
      <c r="H406" t="s">
        <v>1241</v>
      </c>
      <c r="I406" t="s">
        <v>24</v>
      </c>
      <c r="J406" t="s">
        <v>37</v>
      </c>
      <c r="K406" t="s">
        <v>1783</v>
      </c>
      <c r="L406" t="s">
        <v>27</v>
      </c>
      <c r="M406" t="s">
        <v>28</v>
      </c>
      <c r="N406" t="s">
        <v>3584</v>
      </c>
      <c r="O406" s="3" t="s">
        <v>3585</v>
      </c>
      <c r="P406" t="s">
        <v>50</v>
      </c>
      <c r="R406">
        <v>16.939999999999998</v>
      </c>
      <c r="S406" t="str">
        <f>LEFT(Tabela5[[#This Row],[Hora Fim Realizado]],5)</f>
        <v>19:57</v>
      </c>
      <c r="T406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406" s="3">
        <f>IF((V406-(Tabela5[[#This Row],[Hora Fim Realizado]]-Tabela5[[#This Row],[Hora Início Realizado]]))&lt; 0,(Tabela5[[#This Row],[Hora Fim Realizado]]-Tabela5[[#This Row],[Hora Início Realizado]])-V406,V406-(Tabela5[[#This Row],[Hora Fim Realizado]]-Tabela5[[#This Row],[Hora Início Realizado]]))</f>
        <v>4.8726851851851494E-2</v>
      </c>
      <c r="V406" s="3">
        <v>0.33333333333333298</v>
      </c>
      <c r="W406">
        <f>IF((V406-(Tabela5[[#This Row],[Hora Fim Realizado]]-Tabela5[[#This Row],[Hora Início Realizado]]))&lt; 0,-1*(MINUTE(Tabela5[[#This Row],[Hora ]]))+(HOUR(Tabela5[[#This Row],[Hora ]])*60),(MINUTE(Tabela5[[#This Row],[Hora ]]))+(HOUR(Tabela5[[#This Row],[Hora ]])*60))</f>
        <v>70</v>
      </c>
      <c r="X406" t="str">
        <f t="shared" si="6"/>
        <v>De 60 até 90 minutos</v>
      </c>
      <c r="Y406" s="3">
        <f>IFERROR(MROUND(Tabela5[[#This Row],[Filtro Horário Fim]],1/48)," ")</f>
        <v>0.83333333333333326</v>
      </c>
      <c r="Z406" s="3">
        <f>IFERROR(MROUND(Tabela5[[#This Row],[Hora Início Realizado]],1/48)," ")</f>
        <v>0.54166666666666663</v>
      </c>
    </row>
    <row r="407" spans="1:26" x14ac:dyDescent="0.3">
      <c r="A407" t="s">
        <v>17</v>
      </c>
      <c r="B407">
        <v>31</v>
      </c>
      <c r="C407" t="s">
        <v>1480</v>
      </c>
      <c r="D407" t="s">
        <v>3586</v>
      </c>
      <c r="E407" t="s">
        <v>3587</v>
      </c>
      <c r="F407" t="s">
        <v>3588</v>
      </c>
      <c r="G407" t="s">
        <v>3518</v>
      </c>
      <c r="H407" t="s">
        <v>1418</v>
      </c>
      <c r="I407" t="s">
        <v>24</v>
      </c>
      <c r="J407" t="s">
        <v>37</v>
      </c>
      <c r="K407" t="s">
        <v>1783</v>
      </c>
      <c r="L407" t="s">
        <v>27</v>
      </c>
      <c r="M407" t="s">
        <v>28</v>
      </c>
      <c r="N407" t="s">
        <v>3589</v>
      </c>
      <c r="O407" s="3" t="s">
        <v>3590</v>
      </c>
      <c r="P407" t="s">
        <v>31</v>
      </c>
      <c r="R407">
        <v>16.875</v>
      </c>
      <c r="S407" t="str">
        <f>LEFT(Tabela5[[#This Row],[Hora Fim Realizado]],5)</f>
        <v>20:46</v>
      </c>
      <c r="T407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407" s="3">
        <f>IF((V407-(Tabela5[[#This Row],[Hora Fim Realizado]]-Tabela5[[#This Row],[Hora Início Realizado]]))&lt; 0,(Tabela5[[#This Row],[Hora Fim Realizado]]-Tabela5[[#This Row],[Hora Início Realizado]])-V407,V407-(Tabela5[[#This Row],[Hora Fim Realizado]]-Tabela5[[#This Row],[Hora Início Realizado]]))</f>
        <v>2.216435185185156E-2</v>
      </c>
      <c r="V407" s="3">
        <v>0.33333333333333298</v>
      </c>
      <c r="W407">
        <f>IF((V407-(Tabela5[[#This Row],[Hora Fim Realizado]]-Tabela5[[#This Row],[Hora Início Realizado]]))&lt; 0,-1*(MINUTE(Tabela5[[#This Row],[Hora ]]))+(HOUR(Tabela5[[#This Row],[Hora ]])*60),(MINUTE(Tabela5[[#This Row],[Hora ]]))+(HOUR(Tabela5[[#This Row],[Hora ]])*60))</f>
        <v>31</v>
      </c>
      <c r="X407" t="str">
        <f t="shared" si="6"/>
        <v>Até 30 minutos</v>
      </c>
      <c r="Y407" s="3">
        <f>IFERROR(MROUND(Tabela5[[#This Row],[Filtro Horário Fim]],1/48)," ")</f>
        <v>0.875</v>
      </c>
      <c r="Z407" s="3">
        <f>IFERROR(MROUND(Tabela5[[#This Row],[Hora Início Realizado]],1/48)," ")</f>
        <v>0.5625</v>
      </c>
    </row>
    <row r="408" spans="1:26" x14ac:dyDescent="0.3">
      <c r="A408" t="s">
        <v>17</v>
      </c>
      <c r="B408">
        <v>69</v>
      </c>
      <c r="C408" t="s">
        <v>1480</v>
      </c>
      <c r="D408" t="s">
        <v>3223</v>
      </c>
      <c r="E408" t="s">
        <v>3591</v>
      </c>
      <c r="F408" t="s">
        <v>3592</v>
      </c>
      <c r="G408" t="s">
        <v>3504</v>
      </c>
      <c r="H408" t="s">
        <v>622</v>
      </c>
      <c r="I408" t="s">
        <v>24</v>
      </c>
      <c r="J408" t="s">
        <v>37</v>
      </c>
      <c r="K408" t="s">
        <v>1783</v>
      </c>
      <c r="L408" t="s">
        <v>27</v>
      </c>
      <c r="M408" t="s">
        <v>28</v>
      </c>
      <c r="N408" t="s">
        <v>3593</v>
      </c>
      <c r="O408" s="3" t="s">
        <v>3594</v>
      </c>
      <c r="P408" t="s">
        <v>59</v>
      </c>
      <c r="R408">
        <v>16.625</v>
      </c>
      <c r="S408" t="str">
        <f>LEFT(Tabela5[[#This Row],[Hora Fim Realizado]],5)</f>
        <v>20:04</v>
      </c>
      <c r="T408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408" s="3">
        <f>IF((V408-(Tabela5[[#This Row],[Hora Fim Realizado]]-Tabela5[[#This Row],[Hora Início Realizado]]))&lt; 0,(Tabela5[[#This Row],[Hora Fim Realizado]]-Tabela5[[#This Row],[Hora Início Realizado]])-V408,V408-(Tabela5[[#This Row],[Hora Fim Realizado]]-Tabela5[[#This Row],[Hora Início Realizado]]))</f>
        <v>4.8136574074073735E-2</v>
      </c>
      <c r="V408" s="3">
        <v>0.33333333333333298</v>
      </c>
      <c r="W408">
        <f>IF((V408-(Tabela5[[#This Row],[Hora Fim Realizado]]-Tabela5[[#This Row],[Hora Início Realizado]]))&lt; 0,-1*(MINUTE(Tabela5[[#This Row],[Hora ]]))+(HOUR(Tabela5[[#This Row],[Hora ]])*60),(MINUTE(Tabela5[[#This Row],[Hora ]]))+(HOUR(Tabela5[[#This Row],[Hora ]])*60))</f>
        <v>69</v>
      </c>
      <c r="X408" t="str">
        <f t="shared" si="6"/>
        <v>De 60 até 90 minutos</v>
      </c>
      <c r="Y408" s="3">
        <f>IFERROR(MROUND(Tabela5[[#This Row],[Filtro Horário Fim]],1/48)," ")</f>
        <v>0.83333333333333326</v>
      </c>
      <c r="Z408" s="3">
        <f>IFERROR(MROUND(Tabela5[[#This Row],[Hora Início Realizado]],1/48)," ")</f>
        <v>0.54166666666666663</v>
      </c>
    </row>
    <row r="409" spans="1:26" x14ac:dyDescent="0.3">
      <c r="A409" t="s">
        <v>17</v>
      </c>
      <c r="B409">
        <v>49</v>
      </c>
      <c r="C409" t="s">
        <v>1480</v>
      </c>
      <c r="D409" t="s">
        <v>1973</v>
      </c>
      <c r="E409" t="s">
        <v>3595</v>
      </c>
      <c r="F409" t="s">
        <v>3596</v>
      </c>
      <c r="G409" t="s">
        <v>3499</v>
      </c>
      <c r="H409" t="s">
        <v>255</v>
      </c>
      <c r="I409" t="s">
        <v>24</v>
      </c>
      <c r="J409" t="s">
        <v>37</v>
      </c>
      <c r="K409" t="s">
        <v>1783</v>
      </c>
      <c r="L409" t="s">
        <v>27</v>
      </c>
      <c r="M409" t="s">
        <v>28</v>
      </c>
      <c r="N409" t="s">
        <v>3597</v>
      </c>
      <c r="O409" s="3" t="s">
        <v>3598</v>
      </c>
      <c r="P409" t="s">
        <v>92</v>
      </c>
      <c r="R409">
        <v>14.200000000000001</v>
      </c>
      <c r="S409" t="str">
        <f>LEFT(Tabela5[[#This Row],[Hora Fim Realizado]],5)</f>
        <v>20:23</v>
      </c>
      <c r="T409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409" s="3">
        <f>IF((V409-(Tabela5[[#This Row],[Hora Fim Realizado]]-Tabela5[[#This Row],[Hora Início Realizado]]))&lt; 0,(Tabela5[[#This Row],[Hora Fim Realizado]]-Tabela5[[#This Row],[Hora Início Realizado]])-V409,V409-(Tabela5[[#This Row],[Hora Fim Realizado]]-Tabela5[[#This Row],[Hora Início Realizado]]))</f>
        <v>3.4212962962962556E-2</v>
      </c>
      <c r="V409" s="3">
        <v>0.33333333333333298</v>
      </c>
      <c r="W409">
        <f>IF((V409-(Tabela5[[#This Row],[Hora Fim Realizado]]-Tabela5[[#This Row],[Hora Início Realizado]]))&lt; 0,-1*(MINUTE(Tabela5[[#This Row],[Hora ]]))+(HOUR(Tabela5[[#This Row],[Hora ]])*60),(MINUTE(Tabela5[[#This Row],[Hora ]]))+(HOUR(Tabela5[[#This Row],[Hora ]])*60))</f>
        <v>49</v>
      </c>
      <c r="X409" t="str">
        <f t="shared" si="6"/>
        <v>De 30 até 60 minutos</v>
      </c>
      <c r="Y409" s="3">
        <f>IFERROR(MROUND(Tabela5[[#This Row],[Filtro Horário Fim]],1/48)," ")</f>
        <v>0.85416666666666663</v>
      </c>
      <c r="Z409" s="3">
        <f>IFERROR(MROUND(Tabela5[[#This Row],[Hora Início Realizado]],1/48)," ")</f>
        <v>0.54166666666666663</v>
      </c>
    </row>
    <row r="410" spans="1:26" x14ac:dyDescent="0.3">
      <c r="A410" t="s">
        <v>17</v>
      </c>
      <c r="B410">
        <v>112</v>
      </c>
      <c r="C410" t="s">
        <v>1480</v>
      </c>
      <c r="D410" t="s">
        <v>3238</v>
      </c>
      <c r="E410" t="s">
        <v>3599</v>
      </c>
      <c r="F410" t="s">
        <v>3600</v>
      </c>
      <c r="G410" t="s">
        <v>3494</v>
      </c>
      <c r="H410" t="s">
        <v>573</v>
      </c>
      <c r="I410" t="s">
        <v>24</v>
      </c>
      <c r="J410" t="s">
        <v>37</v>
      </c>
      <c r="K410" t="s">
        <v>1783</v>
      </c>
      <c r="L410" t="s">
        <v>27</v>
      </c>
      <c r="M410" t="s">
        <v>28</v>
      </c>
      <c r="N410" t="s">
        <v>3601</v>
      </c>
      <c r="O410" s="3" t="s">
        <v>3602</v>
      </c>
      <c r="P410" t="s">
        <v>68</v>
      </c>
      <c r="R410">
        <v>16.195</v>
      </c>
      <c r="S410" t="str">
        <f>LEFT(Tabela5[[#This Row],[Hora Fim Realizado]],5)</f>
        <v>19:18</v>
      </c>
      <c r="T410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410" s="3">
        <f>IF((V410-(Tabela5[[#This Row],[Hora Fim Realizado]]-Tabela5[[#This Row],[Hora Início Realizado]]))&lt; 0,(Tabela5[[#This Row],[Hora Fim Realizado]]-Tabela5[[#This Row],[Hora Início Realizado]])-V410,V410-(Tabela5[[#This Row],[Hora Fim Realizado]]-Tabela5[[#This Row],[Hora Início Realizado]]))</f>
        <v>7.8217592592592255E-2</v>
      </c>
      <c r="V410" s="3">
        <v>0.33333333333333298</v>
      </c>
      <c r="W410">
        <f>IF((V410-(Tabela5[[#This Row],[Hora Fim Realizado]]-Tabela5[[#This Row],[Hora Início Realizado]]))&lt; 0,-1*(MINUTE(Tabela5[[#This Row],[Hora ]]))+(HOUR(Tabela5[[#This Row],[Hora ]])*60),(MINUTE(Tabela5[[#This Row],[Hora ]]))+(HOUR(Tabela5[[#This Row],[Hora ]])*60))</f>
        <v>112</v>
      </c>
      <c r="X410" t="str">
        <f t="shared" si="6"/>
        <v>De 90 até 120 minutos</v>
      </c>
      <c r="Y410" s="3">
        <f>IFERROR(MROUND(Tabela5[[#This Row],[Filtro Horário Fim]],1/48)," ")</f>
        <v>0.8125</v>
      </c>
      <c r="Z410" s="3">
        <f>IFERROR(MROUND(Tabela5[[#This Row],[Hora Início Realizado]],1/48)," ")</f>
        <v>0.54166666666666663</v>
      </c>
    </row>
    <row r="411" spans="1:26" x14ac:dyDescent="0.3">
      <c r="A411" t="s">
        <v>17</v>
      </c>
      <c r="B411">
        <v>84</v>
      </c>
      <c r="C411" t="s">
        <v>1480</v>
      </c>
      <c r="D411" t="s">
        <v>3437</v>
      </c>
      <c r="E411" t="s">
        <v>3603</v>
      </c>
      <c r="F411" t="s">
        <v>3604</v>
      </c>
      <c r="G411" t="s">
        <v>3531</v>
      </c>
      <c r="H411" t="s">
        <v>907</v>
      </c>
      <c r="I411" t="s">
        <v>24</v>
      </c>
      <c r="J411" t="s">
        <v>37</v>
      </c>
      <c r="K411" t="s">
        <v>1783</v>
      </c>
      <c r="L411" t="s">
        <v>27</v>
      </c>
      <c r="M411" t="s">
        <v>28</v>
      </c>
      <c r="N411" t="s">
        <v>3605</v>
      </c>
      <c r="O411" s="3" t="s">
        <v>3606</v>
      </c>
      <c r="P411" t="s">
        <v>68</v>
      </c>
      <c r="R411">
        <v>17.974999999999998</v>
      </c>
      <c r="S411" t="str">
        <f>LEFT(Tabela5[[#This Row],[Hora Fim Realizado]],5)</f>
        <v>19:55</v>
      </c>
      <c r="T411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411" s="3">
        <f>IF((V411-(Tabela5[[#This Row],[Hora Fim Realizado]]-Tabela5[[#This Row],[Hora Início Realizado]]))&lt; 0,(Tabela5[[#This Row],[Hora Fim Realizado]]-Tabela5[[#This Row],[Hora Início Realizado]])-V411,V411-(Tabela5[[#This Row],[Hora Fim Realizado]]-Tabela5[[#This Row],[Hora Início Realizado]]))</f>
        <v>5.8784722222221808E-2</v>
      </c>
      <c r="V411" s="3">
        <v>0.33333333333333298</v>
      </c>
      <c r="W411">
        <f>IF((V411-(Tabela5[[#This Row],[Hora Fim Realizado]]-Tabela5[[#This Row],[Hora Início Realizado]]))&lt; 0,-1*(MINUTE(Tabela5[[#This Row],[Hora ]]))+(HOUR(Tabela5[[#This Row],[Hora ]])*60),(MINUTE(Tabela5[[#This Row],[Hora ]]))+(HOUR(Tabela5[[#This Row],[Hora ]])*60))</f>
        <v>84</v>
      </c>
      <c r="X411" t="str">
        <f t="shared" si="6"/>
        <v>De 60 até 90 minutos</v>
      </c>
      <c r="Y411" s="3">
        <f>IFERROR(MROUND(Tabela5[[#This Row],[Filtro Horário Fim]],1/48)," ")</f>
        <v>0.83333333333333326</v>
      </c>
      <c r="Z411" s="3">
        <f>IFERROR(MROUND(Tabela5[[#This Row],[Hora Início Realizado]],1/48)," ")</f>
        <v>0.5625</v>
      </c>
    </row>
    <row r="412" spans="1:26" x14ac:dyDescent="0.3">
      <c r="A412" t="s">
        <v>17</v>
      </c>
      <c r="B412">
        <v>107</v>
      </c>
      <c r="C412" t="s">
        <v>1480</v>
      </c>
      <c r="D412" t="s">
        <v>3607</v>
      </c>
      <c r="E412" t="s">
        <v>3608</v>
      </c>
      <c r="F412" t="s">
        <v>3609</v>
      </c>
      <c r="G412" t="s">
        <v>3537</v>
      </c>
      <c r="H412" t="s">
        <v>688</v>
      </c>
      <c r="I412" t="s">
        <v>24</v>
      </c>
      <c r="J412" t="s">
        <v>37</v>
      </c>
      <c r="K412" t="s">
        <v>1783</v>
      </c>
      <c r="L412" t="s">
        <v>27</v>
      </c>
      <c r="M412" t="s">
        <v>28</v>
      </c>
      <c r="N412" t="s">
        <v>3610</v>
      </c>
      <c r="O412" s="3" t="s">
        <v>3611</v>
      </c>
      <c r="P412" t="s">
        <v>41</v>
      </c>
      <c r="R412">
        <v>17.829999999999998</v>
      </c>
      <c r="S412" t="str">
        <f>LEFT(Tabela5[[#This Row],[Hora Fim Realizado]],5)</f>
        <v>19:20</v>
      </c>
      <c r="T412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412" s="3">
        <f>IF((V412-(Tabela5[[#This Row],[Hora Fim Realizado]]-Tabela5[[#This Row],[Hora Início Realizado]]))&lt; 0,(Tabela5[[#This Row],[Hora Fim Realizado]]-Tabela5[[#This Row],[Hora Início Realizado]])-V412,V412-(Tabela5[[#This Row],[Hora Fim Realizado]]-Tabela5[[#This Row],[Hora Início Realizado]]))</f>
        <v>7.4606481481481135E-2</v>
      </c>
      <c r="V412" s="3">
        <v>0.33333333333333298</v>
      </c>
      <c r="W412">
        <f>IF((V412-(Tabela5[[#This Row],[Hora Fim Realizado]]-Tabela5[[#This Row],[Hora Início Realizado]]))&lt; 0,-1*(MINUTE(Tabela5[[#This Row],[Hora ]]))+(HOUR(Tabela5[[#This Row],[Hora ]])*60),(MINUTE(Tabela5[[#This Row],[Hora ]]))+(HOUR(Tabela5[[#This Row],[Hora ]])*60))</f>
        <v>107</v>
      </c>
      <c r="X412" t="str">
        <f t="shared" si="6"/>
        <v>De 90 até 120 minutos</v>
      </c>
      <c r="Y412" s="3">
        <f>IFERROR(MROUND(Tabela5[[#This Row],[Filtro Horário Fim]],1/48)," ")</f>
        <v>0.8125</v>
      </c>
      <c r="Z412" s="3">
        <f>IFERROR(MROUND(Tabela5[[#This Row],[Hora Início Realizado]],1/48)," ")</f>
        <v>0.54166666666666663</v>
      </c>
    </row>
    <row r="413" spans="1:26" x14ac:dyDescent="0.3">
      <c r="A413" t="s">
        <v>17</v>
      </c>
      <c r="B413">
        <v>9</v>
      </c>
      <c r="C413" t="s">
        <v>1480</v>
      </c>
      <c r="D413" t="s">
        <v>3819</v>
      </c>
      <c r="E413" t="s">
        <v>3820</v>
      </c>
      <c r="F413" t="s">
        <v>3821</v>
      </c>
      <c r="G413" t="s">
        <v>3801</v>
      </c>
      <c r="H413" t="s">
        <v>622</v>
      </c>
      <c r="I413" t="s">
        <v>24</v>
      </c>
      <c r="J413" t="s">
        <v>37</v>
      </c>
      <c r="K413" t="s">
        <v>1783</v>
      </c>
      <c r="L413" t="s">
        <v>501</v>
      </c>
      <c r="M413" t="s">
        <v>502</v>
      </c>
      <c r="N413" t="s">
        <v>3822</v>
      </c>
      <c r="O413" s="3" t="s">
        <v>3823</v>
      </c>
      <c r="P413" t="s">
        <v>31</v>
      </c>
      <c r="R413">
        <v>18.625</v>
      </c>
      <c r="S413" t="str">
        <f>LEFT(Tabela5[[#This Row],[Hora Fim Realizado]],5)</f>
        <v>18:01</v>
      </c>
      <c r="T413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19h</v>
      </c>
      <c r="U413" s="3">
        <f>IF((V413-(Tabela5[[#This Row],[Hora Fim Realizado]]-Tabela5[[#This Row],[Hora Início Realizado]]))&lt; 0,(Tabela5[[#This Row],[Hora Fim Realizado]]-Tabela5[[#This Row],[Hora Início Realizado]])-V413,V413-(Tabela5[[#This Row],[Hora Fim Realizado]]-Tabela5[[#This Row],[Hora Início Realizado]]))</f>
        <v>6.9328703703700478E-3</v>
      </c>
      <c r="V413" s="3">
        <v>0.33333333333333298</v>
      </c>
      <c r="W413">
        <f>IF((V413-(Tabela5[[#This Row],[Hora Fim Realizado]]-Tabela5[[#This Row],[Hora Início Realizado]]))&lt; 0,-1*(MINUTE(Tabela5[[#This Row],[Hora ]]))+(HOUR(Tabela5[[#This Row],[Hora ]])*60),(MINUTE(Tabela5[[#This Row],[Hora ]]))+(HOUR(Tabela5[[#This Row],[Hora ]])*60))</f>
        <v>9</v>
      </c>
      <c r="X413" t="str">
        <f t="shared" si="6"/>
        <v>Até 30 minutos</v>
      </c>
      <c r="Y413" s="3">
        <f>IFERROR(MROUND(Tabela5[[#This Row],[Filtro Horário Fim]],1/48)," ")</f>
        <v>0.75</v>
      </c>
      <c r="Z413" s="3">
        <f>IFERROR(MROUND(Tabela5[[#This Row],[Hora Início Realizado]],1/48)," ")</f>
        <v>0.41666666666666663</v>
      </c>
    </row>
    <row r="414" spans="1:26" x14ac:dyDescent="0.3">
      <c r="A414" t="s">
        <v>17</v>
      </c>
      <c r="B414">
        <v>58</v>
      </c>
      <c r="C414" t="s">
        <v>1480</v>
      </c>
      <c r="D414" t="s">
        <v>3824</v>
      </c>
      <c r="E414" t="s">
        <v>3825</v>
      </c>
      <c r="F414" t="s">
        <v>3826</v>
      </c>
      <c r="G414" t="s">
        <v>3807</v>
      </c>
      <c r="H414" t="s">
        <v>73</v>
      </c>
      <c r="I414" t="s">
        <v>24</v>
      </c>
      <c r="J414" t="s">
        <v>37</v>
      </c>
      <c r="K414" t="s">
        <v>1783</v>
      </c>
      <c r="L414" t="s">
        <v>27</v>
      </c>
      <c r="M414" t="s">
        <v>28</v>
      </c>
      <c r="N414" t="s">
        <v>3827</v>
      </c>
      <c r="O414" s="3" t="s">
        <v>3828</v>
      </c>
      <c r="P414" t="s">
        <v>92</v>
      </c>
      <c r="R414">
        <v>15.375</v>
      </c>
      <c r="S414" t="str">
        <f>LEFT(Tabela5[[#This Row],[Hora Fim Realizado]],5)</f>
        <v>20:11</v>
      </c>
      <c r="T414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414" s="3">
        <f>IF((V414-(Tabela5[[#This Row],[Hora Fim Realizado]]-Tabela5[[#This Row],[Hora Início Realizado]]))&lt; 0,(Tabela5[[#This Row],[Hora Fim Realizado]]-Tabela5[[#This Row],[Hora Início Realizado]])-V414,V414-(Tabela5[[#This Row],[Hora Fim Realizado]]-Tabela5[[#This Row],[Hora Início Realizado]]))</f>
        <v>4.0613425925925595E-2</v>
      </c>
      <c r="V414" s="3">
        <v>0.33333333333333298</v>
      </c>
      <c r="W414">
        <f>IF((V414-(Tabela5[[#This Row],[Hora Fim Realizado]]-Tabela5[[#This Row],[Hora Início Realizado]]))&lt; 0,-1*(MINUTE(Tabela5[[#This Row],[Hora ]]))+(HOUR(Tabela5[[#This Row],[Hora ]])*60),(MINUTE(Tabela5[[#This Row],[Hora ]]))+(HOUR(Tabela5[[#This Row],[Hora ]])*60))</f>
        <v>58</v>
      </c>
      <c r="X414" t="str">
        <f t="shared" si="6"/>
        <v>De 30 até 60 minutos</v>
      </c>
      <c r="Y414" s="3">
        <f>IFERROR(MROUND(Tabela5[[#This Row],[Filtro Horário Fim]],1/48)," ")</f>
        <v>0.83333333333333326</v>
      </c>
      <c r="Z414" s="3">
        <f>IFERROR(MROUND(Tabela5[[#This Row],[Hora Início Realizado]],1/48)," ")</f>
        <v>0.54166666666666663</v>
      </c>
    </row>
    <row r="415" spans="1:26" x14ac:dyDescent="0.3">
      <c r="A415" t="s">
        <v>17</v>
      </c>
      <c r="B415">
        <v>23</v>
      </c>
      <c r="C415" t="s">
        <v>1480</v>
      </c>
      <c r="D415" t="s">
        <v>3829</v>
      </c>
      <c r="E415" t="s">
        <v>3830</v>
      </c>
      <c r="F415" t="s">
        <v>3831</v>
      </c>
      <c r="G415" t="s">
        <v>3796</v>
      </c>
      <c r="H415" t="s">
        <v>1411</v>
      </c>
      <c r="I415" t="s">
        <v>24</v>
      </c>
      <c r="J415" t="s">
        <v>37</v>
      </c>
      <c r="K415" t="s">
        <v>1783</v>
      </c>
      <c r="L415" t="s">
        <v>27</v>
      </c>
      <c r="M415" t="s">
        <v>28</v>
      </c>
      <c r="N415" t="s">
        <v>3215</v>
      </c>
      <c r="O415" s="3" t="s">
        <v>3832</v>
      </c>
      <c r="P415" t="s">
        <v>50</v>
      </c>
      <c r="R415">
        <v>15.25</v>
      </c>
      <c r="S415" t="str">
        <f>LEFT(Tabela5[[#This Row],[Hora Fim Realizado]],5)</f>
        <v>20:56</v>
      </c>
      <c r="T415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415" s="3">
        <f>IF((V415-(Tabela5[[#This Row],[Hora Fim Realizado]]-Tabela5[[#This Row],[Hora Início Realizado]]))&lt; 0,(Tabela5[[#This Row],[Hora Fim Realizado]]-Tabela5[[#This Row],[Hora Início Realizado]])-V415,V415-(Tabela5[[#This Row],[Hora Fim Realizado]]-Tabela5[[#This Row],[Hora Início Realizado]]))</f>
        <v>1.6006944444444116E-2</v>
      </c>
      <c r="V415" s="3">
        <v>0.33333333333333298</v>
      </c>
      <c r="W415">
        <f>IF((V415-(Tabela5[[#This Row],[Hora Fim Realizado]]-Tabela5[[#This Row],[Hora Início Realizado]]))&lt; 0,-1*(MINUTE(Tabela5[[#This Row],[Hora ]]))+(HOUR(Tabela5[[#This Row],[Hora ]])*60),(MINUTE(Tabela5[[#This Row],[Hora ]]))+(HOUR(Tabela5[[#This Row],[Hora ]])*60))</f>
        <v>23</v>
      </c>
      <c r="X415" t="str">
        <f t="shared" si="6"/>
        <v>Até 30 minutos</v>
      </c>
      <c r="Y415" s="3">
        <f>IFERROR(MROUND(Tabela5[[#This Row],[Filtro Horário Fim]],1/48)," ")</f>
        <v>0.875</v>
      </c>
      <c r="Z415" s="3">
        <f>IFERROR(MROUND(Tabela5[[#This Row],[Hora Início Realizado]],1/48)," ")</f>
        <v>0.5625</v>
      </c>
    </row>
    <row r="416" spans="1:26" x14ac:dyDescent="0.3">
      <c r="A416" t="s">
        <v>17</v>
      </c>
      <c r="B416">
        <v>18</v>
      </c>
      <c r="C416" t="s">
        <v>1480</v>
      </c>
      <c r="D416" t="s">
        <v>3833</v>
      </c>
      <c r="E416" t="s">
        <v>3834</v>
      </c>
      <c r="F416" t="s">
        <v>3835</v>
      </c>
      <c r="G416" t="s">
        <v>3812</v>
      </c>
      <c r="H416" t="s">
        <v>499</v>
      </c>
      <c r="I416" t="s">
        <v>24</v>
      </c>
      <c r="J416" t="s">
        <v>37</v>
      </c>
      <c r="K416" t="s">
        <v>1783</v>
      </c>
      <c r="L416" t="s">
        <v>27</v>
      </c>
      <c r="M416" t="s">
        <v>28</v>
      </c>
      <c r="N416" t="s">
        <v>3836</v>
      </c>
      <c r="O416" s="3" t="s">
        <v>3837</v>
      </c>
      <c r="P416" t="s">
        <v>59</v>
      </c>
      <c r="R416">
        <v>16.170000000000002</v>
      </c>
      <c r="S416" t="str">
        <f>LEFT(Tabela5[[#This Row],[Hora Fim Realizado]],5)</f>
        <v>20:52</v>
      </c>
      <c r="T416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416" s="3">
        <f>IF((V416-(Tabela5[[#This Row],[Hora Fim Realizado]]-Tabela5[[#This Row],[Hora Início Realizado]]))&lt; 0,(Tabela5[[#This Row],[Hora Fim Realizado]]-Tabela5[[#This Row],[Hora Início Realizado]])-V416,V416-(Tabela5[[#This Row],[Hora Fim Realizado]]-Tabela5[[#This Row],[Hora Início Realizado]]))</f>
        <v>1.2812499999999616E-2</v>
      </c>
      <c r="V416" s="3">
        <v>0.33333333333333298</v>
      </c>
      <c r="W416">
        <f>IF((V416-(Tabela5[[#This Row],[Hora Fim Realizado]]-Tabela5[[#This Row],[Hora Início Realizado]]))&lt; 0,-1*(MINUTE(Tabela5[[#This Row],[Hora ]]))+(HOUR(Tabela5[[#This Row],[Hora ]])*60),(MINUTE(Tabela5[[#This Row],[Hora ]]))+(HOUR(Tabela5[[#This Row],[Hora ]])*60))</f>
        <v>18</v>
      </c>
      <c r="X416" t="str">
        <f t="shared" si="6"/>
        <v>Até 30 minutos</v>
      </c>
      <c r="Y416" s="3">
        <f>IFERROR(MROUND(Tabela5[[#This Row],[Filtro Horário Fim]],1/48)," ")</f>
        <v>0.875</v>
      </c>
      <c r="Z416" s="3">
        <f>IFERROR(MROUND(Tabela5[[#This Row],[Hora Início Realizado]],1/48)," ")</f>
        <v>0.54166666666666663</v>
      </c>
    </row>
    <row r="417" spans="1:26" x14ac:dyDescent="0.3">
      <c r="A417" t="s">
        <v>17</v>
      </c>
      <c r="B417">
        <v>29</v>
      </c>
      <c r="C417" t="s">
        <v>1480</v>
      </c>
      <c r="D417" t="s">
        <v>3838</v>
      </c>
      <c r="E417" t="s">
        <v>3839</v>
      </c>
      <c r="F417" t="s">
        <v>3840</v>
      </c>
      <c r="G417" t="s">
        <v>3816</v>
      </c>
      <c r="H417" t="s">
        <v>1673</v>
      </c>
      <c r="I417" t="s">
        <v>24</v>
      </c>
      <c r="J417" t="s">
        <v>37</v>
      </c>
      <c r="K417" t="s">
        <v>1783</v>
      </c>
      <c r="L417" t="s">
        <v>27</v>
      </c>
      <c r="M417" t="s">
        <v>28</v>
      </c>
      <c r="N417" t="s">
        <v>3532</v>
      </c>
      <c r="O417" s="3" t="s">
        <v>3841</v>
      </c>
      <c r="P417" t="s">
        <v>68</v>
      </c>
      <c r="R417">
        <v>15.25</v>
      </c>
      <c r="S417" t="str">
        <f>LEFT(Tabela5[[#This Row],[Hora Fim Realizado]],5)</f>
        <v>20:34</v>
      </c>
      <c r="T417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417" s="3">
        <f>IF((V417-(Tabela5[[#This Row],[Hora Fim Realizado]]-Tabela5[[#This Row],[Hora Início Realizado]]))&lt; 0,(Tabela5[[#This Row],[Hora Fim Realizado]]-Tabela5[[#This Row],[Hora Início Realizado]])-V417,V417-(Tabela5[[#This Row],[Hora Fim Realizado]]-Tabela5[[#This Row],[Hora Início Realizado]]))</f>
        <v>2.0648148148147805E-2</v>
      </c>
      <c r="V417" s="3">
        <v>0.33333333333333298</v>
      </c>
      <c r="W417">
        <f>IF((V417-(Tabela5[[#This Row],[Hora Fim Realizado]]-Tabela5[[#This Row],[Hora Início Realizado]]))&lt; 0,-1*(MINUTE(Tabela5[[#This Row],[Hora ]]))+(HOUR(Tabela5[[#This Row],[Hora ]])*60),(MINUTE(Tabela5[[#This Row],[Hora ]]))+(HOUR(Tabela5[[#This Row],[Hora ]])*60))</f>
        <v>29</v>
      </c>
      <c r="X417" t="str">
        <f t="shared" si="6"/>
        <v>Até 30 minutos</v>
      </c>
      <c r="Y417" s="3">
        <f>IFERROR(MROUND(Tabela5[[#This Row],[Filtro Horário Fim]],1/48)," ")</f>
        <v>0.85416666666666663</v>
      </c>
      <c r="Z417" s="3">
        <f>IFERROR(MROUND(Tabela5[[#This Row],[Hora Início Realizado]],1/48)," ")</f>
        <v>0.54166666666666663</v>
      </c>
    </row>
    <row r="418" spans="1:26" x14ac:dyDescent="0.3">
      <c r="A418" t="s">
        <v>17</v>
      </c>
      <c r="B418">
        <v>72</v>
      </c>
      <c r="C418" t="s">
        <v>1480</v>
      </c>
      <c r="D418" t="s">
        <v>1987</v>
      </c>
      <c r="E418" t="s">
        <v>3612</v>
      </c>
      <c r="F418" t="s">
        <v>3613</v>
      </c>
      <c r="G418" t="s">
        <v>3527</v>
      </c>
      <c r="H418" t="s">
        <v>573</v>
      </c>
      <c r="I418" t="s">
        <v>24</v>
      </c>
      <c r="J418" t="s">
        <v>37</v>
      </c>
      <c r="K418" t="s">
        <v>1783</v>
      </c>
      <c r="L418" t="s">
        <v>27</v>
      </c>
      <c r="M418" t="s">
        <v>28</v>
      </c>
      <c r="N418" t="s">
        <v>204</v>
      </c>
      <c r="O418" s="3" t="s">
        <v>3614</v>
      </c>
      <c r="P418" t="s">
        <v>59</v>
      </c>
      <c r="R418">
        <v>16</v>
      </c>
      <c r="S418" t="str">
        <f>LEFT(Tabela5[[#This Row],[Hora Fim Realizado]],5)</f>
        <v>19:56</v>
      </c>
      <c r="T418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418" s="3">
        <f>IF((V418-(Tabela5[[#This Row],[Hora Fim Realizado]]-Tabela5[[#This Row],[Hora Início Realizado]]))&lt; 0,(Tabela5[[#This Row],[Hora Fim Realizado]]-Tabela5[[#This Row],[Hora Início Realizado]])-V418,V418-(Tabela5[[#This Row],[Hora Fim Realizado]]-Tabela5[[#This Row],[Hora Início Realizado]]))</f>
        <v>5.0358796296295971E-2</v>
      </c>
      <c r="V418" s="3">
        <v>0.33333333333333298</v>
      </c>
      <c r="W418">
        <f>IF((V418-(Tabela5[[#This Row],[Hora Fim Realizado]]-Tabela5[[#This Row],[Hora Início Realizado]]))&lt; 0,-1*(MINUTE(Tabela5[[#This Row],[Hora ]]))+(HOUR(Tabela5[[#This Row],[Hora ]])*60),(MINUTE(Tabela5[[#This Row],[Hora ]]))+(HOUR(Tabela5[[#This Row],[Hora ]])*60))</f>
        <v>72</v>
      </c>
      <c r="X418" t="str">
        <f t="shared" si="6"/>
        <v>De 60 até 90 minutos</v>
      </c>
      <c r="Y418" s="3">
        <f>IFERROR(MROUND(Tabela5[[#This Row],[Filtro Horário Fim]],1/48)," ")</f>
        <v>0.83333333333333326</v>
      </c>
      <c r="Z418" s="3">
        <f>IFERROR(MROUND(Tabela5[[#This Row],[Hora Início Realizado]],1/48)," ")</f>
        <v>0.54166666666666663</v>
      </c>
    </row>
    <row r="419" spans="1:26" x14ac:dyDescent="0.3">
      <c r="A419" t="s">
        <v>17</v>
      </c>
      <c r="B419">
        <v>70</v>
      </c>
      <c r="C419" t="s">
        <v>1480</v>
      </c>
      <c r="D419" t="s">
        <v>2031</v>
      </c>
      <c r="E419" t="s">
        <v>3615</v>
      </c>
      <c r="F419" t="s">
        <v>3616</v>
      </c>
      <c r="G419" t="s">
        <v>3513</v>
      </c>
      <c r="H419" t="s">
        <v>884</v>
      </c>
      <c r="I419" t="s">
        <v>24</v>
      </c>
      <c r="J419" t="s">
        <v>37</v>
      </c>
      <c r="K419" t="s">
        <v>1783</v>
      </c>
      <c r="L419" t="s">
        <v>767</v>
      </c>
      <c r="M419" t="s">
        <v>566</v>
      </c>
      <c r="N419" t="s">
        <v>3617</v>
      </c>
      <c r="O419" s="3" t="s">
        <v>3618</v>
      </c>
      <c r="P419" t="s">
        <v>50</v>
      </c>
      <c r="R419">
        <v>16.59</v>
      </c>
      <c r="S419" t="str">
        <f>LEFT(Tabela5[[#This Row],[Hora Fim Realizado]],5)</f>
        <v>17:51</v>
      </c>
      <c r="T419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18h</v>
      </c>
      <c r="U419" s="3">
        <f>IF((V419-(Tabela5[[#This Row],[Hora Fim Realizado]]-Tabela5[[#This Row],[Hora Início Realizado]]))&lt; 0,(Tabela5[[#This Row],[Hora Fim Realizado]]-Tabela5[[#This Row],[Hora Início Realizado]])-V419,V419-(Tabela5[[#This Row],[Hora Fim Realizado]]-Tabela5[[#This Row],[Hora Início Realizado]]))</f>
        <v>4.8912037037036671E-2</v>
      </c>
      <c r="V419" s="3">
        <v>0.33333333333333298</v>
      </c>
      <c r="W419">
        <f>IF((V419-(Tabela5[[#This Row],[Hora Fim Realizado]]-Tabela5[[#This Row],[Hora Início Realizado]]))&lt; 0,-1*(MINUTE(Tabela5[[#This Row],[Hora ]]))+(HOUR(Tabela5[[#This Row],[Hora ]])*60),(MINUTE(Tabela5[[#This Row],[Hora ]]))+(HOUR(Tabela5[[#This Row],[Hora ]])*60))</f>
        <v>70</v>
      </c>
      <c r="X419" t="str">
        <f t="shared" si="6"/>
        <v>De 60 até 90 minutos</v>
      </c>
      <c r="Y419" s="3">
        <f>IFERROR(MROUND(Tabela5[[#This Row],[Filtro Horário Fim]],1/48)," ")</f>
        <v>0.75</v>
      </c>
      <c r="Z419" s="3">
        <f>IFERROR(MROUND(Tabela5[[#This Row],[Hora Início Realizado]],1/48)," ")</f>
        <v>0.45833333333333331</v>
      </c>
    </row>
    <row r="420" spans="1:26" x14ac:dyDescent="0.3">
      <c r="A420" t="s">
        <v>17</v>
      </c>
      <c r="B420">
        <v>96</v>
      </c>
      <c r="C420" t="s">
        <v>1867</v>
      </c>
      <c r="D420" t="s">
        <v>1411</v>
      </c>
      <c r="E420" t="s">
        <v>1868</v>
      </c>
      <c r="F420" t="s">
        <v>1869</v>
      </c>
      <c r="G420" t="s">
        <v>209</v>
      </c>
      <c r="H420" t="s">
        <v>558</v>
      </c>
      <c r="I420" t="s">
        <v>24</v>
      </c>
      <c r="J420" t="s">
        <v>37</v>
      </c>
      <c r="K420" t="s">
        <v>1870</v>
      </c>
      <c r="L420" t="s">
        <v>27</v>
      </c>
      <c r="M420" t="s">
        <v>28</v>
      </c>
      <c r="N420" t="s">
        <v>1871</v>
      </c>
      <c r="O420" s="3" t="s">
        <v>1872</v>
      </c>
      <c r="P420" t="s">
        <v>50</v>
      </c>
      <c r="R420">
        <v>6.83</v>
      </c>
      <c r="S420" t="str">
        <f>LEFT(Tabela5[[#This Row],[Hora Fim Realizado]],5)</f>
        <v>21:01</v>
      </c>
      <c r="T420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Acima de 21h</v>
      </c>
      <c r="U420" s="3">
        <f>IF((V420-(Tabela5[[#This Row],[Hora Fim Realizado]]-Tabela5[[#This Row],[Hora Início Realizado]]))&lt; 0,(Tabela5[[#This Row],[Hora Fim Realizado]]-Tabela5[[#This Row],[Hora Início Realizado]])-V420,V420-(Tabela5[[#This Row],[Hora Fim Realizado]]-Tabela5[[#This Row],[Hora Início Realizado]]))</f>
        <v>6.7037037037036729E-2</v>
      </c>
      <c r="V420" s="3">
        <v>0.33333333333333298</v>
      </c>
      <c r="W420">
        <f>IF((V420-(Tabela5[[#This Row],[Hora Fim Realizado]]-Tabela5[[#This Row],[Hora Início Realizado]]))&lt; 0,-1*(MINUTE(Tabela5[[#This Row],[Hora ]]))+(HOUR(Tabela5[[#This Row],[Hora ]])*60),(MINUTE(Tabela5[[#This Row],[Hora ]]))+(HOUR(Tabela5[[#This Row],[Hora ]])*60))</f>
        <v>96</v>
      </c>
      <c r="X420" t="str">
        <f t="shared" si="6"/>
        <v>De 90 até 120 minutos</v>
      </c>
      <c r="Y420" s="3">
        <f>IFERROR(MROUND(Tabela5[[#This Row],[Filtro Horário Fim]],1/48)," ")</f>
        <v>0.875</v>
      </c>
      <c r="Z420" s="3">
        <f>IFERROR(MROUND(Tabela5[[#This Row],[Hora Início Realizado]],1/48)," ")</f>
        <v>0.60416666666666663</v>
      </c>
    </row>
    <row r="421" spans="1:26" x14ac:dyDescent="0.3">
      <c r="A421" t="s">
        <v>17</v>
      </c>
      <c r="B421">
        <v>-28</v>
      </c>
      <c r="C421" t="s">
        <v>1867</v>
      </c>
      <c r="D421" t="s">
        <v>1873</v>
      </c>
      <c r="E421" t="s">
        <v>1874</v>
      </c>
      <c r="F421" t="s">
        <v>1875</v>
      </c>
      <c r="G421" t="s">
        <v>1311</v>
      </c>
      <c r="H421" t="s">
        <v>777</v>
      </c>
      <c r="I421" t="s">
        <v>24</v>
      </c>
      <c r="J421" t="s">
        <v>37</v>
      </c>
      <c r="K421" t="s">
        <v>1870</v>
      </c>
      <c r="L421" t="s">
        <v>27</v>
      </c>
      <c r="M421" t="s">
        <v>28</v>
      </c>
      <c r="N421" t="s">
        <v>1542</v>
      </c>
      <c r="O421" s="3" t="s">
        <v>1876</v>
      </c>
      <c r="P421" t="s">
        <v>92</v>
      </c>
      <c r="R421">
        <v>7.75</v>
      </c>
      <c r="S421" t="str">
        <f>LEFT(Tabela5[[#This Row],[Hora Fim Realizado]],5)</f>
        <v>21:42</v>
      </c>
      <c r="T421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Acima de 21h</v>
      </c>
      <c r="U421" s="3">
        <f>IF((V421-(Tabela5[[#This Row],[Hora Fim Realizado]]-Tabela5[[#This Row],[Hora Início Realizado]]))&lt; 0,(Tabela5[[#This Row],[Hora Fim Realizado]]-Tabela5[[#This Row],[Hora Início Realizado]])-V421,V421-(Tabela5[[#This Row],[Hora Fim Realizado]]-Tabela5[[#This Row],[Hora Início Realizado]]))</f>
        <v>1.9745370370370663E-2</v>
      </c>
      <c r="V421" s="3">
        <v>0.33333333333333298</v>
      </c>
      <c r="W421">
        <f>IF((V421-(Tabela5[[#This Row],[Hora Fim Realizado]]-Tabela5[[#This Row],[Hora Início Realizado]]))&lt; 0,-1*(MINUTE(Tabela5[[#This Row],[Hora ]]))+(HOUR(Tabela5[[#This Row],[Hora ]])*60),(MINUTE(Tabela5[[#This Row],[Hora ]]))+(HOUR(Tabela5[[#This Row],[Hora ]])*60))</f>
        <v>-28</v>
      </c>
      <c r="X421" t="str">
        <f t="shared" si="6"/>
        <v>Estouro</v>
      </c>
      <c r="Y421" s="3">
        <f>IFERROR(MROUND(Tabela5[[#This Row],[Filtro Horário Fim]],1/48)," ")</f>
        <v>0.89583333333333326</v>
      </c>
      <c r="Z421" s="3">
        <f>IFERROR(MROUND(Tabela5[[#This Row],[Hora Início Realizado]],1/48)," ")</f>
        <v>0.54166666666666663</v>
      </c>
    </row>
    <row r="422" spans="1:26" x14ac:dyDescent="0.3">
      <c r="A422" t="s">
        <v>17</v>
      </c>
      <c r="B422">
        <v>36</v>
      </c>
      <c r="C422" t="s">
        <v>1867</v>
      </c>
      <c r="D422" t="s">
        <v>1877</v>
      </c>
      <c r="E422" t="s">
        <v>1878</v>
      </c>
      <c r="F422" t="s">
        <v>1879</v>
      </c>
      <c r="G422" t="s">
        <v>115</v>
      </c>
      <c r="H422" t="s">
        <v>1495</v>
      </c>
      <c r="I422" t="s">
        <v>24</v>
      </c>
      <c r="J422" t="s">
        <v>37</v>
      </c>
      <c r="K422" t="s">
        <v>1880</v>
      </c>
      <c r="L422" t="s">
        <v>501</v>
      </c>
      <c r="M422" t="s">
        <v>502</v>
      </c>
      <c r="N422" t="s">
        <v>1881</v>
      </c>
      <c r="O422" s="3" t="s">
        <v>1882</v>
      </c>
      <c r="P422" t="s">
        <v>92</v>
      </c>
      <c r="R422">
        <v>6.5450000000000008</v>
      </c>
      <c r="S422" t="str">
        <f>LEFT(Tabela5[[#This Row],[Hora Fim Realizado]],5)</f>
        <v>19:03</v>
      </c>
      <c r="T422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422" s="3">
        <f>IF((V422-(Tabela5[[#This Row],[Hora Fim Realizado]]-Tabela5[[#This Row],[Hora Início Realizado]]))&lt; 0,(Tabela5[[#This Row],[Hora Fim Realizado]]-Tabela5[[#This Row],[Hora Início Realizado]])-V422,V422-(Tabela5[[#This Row],[Hora Fim Realizado]]-Tabela5[[#This Row],[Hora Início Realizado]]))</f>
        <v>2.5138888888888544E-2</v>
      </c>
      <c r="V422" s="3">
        <v>0.33333333333333298</v>
      </c>
      <c r="W422">
        <f>IF((V422-(Tabela5[[#This Row],[Hora Fim Realizado]]-Tabela5[[#This Row],[Hora Início Realizado]]))&lt; 0,-1*(MINUTE(Tabela5[[#This Row],[Hora ]]))+(HOUR(Tabela5[[#This Row],[Hora ]])*60),(MINUTE(Tabela5[[#This Row],[Hora ]]))+(HOUR(Tabela5[[#This Row],[Hora ]])*60))</f>
        <v>36</v>
      </c>
      <c r="X422" t="str">
        <f t="shared" si="6"/>
        <v>De 30 até 60 minutos</v>
      </c>
      <c r="Y422" s="3">
        <f>IFERROR(MROUND(Tabela5[[#This Row],[Filtro Horário Fim]],1/48)," ")</f>
        <v>0.79166666666666663</v>
      </c>
      <c r="Z422" s="3">
        <f>IFERROR(MROUND(Tabela5[[#This Row],[Hora Início Realizado]],1/48)," ")</f>
        <v>0.47916666666666663</v>
      </c>
    </row>
    <row r="423" spans="1:26" x14ac:dyDescent="0.3">
      <c r="A423" t="s">
        <v>17</v>
      </c>
      <c r="B423">
        <v>180</v>
      </c>
      <c r="C423" t="s">
        <v>1867</v>
      </c>
      <c r="D423" t="s">
        <v>1883</v>
      </c>
      <c r="E423" t="s">
        <v>1884</v>
      </c>
      <c r="F423" t="s">
        <v>1885</v>
      </c>
      <c r="G423" t="s">
        <v>181</v>
      </c>
      <c r="H423" t="s">
        <v>174</v>
      </c>
      <c r="I423" t="s">
        <v>24</v>
      </c>
      <c r="J423" t="s">
        <v>37</v>
      </c>
      <c r="K423" t="s">
        <v>1886</v>
      </c>
      <c r="L423" t="s">
        <v>27</v>
      </c>
      <c r="M423" t="s">
        <v>28</v>
      </c>
      <c r="N423" t="s">
        <v>1887</v>
      </c>
      <c r="O423" s="3" t="s">
        <v>1888</v>
      </c>
      <c r="P423" t="s">
        <v>41</v>
      </c>
      <c r="R423">
        <v>1.9700000000000002</v>
      </c>
      <c r="S423" t="str">
        <f>LEFT(Tabela5[[#This Row],[Hora Fim Realizado]],5)</f>
        <v>20:00</v>
      </c>
      <c r="T423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423" s="3">
        <f>IF((V423-(Tabela5[[#This Row],[Hora Fim Realizado]]-Tabela5[[#This Row],[Hora Início Realizado]]))&lt; 0,(Tabela5[[#This Row],[Hora Fim Realizado]]-Tabela5[[#This Row],[Hora Início Realizado]])-V423,V423-(Tabela5[[#This Row],[Hora Fim Realizado]]-Tabela5[[#This Row],[Hora Início Realizado]]))</f>
        <v>0.12499999999999961</v>
      </c>
      <c r="V423" s="3">
        <v>0.33333333333333298</v>
      </c>
      <c r="W423">
        <f>IF((V423-(Tabela5[[#This Row],[Hora Fim Realizado]]-Tabela5[[#This Row],[Hora Início Realizado]]))&lt; 0,-1*(MINUTE(Tabela5[[#This Row],[Hora ]]))+(HOUR(Tabela5[[#This Row],[Hora ]])*60),(MINUTE(Tabela5[[#This Row],[Hora ]]))+(HOUR(Tabela5[[#This Row],[Hora ]])*60))</f>
        <v>180</v>
      </c>
      <c r="X423" t="str">
        <f t="shared" si="6"/>
        <v>Acima de 120 minutos</v>
      </c>
      <c r="Y423" s="3">
        <f>IFERROR(MROUND(Tabela5[[#This Row],[Filtro Horário Fim]],1/48)," ")</f>
        <v>0.83333333333333326</v>
      </c>
      <c r="Z423" s="3">
        <f>IFERROR(MROUND(Tabela5[[#This Row],[Hora Início Realizado]],1/48)," ")</f>
        <v>0.625</v>
      </c>
    </row>
    <row r="424" spans="1:26" x14ac:dyDescent="0.3">
      <c r="A424" t="s">
        <v>17</v>
      </c>
      <c r="B424">
        <v>65</v>
      </c>
      <c r="C424" t="s">
        <v>1867</v>
      </c>
      <c r="D424" t="s">
        <v>1889</v>
      </c>
      <c r="E424" t="s">
        <v>1890</v>
      </c>
      <c r="F424" t="s">
        <v>1891</v>
      </c>
      <c r="G424" t="s">
        <v>143</v>
      </c>
      <c r="H424" t="s">
        <v>89</v>
      </c>
      <c r="I424" t="s">
        <v>24</v>
      </c>
      <c r="J424" t="s">
        <v>37</v>
      </c>
      <c r="K424" t="s">
        <v>1892</v>
      </c>
      <c r="L424" t="s">
        <v>501</v>
      </c>
      <c r="M424" t="s">
        <v>942</v>
      </c>
      <c r="N424" t="s">
        <v>1893</v>
      </c>
      <c r="O424" s="3" t="s">
        <v>1894</v>
      </c>
      <c r="P424" t="s">
        <v>50</v>
      </c>
      <c r="R424">
        <v>0</v>
      </c>
      <c r="S424" t="str">
        <f>LEFT(Tabela5[[#This Row],[Hora Fim Realizado]],5)</f>
        <v>17:54</v>
      </c>
      <c r="T424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18h</v>
      </c>
      <c r="U424" s="3">
        <f>IF((V424-(Tabela5[[#This Row],[Hora Fim Realizado]]-Tabela5[[#This Row],[Hora Início Realizado]]))&lt; 0,(Tabela5[[#This Row],[Hora Fim Realizado]]-Tabela5[[#This Row],[Hora Início Realizado]])-V424,V424-(Tabela5[[#This Row],[Hora Fim Realizado]]-Tabela5[[#This Row],[Hora Início Realizado]]))</f>
        <v>4.5729166666666266E-2</v>
      </c>
      <c r="V424" s="3">
        <v>0.33333333333333298</v>
      </c>
      <c r="W424">
        <f>IF((V424-(Tabela5[[#This Row],[Hora Fim Realizado]]-Tabela5[[#This Row],[Hora Início Realizado]]))&lt; 0,-1*(MINUTE(Tabela5[[#This Row],[Hora ]]))+(HOUR(Tabela5[[#This Row],[Hora ]])*60),(MINUTE(Tabela5[[#This Row],[Hora ]]))+(HOUR(Tabela5[[#This Row],[Hora ]])*60))</f>
        <v>65</v>
      </c>
      <c r="X424" t="str">
        <f t="shared" si="6"/>
        <v>De 60 até 90 minutos</v>
      </c>
      <c r="Y424" s="3">
        <f>IFERROR(MROUND(Tabela5[[#This Row],[Filtro Horário Fim]],1/48)," ")</f>
        <v>0.75</v>
      </c>
      <c r="Z424" s="3">
        <f>IFERROR(MROUND(Tabela5[[#This Row],[Hora Início Realizado]],1/48)," ")</f>
        <v>0.45833333333333331</v>
      </c>
    </row>
    <row r="425" spans="1:26" x14ac:dyDescent="0.3">
      <c r="A425" t="s">
        <v>17</v>
      </c>
      <c r="B425">
        <v>65</v>
      </c>
      <c r="C425" t="s">
        <v>1867</v>
      </c>
      <c r="D425" t="s">
        <v>1469</v>
      </c>
      <c r="E425" t="s">
        <v>1895</v>
      </c>
      <c r="F425" t="s">
        <v>1896</v>
      </c>
      <c r="G425" t="s">
        <v>194</v>
      </c>
      <c r="H425" t="s">
        <v>428</v>
      </c>
      <c r="I425" t="s">
        <v>24</v>
      </c>
      <c r="J425" t="s">
        <v>37</v>
      </c>
      <c r="K425" t="s">
        <v>1886</v>
      </c>
      <c r="L425" t="s">
        <v>27</v>
      </c>
      <c r="M425" t="s">
        <v>28</v>
      </c>
      <c r="N425" t="s">
        <v>1897</v>
      </c>
      <c r="O425" s="3" t="s">
        <v>1898</v>
      </c>
      <c r="P425" t="s">
        <v>31</v>
      </c>
      <c r="R425">
        <v>2.4400000000000004</v>
      </c>
      <c r="S425" t="str">
        <f>LEFT(Tabela5[[#This Row],[Hora Fim Realizado]],5)</f>
        <v>21:15</v>
      </c>
      <c r="T425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Acima de 21h</v>
      </c>
      <c r="U425" s="3">
        <f>IF((V425-(Tabela5[[#This Row],[Hora Fim Realizado]]-Tabela5[[#This Row],[Hora Início Realizado]]))&lt; 0,(Tabela5[[#This Row],[Hora Fim Realizado]]-Tabela5[[#This Row],[Hora Início Realizado]])-V425,V425-(Tabela5[[#This Row],[Hora Fim Realizado]]-Tabela5[[#This Row],[Hora Início Realizado]]))</f>
        <v>4.5138888888888562E-2</v>
      </c>
      <c r="V425" s="3">
        <v>0.33333333333333298</v>
      </c>
      <c r="W425">
        <f>IF((V425-(Tabela5[[#This Row],[Hora Fim Realizado]]-Tabela5[[#This Row],[Hora Início Realizado]]))&lt; 0,-1*(MINUTE(Tabela5[[#This Row],[Hora ]]))+(HOUR(Tabela5[[#This Row],[Hora ]])*60),(MINUTE(Tabela5[[#This Row],[Hora ]]))+(HOUR(Tabela5[[#This Row],[Hora ]])*60))</f>
        <v>65</v>
      </c>
      <c r="X425" t="str">
        <f t="shared" si="6"/>
        <v>De 60 até 90 minutos</v>
      </c>
      <c r="Y425" s="3">
        <f>IFERROR(MROUND(Tabela5[[#This Row],[Filtro Horário Fim]],1/48)," ")</f>
        <v>0.89583333333333326</v>
      </c>
      <c r="Z425" s="3">
        <f>IFERROR(MROUND(Tabela5[[#This Row],[Hora Início Realizado]],1/48)," ")</f>
        <v>0.60416666666666663</v>
      </c>
    </row>
    <row r="426" spans="1:26" x14ac:dyDescent="0.3">
      <c r="A426" t="s">
        <v>17</v>
      </c>
      <c r="B426">
        <v>102</v>
      </c>
      <c r="C426" t="s">
        <v>1899</v>
      </c>
      <c r="D426" t="s">
        <v>1844</v>
      </c>
      <c r="E426" t="s">
        <v>1900</v>
      </c>
      <c r="F426" t="s">
        <v>1901</v>
      </c>
      <c r="G426" t="s">
        <v>579</v>
      </c>
      <c r="H426" t="s">
        <v>1284</v>
      </c>
      <c r="I426" t="s">
        <v>24</v>
      </c>
      <c r="J426" t="s">
        <v>37</v>
      </c>
      <c r="K426" t="s">
        <v>1902</v>
      </c>
      <c r="L426" t="s">
        <v>27</v>
      </c>
      <c r="M426" t="s">
        <v>28</v>
      </c>
      <c r="N426" t="s">
        <v>1903</v>
      </c>
      <c r="O426" s="3" t="s">
        <v>1904</v>
      </c>
      <c r="P426" t="s">
        <v>50</v>
      </c>
      <c r="R426">
        <v>6.125</v>
      </c>
      <c r="S426" t="str">
        <f>LEFT(Tabela5[[#This Row],[Hora Fim Realizado]],5)</f>
        <v>21:02</v>
      </c>
      <c r="T426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Acima de 21h</v>
      </c>
      <c r="U426" s="3">
        <f>IF((V426-(Tabela5[[#This Row],[Hora Fim Realizado]]-Tabela5[[#This Row],[Hora Início Realizado]]))&lt; 0,(Tabela5[[#This Row],[Hora Fim Realizado]]-Tabela5[[#This Row],[Hora Início Realizado]])-V426,V426-(Tabela5[[#This Row],[Hora Fim Realizado]]-Tabela5[[#This Row],[Hora Início Realizado]]))</f>
        <v>7.1249999999999647E-2</v>
      </c>
      <c r="V426" s="3">
        <v>0.33333333333333298</v>
      </c>
      <c r="W426">
        <f>IF((V426-(Tabela5[[#This Row],[Hora Fim Realizado]]-Tabela5[[#This Row],[Hora Início Realizado]]))&lt; 0,-1*(MINUTE(Tabela5[[#This Row],[Hora ]]))+(HOUR(Tabela5[[#This Row],[Hora ]])*60),(MINUTE(Tabela5[[#This Row],[Hora ]]))+(HOUR(Tabela5[[#This Row],[Hora ]])*60))</f>
        <v>102</v>
      </c>
      <c r="X426" t="str">
        <f t="shared" si="6"/>
        <v>De 90 até 120 minutos</v>
      </c>
      <c r="Y426" s="3">
        <f>IFERROR(MROUND(Tabela5[[#This Row],[Filtro Horário Fim]],1/48)," ")</f>
        <v>0.875</v>
      </c>
      <c r="Z426" s="3">
        <f>IFERROR(MROUND(Tabela5[[#This Row],[Hora Início Realizado]],1/48)," ")</f>
        <v>0.625</v>
      </c>
    </row>
    <row r="427" spans="1:26" x14ac:dyDescent="0.3">
      <c r="A427" t="s">
        <v>17</v>
      </c>
      <c r="B427">
        <v>21</v>
      </c>
      <c r="C427" t="s">
        <v>1899</v>
      </c>
      <c r="D427" t="s">
        <v>2055</v>
      </c>
      <c r="E427" t="s">
        <v>3619</v>
      </c>
      <c r="F427" t="s">
        <v>3620</v>
      </c>
      <c r="G427" t="s">
        <v>3483</v>
      </c>
      <c r="H427" t="s">
        <v>23</v>
      </c>
      <c r="I427" t="s">
        <v>24</v>
      </c>
      <c r="J427" t="s">
        <v>37</v>
      </c>
      <c r="K427" t="s">
        <v>1077</v>
      </c>
      <c r="L427" t="s">
        <v>27</v>
      </c>
      <c r="M427" t="s">
        <v>28</v>
      </c>
      <c r="N427" t="s">
        <v>2648</v>
      </c>
      <c r="O427" s="3" t="s">
        <v>2114</v>
      </c>
      <c r="P427" t="s">
        <v>92</v>
      </c>
      <c r="R427">
        <v>16.86</v>
      </c>
      <c r="S427" t="str">
        <f>LEFT(Tabela5[[#This Row],[Hora Fim Realizado]],5)</f>
        <v>21:00</v>
      </c>
      <c r="T427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427" s="3">
        <f>IF((V427-(Tabela5[[#This Row],[Hora Fim Realizado]]-Tabela5[[#This Row],[Hora Início Realizado]]))&lt; 0,(Tabela5[[#This Row],[Hora Fim Realizado]]-Tabela5[[#This Row],[Hora Início Realizado]])-V427,V427-(Tabela5[[#This Row],[Hora Fim Realizado]]-Tabela5[[#This Row],[Hora Início Realizado]]))</f>
        <v>1.4583333333333004E-2</v>
      </c>
      <c r="V427" s="3">
        <v>0.33333333333333298</v>
      </c>
      <c r="W427">
        <f>IF((V427-(Tabela5[[#This Row],[Hora Fim Realizado]]-Tabela5[[#This Row],[Hora Início Realizado]]))&lt; 0,-1*(MINUTE(Tabela5[[#This Row],[Hora ]]))+(HOUR(Tabela5[[#This Row],[Hora ]])*60),(MINUTE(Tabela5[[#This Row],[Hora ]]))+(HOUR(Tabela5[[#This Row],[Hora ]])*60))</f>
        <v>21</v>
      </c>
      <c r="X427" t="str">
        <f t="shared" si="6"/>
        <v>Até 30 minutos</v>
      </c>
      <c r="Y427" s="3">
        <f>IFERROR(MROUND(Tabela5[[#This Row],[Filtro Horário Fim]],1/48)," ")</f>
        <v>0.875</v>
      </c>
      <c r="Z427" s="3">
        <f>IFERROR(MROUND(Tabela5[[#This Row],[Hora Início Realizado]],1/48)," ")</f>
        <v>0.5625</v>
      </c>
    </row>
    <row r="428" spans="1:26" x14ac:dyDescent="0.3">
      <c r="A428" t="s">
        <v>17</v>
      </c>
      <c r="B428">
        <v>27</v>
      </c>
      <c r="C428" t="s">
        <v>1899</v>
      </c>
      <c r="D428" t="s">
        <v>2060</v>
      </c>
      <c r="E428" t="s">
        <v>3621</v>
      </c>
      <c r="F428" t="s">
        <v>3622</v>
      </c>
      <c r="G428" t="s">
        <v>3478</v>
      </c>
      <c r="H428" t="s">
        <v>23</v>
      </c>
      <c r="I428" t="s">
        <v>24</v>
      </c>
      <c r="J428" t="s">
        <v>37</v>
      </c>
      <c r="K428" t="s">
        <v>1077</v>
      </c>
      <c r="L428" t="s">
        <v>27</v>
      </c>
      <c r="M428" t="s">
        <v>28</v>
      </c>
      <c r="N428" t="s">
        <v>3623</v>
      </c>
      <c r="O428" s="3" t="s">
        <v>3624</v>
      </c>
      <c r="P428" t="s">
        <v>50</v>
      </c>
      <c r="R428">
        <v>10.494999999999997</v>
      </c>
      <c r="S428" t="str">
        <f>LEFT(Tabela5[[#This Row],[Hora Fim Realizado]],5)</f>
        <v>20:55</v>
      </c>
      <c r="T428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428" s="3">
        <f>IF((V428-(Tabela5[[#This Row],[Hora Fim Realizado]]-Tabela5[[#This Row],[Hora Início Realizado]]))&lt; 0,(Tabela5[[#This Row],[Hora Fim Realizado]]-Tabela5[[#This Row],[Hora Início Realizado]])-V428,V428-(Tabela5[[#This Row],[Hora Fim Realizado]]-Tabela5[[#This Row],[Hora Início Realizado]]))</f>
        <v>1.8761574074073695E-2</v>
      </c>
      <c r="V428" s="3">
        <v>0.33333333333333298</v>
      </c>
      <c r="W428">
        <f>IF((V428-(Tabela5[[#This Row],[Hora Fim Realizado]]-Tabela5[[#This Row],[Hora Início Realizado]]))&lt; 0,-1*(MINUTE(Tabela5[[#This Row],[Hora ]]))+(HOUR(Tabela5[[#This Row],[Hora ]])*60),(MINUTE(Tabela5[[#This Row],[Hora ]]))+(HOUR(Tabela5[[#This Row],[Hora ]])*60))</f>
        <v>27</v>
      </c>
      <c r="X428" t="str">
        <f t="shared" si="6"/>
        <v>Até 30 minutos</v>
      </c>
      <c r="Y428" s="3">
        <f>IFERROR(MROUND(Tabela5[[#This Row],[Filtro Horário Fim]],1/48)," ")</f>
        <v>0.875</v>
      </c>
      <c r="Z428" s="3">
        <f>IFERROR(MROUND(Tabela5[[#This Row],[Hora Início Realizado]],1/48)," ")</f>
        <v>0.5625</v>
      </c>
    </row>
    <row r="429" spans="1:26" x14ac:dyDescent="0.3">
      <c r="A429" t="s">
        <v>17</v>
      </c>
      <c r="B429">
        <v>131</v>
      </c>
      <c r="C429" t="s">
        <v>1899</v>
      </c>
      <c r="D429" t="s">
        <v>2065</v>
      </c>
      <c r="E429" t="s">
        <v>3625</v>
      </c>
      <c r="F429" t="s">
        <v>3626</v>
      </c>
      <c r="G429" t="s">
        <v>3472</v>
      </c>
      <c r="H429" t="s">
        <v>580</v>
      </c>
      <c r="I429" t="s">
        <v>24</v>
      </c>
      <c r="J429" t="s">
        <v>37</v>
      </c>
      <c r="K429" t="s">
        <v>1077</v>
      </c>
      <c r="L429" t="s">
        <v>27</v>
      </c>
      <c r="M429" t="s">
        <v>28</v>
      </c>
      <c r="N429" t="s">
        <v>3627</v>
      </c>
      <c r="O429" s="3" t="s">
        <v>3628</v>
      </c>
      <c r="P429" t="s">
        <v>31</v>
      </c>
      <c r="R429">
        <v>12.855</v>
      </c>
      <c r="S429" t="str">
        <f>LEFT(Tabela5[[#This Row],[Hora Fim Realizado]],5)</f>
        <v>19:41</v>
      </c>
      <c r="T429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429" s="3">
        <f>IF((V429-(Tabela5[[#This Row],[Hora Fim Realizado]]-Tabela5[[#This Row],[Hora Início Realizado]]))&lt; 0,(Tabela5[[#This Row],[Hora Fim Realizado]]-Tabela5[[#This Row],[Hora Início Realizado]])-V429,V429-(Tabela5[[#This Row],[Hora Fim Realizado]]-Tabela5[[#This Row],[Hora Início Realizado]]))</f>
        <v>9.1284722222221892E-2</v>
      </c>
      <c r="V429" s="3">
        <v>0.33333333333333298</v>
      </c>
      <c r="W429">
        <f>IF((V429-(Tabela5[[#This Row],[Hora Fim Realizado]]-Tabela5[[#This Row],[Hora Início Realizado]]))&lt; 0,-1*(MINUTE(Tabela5[[#This Row],[Hora ]]))+(HOUR(Tabela5[[#This Row],[Hora ]])*60),(MINUTE(Tabela5[[#This Row],[Hora ]]))+(HOUR(Tabela5[[#This Row],[Hora ]])*60))</f>
        <v>131</v>
      </c>
      <c r="X429" t="str">
        <f t="shared" si="6"/>
        <v>Acima de 120 minutos</v>
      </c>
      <c r="Y429" s="3">
        <f>IFERROR(MROUND(Tabela5[[#This Row],[Filtro Horário Fim]],1/48)," ")</f>
        <v>0.8125</v>
      </c>
      <c r="Z429" s="3">
        <f>IFERROR(MROUND(Tabela5[[#This Row],[Hora Início Realizado]],1/48)," ")</f>
        <v>0.58333333333333326</v>
      </c>
    </row>
    <row r="430" spans="1:26" x14ac:dyDescent="0.3">
      <c r="A430" t="s">
        <v>17</v>
      </c>
      <c r="B430">
        <v>134</v>
      </c>
      <c r="C430" t="s">
        <v>1899</v>
      </c>
      <c r="D430" t="s">
        <v>3629</v>
      </c>
      <c r="E430" t="s">
        <v>3630</v>
      </c>
      <c r="F430" t="s">
        <v>3631</v>
      </c>
      <c r="G430" t="s">
        <v>3462</v>
      </c>
      <c r="H430" t="s">
        <v>730</v>
      </c>
      <c r="I430" t="s">
        <v>24</v>
      </c>
      <c r="J430" t="s">
        <v>37</v>
      </c>
      <c r="K430" t="s">
        <v>1077</v>
      </c>
      <c r="L430" t="s">
        <v>27</v>
      </c>
      <c r="M430" t="s">
        <v>28</v>
      </c>
      <c r="N430" t="s">
        <v>3632</v>
      </c>
      <c r="O430" s="3" t="s">
        <v>3633</v>
      </c>
      <c r="P430" t="s">
        <v>59</v>
      </c>
      <c r="R430">
        <v>3.665</v>
      </c>
      <c r="S430" t="str">
        <f>LEFT(Tabela5[[#This Row],[Hora Fim Realizado]],5)</f>
        <v>19:27</v>
      </c>
      <c r="T430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430" s="3">
        <f>IF((V430-(Tabela5[[#This Row],[Hora Fim Realizado]]-Tabela5[[#This Row],[Hora Início Realizado]]))&lt; 0,(Tabela5[[#This Row],[Hora Fim Realizado]]-Tabela5[[#This Row],[Hora Início Realizado]])-V430,V430-(Tabela5[[#This Row],[Hora Fim Realizado]]-Tabela5[[#This Row],[Hora Início Realizado]]))</f>
        <v>9.334490740740703E-2</v>
      </c>
      <c r="V430" s="3">
        <v>0.33333333333333298</v>
      </c>
      <c r="W430">
        <f>IF((V430-(Tabela5[[#This Row],[Hora Fim Realizado]]-Tabela5[[#This Row],[Hora Início Realizado]]))&lt; 0,-1*(MINUTE(Tabela5[[#This Row],[Hora ]]))+(HOUR(Tabela5[[#This Row],[Hora ]])*60),(MINUTE(Tabela5[[#This Row],[Hora ]]))+(HOUR(Tabela5[[#This Row],[Hora ]])*60))</f>
        <v>134</v>
      </c>
      <c r="X430" t="str">
        <f t="shared" si="6"/>
        <v>Acima de 120 minutos</v>
      </c>
      <c r="Y430" s="3">
        <f>IFERROR(MROUND(Tabela5[[#This Row],[Filtro Horário Fim]],1/48)," ")</f>
        <v>0.8125</v>
      </c>
      <c r="Z430" s="3">
        <f>IFERROR(MROUND(Tabela5[[#This Row],[Hora Início Realizado]],1/48)," ")</f>
        <v>0.5625</v>
      </c>
    </row>
    <row r="431" spans="1:26" x14ac:dyDescent="0.3">
      <c r="A431" t="s">
        <v>17</v>
      </c>
      <c r="B431">
        <v>64</v>
      </c>
      <c r="C431" t="s">
        <v>1899</v>
      </c>
      <c r="D431" t="s">
        <v>315</v>
      </c>
      <c r="E431" t="s">
        <v>2945</v>
      </c>
      <c r="F431" t="s">
        <v>2946</v>
      </c>
      <c r="G431" t="s">
        <v>2848</v>
      </c>
      <c r="H431" t="s">
        <v>833</v>
      </c>
      <c r="I431" t="s">
        <v>24</v>
      </c>
      <c r="J431" t="s">
        <v>37</v>
      </c>
      <c r="K431" t="s">
        <v>1077</v>
      </c>
      <c r="L431" t="s">
        <v>27</v>
      </c>
      <c r="M431" t="s">
        <v>28</v>
      </c>
      <c r="N431" t="s">
        <v>2085</v>
      </c>
      <c r="O431" s="3" t="s">
        <v>2947</v>
      </c>
      <c r="P431" t="s">
        <v>59</v>
      </c>
      <c r="R431">
        <v>4.9350000000000005</v>
      </c>
      <c r="S431" t="str">
        <f>LEFT(Tabela5[[#This Row],[Hora Fim Realizado]],5)</f>
        <v>20:30</v>
      </c>
      <c r="T431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431" s="3">
        <f>IF((V431-(Tabela5[[#This Row],[Hora Fim Realizado]]-Tabela5[[#This Row],[Hora Início Realizado]]))&lt; 0,(Tabela5[[#This Row],[Hora Fim Realizado]]-Tabela5[[#This Row],[Hora Início Realizado]])-V431,V431-(Tabela5[[#This Row],[Hora Fim Realizado]]-Tabela5[[#This Row],[Hora Início Realizado]]))</f>
        <v>4.4999999999999651E-2</v>
      </c>
      <c r="V431" s="3">
        <v>0.33333333333333298</v>
      </c>
      <c r="W431">
        <f>IF((V431-(Tabela5[[#This Row],[Hora Fim Realizado]]-Tabela5[[#This Row],[Hora Início Realizado]]))&lt; 0,-1*(MINUTE(Tabela5[[#This Row],[Hora ]]))+(HOUR(Tabela5[[#This Row],[Hora ]])*60),(MINUTE(Tabela5[[#This Row],[Hora ]]))+(HOUR(Tabela5[[#This Row],[Hora ]])*60))</f>
        <v>64</v>
      </c>
      <c r="X431" t="str">
        <f t="shared" si="6"/>
        <v>De 60 até 90 minutos</v>
      </c>
      <c r="Y431" s="3">
        <f>IFERROR(MROUND(Tabela5[[#This Row],[Filtro Horário Fim]],1/48)," ")</f>
        <v>0.85416666666666663</v>
      </c>
      <c r="Z431" s="3">
        <f>IFERROR(MROUND(Tabela5[[#This Row],[Hora Início Realizado]],1/48)," ")</f>
        <v>0.5625</v>
      </c>
    </row>
    <row r="432" spans="1:26" x14ac:dyDescent="0.3">
      <c r="A432" t="s">
        <v>17</v>
      </c>
      <c r="B432">
        <v>78</v>
      </c>
      <c r="C432" t="s">
        <v>1899</v>
      </c>
      <c r="D432" t="s">
        <v>3328</v>
      </c>
      <c r="E432" t="s">
        <v>3329</v>
      </c>
      <c r="F432" t="s">
        <v>3330</v>
      </c>
      <c r="G432" t="s">
        <v>3253</v>
      </c>
      <c r="H432" t="s">
        <v>1003</v>
      </c>
      <c r="I432" t="s">
        <v>24</v>
      </c>
      <c r="J432" t="s">
        <v>37</v>
      </c>
      <c r="K432" t="s">
        <v>1077</v>
      </c>
      <c r="L432" t="s">
        <v>27</v>
      </c>
      <c r="M432" t="s">
        <v>28</v>
      </c>
      <c r="N432" t="s">
        <v>3331</v>
      </c>
      <c r="O432" s="3" t="s">
        <v>3332</v>
      </c>
      <c r="P432" t="s">
        <v>68</v>
      </c>
      <c r="R432">
        <v>5.125</v>
      </c>
      <c r="S432" t="str">
        <f>LEFT(Tabela5[[#This Row],[Hora Fim Realizado]],5)</f>
        <v>20:15</v>
      </c>
      <c r="T432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432" s="3">
        <f>IF((V432-(Tabela5[[#This Row],[Hora Fim Realizado]]-Tabela5[[#This Row],[Hora Início Realizado]]))&lt; 0,(Tabela5[[#This Row],[Hora Fim Realizado]]-Tabela5[[#This Row],[Hora Início Realizado]])-V432,V432-(Tabela5[[#This Row],[Hora Fim Realizado]]-Tabela5[[#This Row],[Hora Início Realizado]]))</f>
        <v>5.4502314814814434E-2</v>
      </c>
      <c r="V432" s="3">
        <v>0.33333333333333298</v>
      </c>
      <c r="W432">
        <f>IF((V432-(Tabela5[[#This Row],[Hora Fim Realizado]]-Tabela5[[#This Row],[Hora Início Realizado]]))&lt; 0,-1*(MINUTE(Tabela5[[#This Row],[Hora ]]))+(HOUR(Tabela5[[#This Row],[Hora ]])*60),(MINUTE(Tabela5[[#This Row],[Hora ]]))+(HOUR(Tabela5[[#This Row],[Hora ]])*60))</f>
        <v>78</v>
      </c>
      <c r="X432" t="str">
        <f t="shared" si="6"/>
        <v>De 60 até 90 minutos</v>
      </c>
      <c r="Y432" s="3">
        <f>IFERROR(MROUND(Tabela5[[#This Row],[Filtro Horário Fim]],1/48)," ")</f>
        <v>0.85416666666666663</v>
      </c>
      <c r="Z432" s="3">
        <f>IFERROR(MROUND(Tabela5[[#This Row],[Hora Início Realizado]],1/48)," ")</f>
        <v>0.5625</v>
      </c>
    </row>
    <row r="433" spans="1:26" x14ac:dyDescent="0.3">
      <c r="A433" t="s">
        <v>17</v>
      </c>
      <c r="B433">
        <v>33</v>
      </c>
      <c r="C433" t="s">
        <v>1899</v>
      </c>
      <c r="D433" t="s">
        <v>3333</v>
      </c>
      <c r="E433" t="s">
        <v>3334</v>
      </c>
      <c r="F433" t="s">
        <v>3335</v>
      </c>
      <c r="G433" t="s">
        <v>3247</v>
      </c>
      <c r="H433" t="s">
        <v>2253</v>
      </c>
      <c r="I433" t="s">
        <v>24</v>
      </c>
      <c r="J433" t="s">
        <v>37</v>
      </c>
      <c r="K433" t="s">
        <v>1077</v>
      </c>
      <c r="L433" t="s">
        <v>27</v>
      </c>
      <c r="M433" t="s">
        <v>28</v>
      </c>
      <c r="N433" t="s">
        <v>3336</v>
      </c>
      <c r="O433" s="3" t="s">
        <v>3337</v>
      </c>
      <c r="P433" t="s">
        <v>59</v>
      </c>
      <c r="R433">
        <v>2.82</v>
      </c>
      <c r="S433" t="str">
        <f>LEFT(Tabela5[[#This Row],[Hora Fim Realizado]],5)</f>
        <v>21:01</v>
      </c>
      <c r="T433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Acima de 21h</v>
      </c>
      <c r="U433" s="3">
        <f>IF((V433-(Tabela5[[#This Row],[Hora Fim Realizado]]-Tabela5[[#This Row],[Hora Início Realizado]]))&lt; 0,(Tabela5[[#This Row],[Hora Fim Realizado]]-Tabela5[[#This Row],[Hora Início Realizado]])-V433,V433-(Tabela5[[#This Row],[Hora Fim Realizado]]-Tabela5[[#This Row],[Hora Início Realizado]]))</f>
        <v>2.2974537037036613E-2</v>
      </c>
      <c r="V433" s="3">
        <v>0.33333333333333298</v>
      </c>
      <c r="W433">
        <f>IF((V433-(Tabela5[[#This Row],[Hora Fim Realizado]]-Tabela5[[#This Row],[Hora Início Realizado]]))&lt; 0,-1*(MINUTE(Tabela5[[#This Row],[Hora ]]))+(HOUR(Tabela5[[#This Row],[Hora ]])*60),(MINUTE(Tabela5[[#This Row],[Hora ]]))+(HOUR(Tabela5[[#This Row],[Hora ]])*60))</f>
        <v>33</v>
      </c>
      <c r="X433" t="str">
        <f t="shared" si="6"/>
        <v>De 30 até 60 minutos</v>
      </c>
      <c r="Y433" s="3">
        <f>IFERROR(MROUND(Tabela5[[#This Row],[Filtro Horário Fim]],1/48)," ")</f>
        <v>0.875</v>
      </c>
      <c r="Z433" s="3">
        <f>IFERROR(MROUND(Tabela5[[#This Row],[Hora Início Realizado]],1/48)," ")</f>
        <v>0.5625</v>
      </c>
    </row>
    <row r="434" spans="1:26" x14ac:dyDescent="0.3">
      <c r="A434" t="s">
        <v>17</v>
      </c>
      <c r="B434">
        <v>53</v>
      </c>
      <c r="C434" t="s">
        <v>1899</v>
      </c>
      <c r="D434" t="s">
        <v>3338</v>
      </c>
      <c r="E434" t="s">
        <v>3339</v>
      </c>
      <c r="F434" t="s">
        <v>3340</v>
      </c>
      <c r="G434" t="s">
        <v>3270</v>
      </c>
      <c r="H434" t="s">
        <v>240</v>
      </c>
      <c r="I434" t="s">
        <v>24</v>
      </c>
      <c r="J434" t="s">
        <v>37</v>
      </c>
      <c r="K434" t="s">
        <v>3341</v>
      </c>
      <c r="L434" t="s">
        <v>27</v>
      </c>
      <c r="M434" t="s">
        <v>28</v>
      </c>
      <c r="N434" t="s">
        <v>3634</v>
      </c>
      <c r="O434" s="3" t="s">
        <v>3635</v>
      </c>
      <c r="P434" t="s">
        <v>68</v>
      </c>
      <c r="R434">
        <v>2.8449999999999998</v>
      </c>
      <c r="S434" t="str">
        <f>LEFT(Tabela5[[#This Row],[Hora Fim Realizado]],5)</f>
        <v>21:00</v>
      </c>
      <c r="T434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434" s="3">
        <f>IF((V434-(Tabela5[[#This Row],[Hora Fim Realizado]]-Tabela5[[#This Row],[Hora Início Realizado]]))&lt; 0,(Tabela5[[#This Row],[Hora Fim Realizado]]-Tabela5[[#This Row],[Hora Início Realizado]])-V434,V434-(Tabela5[[#This Row],[Hora Fim Realizado]]-Tabela5[[#This Row],[Hora Início Realizado]]))</f>
        <v>3.7175925925925613E-2</v>
      </c>
      <c r="V434" s="3">
        <v>0.33333333333333298</v>
      </c>
      <c r="W434">
        <f>IF((V434-(Tabela5[[#This Row],[Hora Fim Realizado]]-Tabela5[[#This Row],[Hora Início Realizado]]))&lt; 0,-1*(MINUTE(Tabela5[[#This Row],[Hora ]]))+(HOUR(Tabela5[[#This Row],[Hora ]])*60),(MINUTE(Tabela5[[#This Row],[Hora ]]))+(HOUR(Tabela5[[#This Row],[Hora ]])*60))</f>
        <v>53</v>
      </c>
      <c r="X434" t="str">
        <f t="shared" si="6"/>
        <v>De 30 até 60 minutos</v>
      </c>
      <c r="Y434" s="3">
        <f>IFERROR(MROUND(Tabela5[[#This Row],[Filtro Horário Fim]],1/48)," ")</f>
        <v>0.875</v>
      </c>
      <c r="Z434" s="3">
        <f>IFERROR(MROUND(Tabela5[[#This Row],[Hora Início Realizado]],1/48)," ")</f>
        <v>0.58333333333333326</v>
      </c>
    </row>
    <row r="435" spans="1:26" x14ac:dyDescent="0.3">
      <c r="A435" t="s">
        <v>17</v>
      </c>
      <c r="B435">
        <v>330</v>
      </c>
      <c r="C435" t="s">
        <v>1899</v>
      </c>
      <c r="D435" t="s">
        <v>3636</v>
      </c>
      <c r="E435" t="s">
        <v>3637</v>
      </c>
      <c r="F435" t="s">
        <v>3638</v>
      </c>
      <c r="G435" t="s">
        <v>3504</v>
      </c>
      <c r="H435" t="s">
        <v>789</v>
      </c>
      <c r="I435" t="s">
        <v>24</v>
      </c>
      <c r="J435" t="s">
        <v>37</v>
      </c>
      <c r="K435" t="s">
        <v>1077</v>
      </c>
      <c r="L435" t="s">
        <v>545</v>
      </c>
      <c r="M435" t="s">
        <v>942</v>
      </c>
      <c r="N435" t="s">
        <v>3639</v>
      </c>
      <c r="O435" s="3" t="s">
        <v>3640</v>
      </c>
      <c r="P435" t="s">
        <v>59</v>
      </c>
      <c r="R435">
        <v>0.25</v>
      </c>
      <c r="S435" t="str">
        <f>LEFT(Tabela5[[#This Row],[Hora Fim Realizado]],5)</f>
        <v>18:02</v>
      </c>
      <c r="T435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19h</v>
      </c>
      <c r="U435" s="3">
        <f>IF((V435-(Tabela5[[#This Row],[Hora Fim Realizado]]-Tabela5[[#This Row],[Hora Início Realizado]]))&lt; 0,(Tabela5[[#This Row],[Hora Fim Realizado]]-Tabela5[[#This Row],[Hora Início Realizado]])-V435,V435-(Tabela5[[#This Row],[Hora Fim Realizado]]-Tabela5[[#This Row],[Hora Início Realizado]]))</f>
        <v>0.22943287037037002</v>
      </c>
      <c r="V435" s="3">
        <v>0.33333333333333298</v>
      </c>
      <c r="W435">
        <f>IF((V435-(Tabela5[[#This Row],[Hora Fim Realizado]]-Tabela5[[#This Row],[Hora Início Realizado]]))&lt; 0,-1*(MINUTE(Tabela5[[#This Row],[Hora ]]))+(HOUR(Tabela5[[#This Row],[Hora ]])*60),(MINUTE(Tabela5[[#This Row],[Hora ]]))+(HOUR(Tabela5[[#This Row],[Hora ]])*60))</f>
        <v>330</v>
      </c>
      <c r="X435" t="str">
        <f t="shared" si="6"/>
        <v>Acima de 120 minutos</v>
      </c>
      <c r="Y435" s="3">
        <f>IFERROR(MROUND(Tabela5[[#This Row],[Filtro Horário Fim]],1/48)," ")</f>
        <v>0.75</v>
      </c>
      <c r="Z435" s="3">
        <f>IFERROR(MROUND(Tabela5[[#This Row],[Hora Início Realizado]],1/48)," ")</f>
        <v>0.64583333333333326</v>
      </c>
    </row>
    <row r="436" spans="1:26" x14ac:dyDescent="0.3">
      <c r="A436" t="s">
        <v>17</v>
      </c>
      <c r="B436">
        <v>170</v>
      </c>
      <c r="C436" t="s">
        <v>1905</v>
      </c>
      <c r="D436" t="s">
        <v>768</v>
      </c>
      <c r="E436" t="s">
        <v>1906</v>
      </c>
      <c r="F436" t="s">
        <v>1907</v>
      </c>
      <c r="G436" t="s">
        <v>63</v>
      </c>
      <c r="H436" t="s">
        <v>1469</v>
      </c>
      <c r="I436" t="s">
        <v>24</v>
      </c>
      <c r="J436" t="s">
        <v>37</v>
      </c>
      <c r="K436" t="s">
        <v>1908</v>
      </c>
      <c r="L436" t="s">
        <v>27</v>
      </c>
      <c r="M436" t="s">
        <v>28</v>
      </c>
      <c r="N436" t="s">
        <v>1909</v>
      </c>
      <c r="O436" s="3" t="s">
        <v>1910</v>
      </c>
      <c r="P436" t="s">
        <v>68</v>
      </c>
      <c r="R436">
        <v>8.125</v>
      </c>
      <c r="S436" t="str">
        <f>LEFT(Tabela5[[#This Row],[Hora Fim Realizado]],5)</f>
        <v>19:37</v>
      </c>
      <c r="T436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436" s="3">
        <f>IF((V436-(Tabela5[[#This Row],[Hora Fim Realizado]]-Tabela5[[#This Row],[Hora Início Realizado]]))&lt; 0,(Tabela5[[#This Row],[Hora Fim Realizado]]-Tabela5[[#This Row],[Hora Início Realizado]])-V436,V436-(Tabela5[[#This Row],[Hora Fim Realizado]]-Tabela5[[#This Row],[Hora Início Realizado]]))</f>
        <v>0.11856481481481446</v>
      </c>
      <c r="V436" s="3">
        <v>0.33333333333333298</v>
      </c>
      <c r="W436">
        <f>IF((V436-(Tabela5[[#This Row],[Hora Fim Realizado]]-Tabela5[[#This Row],[Hora Início Realizado]]))&lt; 0,-1*(MINUTE(Tabela5[[#This Row],[Hora ]]))+(HOUR(Tabela5[[#This Row],[Hora ]])*60),(MINUTE(Tabela5[[#This Row],[Hora ]]))+(HOUR(Tabela5[[#This Row],[Hora ]])*60))</f>
        <v>170</v>
      </c>
      <c r="X436" t="str">
        <f t="shared" si="6"/>
        <v>Acima de 120 minutos</v>
      </c>
      <c r="Y436" s="3">
        <f>IFERROR(MROUND(Tabela5[[#This Row],[Filtro Horário Fim]],1/48)," ")</f>
        <v>0.8125</v>
      </c>
      <c r="Z436" s="3">
        <f>IFERROR(MROUND(Tabela5[[#This Row],[Hora Início Realizado]],1/48)," ")</f>
        <v>0.60416666666666663</v>
      </c>
    </row>
    <row r="437" spans="1:26" x14ac:dyDescent="0.3">
      <c r="A437" t="s">
        <v>17</v>
      </c>
      <c r="B437">
        <v>179</v>
      </c>
      <c r="C437" t="s">
        <v>1905</v>
      </c>
      <c r="D437" t="s">
        <v>1911</v>
      </c>
      <c r="E437" t="s">
        <v>1912</v>
      </c>
      <c r="F437" t="s">
        <v>1913</v>
      </c>
      <c r="G437" t="s">
        <v>136</v>
      </c>
      <c r="H437" t="s">
        <v>46</v>
      </c>
      <c r="I437" t="s">
        <v>24</v>
      </c>
      <c r="J437" t="s">
        <v>37</v>
      </c>
      <c r="K437" t="s">
        <v>1914</v>
      </c>
      <c r="L437" t="s">
        <v>27</v>
      </c>
      <c r="M437" t="s">
        <v>28</v>
      </c>
      <c r="N437" t="s">
        <v>1915</v>
      </c>
      <c r="O437" s="3" t="s">
        <v>1916</v>
      </c>
      <c r="P437" t="s">
        <v>68</v>
      </c>
      <c r="R437">
        <v>9.25</v>
      </c>
      <c r="S437" t="str">
        <f>LEFT(Tabela5[[#This Row],[Hora Fim Realizado]],5)</f>
        <v>18:23</v>
      </c>
      <c r="T437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19h</v>
      </c>
      <c r="U437" s="3">
        <f>IF((V437-(Tabela5[[#This Row],[Hora Fim Realizado]]-Tabela5[[#This Row],[Hora Início Realizado]]))&lt; 0,(Tabela5[[#This Row],[Hora Fim Realizado]]-Tabela5[[#This Row],[Hora Início Realizado]])-V437,V437-(Tabela5[[#This Row],[Hora Fim Realizado]]-Tabela5[[#This Row],[Hora Início Realizado]]))</f>
        <v>0.12464120370370341</v>
      </c>
      <c r="V437" s="3">
        <v>0.33333333333333298</v>
      </c>
      <c r="W437">
        <f>IF((V437-(Tabela5[[#This Row],[Hora Fim Realizado]]-Tabela5[[#This Row],[Hora Início Realizado]]))&lt; 0,-1*(MINUTE(Tabela5[[#This Row],[Hora ]]))+(HOUR(Tabela5[[#This Row],[Hora ]])*60),(MINUTE(Tabela5[[#This Row],[Hora ]]))+(HOUR(Tabela5[[#This Row],[Hora ]])*60))</f>
        <v>179</v>
      </c>
      <c r="X437" t="str">
        <f t="shared" si="6"/>
        <v>Acima de 120 minutos</v>
      </c>
      <c r="Y437" s="3">
        <f>IFERROR(MROUND(Tabela5[[#This Row],[Filtro Horário Fim]],1/48)," ")</f>
        <v>0.77083333333333326</v>
      </c>
      <c r="Z437" s="3">
        <f>IFERROR(MROUND(Tabela5[[#This Row],[Hora Início Realizado]],1/48)," ")</f>
        <v>0.5625</v>
      </c>
    </row>
    <row r="438" spans="1:26" x14ac:dyDescent="0.3">
      <c r="A438" t="s">
        <v>17</v>
      </c>
      <c r="B438">
        <v>61</v>
      </c>
      <c r="C438" t="s">
        <v>1905</v>
      </c>
      <c r="D438" t="s">
        <v>1759</v>
      </c>
      <c r="E438" t="s">
        <v>1917</v>
      </c>
      <c r="F438" t="s">
        <v>1918</v>
      </c>
      <c r="G438" t="s">
        <v>72</v>
      </c>
      <c r="H438" t="s">
        <v>1889</v>
      </c>
      <c r="I438" t="s">
        <v>24</v>
      </c>
      <c r="J438" t="s">
        <v>37</v>
      </c>
      <c r="K438" t="s">
        <v>1914</v>
      </c>
      <c r="L438" t="s">
        <v>501</v>
      </c>
      <c r="M438" t="s">
        <v>502</v>
      </c>
      <c r="N438" t="s">
        <v>1746</v>
      </c>
      <c r="O438" s="3" t="s">
        <v>1919</v>
      </c>
      <c r="P438" t="s">
        <v>41</v>
      </c>
      <c r="R438">
        <v>11.664999999999999</v>
      </c>
      <c r="S438" t="str">
        <f>LEFT(Tabela5[[#This Row],[Hora Fim Realizado]],5)</f>
        <v>17:18</v>
      </c>
      <c r="T438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18h</v>
      </c>
      <c r="U438" s="3">
        <f>IF((V438-(Tabela5[[#This Row],[Hora Fim Realizado]]-Tabela5[[#This Row],[Hora Início Realizado]]))&lt; 0,(Tabela5[[#This Row],[Hora Fim Realizado]]-Tabela5[[#This Row],[Hora Início Realizado]])-V438,V438-(Tabela5[[#This Row],[Hora Fim Realizado]]-Tabela5[[#This Row],[Hora Início Realizado]]))</f>
        <v>4.2916666666666325E-2</v>
      </c>
      <c r="V438" s="3">
        <v>0.33333333333333298</v>
      </c>
      <c r="W438">
        <f>IF((V438-(Tabela5[[#This Row],[Hora Fim Realizado]]-Tabela5[[#This Row],[Hora Início Realizado]]))&lt; 0,-1*(MINUTE(Tabela5[[#This Row],[Hora ]]))+(HOUR(Tabela5[[#This Row],[Hora ]])*60),(MINUTE(Tabela5[[#This Row],[Hora ]]))+(HOUR(Tabela5[[#This Row],[Hora ]])*60))</f>
        <v>61</v>
      </c>
      <c r="X438" t="str">
        <f t="shared" si="6"/>
        <v>De 30 até 60 minutos</v>
      </c>
      <c r="Y438" s="3">
        <f>IFERROR(MROUND(Tabela5[[#This Row],[Filtro Horário Fim]],1/48)," ")</f>
        <v>0.72916666666666663</v>
      </c>
      <c r="Z438" s="3">
        <f>IFERROR(MROUND(Tabela5[[#This Row],[Hora Início Realizado]],1/48)," ")</f>
        <v>0.4375</v>
      </c>
    </row>
    <row r="439" spans="1:26" x14ac:dyDescent="0.3">
      <c r="A439" t="s">
        <v>17</v>
      </c>
      <c r="B439">
        <v>18</v>
      </c>
      <c r="C439" t="s">
        <v>1905</v>
      </c>
      <c r="D439" t="s">
        <v>1920</v>
      </c>
      <c r="E439" t="s">
        <v>1921</v>
      </c>
      <c r="F439" t="s">
        <v>1922</v>
      </c>
      <c r="G439" t="s">
        <v>45</v>
      </c>
      <c r="H439" t="s">
        <v>558</v>
      </c>
      <c r="I439" t="s">
        <v>24</v>
      </c>
      <c r="J439" t="s">
        <v>37</v>
      </c>
      <c r="K439" t="s">
        <v>1923</v>
      </c>
      <c r="L439" t="s">
        <v>767</v>
      </c>
      <c r="M439" t="s">
        <v>566</v>
      </c>
      <c r="N439" t="s">
        <v>1924</v>
      </c>
      <c r="O439" s="3" t="s">
        <v>1925</v>
      </c>
      <c r="P439" t="s">
        <v>50</v>
      </c>
      <c r="R439">
        <v>11.5</v>
      </c>
      <c r="S439" t="str">
        <f>LEFT(Tabela5[[#This Row],[Hora Fim Realizado]],5)</f>
        <v>21:21</v>
      </c>
      <c r="T439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Acima de 21h</v>
      </c>
      <c r="U439" s="3">
        <f>IF((V439-(Tabela5[[#This Row],[Hora Fim Realizado]]-Tabela5[[#This Row],[Hora Início Realizado]]))&lt; 0,(Tabela5[[#This Row],[Hora Fim Realizado]]-Tabela5[[#This Row],[Hora Início Realizado]])-V439,V439-(Tabela5[[#This Row],[Hora Fim Realizado]]-Tabela5[[#This Row],[Hora Início Realizado]]))</f>
        <v>1.2708333333333044E-2</v>
      </c>
      <c r="V439" s="3">
        <v>0.33333333333333298</v>
      </c>
      <c r="W439">
        <f>IF((V439-(Tabela5[[#This Row],[Hora Fim Realizado]]-Tabela5[[#This Row],[Hora Início Realizado]]))&lt; 0,-1*(MINUTE(Tabela5[[#This Row],[Hora ]]))+(HOUR(Tabela5[[#This Row],[Hora ]])*60),(MINUTE(Tabela5[[#This Row],[Hora ]]))+(HOUR(Tabela5[[#This Row],[Hora ]])*60))</f>
        <v>18</v>
      </c>
      <c r="X439" t="str">
        <f t="shared" si="6"/>
        <v>Até 30 minutos</v>
      </c>
      <c r="Y439" s="3">
        <f>IFERROR(MROUND(Tabela5[[#This Row],[Filtro Horário Fim]],1/48)," ")</f>
        <v>0.89583333333333326</v>
      </c>
      <c r="Z439" s="3">
        <f>IFERROR(MROUND(Tabela5[[#This Row],[Hora Início Realizado]],1/48)," ")</f>
        <v>0.5625</v>
      </c>
    </row>
    <row r="440" spans="1:26" x14ac:dyDescent="0.3">
      <c r="A440" t="s">
        <v>17</v>
      </c>
      <c r="B440">
        <v>149</v>
      </c>
      <c r="C440" t="s">
        <v>1905</v>
      </c>
      <c r="D440" t="s">
        <v>1044</v>
      </c>
      <c r="E440" t="s">
        <v>1926</v>
      </c>
      <c r="F440" t="s">
        <v>1927</v>
      </c>
      <c r="G440" t="s">
        <v>80</v>
      </c>
      <c r="H440" t="s">
        <v>1418</v>
      </c>
      <c r="I440" t="s">
        <v>24</v>
      </c>
      <c r="J440" t="s">
        <v>37</v>
      </c>
      <c r="K440" t="s">
        <v>1928</v>
      </c>
      <c r="L440" t="s">
        <v>767</v>
      </c>
      <c r="M440" t="s">
        <v>1929</v>
      </c>
      <c r="N440" t="s">
        <v>1930</v>
      </c>
      <c r="O440" s="3" t="s">
        <v>1931</v>
      </c>
      <c r="P440" t="s">
        <v>31</v>
      </c>
      <c r="R440">
        <v>5.25</v>
      </c>
      <c r="S440" t="str">
        <f>LEFT(Tabela5[[#This Row],[Hora Fim Realizado]],5)</f>
        <v>16:47</v>
      </c>
      <c r="T440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17h</v>
      </c>
      <c r="U440" s="3">
        <f>IF((V440-(Tabela5[[#This Row],[Hora Fim Realizado]]-Tabela5[[#This Row],[Hora Início Realizado]]))&lt; 0,(Tabela5[[#This Row],[Hora Fim Realizado]]-Tabela5[[#This Row],[Hora Início Realizado]])-V440,V440-(Tabela5[[#This Row],[Hora Fim Realizado]]-Tabela5[[#This Row],[Hora Início Realizado]]))</f>
        <v>0.10394675925925895</v>
      </c>
      <c r="V440" s="3">
        <v>0.33333333333333298</v>
      </c>
      <c r="W440">
        <f>IF((V440-(Tabela5[[#This Row],[Hora Fim Realizado]]-Tabela5[[#This Row],[Hora Início Realizado]]))&lt; 0,-1*(MINUTE(Tabela5[[#This Row],[Hora ]]))+(HOUR(Tabela5[[#This Row],[Hora ]])*60),(MINUTE(Tabela5[[#This Row],[Hora ]]))+(HOUR(Tabela5[[#This Row],[Hora ]])*60))</f>
        <v>149</v>
      </c>
      <c r="X440" t="str">
        <f t="shared" si="6"/>
        <v>Acima de 120 minutos</v>
      </c>
      <c r="Y440" s="3">
        <f>IFERROR(MROUND(Tabela5[[#This Row],[Filtro Horário Fim]],1/48)," ")</f>
        <v>0.70833333333333326</v>
      </c>
      <c r="Z440" s="3">
        <f>IFERROR(MROUND(Tabela5[[#This Row],[Hora Início Realizado]],1/48)," ")</f>
        <v>0.47916666666666663</v>
      </c>
    </row>
    <row r="441" spans="1:26" x14ac:dyDescent="0.3">
      <c r="A441" t="s">
        <v>17</v>
      </c>
      <c r="B441">
        <v>314</v>
      </c>
      <c r="C441" t="s">
        <v>1905</v>
      </c>
      <c r="D441" t="s">
        <v>1932</v>
      </c>
      <c r="E441" t="s">
        <v>1933</v>
      </c>
      <c r="F441" t="s">
        <v>1934</v>
      </c>
      <c r="G441" t="s">
        <v>63</v>
      </c>
      <c r="H441" t="s">
        <v>1163</v>
      </c>
      <c r="I441" t="s">
        <v>24</v>
      </c>
      <c r="J441" t="s">
        <v>37</v>
      </c>
      <c r="K441" t="s">
        <v>1935</v>
      </c>
      <c r="L441" t="s">
        <v>1477</v>
      </c>
      <c r="M441" t="s">
        <v>502</v>
      </c>
      <c r="N441" t="s">
        <v>1936</v>
      </c>
      <c r="O441" s="3" t="s">
        <v>1937</v>
      </c>
      <c r="P441" t="s">
        <v>68</v>
      </c>
      <c r="R441">
        <v>7.4550000000000001</v>
      </c>
      <c r="S441" t="str">
        <f>LEFT(Tabela5[[#This Row],[Hora Fim Realizado]],5)</f>
        <v>17:55</v>
      </c>
      <c r="T441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18h</v>
      </c>
      <c r="U441" s="3">
        <f>IF((V441-(Tabela5[[#This Row],[Hora Fim Realizado]]-Tabela5[[#This Row],[Hora Início Realizado]]))&lt; 0,(Tabela5[[#This Row],[Hora Fim Realizado]]-Tabela5[[#This Row],[Hora Início Realizado]])-V441,V441-(Tabela5[[#This Row],[Hora Fim Realizado]]-Tabela5[[#This Row],[Hora Início Realizado]]))</f>
        <v>0.21805555555555517</v>
      </c>
      <c r="V441" s="3">
        <v>0.33333333333333298</v>
      </c>
      <c r="W441">
        <f>IF((V441-(Tabela5[[#This Row],[Hora Fim Realizado]]-Tabela5[[#This Row],[Hora Início Realizado]]))&lt; 0,-1*(MINUTE(Tabela5[[#This Row],[Hora ]]))+(HOUR(Tabela5[[#This Row],[Hora ]])*60),(MINUTE(Tabela5[[#This Row],[Hora ]]))+(HOUR(Tabela5[[#This Row],[Hora ]])*60))</f>
        <v>314</v>
      </c>
      <c r="X441" t="str">
        <f t="shared" si="6"/>
        <v>Acima de 120 minutos</v>
      </c>
      <c r="Y441" s="3">
        <f>IFERROR(MROUND(Tabela5[[#This Row],[Filtro Horário Fim]],1/48)," ")</f>
        <v>0.75</v>
      </c>
      <c r="Z441" s="3">
        <f>IFERROR(MROUND(Tabela5[[#This Row],[Hora Início Realizado]],1/48)," ")</f>
        <v>0.625</v>
      </c>
    </row>
    <row r="442" spans="1:26" x14ac:dyDescent="0.3">
      <c r="A442" t="s">
        <v>17</v>
      </c>
      <c r="B442">
        <v>268</v>
      </c>
      <c r="C442" t="s">
        <v>1905</v>
      </c>
      <c r="D442" t="s">
        <v>1938</v>
      </c>
      <c r="E442" t="s">
        <v>1939</v>
      </c>
      <c r="F442" t="s">
        <v>1940</v>
      </c>
      <c r="G442" t="s">
        <v>35</v>
      </c>
      <c r="H442" t="s">
        <v>1418</v>
      </c>
      <c r="I442" t="s">
        <v>24</v>
      </c>
      <c r="J442" t="s">
        <v>37</v>
      </c>
      <c r="K442" t="s">
        <v>1941</v>
      </c>
      <c r="L442" t="s">
        <v>27</v>
      </c>
      <c r="M442" t="s">
        <v>28</v>
      </c>
      <c r="N442" t="s">
        <v>1741</v>
      </c>
      <c r="O442" s="3" t="s">
        <v>1942</v>
      </c>
      <c r="P442" t="s">
        <v>41</v>
      </c>
      <c r="R442">
        <v>9.26</v>
      </c>
      <c r="S442" t="str">
        <f>LEFT(Tabela5[[#This Row],[Hora Fim Realizado]],5)</f>
        <v>16:51</v>
      </c>
      <c r="T442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17h</v>
      </c>
      <c r="U442" s="3">
        <f>IF((V442-(Tabela5[[#This Row],[Hora Fim Realizado]]-Tabela5[[#This Row],[Hora Início Realizado]]))&lt; 0,(Tabela5[[#This Row],[Hora Fim Realizado]]-Tabela5[[#This Row],[Hora Início Realizado]])-V442,V442-(Tabela5[[#This Row],[Hora Fim Realizado]]-Tabela5[[#This Row],[Hora Início Realizado]]))</f>
        <v>0.18627314814814783</v>
      </c>
      <c r="V442" s="3">
        <v>0.33333333333333298</v>
      </c>
      <c r="W442">
        <f>IF((V442-(Tabela5[[#This Row],[Hora Fim Realizado]]-Tabela5[[#This Row],[Hora Início Realizado]]))&lt; 0,-1*(MINUTE(Tabela5[[#This Row],[Hora ]]))+(HOUR(Tabela5[[#This Row],[Hora ]])*60),(MINUTE(Tabela5[[#This Row],[Hora ]]))+(HOUR(Tabela5[[#This Row],[Hora ]])*60))</f>
        <v>268</v>
      </c>
      <c r="X442" t="str">
        <f t="shared" si="6"/>
        <v>Acima de 120 minutos</v>
      </c>
      <c r="Y442" s="3">
        <f>IFERROR(MROUND(Tabela5[[#This Row],[Filtro Horário Fim]],1/48)," ")</f>
        <v>0.70833333333333326</v>
      </c>
      <c r="Z442" s="3">
        <f>IFERROR(MROUND(Tabela5[[#This Row],[Hora Início Realizado]],1/48)," ")</f>
        <v>0.5625</v>
      </c>
    </row>
    <row r="443" spans="1:26" x14ac:dyDescent="0.3">
      <c r="A443" t="s">
        <v>17</v>
      </c>
      <c r="B443">
        <v>167</v>
      </c>
      <c r="C443" t="s">
        <v>1905</v>
      </c>
      <c r="D443" t="s">
        <v>1943</v>
      </c>
      <c r="E443" t="s">
        <v>1944</v>
      </c>
      <c r="F443" t="s">
        <v>1945</v>
      </c>
      <c r="G443" t="s">
        <v>22</v>
      </c>
      <c r="H443" t="s">
        <v>1946</v>
      </c>
      <c r="I443" t="s">
        <v>24</v>
      </c>
      <c r="J443" t="s">
        <v>37</v>
      </c>
      <c r="K443" t="s">
        <v>1947</v>
      </c>
      <c r="L443" t="s">
        <v>27</v>
      </c>
      <c r="M443" t="s">
        <v>28</v>
      </c>
      <c r="N443" t="s">
        <v>1948</v>
      </c>
      <c r="O443" s="3" t="s">
        <v>1949</v>
      </c>
      <c r="P443" t="s">
        <v>31</v>
      </c>
      <c r="R443">
        <v>7.8650000000000002</v>
      </c>
      <c r="S443" t="str">
        <f>LEFT(Tabela5[[#This Row],[Hora Fim Realizado]],5)</f>
        <v>18:32</v>
      </c>
      <c r="T443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19h</v>
      </c>
      <c r="U443" s="3">
        <f>IF((V443-(Tabela5[[#This Row],[Hora Fim Realizado]]-Tabela5[[#This Row],[Hora Início Realizado]]))&lt; 0,(Tabela5[[#This Row],[Hora Fim Realizado]]-Tabela5[[#This Row],[Hora Início Realizado]])-V443,V443-(Tabela5[[#This Row],[Hora Fim Realizado]]-Tabela5[[#This Row],[Hora Início Realizado]]))</f>
        <v>0.11656249999999974</v>
      </c>
      <c r="V443" s="3">
        <v>0.33333333333333298</v>
      </c>
      <c r="W443">
        <f>IF((V443-(Tabela5[[#This Row],[Hora Fim Realizado]]-Tabela5[[#This Row],[Hora Início Realizado]]))&lt; 0,-1*(MINUTE(Tabela5[[#This Row],[Hora ]]))+(HOUR(Tabela5[[#This Row],[Hora ]])*60),(MINUTE(Tabela5[[#This Row],[Hora ]]))+(HOUR(Tabela5[[#This Row],[Hora ]])*60))</f>
        <v>167</v>
      </c>
      <c r="X443" t="str">
        <f t="shared" si="6"/>
        <v>Acima de 120 minutos</v>
      </c>
      <c r="Y443" s="3">
        <f>IFERROR(MROUND(Tabela5[[#This Row],[Filtro Horário Fim]],1/48)," ")</f>
        <v>0.77083333333333326</v>
      </c>
      <c r="Z443" s="3">
        <f>IFERROR(MROUND(Tabela5[[#This Row],[Hora Início Realizado]],1/48)," ")</f>
        <v>0.5625</v>
      </c>
    </row>
    <row r="444" spans="1:26" x14ac:dyDescent="0.3">
      <c r="A444" t="s">
        <v>17</v>
      </c>
      <c r="B444">
        <v>48</v>
      </c>
      <c r="C444" t="s">
        <v>1905</v>
      </c>
      <c r="D444" t="s">
        <v>1950</v>
      </c>
      <c r="E444" t="s">
        <v>1951</v>
      </c>
      <c r="F444" t="s">
        <v>1952</v>
      </c>
      <c r="G444" t="s">
        <v>158</v>
      </c>
      <c r="H444" t="s">
        <v>476</v>
      </c>
      <c r="I444" t="s">
        <v>24</v>
      </c>
      <c r="J444" t="s">
        <v>37</v>
      </c>
      <c r="K444" t="s">
        <v>1953</v>
      </c>
      <c r="L444" t="s">
        <v>27</v>
      </c>
      <c r="M444" t="s">
        <v>28</v>
      </c>
      <c r="N444" t="s">
        <v>1954</v>
      </c>
      <c r="O444" s="3" t="s">
        <v>1955</v>
      </c>
      <c r="P444" t="s">
        <v>50</v>
      </c>
      <c r="R444">
        <v>9.07</v>
      </c>
      <c r="S444" t="str">
        <f>LEFT(Tabela5[[#This Row],[Hora Fim Realizado]],5)</f>
        <v>20:54</v>
      </c>
      <c r="T444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444" s="3">
        <f>IF((V444-(Tabela5[[#This Row],[Hora Fim Realizado]]-Tabela5[[#This Row],[Hora Início Realizado]]))&lt; 0,(Tabela5[[#This Row],[Hora Fim Realizado]]-Tabela5[[#This Row],[Hora Início Realizado]])-V444,V444-(Tabela5[[#This Row],[Hora Fim Realizado]]-Tabela5[[#This Row],[Hora Início Realizado]]))</f>
        <v>3.3356481481481126E-2</v>
      </c>
      <c r="V444" s="3">
        <v>0.33333333333333298</v>
      </c>
      <c r="W444">
        <f>IF((V444-(Tabela5[[#This Row],[Hora Fim Realizado]]-Tabela5[[#This Row],[Hora Início Realizado]]))&lt; 0,-1*(MINUTE(Tabela5[[#This Row],[Hora ]]))+(HOUR(Tabela5[[#This Row],[Hora ]])*60),(MINUTE(Tabela5[[#This Row],[Hora ]]))+(HOUR(Tabela5[[#This Row],[Hora ]])*60))</f>
        <v>48</v>
      </c>
      <c r="X444" t="str">
        <f t="shared" si="6"/>
        <v>De 30 até 60 minutos</v>
      </c>
      <c r="Y444" s="3">
        <f>IFERROR(MROUND(Tabela5[[#This Row],[Filtro Horário Fim]],1/48)," ")</f>
        <v>0.875</v>
      </c>
      <c r="Z444" s="3">
        <f>IFERROR(MROUND(Tabela5[[#This Row],[Hora Início Realizado]],1/48)," ")</f>
        <v>0.5625</v>
      </c>
    </row>
    <row r="445" spans="1:26" x14ac:dyDescent="0.3">
      <c r="A445" t="s">
        <v>17</v>
      </c>
      <c r="B445">
        <v>56</v>
      </c>
      <c r="C445" t="s">
        <v>1905</v>
      </c>
      <c r="D445" t="s">
        <v>1956</v>
      </c>
      <c r="E445" t="s">
        <v>1957</v>
      </c>
      <c r="F445" t="s">
        <v>1958</v>
      </c>
      <c r="G445" t="s">
        <v>151</v>
      </c>
      <c r="H445" t="s">
        <v>1067</v>
      </c>
      <c r="I445" t="s">
        <v>24</v>
      </c>
      <c r="J445" t="s">
        <v>37</v>
      </c>
      <c r="K445" t="s">
        <v>1953</v>
      </c>
      <c r="L445" t="s">
        <v>27</v>
      </c>
      <c r="M445" t="s">
        <v>28</v>
      </c>
      <c r="N445" t="s">
        <v>1959</v>
      </c>
      <c r="O445" s="3" t="s">
        <v>1960</v>
      </c>
      <c r="P445" t="s">
        <v>41</v>
      </c>
      <c r="R445">
        <v>10.875</v>
      </c>
      <c r="S445" t="str">
        <f>LEFT(Tabela5[[#This Row],[Hora Fim Realizado]],5)</f>
        <v>21:03</v>
      </c>
      <c r="T445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Acima de 21h</v>
      </c>
      <c r="U445" s="3">
        <f>IF((V445-(Tabela5[[#This Row],[Hora Fim Realizado]]-Tabela5[[#This Row],[Hora Início Realizado]]))&lt; 0,(Tabela5[[#This Row],[Hora Fim Realizado]]-Tabela5[[#This Row],[Hora Início Realizado]])-V445,V445-(Tabela5[[#This Row],[Hora Fim Realizado]]-Tabela5[[#This Row],[Hora Início Realizado]]))</f>
        <v>3.9479166666666343E-2</v>
      </c>
      <c r="V445" s="3">
        <v>0.33333333333333298</v>
      </c>
      <c r="W445">
        <f>IF((V445-(Tabela5[[#This Row],[Hora Fim Realizado]]-Tabela5[[#This Row],[Hora Início Realizado]]))&lt; 0,-1*(MINUTE(Tabela5[[#This Row],[Hora ]]))+(HOUR(Tabela5[[#This Row],[Hora ]])*60),(MINUTE(Tabela5[[#This Row],[Hora ]]))+(HOUR(Tabela5[[#This Row],[Hora ]])*60))</f>
        <v>56</v>
      </c>
      <c r="X445" t="str">
        <f t="shared" si="6"/>
        <v>De 30 até 60 minutos</v>
      </c>
      <c r="Y445" s="3">
        <f>IFERROR(MROUND(Tabela5[[#This Row],[Filtro Horário Fim]],1/48)," ")</f>
        <v>0.875</v>
      </c>
      <c r="Z445" s="3">
        <f>IFERROR(MROUND(Tabela5[[#This Row],[Hora Início Realizado]],1/48)," ")</f>
        <v>0.58333333333333326</v>
      </c>
    </row>
    <row r="446" spans="1:26" x14ac:dyDescent="0.3">
      <c r="A446" t="s">
        <v>17</v>
      </c>
      <c r="B446">
        <v>-15</v>
      </c>
      <c r="C446" t="s">
        <v>1905</v>
      </c>
      <c r="D446" t="s">
        <v>1961</v>
      </c>
      <c r="E446" t="s">
        <v>1962</v>
      </c>
      <c r="F446" t="s">
        <v>1963</v>
      </c>
      <c r="G446" t="s">
        <v>115</v>
      </c>
      <c r="H446" t="s">
        <v>291</v>
      </c>
      <c r="I446" t="s">
        <v>24</v>
      </c>
      <c r="J446" t="s">
        <v>37</v>
      </c>
      <c r="K446" t="s">
        <v>1964</v>
      </c>
      <c r="L446" t="s">
        <v>501</v>
      </c>
      <c r="M446" t="s">
        <v>502</v>
      </c>
      <c r="N446" t="s">
        <v>1965</v>
      </c>
      <c r="O446" s="3" t="s">
        <v>1966</v>
      </c>
      <c r="P446" t="s">
        <v>92</v>
      </c>
      <c r="R446">
        <v>7.75</v>
      </c>
      <c r="S446" t="str">
        <f>LEFT(Tabela5[[#This Row],[Hora Fim Realizado]],5)</f>
        <v>18:30</v>
      </c>
      <c r="T446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19h</v>
      </c>
      <c r="U446" s="3">
        <f>IF((V446-(Tabela5[[#This Row],[Hora Fim Realizado]]-Tabela5[[#This Row],[Hora Início Realizado]]))&lt; 0,(Tabela5[[#This Row],[Hora Fim Realizado]]-Tabela5[[#This Row],[Hora Início Realizado]])-V446,V446-(Tabela5[[#This Row],[Hora Fim Realizado]]-Tabela5[[#This Row],[Hora Início Realizado]]))</f>
        <v>1.0416666666667074E-2</v>
      </c>
      <c r="V446" s="3">
        <v>0.33333333333333298</v>
      </c>
      <c r="W446">
        <f>IF((V446-(Tabela5[[#This Row],[Hora Fim Realizado]]-Tabela5[[#This Row],[Hora Início Realizado]]))&lt; 0,-1*(MINUTE(Tabela5[[#This Row],[Hora ]]))+(HOUR(Tabela5[[#This Row],[Hora ]])*60),(MINUTE(Tabela5[[#This Row],[Hora ]]))+(HOUR(Tabela5[[#This Row],[Hora ]])*60))</f>
        <v>-15</v>
      </c>
      <c r="X446" t="str">
        <f t="shared" si="6"/>
        <v>Estouro</v>
      </c>
      <c r="Y446" s="3">
        <f>IFERROR(MROUND(Tabela5[[#This Row],[Filtro Horário Fim]],1/48)," ")</f>
        <v>0.77083333333333326</v>
      </c>
      <c r="Z446" s="3">
        <f>IFERROR(MROUND(Tabela5[[#This Row],[Hora Início Realizado]],1/48)," ")</f>
        <v>0.4375</v>
      </c>
    </row>
    <row r="447" spans="1:26" x14ac:dyDescent="0.3">
      <c r="A447" t="s">
        <v>17</v>
      </c>
      <c r="B447">
        <v>60</v>
      </c>
      <c r="C447" t="s">
        <v>1905</v>
      </c>
      <c r="D447" t="s">
        <v>1967</v>
      </c>
      <c r="E447" t="s">
        <v>1968</v>
      </c>
      <c r="F447" t="s">
        <v>1969</v>
      </c>
      <c r="G447" t="s">
        <v>22</v>
      </c>
      <c r="H447" t="s">
        <v>1606</v>
      </c>
      <c r="I447" t="s">
        <v>24</v>
      </c>
      <c r="J447" t="s">
        <v>37</v>
      </c>
      <c r="K447" t="s">
        <v>1970</v>
      </c>
      <c r="L447" t="s">
        <v>27</v>
      </c>
      <c r="M447" t="s">
        <v>28</v>
      </c>
      <c r="N447" t="s">
        <v>1971</v>
      </c>
      <c r="O447" s="3" t="s">
        <v>1972</v>
      </c>
      <c r="P447" t="s">
        <v>31</v>
      </c>
      <c r="R447">
        <v>11.504999999999999</v>
      </c>
      <c r="S447" t="str">
        <f>LEFT(Tabela5[[#This Row],[Hora Fim Realizado]],5)</f>
        <v>20:11</v>
      </c>
      <c r="T447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447" s="3">
        <f>IF((V447-(Tabela5[[#This Row],[Hora Fim Realizado]]-Tabela5[[#This Row],[Hora Início Realizado]]))&lt; 0,(Tabela5[[#This Row],[Hora Fim Realizado]]-Tabela5[[#This Row],[Hora Início Realizado]])-V447,V447-(Tabela5[[#This Row],[Hora Fim Realizado]]-Tabela5[[#This Row],[Hora Início Realizado]]))</f>
        <v>4.1967592592592251E-2</v>
      </c>
      <c r="V447" s="3">
        <v>0.33333333333333298</v>
      </c>
      <c r="W447">
        <f>IF((V447-(Tabela5[[#This Row],[Hora Fim Realizado]]-Tabela5[[#This Row],[Hora Início Realizado]]))&lt; 0,-1*(MINUTE(Tabela5[[#This Row],[Hora ]]))+(HOUR(Tabela5[[#This Row],[Hora ]])*60),(MINUTE(Tabela5[[#This Row],[Hora ]]))+(HOUR(Tabela5[[#This Row],[Hora ]])*60))</f>
        <v>60</v>
      </c>
      <c r="X447" t="str">
        <f t="shared" si="6"/>
        <v>De 30 até 60 minutos</v>
      </c>
      <c r="Y447" s="3">
        <f>IFERROR(MROUND(Tabela5[[#This Row],[Filtro Horário Fim]],1/48)," ")</f>
        <v>0.83333333333333326</v>
      </c>
      <c r="Z447" s="3">
        <f>IFERROR(MROUND(Tabela5[[#This Row],[Hora Início Realizado]],1/48)," ")</f>
        <v>0.54166666666666663</v>
      </c>
    </row>
    <row r="448" spans="1:26" x14ac:dyDescent="0.3">
      <c r="A448" t="s">
        <v>17</v>
      </c>
      <c r="B448">
        <v>80</v>
      </c>
      <c r="C448" t="s">
        <v>1905</v>
      </c>
      <c r="D448" t="s">
        <v>1973</v>
      </c>
      <c r="E448" t="s">
        <v>1974</v>
      </c>
      <c r="F448" t="s">
        <v>1975</v>
      </c>
      <c r="G448" t="s">
        <v>45</v>
      </c>
      <c r="H448" t="s">
        <v>354</v>
      </c>
      <c r="I448" t="s">
        <v>24</v>
      </c>
      <c r="J448" t="s">
        <v>37</v>
      </c>
      <c r="K448" t="s">
        <v>1970</v>
      </c>
      <c r="L448" t="s">
        <v>27</v>
      </c>
      <c r="M448" t="s">
        <v>28</v>
      </c>
      <c r="N448" t="s">
        <v>1741</v>
      </c>
      <c r="O448" s="3" t="s">
        <v>1888</v>
      </c>
      <c r="P448" t="s">
        <v>50</v>
      </c>
      <c r="R448">
        <v>11.540000000000001</v>
      </c>
      <c r="S448" t="str">
        <f>LEFT(Tabela5[[#This Row],[Hora Fim Realizado]],5)</f>
        <v>20:00</v>
      </c>
      <c r="T448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448" s="3">
        <f>IF((V448-(Tabela5[[#This Row],[Hora Fim Realizado]]-Tabela5[[#This Row],[Hora Início Realizado]]))&lt; 0,(Tabela5[[#This Row],[Hora Fim Realizado]]-Tabela5[[#This Row],[Hora Início Realizado]])-V448,V448-(Tabela5[[#This Row],[Hora Fim Realizado]]-Tabela5[[#This Row],[Hora Início Realizado]]))</f>
        <v>5.5555555555555192E-2</v>
      </c>
      <c r="V448" s="3">
        <v>0.33333333333333298</v>
      </c>
      <c r="W448">
        <f>IF((V448-(Tabela5[[#This Row],[Hora Fim Realizado]]-Tabela5[[#This Row],[Hora Início Realizado]]))&lt; 0,-1*(MINUTE(Tabela5[[#This Row],[Hora ]]))+(HOUR(Tabela5[[#This Row],[Hora ]])*60),(MINUTE(Tabela5[[#This Row],[Hora ]]))+(HOUR(Tabela5[[#This Row],[Hora ]])*60))</f>
        <v>80</v>
      </c>
      <c r="X448" t="str">
        <f t="shared" si="6"/>
        <v>De 60 até 90 minutos</v>
      </c>
      <c r="Y448" s="3">
        <f>IFERROR(MROUND(Tabela5[[#This Row],[Filtro Horário Fim]],1/48)," ")</f>
        <v>0.83333333333333326</v>
      </c>
      <c r="Z448" s="3">
        <f>IFERROR(MROUND(Tabela5[[#This Row],[Hora Início Realizado]],1/48)," ")</f>
        <v>0.5625</v>
      </c>
    </row>
    <row r="449" spans="1:26" x14ac:dyDescent="0.3">
      <c r="A449" t="s">
        <v>17</v>
      </c>
      <c r="B449">
        <v>-25</v>
      </c>
      <c r="C449" t="s">
        <v>1905</v>
      </c>
      <c r="D449" t="s">
        <v>1976</v>
      </c>
      <c r="E449" t="s">
        <v>1977</v>
      </c>
      <c r="F449" t="s">
        <v>1978</v>
      </c>
      <c r="G449" t="s">
        <v>88</v>
      </c>
      <c r="H449" t="s">
        <v>491</v>
      </c>
      <c r="I449" t="s">
        <v>24</v>
      </c>
      <c r="J449" t="s">
        <v>37</v>
      </c>
      <c r="K449" t="s">
        <v>1979</v>
      </c>
      <c r="L449" t="s">
        <v>1980</v>
      </c>
      <c r="M449" t="s">
        <v>28</v>
      </c>
      <c r="N449" t="s">
        <v>1981</v>
      </c>
      <c r="O449" s="3" t="s">
        <v>1982</v>
      </c>
      <c r="P449" t="s">
        <v>92</v>
      </c>
      <c r="R449">
        <v>11.5</v>
      </c>
      <c r="S449" t="str">
        <f>LEFT(Tabela5[[#This Row],[Hora Fim Realizado]],5)</f>
        <v>20:30</v>
      </c>
      <c r="T449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449" s="3">
        <f>IF((V449-(Tabela5[[#This Row],[Hora Fim Realizado]]-Tabela5[[#This Row],[Hora Início Realizado]]))&lt; 0,(Tabela5[[#This Row],[Hora Fim Realizado]]-Tabela5[[#This Row],[Hora Início Realizado]])-V449,V449-(Tabela5[[#This Row],[Hora Fim Realizado]]-Tabela5[[#This Row],[Hora Início Realizado]]))</f>
        <v>1.7465277777778121E-2</v>
      </c>
      <c r="V449" s="3">
        <v>0.33333333333333298</v>
      </c>
      <c r="W449">
        <f>IF((V449-(Tabela5[[#This Row],[Hora Fim Realizado]]-Tabela5[[#This Row],[Hora Início Realizado]]))&lt; 0,-1*(MINUTE(Tabela5[[#This Row],[Hora ]]))+(HOUR(Tabela5[[#This Row],[Hora ]])*60),(MINUTE(Tabela5[[#This Row],[Hora ]]))+(HOUR(Tabela5[[#This Row],[Hora ]])*60))</f>
        <v>-25</v>
      </c>
      <c r="X449" t="str">
        <f t="shared" si="6"/>
        <v>Estouro</v>
      </c>
      <c r="Y449" s="3">
        <f>IFERROR(MROUND(Tabela5[[#This Row],[Filtro Horário Fim]],1/48)," ")</f>
        <v>0.85416666666666663</v>
      </c>
      <c r="Z449" s="3">
        <f>IFERROR(MROUND(Tabela5[[#This Row],[Hora Início Realizado]],1/48)," ")</f>
        <v>0.5</v>
      </c>
    </row>
    <row r="450" spans="1:26" x14ac:dyDescent="0.3">
      <c r="A450" t="s">
        <v>17</v>
      </c>
      <c r="B450">
        <v>-21</v>
      </c>
      <c r="C450" t="s">
        <v>1905</v>
      </c>
      <c r="D450" t="s">
        <v>1983</v>
      </c>
      <c r="E450" t="s">
        <v>1984</v>
      </c>
      <c r="F450" t="s">
        <v>1985</v>
      </c>
      <c r="G450" t="s">
        <v>88</v>
      </c>
      <c r="H450" t="s">
        <v>580</v>
      </c>
      <c r="I450" t="s">
        <v>24</v>
      </c>
      <c r="J450" t="s">
        <v>37</v>
      </c>
      <c r="K450" t="s">
        <v>1908</v>
      </c>
      <c r="L450" t="s">
        <v>501</v>
      </c>
      <c r="M450" t="s">
        <v>502</v>
      </c>
      <c r="N450" t="s">
        <v>1746</v>
      </c>
      <c r="O450" s="3" t="s">
        <v>1986</v>
      </c>
      <c r="P450" t="s">
        <v>92</v>
      </c>
      <c r="R450">
        <v>12.125</v>
      </c>
      <c r="S450" t="str">
        <f>LEFT(Tabela5[[#This Row],[Hora Fim Realizado]],5)</f>
        <v>18:41</v>
      </c>
      <c r="T450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19h</v>
      </c>
      <c r="U450" s="3">
        <f>IF((V450-(Tabela5[[#This Row],[Hora Fim Realizado]]-Tabela5[[#This Row],[Hora Início Realizado]]))&lt; 0,(Tabela5[[#This Row],[Hora Fim Realizado]]-Tabela5[[#This Row],[Hora Início Realizado]])-V450,V450-(Tabela5[[#This Row],[Hora Fim Realizado]]-Tabela5[[#This Row],[Hora Início Realizado]]))</f>
        <v>1.5104166666666974E-2</v>
      </c>
      <c r="V450" s="3">
        <v>0.33333333333333298</v>
      </c>
      <c r="W450">
        <f>IF((V450-(Tabela5[[#This Row],[Hora Fim Realizado]]-Tabela5[[#This Row],[Hora Início Realizado]]))&lt; 0,-1*(MINUTE(Tabela5[[#This Row],[Hora ]]))+(HOUR(Tabela5[[#This Row],[Hora ]])*60),(MINUTE(Tabela5[[#This Row],[Hora ]]))+(HOUR(Tabela5[[#This Row],[Hora ]])*60))</f>
        <v>-21</v>
      </c>
      <c r="X450" t="str">
        <f t="shared" ref="X450:X513" si="7">IF(W450&lt;0, "Estouro", IF(W450&lt;=31,"Até 30 minutos",IF(W450&lt;=61,"De 30 até 60 minutos",IF(W450&lt;=91,"De 60 até 90 minutos",IF(W450&lt;=121,"De 90 até 120 minutos", IF(W450&gt;=121,"Acima de 120 minutos"))))))</f>
        <v>Estouro</v>
      </c>
      <c r="Y450" s="3">
        <f>IFERROR(MROUND(Tabela5[[#This Row],[Filtro Horário Fim]],1/48)," ")</f>
        <v>0.77083333333333326</v>
      </c>
      <c r="Z450" s="3">
        <f>IFERROR(MROUND(Tabela5[[#This Row],[Hora Início Realizado]],1/48)," ")</f>
        <v>0.4375</v>
      </c>
    </row>
    <row r="451" spans="1:26" x14ac:dyDescent="0.3">
      <c r="A451" t="s">
        <v>17</v>
      </c>
      <c r="B451">
        <v>0</v>
      </c>
      <c r="C451" t="s">
        <v>1905</v>
      </c>
      <c r="D451" t="s">
        <v>1987</v>
      </c>
      <c r="E451" t="s">
        <v>1988</v>
      </c>
      <c r="F451" t="s">
        <v>1989</v>
      </c>
      <c r="G451" t="s">
        <v>54</v>
      </c>
      <c r="H451" t="s">
        <v>182</v>
      </c>
      <c r="I451" t="s">
        <v>24</v>
      </c>
      <c r="J451" t="s">
        <v>37</v>
      </c>
      <c r="K451" t="s">
        <v>1908</v>
      </c>
      <c r="L451" t="s">
        <v>27</v>
      </c>
      <c r="M451" t="s">
        <v>28</v>
      </c>
      <c r="N451" t="s">
        <v>1990</v>
      </c>
      <c r="O451" s="3" t="s">
        <v>1991</v>
      </c>
      <c r="P451" t="s">
        <v>59</v>
      </c>
      <c r="R451">
        <v>14.5</v>
      </c>
      <c r="S451" t="str">
        <f>LEFT(Tabela5[[#This Row],[Hora Fim Realizado]],5)</f>
        <v>21:10</v>
      </c>
      <c r="T451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Acima de 21h</v>
      </c>
      <c r="U451" s="3">
        <f>IF((V451-(Tabela5[[#This Row],[Hora Fim Realizado]]-Tabela5[[#This Row],[Hora Início Realizado]]))&lt; 0,(Tabela5[[#This Row],[Hora Fim Realizado]]-Tabela5[[#This Row],[Hora Início Realizado]])-V451,V451-(Tabela5[[#This Row],[Hora Fim Realizado]]-Tabela5[[#This Row],[Hora Início Realizado]]))</f>
        <v>9.259259259292163E-5</v>
      </c>
      <c r="V451" s="3">
        <v>0.33333333333333298</v>
      </c>
      <c r="W451">
        <f>IF((V451-(Tabela5[[#This Row],[Hora Fim Realizado]]-Tabela5[[#This Row],[Hora Início Realizado]]))&lt; 0,-1*(MINUTE(Tabela5[[#This Row],[Hora ]]))+(HOUR(Tabela5[[#This Row],[Hora ]])*60),(MINUTE(Tabela5[[#This Row],[Hora ]]))+(HOUR(Tabela5[[#This Row],[Hora ]])*60))</f>
        <v>0</v>
      </c>
      <c r="X451" t="str">
        <f t="shared" si="7"/>
        <v>Até 30 minutos</v>
      </c>
      <c r="Y451" s="3">
        <f>IFERROR(MROUND(Tabela5[[#This Row],[Filtro Horário Fim]],1/48)," ")</f>
        <v>0.875</v>
      </c>
      <c r="Z451" s="3">
        <f>IFERROR(MROUND(Tabela5[[#This Row],[Hora Início Realizado]],1/48)," ")</f>
        <v>0.54166666666666663</v>
      </c>
    </row>
    <row r="452" spans="1:26" x14ac:dyDescent="0.3">
      <c r="A452" t="s">
        <v>17</v>
      </c>
      <c r="B452">
        <v>39</v>
      </c>
      <c r="C452" t="s">
        <v>1905</v>
      </c>
      <c r="D452" t="s">
        <v>1992</v>
      </c>
      <c r="E452" t="s">
        <v>1993</v>
      </c>
      <c r="F452" t="s">
        <v>1994</v>
      </c>
      <c r="G452" t="s">
        <v>123</v>
      </c>
      <c r="H452" t="s">
        <v>202</v>
      </c>
      <c r="I452" t="s">
        <v>24</v>
      </c>
      <c r="J452" t="s">
        <v>37</v>
      </c>
      <c r="K452" t="s">
        <v>1908</v>
      </c>
      <c r="L452" t="s">
        <v>27</v>
      </c>
      <c r="M452" t="s">
        <v>28</v>
      </c>
      <c r="N452" t="s">
        <v>1995</v>
      </c>
      <c r="O452" s="3" t="s">
        <v>1996</v>
      </c>
      <c r="P452" t="s">
        <v>68</v>
      </c>
      <c r="R452">
        <v>14</v>
      </c>
      <c r="S452" t="str">
        <f>LEFT(Tabela5[[#This Row],[Hora Fim Realizado]],5)</f>
        <v>20:32</v>
      </c>
      <c r="T452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452" s="3">
        <f>IF((V452-(Tabela5[[#This Row],[Hora Fim Realizado]]-Tabela5[[#This Row],[Hora Início Realizado]]))&lt; 0,(Tabela5[[#This Row],[Hora Fim Realizado]]-Tabela5[[#This Row],[Hora Início Realizado]])-V452,V452-(Tabela5[[#This Row],[Hora Fim Realizado]]-Tabela5[[#This Row],[Hora Início Realizado]]))</f>
        <v>2.751157407407373E-2</v>
      </c>
      <c r="V452" s="3">
        <v>0.33333333333333298</v>
      </c>
      <c r="W452">
        <f>IF((V452-(Tabela5[[#This Row],[Hora Fim Realizado]]-Tabela5[[#This Row],[Hora Início Realizado]]))&lt; 0,-1*(MINUTE(Tabela5[[#This Row],[Hora ]]))+(HOUR(Tabela5[[#This Row],[Hora ]])*60),(MINUTE(Tabela5[[#This Row],[Hora ]]))+(HOUR(Tabela5[[#This Row],[Hora ]])*60))</f>
        <v>39</v>
      </c>
      <c r="X452" t="str">
        <f t="shared" si="7"/>
        <v>De 30 até 60 minutos</v>
      </c>
      <c r="Y452" s="3">
        <f>IFERROR(MROUND(Tabela5[[#This Row],[Filtro Horário Fim]],1/48)," ")</f>
        <v>0.85416666666666663</v>
      </c>
      <c r="Z452" s="3">
        <f>IFERROR(MROUND(Tabela5[[#This Row],[Hora Início Realizado]],1/48)," ")</f>
        <v>0.54166666666666663</v>
      </c>
    </row>
    <row r="453" spans="1:26" x14ac:dyDescent="0.3">
      <c r="A453" t="s">
        <v>17</v>
      </c>
      <c r="B453">
        <v>-8</v>
      </c>
      <c r="C453" t="s">
        <v>1905</v>
      </c>
      <c r="D453" t="s">
        <v>1997</v>
      </c>
      <c r="E453" t="s">
        <v>1998</v>
      </c>
      <c r="F453" t="s">
        <v>1999</v>
      </c>
      <c r="G453" t="s">
        <v>151</v>
      </c>
      <c r="H453" t="s">
        <v>2000</v>
      </c>
      <c r="I453" t="s">
        <v>24</v>
      </c>
      <c r="J453" t="s">
        <v>37</v>
      </c>
      <c r="K453" t="s">
        <v>1908</v>
      </c>
      <c r="L453" t="s">
        <v>501</v>
      </c>
      <c r="M453" t="s">
        <v>502</v>
      </c>
      <c r="N453" t="s">
        <v>2001</v>
      </c>
      <c r="O453" s="3" t="s">
        <v>2002</v>
      </c>
      <c r="P453" t="s">
        <v>41</v>
      </c>
      <c r="R453">
        <v>13.625</v>
      </c>
      <c r="S453" t="str">
        <f>LEFT(Tabela5[[#This Row],[Hora Fim Realizado]],5)</f>
        <v>18:32</v>
      </c>
      <c r="T453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19h</v>
      </c>
      <c r="U453" s="3">
        <f>IF((V453-(Tabela5[[#This Row],[Hora Fim Realizado]]-Tabela5[[#This Row],[Hora Início Realizado]]))&lt; 0,(Tabela5[[#This Row],[Hora Fim Realizado]]-Tabela5[[#This Row],[Hora Início Realizado]])-V453,V453-(Tabela5[[#This Row],[Hora Fim Realizado]]-Tabela5[[#This Row],[Hora Início Realizado]]))</f>
        <v>5.5787037037041132E-3</v>
      </c>
      <c r="V453" s="3">
        <v>0.33333333333333298</v>
      </c>
      <c r="W453">
        <f>IF((V453-(Tabela5[[#This Row],[Hora Fim Realizado]]-Tabela5[[#This Row],[Hora Início Realizado]]))&lt; 0,-1*(MINUTE(Tabela5[[#This Row],[Hora ]]))+(HOUR(Tabela5[[#This Row],[Hora ]])*60),(MINUTE(Tabela5[[#This Row],[Hora ]]))+(HOUR(Tabela5[[#This Row],[Hora ]])*60))</f>
        <v>-8</v>
      </c>
      <c r="X453" t="str">
        <f t="shared" si="7"/>
        <v>Estouro</v>
      </c>
      <c r="Y453" s="3">
        <f>IFERROR(MROUND(Tabela5[[#This Row],[Filtro Horário Fim]],1/48)," ")</f>
        <v>0.77083333333333326</v>
      </c>
      <c r="Z453" s="3">
        <f>IFERROR(MROUND(Tabela5[[#This Row],[Hora Início Realizado]],1/48)," ")</f>
        <v>0.4375</v>
      </c>
    </row>
    <row r="454" spans="1:26" x14ac:dyDescent="0.3">
      <c r="A454" t="s">
        <v>17</v>
      </c>
      <c r="B454">
        <v>5</v>
      </c>
      <c r="C454" t="s">
        <v>1905</v>
      </c>
      <c r="D454" t="s">
        <v>2003</v>
      </c>
      <c r="E454" t="s">
        <v>2004</v>
      </c>
      <c r="F454" t="s">
        <v>2005</v>
      </c>
      <c r="G454" t="s">
        <v>54</v>
      </c>
      <c r="H454" t="s">
        <v>182</v>
      </c>
      <c r="I454" t="s">
        <v>24</v>
      </c>
      <c r="J454" t="s">
        <v>37</v>
      </c>
      <c r="K454" t="s">
        <v>2006</v>
      </c>
      <c r="L454" t="s">
        <v>27</v>
      </c>
      <c r="M454" t="s">
        <v>28</v>
      </c>
      <c r="N454" t="s">
        <v>2007</v>
      </c>
      <c r="O454" s="3" t="s">
        <v>1152</v>
      </c>
      <c r="P454" t="s">
        <v>59</v>
      </c>
      <c r="R454">
        <v>4.7650000000000006</v>
      </c>
      <c r="S454" t="str">
        <f>LEFT(Tabela5[[#This Row],[Hora Fim Realizado]],5)</f>
        <v>21:02</v>
      </c>
      <c r="T454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Acima de 21h</v>
      </c>
      <c r="U454" s="3">
        <f>IF((V454-(Tabela5[[#This Row],[Hora Fim Realizado]]-Tabela5[[#This Row],[Hora Início Realizado]]))&lt; 0,(Tabela5[[#This Row],[Hora Fim Realizado]]-Tabela5[[#This Row],[Hora Início Realizado]])-V454,V454-(Tabela5[[#This Row],[Hora Fim Realizado]]-Tabela5[[#This Row],[Hora Início Realizado]]))</f>
        <v>4.0509259259255415E-3</v>
      </c>
      <c r="V454" s="3">
        <v>0.33333333333333298</v>
      </c>
      <c r="W454">
        <f>IF((V454-(Tabela5[[#This Row],[Hora Fim Realizado]]-Tabela5[[#This Row],[Hora Início Realizado]]))&lt; 0,-1*(MINUTE(Tabela5[[#This Row],[Hora ]]))+(HOUR(Tabela5[[#This Row],[Hora ]])*60),(MINUTE(Tabela5[[#This Row],[Hora ]]))+(HOUR(Tabela5[[#This Row],[Hora ]])*60))</f>
        <v>5</v>
      </c>
      <c r="X454" t="str">
        <f t="shared" si="7"/>
        <v>Até 30 minutos</v>
      </c>
      <c r="Y454" s="3">
        <f>IFERROR(MROUND(Tabela5[[#This Row],[Filtro Horário Fim]],1/48)," ")</f>
        <v>0.875</v>
      </c>
      <c r="Z454" s="3">
        <f>IFERROR(MROUND(Tabela5[[#This Row],[Hora Início Realizado]],1/48)," ")</f>
        <v>0.54166666666666663</v>
      </c>
    </row>
    <row r="455" spans="1:26" x14ac:dyDescent="0.3">
      <c r="A455" t="s">
        <v>17</v>
      </c>
      <c r="B455">
        <v>29</v>
      </c>
      <c r="C455" t="s">
        <v>1905</v>
      </c>
      <c r="D455" t="s">
        <v>2008</v>
      </c>
      <c r="E455" t="s">
        <v>2009</v>
      </c>
      <c r="F455" t="s">
        <v>2010</v>
      </c>
      <c r="G455" t="s">
        <v>158</v>
      </c>
      <c r="H455" t="s">
        <v>777</v>
      </c>
      <c r="I455" t="s">
        <v>24</v>
      </c>
      <c r="J455" t="s">
        <v>37</v>
      </c>
      <c r="K455" t="s">
        <v>1908</v>
      </c>
      <c r="L455" t="s">
        <v>27</v>
      </c>
      <c r="M455" t="s">
        <v>28</v>
      </c>
      <c r="N455" t="s">
        <v>2011</v>
      </c>
      <c r="O455" s="3" t="s">
        <v>2012</v>
      </c>
      <c r="P455" t="s">
        <v>50</v>
      </c>
      <c r="R455">
        <v>13</v>
      </c>
      <c r="S455" t="str">
        <f>LEFT(Tabela5[[#This Row],[Hora Fim Realizado]],5)</f>
        <v>20:49</v>
      </c>
      <c r="T455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455" s="3">
        <f>IF((V455-(Tabela5[[#This Row],[Hora Fim Realizado]]-Tabela5[[#This Row],[Hora Início Realizado]]))&lt; 0,(Tabela5[[#This Row],[Hora Fim Realizado]]-Tabela5[[#This Row],[Hora Início Realizado]])-V455,V455-(Tabela5[[#This Row],[Hora Fim Realizado]]-Tabela5[[#This Row],[Hora Início Realizado]]))</f>
        <v>2.071759259259226E-2</v>
      </c>
      <c r="V455" s="3">
        <v>0.33333333333333298</v>
      </c>
      <c r="W455">
        <f>IF((V455-(Tabela5[[#This Row],[Hora Fim Realizado]]-Tabela5[[#This Row],[Hora Início Realizado]]))&lt; 0,-1*(MINUTE(Tabela5[[#This Row],[Hora ]]))+(HOUR(Tabela5[[#This Row],[Hora ]])*60),(MINUTE(Tabela5[[#This Row],[Hora ]]))+(HOUR(Tabela5[[#This Row],[Hora ]])*60))</f>
        <v>29</v>
      </c>
      <c r="X455" t="str">
        <f t="shared" si="7"/>
        <v>Até 30 minutos</v>
      </c>
      <c r="Y455" s="3">
        <f>IFERROR(MROUND(Tabela5[[#This Row],[Filtro Horário Fim]],1/48)," ")</f>
        <v>0.875</v>
      </c>
      <c r="Z455" s="3">
        <f>IFERROR(MROUND(Tabela5[[#This Row],[Hora Início Realizado]],1/48)," ")</f>
        <v>0.5625</v>
      </c>
    </row>
    <row r="456" spans="1:26" x14ac:dyDescent="0.3">
      <c r="A456" t="s">
        <v>17</v>
      </c>
      <c r="B456">
        <v>71</v>
      </c>
      <c r="C456" t="s">
        <v>1905</v>
      </c>
      <c r="D456" t="s">
        <v>2013</v>
      </c>
      <c r="E456" t="s">
        <v>2014</v>
      </c>
      <c r="F456" t="s">
        <v>2015</v>
      </c>
      <c r="G456" t="s">
        <v>115</v>
      </c>
      <c r="H456" t="s">
        <v>580</v>
      </c>
      <c r="I456" t="s">
        <v>24</v>
      </c>
      <c r="J456" t="s">
        <v>37</v>
      </c>
      <c r="K456" t="s">
        <v>1908</v>
      </c>
      <c r="L456" t="s">
        <v>27</v>
      </c>
      <c r="M456" t="s">
        <v>28</v>
      </c>
      <c r="N456" t="s">
        <v>57</v>
      </c>
      <c r="O456" s="3" t="s">
        <v>2016</v>
      </c>
      <c r="P456" t="s">
        <v>92</v>
      </c>
      <c r="R456">
        <v>9.25</v>
      </c>
      <c r="S456" t="str">
        <f>LEFT(Tabela5[[#This Row],[Hora Fim Realizado]],5)</f>
        <v>19:53</v>
      </c>
      <c r="T456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456" s="3">
        <f>IF((V456-(Tabela5[[#This Row],[Hora Fim Realizado]]-Tabela5[[#This Row],[Hora Início Realizado]]))&lt; 0,(Tabela5[[#This Row],[Hora Fim Realizado]]-Tabela5[[#This Row],[Hora Início Realizado]])-V456,V456-(Tabela5[[#This Row],[Hora Fim Realizado]]-Tabela5[[#This Row],[Hora Início Realizado]]))</f>
        <v>4.9710648148147796E-2</v>
      </c>
      <c r="V456" s="3">
        <v>0.33333333333333298</v>
      </c>
      <c r="W456">
        <f>IF((V456-(Tabela5[[#This Row],[Hora Fim Realizado]]-Tabela5[[#This Row],[Hora Início Realizado]]))&lt; 0,-1*(MINUTE(Tabela5[[#This Row],[Hora ]]))+(HOUR(Tabela5[[#This Row],[Hora ]])*60),(MINUTE(Tabela5[[#This Row],[Hora ]]))+(HOUR(Tabela5[[#This Row],[Hora ]])*60))</f>
        <v>71</v>
      </c>
      <c r="X456" t="str">
        <f t="shared" si="7"/>
        <v>De 60 até 90 minutos</v>
      </c>
      <c r="Y456" s="3">
        <f>IFERROR(MROUND(Tabela5[[#This Row],[Filtro Horário Fim]],1/48)," ")</f>
        <v>0.83333333333333326</v>
      </c>
      <c r="Z456" s="3">
        <f>IFERROR(MROUND(Tabela5[[#This Row],[Hora Início Realizado]],1/48)," ")</f>
        <v>0.54166666666666663</v>
      </c>
    </row>
    <row r="457" spans="1:26" x14ac:dyDescent="0.3">
      <c r="A457" t="s">
        <v>17</v>
      </c>
      <c r="B457">
        <v>39</v>
      </c>
      <c r="C457" t="s">
        <v>1905</v>
      </c>
      <c r="D457" t="s">
        <v>2017</v>
      </c>
      <c r="E457" t="s">
        <v>2018</v>
      </c>
      <c r="F457" t="s">
        <v>2019</v>
      </c>
      <c r="G457" t="s">
        <v>123</v>
      </c>
      <c r="H457" t="s">
        <v>46</v>
      </c>
      <c r="I457" t="s">
        <v>24</v>
      </c>
      <c r="J457" t="s">
        <v>37</v>
      </c>
      <c r="K457" t="s">
        <v>2020</v>
      </c>
      <c r="L457" t="s">
        <v>27</v>
      </c>
      <c r="M457" t="s">
        <v>28</v>
      </c>
      <c r="N457" t="s">
        <v>2021</v>
      </c>
      <c r="O457" s="3" t="s">
        <v>2022</v>
      </c>
      <c r="P457" t="s">
        <v>68</v>
      </c>
      <c r="R457">
        <v>11.995000000000001</v>
      </c>
      <c r="S457" t="str">
        <f>LEFT(Tabela5[[#This Row],[Hora Fim Realizado]],5)</f>
        <v>20:47</v>
      </c>
      <c r="T457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457" s="3">
        <f>IF((V457-(Tabela5[[#This Row],[Hora Fim Realizado]]-Tabela5[[#This Row],[Hora Início Realizado]]))&lt; 0,(Tabela5[[#This Row],[Hora Fim Realizado]]-Tabela5[[#This Row],[Hora Início Realizado]])-V457,V457-(Tabela5[[#This Row],[Hora Fim Realizado]]-Tabela5[[#This Row],[Hora Início Realizado]]))</f>
        <v>2.7187499999999754E-2</v>
      </c>
      <c r="V457" s="3">
        <v>0.33333333333333298</v>
      </c>
      <c r="W457">
        <f>IF((V457-(Tabela5[[#This Row],[Hora Fim Realizado]]-Tabela5[[#This Row],[Hora Início Realizado]]))&lt; 0,-1*(MINUTE(Tabela5[[#This Row],[Hora ]]))+(HOUR(Tabela5[[#This Row],[Hora ]])*60),(MINUTE(Tabela5[[#This Row],[Hora ]]))+(HOUR(Tabela5[[#This Row],[Hora ]])*60))</f>
        <v>39</v>
      </c>
      <c r="X457" t="str">
        <f t="shared" si="7"/>
        <v>De 30 até 60 minutos</v>
      </c>
      <c r="Y457" s="3">
        <f>IFERROR(MROUND(Tabela5[[#This Row],[Filtro Horário Fim]],1/48)," ")</f>
        <v>0.875</v>
      </c>
      <c r="Z457" s="3">
        <f>IFERROR(MROUND(Tabela5[[#This Row],[Hora Início Realizado]],1/48)," ")</f>
        <v>0.5625</v>
      </c>
    </row>
    <row r="458" spans="1:26" x14ac:dyDescent="0.3">
      <c r="A458" t="s">
        <v>17</v>
      </c>
      <c r="B458">
        <v>246</v>
      </c>
      <c r="C458" t="s">
        <v>1905</v>
      </c>
      <c r="D458" t="s">
        <v>2023</v>
      </c>
      <c r="E458" t="s">
        <v>2024</v>
      </c>
      <c r="F458" t="s">
        <v>2025</v>
      </c>
      <c r="G458" t="s">
        <v>80</v>
      </c>
      <c r="H458" t="s">
        <v>420</v>
      </c>
      <c r="I458" t="s">
        <v>24</v>
      </c>
      <c r="J458" t="s">
        <v>37</v>
      </c>
      <c r="K458" t="s">
        <v>1908</v>
      </c>
      <c r="L458" t="s">
        <v>1929</v>
      </c>
      <c r="M458" t="s">
        <v>28</v>
      </c>
      <c r="N458" t="s">
        <v>2026</v>
      </c>
      <c r="O458" s="3" t="s">
        <v>147</v>
      </c>
      <c r="P458" t="s">
        <v>31</v>
      </c>
      <c r="R458">
        <v>8.75</v>
      </c>
      <c r="S458" t="str">
        <f>LEFT(Tabela5[[#This Row],[Hora Fim Realizado]],5)</f>
        <v>20:55</v>
      </c>
      <c r="T458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458" s="3">
        <f>IF((V458-(Tabela5[[#This Row],[Hora Fim Realizado]]-Tabela5[[#This Row],[Hora Início Realizado]]))&lt; 0,(Tabela5[[#This Row],[Hora Fim Realizado]]-Tabela5[[#This Row],[Hora Início Realizado]])-V458,V458-(Tabela5[[#This Row],[Hora Fim Realizado]]-Tabela5[[#This Row],[Hora Início Realizado]]))</f>
        <v>0.17148148148148107</v>
      </c>
      <c r="V458" s="3">
        <v>0.33333333333333298</v>
      </c>
      <c r="W458">
        <f>IF((V458-(Tabela5[[#This Row],[Hora Fim Realizado]]-Tabela5[[#This Row],[Hora Início Realizado]]))&lt; 0,-1*(MINUTE(Tabela5[[#This Row],[Hora ]]))+(HOUR(Tabela5[[#This Row],[Hora ]])*60),(MINUTE(Tabela5[[#This Row],[Hora ]]))+(HOUR(Tabela5[[#This Row],[Hora ]])*60))</f>
        <v>246</v>
      </c>
      <c r="X458" t="str">
        <f t="shared" si="7"/>
        <v>Acima de 120 minutos</v>
      </c>
      <c r="Y458" s="3">
        <f>IFERROR(MROUND(Tabela5[[#This Row],[Filtro Horário Fim]],1/48)," ")</f>
        <v>0.875</v>
      </c>
      <c r="Z458" s="3">
        <f>IFERROR(MROUND(Tabela5[[#This Row],[Hora Início Realizado]],1/48)," ")</f>
        <v>0.70833333333333326</v>
      </c>
    </row>
    <row r="459" spans="1:26" x14ac:dyDescent="0.3">
      <c r="A459" t="s">
        <v>17</v>
      </c>
      <c r="B459">
        <v>8</v>
      </c>
      <c r="C459" t="s">
        <v>1905</v>
      </c>
      <c r="D459" t="s">
        <v>2027</v>
      </c>
      <c r="E459" t="s">
        <v>2028</v>
      </c>
      <c r="F459" t="s">
        <v>2029</v>
      </c>
      <c r="G459" t="s">
        <v>130</v>
      </c>
      <c r="H459" t="s">
        <v>789</v>
      </c>
      <c r="I459" t="s">
        <v>24</v>
      </c>
      <c r="J459" t="s">
        <v>37</v>
      </c>
      <c r="K459" t="s">
        <v>1908</v>
      </c>
      <c r="L459" t="s">
        <v>27</v>
      </c>
      <c r="M459" t="s">
        <v>28</v>
      </c>
      <c r="N459" t="s">
        <v>2030</v>
      </c>
      <c r="O459" s="3" t="s">
        <v>1569</v>
      </c>
      <c r="P459" t="s">
        <v>59</v>
      </c>
      <c r="R459">
        <v>12.125</v>
      </c>
      <c r="S459" t="str">
        <f>LEFT(Tabela5[[#This Row],[Hora Fim Realizado]],5)</f>
        <v>21:05</v>
      </c>
      <c r="T459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Acima de 21h</v>
      </c>
      <c r="U459" s="3">
        <f>IF((V459-(Tabela5[[#This Row],[Hora Fim Realizado]]-Tabela5[[#This Row],[Hora Início Realizado]]))&lt; 0,(Tabela5[[#This Row],[Hora Fim Realizado]]-Tabela5[[#This Row],[Hora Início Realizado]])-V459,V459-(Tabela5[[#This Row],[Hora Fim Realizado]]-Tabela5[[#This Row],[Hora Início Realizado]]))</f>
        <v>6.2268518518515115E-3</v>
      </c>
      <c r="V459" s="3">
        <v>0.33333333333333298</v>
      </c>
      <c r="W459">
        <f>IF((V459-(Tabela5[[#This Row],[Hora Fim Realizado]]-Tabela5[[#This Row],[Hora Início Realizado]]))&lt; 0,-1*(MINUTE(Tabela5[[#This Row],[Hora ]]))+(HOUR(Tabela5[[#This Row],[Hora ]])*60),(MINUTE(Tabela5[[#This Row],[Hora ]]))+(HOUR(Tabela5[[#This Row],[Hora ]])*60))</f>
        <v>8</v>
      </c>
      <c r="X459" t="str">
        <f t="shared" si="7"/>
        <v>Até 30 minutos</v>
      </c>
      <c r="Y459" s="3">
        <f>IFERROR(MROUND(Tabela5[[#This Row],[Filtro Horário Fim]],1/48)," ")</f>
        <v>0.875</v>
      </c>
      <c r="Z459" s="3">
        <f>IFERROR(MROUND(Tabela5[[#This Row],[Hora Início Realizado]],1/48)," ")</f>
        <v>0.54166666666666663</v>
      </c>
    </row>
    <row r="460" spans="1:26" x14ac:dyDescent="0.3">
      <c r="A460" t="s">
        <v>17</v>
      </c>
      <c r="B460">
        <v>48</v>
      </c>
      <c r="C460" t="s">
        <v>1905</v>
      </c>
      <c r="D460" t="s">
        <v>2031</v>
      </c>
      <c r="E460" t="s">
        <v>2032</v>
      </c>
      <c r="F460" t="s">
        <v>2033</v>
      </c>
      <c r="G460" t="s">
        <v>136</v>
      </c>
      <c r="H460" t="s">
        <v>362</v>
      </c>
      <c r="I460" t="s">
        <v>24</v>
      </c>
      <c r="J460" t="s">
        <v>37</v>
      </c>
      <c r="K460" t="s">
        <v>1908</v>
      </c>
      <c r="L460" t="s">
        <v>27</v>
      </c>
      <c r="M460" t="s">
        <v>28</v>
      </c>
      <c r="N460" t="s">
        <v>1176</v>
      </c>
      <c r="O460" s="3" t="s">
        <v>2034</v>
      </c>
      <c r="P460" t="s">
        <v>68</v>
      </c>
      <c r="R460">
        <v>16.125</v>
      </c>
      <c r="S460" t="str">
        <f>LEFT(Tabela5[[#This Row],[Hora Fim Realizado]],5)</f>
        <v>20:30</v>
      </c>
      <c r="T460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460" s="3">
        <f>IF((V460-(Tabela5[[#This Row],[Hora Fim Realizado]]-Tabela5[[#This Row],[Hora Início Realizado]]))&lt; 0,(Tabela5[[#This Row],[Hora Fim Realizado]]-Tabela5[[#This Row],[Hora Início Realizado]])-V460,V460-(Tabela5[[#This Row],[Hora Fim Realizado]]-Tabela5[[#This Row],[Hora Início Realizado]]))</f>
        <v>3.3634259259258947E-2</v>
      </c>
      <c r="V460" s="3">
        <v>0.33333333333333298</v>
      </c>
      <c r="W460">
        <f>IF((V460-(Tabela5[[#This Row],[Hora Fim Realizado]]-Tabela5[[#This Row],[Hora Início Realizado]]))&lt; 0,-1*(MINUTE(Tabela5[[#This Row],[Hora ]]))+(HOUR(Tabela5[[#This Row],[Hora ]])*60),(MINUTE(Tabela5[[#This Row],[Hora ]]))+(HOUR(Tabela5[[#This Row],[Hora ]])*60))</f>
        <v>48</v>
      </c>
      <c r="X460" t="str">
        <f t="shared" si="7"/>
        <v>De 30 até 60 minutos</v>
      </c>
      <c r="Y460" s="3">
        <f>IFERROR(MROUND(Tabela5[[#This Row],[Filtro Horário Fim]],1/48)," ")</f>
        <v>0.85416666666666663</v>
      </c>
      <c r="Z460" s="3">
        <f>IFERROR(MROUND(Tabela5[[#This Row],[Hora Início Realizado]],1/48)," ")</f>
        <v>0.5625</v>
      </c>
    </row>
    <row r="461" spans="1:26" x14ac:dyDescent="0.3">
      <c r="A461" t="s">
        <v>17</v>
      </c>
      <c r="B461">
        <v>28</v>
      </c>
      <c r="C461" t="s">
        <v>1905</v>
      </c>
      <c r="D461" t="s">
        <v>2035</v>
      </c>
      <c r="E461" t="s">
        <v>2036</v>
      </c>
      <c r="F461" t="s">
        <v>2037</v>
      </c>
      <c r="G461" t="s">
        <v>188</v>
      </c>
      <c r="H461" t="s">
        <v>1358</v>
      </c>
      <c r="I461" t="s">
        <v>24</v>
      </c>
      <c r="J461" t="s">
        <v>37</v>
      </c>
      <c r="K461" t="s">
        <v>1908</v>
      </c>
      <c r="L461" t="s">
        <v>27</v>
      </c>
      <c r="M461" t="s">
        <v>28</v>
      </c>
      <c r="N461" t="s">
        <v>2038</v>
      </c>
      <c r="O461" s="3" t="s">
        <v>2039</v>
      </c>
      <c r="P461" t="s">
        <v>31</v>
      </c>
      <c r="R461">
        <v>13.25</v>
      </c>
      <c r="S461" t="str">
        <f>LEFT(Tabela5[[#This Row],[Hora Fim Realizado]],5)</f>
        <v>20:53</v>
      </c>
      <c r="T461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461" s="3">
        <f>IF((V461-(Tabela5[[#This Row],[Hora Fim Realizado]]-Tabela5[[#This Row],[Hora Início Realizado]]))&lt; 0,(Tabela5[[#This Row],[Hora Fim Realizado]]-Tabela5[[#This Row],[Hora Início Realizado]])-V461,V461-(Tabela5[[#This Row],[Hora Fim Realizado]]-Tabela5[[#This Row],[Hora Início Realizado]]))</f>
        <v>1.984953703703668E-2</v>
      </c>
      <c r="V461" s="3">
        <v>0.33333333333333298</v>
      </c>
      <c r="W461">
        <f>IF((V461-(Tabela5[[#This Row],[Hora Fim Realizado]]-Tabela5[[#This Row],[Hora Início Realizado]]))&lt; 0,-1*(MINUTE(Tabela5[[#This Row],[Hora ]]))+(HOUR(Tabela5[[#This Row],[Hora ]])*60),(MINUTE(Tabela5[[#This Row],[Hora ]]))+(HOUR(Tabela5[[#This Row],[Hora ]])*60))</f>
        <v>28</v>
      </c>
      <c r="X461" t="str">
        <f t="shared" si="7"/>
        <v>Até 30 minutos</v>
      </c>
      <c r="Y461" s="3">
        <f>IFERROR(MROUND(Tabela5[[#This Row],[Filtro Horário Fim]],1/48)," ")</f>
        <v>0.875</v>
      </c>
      <c r="Z461" s="3">
        <f>IFERROR(MROUND(Tabela5[[#This Row],[Hora Início Realizado]],1/48)," ")</f>
        <v>0.5625</v>
      </c>
    </row>
    <row r="462" spans="1:26" x14ac:dyDescent="0.3">
      <c r="A462" t="s">
        <v>17</v>
      </c>
      <c r="B462">
        <v>198</v>
      </c>
      <c r="C462" t="s">
        <v>1905</v>
      </c>
      <c r="D462" t="s">
        <v>2040</v>
      </c>
      <c r="E462" t="s">
        <v>2041</v>
      </c>
      <c r="F462" t="s">
        <v>2033</v>
      </c>
      <c r="G462" t="s">
        <v>209</v>
      </c>
      <c r="H462" t="s">
        <v>730</v>
      </c>
      <c r="I462" t="s">
        <v>24</v>
      </c>
      <c r="J462" t="s">
        <v>37</v>
      </c>
      <c r="K462" t="s">
        <v>1908</v>
      </c>
      <c r="L462" t="s">
        <v>27</v>
      </c>
      <c r="M462" t="s">
        <v>28</v>
      </c>
      <c r="N462" t="s">
        <v>2042</v>
      </c>
      <c r="O462" s="3" t="s">
        <v>2043</v>
      </c>
      <c r="P462" t="s">
        <v>50</v>
      </c>
      <c r="R462">
        <v>12.620000000000001</v>
      </c>
      <c r="S462" t="str">
        <f>LEFT(Tabela5[[#This Row],[Hora Fim Realizado]],5)</f>
        <v>17:50</v>
      </c>
      <c r="T462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18h</v>
      </c>
      <c r="U462" s="3">
        <f>IF((V462-(Tabela5[[#This Row],[Hora Fim Realizado]]-Tabela5[[#This Row],[Hora Início Realizado]]))&lt; 0,(Tabela5[[#This Row],[Hora Fim Realizado]]-Tabela5[[#This Row],[Hora Início Realizado]])-V462,V462-(Tabela5[[#This Row],[Hora Fim Realizado]]-Tabela5[[#This Row],[Hora Início Realizado]]))</f>
        <v>0.13790509259259226</v>
      </c>
      <c r="V462" s="3">
        <v>0.33333333333333298</v>
      </c>
      <c r="W462">
        <f>IF((V462-(Tabela5[[#This Row],[Hora Fim Realizado]]-Tabela5[[#This Row],[Hora Início Realizado]]))&lt; 0,-1*(MINUTE(Tabela5[[#This Row],[Hora ]]))+(HOUR(Tabela5[[#This Row],[Hora ]])*60),(MINUTE(Tabela5[[#This Row],[Hora ]]))+(HOUR(Tabela5[[#This Row],[Hora ]])*60))</f>
        <v>198</v>
      </c>
      <c r="X462" t="str">
        <f t="shared" si="7"/>
        <v>Acima de 120 minutos</v>
      </c>
      <c r="Y462" s="3">
        <f>IFERROR(MROUND(Tabela5[[#This Row],[Filtro Horário Fim]],1/48)," ")</f>
        <v>0.75</v>
      </c>
      <c r="Z462" s="3">
        <f>IFERROR(MROUND(Tabela5[[#This Row],[Hora Início Realizado]],1/48)," ")</f>
        <v>0.54166666666666663</v>
      </c>
    </row>
    <row r="463" spans="1:26" x14ac:dyDescent="0.3">
      <c r="A463" t="s">
        <v>17</v>
      </c>
      <c r="B463">
        <v>25</v>
      </c>
      <c r="C463" t="s">
        <v>1905</v>
      </c>
      <c r="D463" t="s">
        <v>2044</v>
      </c>
      <c r="E463" t="s">
        <v>2045</v>
      </c>
      <c r="F463" t="s">
        <v>2046</v>
      </c>
      <c r="G463" t="s">
        <v>188</v>
      </c>
      <c r="H463" t="s">
        <v>700</v>
      </c>
      <c r="I463" t="s">
        <v>24</v>
      </c>
      <c r="J463" t="s">
        <v>37</v>
      </c>
      <c r="K463" t="s">
        <v>2047</v>
      </c>
      <c r="L463" t="s">
        <v>27</v>
      </c>
      <c r="M463" t="s">
        <v>28</v>
      </c>
      <c r="N463" t="s">
        <v>97</v>
      </c>
      <c r="O463" s="3" t="s">
        <v>2048</v>
      </c>
      <c r="P463" t="s">
        <v>31</v>
      </c>
      <c r="R463">
        <v>12</v>
      </c>
      <c r="S463" t="str">
        <f>LEFT(Tabela5[[#This Row],[Hora Fim Realizado]],5)</f>
        <v>20:50</v>
      </c>
      <c r="T463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463" s="3">
        <f>IF((V463-(Tabela5[[#This Row],[Hora Fim Realizado]]-Tabela5[[#This Row],[Hora Início Realizado]]))&lt; 0,(Tabela5[[#This Row],[Hora Fim Realizado]]-Tabela5[[#This Row],[Hora Início Realizado]])-V463,V463-(Tabela5[[#This Row],[Hora Fim Realizado]]-Tabela5[[#This Row],[Hora Início Realizado]]))</f>
        <v>1.7361111111110772E-2</v>
      </c>
      <c r="V463" s="3">
        <v>0.33333333333333298</v>
      </c>
      <c r="W463">
        <f>IF((V463-(Tabela5[[#This Row],[Hora Fim Realizado]]-Tabela5[[#This Row],[Hora Início Realizado]]))&lt; 0,-1*(MINUTE(Tabela5[[#This Row],[Hora ]]))+(HOUR(Tabela5[[#This Row],[Hora ]])*60),(MINUTE(Tabela5[[#This Row],[Hora ]]))+(HOUR(Tabela5[[#This Row],[Hora ]])*60))</f>
        <v>25</v>
      </c>
      <c r="X463" t="str">
        <f t="shared" si="7"/>
        <v>Até 30 minutos</v>
      </c>
      <c r="Y463" s="3">
        <f>IFERROR(MROUND(Tabela5[[#This Row],[Filtro Horário Fim]],1/48)," ")</f>
        <v>0.875</v>
      </c>
      <c r="Z463" s="3">
        <f>IFERROR(MROUND(Tabela5[[#This Row],[Hora Início Realizado]],1/48)," ")</f>
        <v>0.5625</v>
      </c>
    </row>
    <row r="464" spans="1:26" x14ac:dyDescent="0.3">
      <c r="A464" t="s">
        <v>17</v>
      </c>
      <c r="B464">
        <v>40</v>
      </c>
      <c r="C464" t="s">
        <v>1905</v>
      </c>
      <c r="D464" t="s">
        <v>2049</v>
      </c>
      <c r="E464" t="s">
        <v>2050</v>
      </c>
      <c r="F464" t="s">
        <v>2051</v>
      </c>
      <c r="G464" t="s">
        <v>209</v>
      </c>
      <c r="H464" t="s">
        <v>1946</v>
      </c>
      <c r="I464" t="s">
        <v>24</v>
      </c>
      <c r="J464" t="s">
        <v>37</v>
      </c>
      <c r="K464" t="s">
        <v>2052</v>
      </c>
      <c r="L464" t="s">
        <v>27</v>
      </c>
      <c r="M464" t="s">
        <v>28</v>
      </c>
      <c r="N464" t="s">
        <v>2053</v>
      </c>
      <c r="O464" s="3" t="s">
        <v>2054</v>
      </c>
      <c r="P464" t="s">
        <v>50</v>
      </c>
      <c r="R464">
        <v>12.25</v>
      </c>
      <c r="S464" t="str">
        <f>LEFT(Tabela5[[#This Row],[Hora Fim Realizado]],5)</f>
        <v>20:46</v>
      </c>
      <c r="T464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464" s="3">
        <f>IF((V464-(Tabela5[[#This Row],[Hora Fim Realizado]]-Tabela5[[#This Row],[Hora Início Realizado]]))&lt; 0,(Tabela5[[#This Row],[Hora Fim Realizado]]-Tabela5[[#This Row],[Hora Início Realizado]])-V464,V464-(Tabela5[[#This Row],[Hora Fim Realizado]]-Tabela5[[#This Row],[Hora Início Realizado]]))</f>
        <v>2.795138888888854E-2</v>
      </c>
      <c r="V464" s="3">
        <v>0.33333333333333298</v>
      </c>
      <c r="W464">
        <f>IF((V464-(Tabela5[[#This Row],[Hora Fim Realizado]]-Tabela5[[#This Row],[Hora Início Realizado]]))&lt; 0,-1*(MINUTE(Tabela5[[#This Row],[Hora ]]))+(HOUR(Tabela5[[#This Row],[Hora ]])*60),(MINUTE(Tabela5[[#This Row],[Hora ]]))+(HOUR(Tabela5[[#This Row],[Hora ]])*60))</f>
        <v>40</v>
      </c>
      <c r="X464" t="str">
        <f t="shared" si="7"/>
        <v>De 30 até 60 minutos</v>
      </c>
      <c r="Y464" s="3">
        <f>IFERROR(MROUND(Tabela5[[#This Row],[Filtro Horário Fim]],1/48)," ")</f>
        <v>0.875</v>
      </c>
      <c r="Z464" s="3">
        <f>IFERROR(MROUND(Tabela5[[#This Row],[Hora Início Realizado]],1/48)," ")</f>
        <v>0.5625</v>
      </c>
    </row>
    <row r="465" spans="1:26" x14ac:dyDescent="0.3">
      <c r="A465" t="s">
        <v>17</v>
      </c>
      <c r="B465">
        <v>47</v>
      </c>
      <c r="C465" t="s">
        <v>1905</v>
      </c>
      <c r="D465" t="s">
        <v>2055</v>
      </c>
      <c r="E465" t="s">
        <v>2056</v>
      </c>
      <c r="F465" t="s">
        <v>2057</v>
      </c>
      <c r="G465" t="s">
        <v>72</v>
      </c>
      <c r="H465" t="s">
        <v>1128</v>
      </c>
      <c r="I465" t="s">
        <v>24</v>
      </c>
      <c r="J465" t="s">
        <v>37</v>
      </c>
      <c r="K465" t="s">
        <v>2058</v>
      </c>
      <c r="L465" t="s">
        <v>766</v>
      </c>
      <c r="M465" t="s">
        <v>878</v>
      </c>
      <c r="N465" t="s">
        <v>2059</v>
      </c>
      <c r="O465" s="3" t="s">
        <v>1586</v>
      </c>
      <c r="P465" t="s">
        <v>41</v>
      </c>
      <c r="R465">
        <v>0.125</v>
      </c>
      <c r="S465" t="str">
        <f>LEFT(Tabela5[[#This Row],[Hora Fim Realizado]],5)</f>
        <v>16:23</v>
      </c>
      <c r="T465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17h</v>
      </c>
      <c r="U465" s="3">
        <f>IF((V465-(Tabela5[[#This Row],[Hora Fim Realizado]]-Tabela5[[#This Row],[Hora Início Realizado]]))&lt; 0,(Tabela5[[#This Row],[Hora Fim Realizado]]-Tabela5[[#This Row],[Hora Início Realizado]])-V465,V465-(Tabela5[[#This Row],[Hora Fim Realizado]]-Tabela5[[#This Row],[Hora Início Realizado]]))</f>
        <v>3.2893518518518128E-2</v>
      </c>
      <c r="V465" s="3">
        <v>0.33333333333333298</v>
      </c>
      <c r="W465">
        <f>IF((V465-(Tabela5[[#This Row],[Hora Fim Realizado]]-Tabela5[[#This Row],[Hora Início Realizado]]))&lt; 0,-1*(MINUTE(Tabela5[[#This Row],[Hora ]]))+(HOUR(Tabela5[[#This Row],[Hora ]])*60),(MINUTE(Tabela5[[#This Row],[Hora ]]))+(HOUR(Tabela5[[#This Row],[Hora ]])*60))</f>
        <v>47</v>
      </c>
      <c r="X465" t="str">
        <f t="shared" si="7"/>
        <v>De 30 até 60 minutos</v>
      </c>
      <c r="Y465" s="3">
        <f>IFERROR(MROUND(Tabela5[[#This Row],[Filtro Horário Fim]],1/48)," ")</f>
        <v>0.6875</v>
      </c>
      <c r="Z465" s="3">
        <f>IFERROR(MROUND(Tabela5[[#This Row],[Hora Início Realizado]],1/48)," ")</f>
        <v>0.375</v>
      </c>
    </row>
    <row r="466" spans="1:26" x14ac:dyDescent="0.3">
      <c r="A466" t="s">
        <v>17</v>
      </c>
      <c r="B466">
        <v>15</v>
      </c>
      <c r="C466" t="s">
        <v>1905</v>
      </c>
      <c r="D466" t="s">
        <v>2060</v>
      </c>
      <c r="E466" t="s">
        <v>2061</v>
      </c>
      <c r="F466" t="s">
        <v>2062</v>
      </c>
      <c r="G466" t="s">
        <v>181</v>
      </c>
      <c r="H466" t="s">
        <v>491</v>
      </c>
      <c r="I466" t="s">
        <v>24</v>
      </c>
      <c r="J466" t="s">
        <v>37</v>
      </c>
      <c r="K466" t="s">
        <v>2052</v>
      </c>
      <c r="L466" t="s">
        <v>27</v>
      </c>
      <c r="M466" t="s">
        <v>28</v>
      </c>
      <c r="N466" t="s">
        <v>2063</v>
      </c>
      <c r="O466" s="3" t="s">
        <v>2064</v>
      </c>
      <c r="P466" t="s">
        <v>41</v>
      </c>
      <c r="R466">
        <v>15.5</v>
      </c>
      <c r="S466" t="str">
        <f>LEFT(Tabela5[[#This Row],[Hora Fim Realizado]],5)</f>
        <v>20:59</v>
      </c>
      <c r="T466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466" s="3">
        <f>IF((V466-(Tabela5[[#This Row],[Hora Fim Realizado]]-Tabela5[[#This Row],[Hora Início Realizado]]))&lt; 0,(Tabela5[[#This Row],[Hora Fim Realizado]]-Tabela5[[#This Row],[Hora Início Realizado]])-V466,V466-(Tabela5[[#This Row],[Hora Fim Realizado]]-Tabela5[[#This Row],[Hora Início Realizado]]))</f>
        <v>1.0694444444444062E-2</v>
      </c>
      <c r="V466" s="3">
        <v>0.33333333333333298</v>
      </c>
      <c r="W466">
        <f>IF((V466-(Tabela5[[#This Row],[Hora Fim Realizado]]-Tabela5[[#This Row],[Hora Início Realizado]]))&lt; 0,-1*(MINUTE(Tabela5[[#This Row],[Hora ]]))+(HOUR(Tabela5[[#This Row],[Hora ]])*60),(MINUTE(Tabela5[[#This Row],[Hora ]]))+(HOUR(Tabela5[[#This Row],[Hora ]])*60))</f>
        <v>15</v>
      </c>
      <c r="X466" t="str">
        <f t="shared" si="7"/>
        <v>Até 30 minutos</v>
      </c>
      <c r="Y466" s="3">
        <f>IFERROR(MROUND(Tabela5[[#This Row],[Filtro Horário Fim]],1/48)," ")</f>
        <v>0.875</v>
      </c>
      <c r="Z466" s="3">
        <f>IFERROR(MROUND(Tabela5[[#This Row],[Hora Início Realizado]],1/48)," ")</f>
        <v>0.54166666666666663</v>
      </c>
    </row>
    <row r="467" spans="1:26" x14ac:dyDescent="0.3">
      <c r="A467" t="s">
        <v>17</v>
      </c>
      <c r="B467">
        <v>6</v>
      </c>
      <c r="C467" t="s">
        <v>1905</v>
      </c>
      <c r="D467" t="s">
        <v>2065</v>
      </c>
      <c r="E467" t="s">
        <v>2066</v>
      </c>
      <c r="F467" t="s">
        <v>2067</v>
      </c>
      <c r="G467" t="s">
        <v>165</v>
      </c>
      <c r="H467" t="s">
        <v>182</v>
      </c>
      <c r="I467" t="s">
        <v>24</v>
      </c>
      <c r="J467" t="s">
        <v>37</v>
      </c>
      <c r="K467" t="s">
        <v>2052</v>
      </c>
      <c r="L467" t="s">
        <v>27</v>
      </c>
      <c r="M467" t="s">
        <v>28</v>
      </c>
      <c r="N467" t="s">
        <v>2068</v>
      </c>
      <c r="O467" s="3" t="s">
        <v>2069</v>
      </c>
      <c r="P467" t="s">
        <v>68</v>
      </c>
      <c r="R467">
        <v>13.5</v>
      </c>
      <c r="S467" t="str">
        <f>LEFT(Tabela5[[#This Row],[Hora Fim Realizado]],5)</f>
        <v>21:05</v>
      </c>
      <c r="T467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Acima de 21h</v>
      </c>
      <c r="U467" s="3">
        <f>IF((V467-(Tabela5[[#This Row],[Hora Fim Realizado]]-Tabela5[[#This Row],[Hora Início Realizado]]))&lt; 0,(Tabela5[[#This Row],[Hora Fim Realizado]]-Tabela5[[#This Row],[Hora Início Realizado]])-V467,V467-(Tabela5[[#This Row],[Hora Fim Realizado]]-Tabela5[[#This Row],[Hora Início Realizado]]))</f>
        <v>4.6180555555552227E-3</v>
      </c>
      <c r="V467" s="3">
        <v>0.33333333333333298</v>
      </c>
      <c r="W467">
        <f>IF((V467-(Tabela5[[#This Row],[Hora Fim Realizado]]-Tabela5[[#This Row],[Hora Início Realizado]]))&lt; 0,-1*(MINUTE(Tabela5[[#This Row],[Hora ]]))+(HOUR(Tabela5[[#This Row],[Hora ]])*60),(MINUTE(Tabela5[[#This Row],[Hora ]]))+(HOUR(Tabela5[[#This Row],[Hora ]])*60))</f>
        <v>6</v>
      </c>
      <c r="X467" t="str">
        <f t="shared" si="7"/>
        <v>Até 30 minutos</v>
      </c>
      <c r="Y467" s="3">
        <f>IFERROR(MROUND(Tabela5[[#This Row],[Filtro Horário Fim]],1/48)," ")</f>
        <v>0.875</v>
      </c>
      <c r="Z467" s="3">
        <f>IFERROR(MROUND(Tabela5[[#This Row],[Hora Início Realizado]],1/48)," ")</f>
        <v>0.54166666666666663</v>
      </c>
    </row>
    <row r="468" spans="1:26" x14ac:dyDescent="0.3">
      <c r="A468" t="s">
        <v>17</v>
      </c>
      <c r="B468">
        <v>58</v>
      </c>
      <c r="C468" t="s">
        <v>1905</v>
      </c>
      <c r="D468" t="s">
        <v>2070</v>
      </c>
      <c r="E468" t="s">
        <v>2071</v>
      </c>
      <c r="F468" t="s">
        <v>2072</v>
      </c>
      <c r="G468" t="s">
        <v>247</v>
      </c>
      <c r="H468" t="s">
        <v>622</v>
      </c>
      <c r="I468" t="s">
        <v>24</v>
      </c>
      <c r="J468" t="s">
        <v>37</v>
      </c>
      <c r="K468" t="s">
        <v>2073</v>
      </c>
      <c r="L468" t="s">
        <v>501</v>
      </c>
      <c r="M468" t="s">
        <v>502</v>
      </c>
      <c r="N468" t="s">
        <v>2074</v>
      </c>
      <c r="O468" s="3" t="s">
        <v>2075</v>
      </c>
      <c r="P468" t="s">
        <v>59</v>
      </c>
      <c r="R468">
        <v>13.145000000000001</v>
      </c>
      <c r="S468" t="str">
        <f>LEFT(Tabela5[[#This Row],[Hora Fim Realizado]],5)</f>
        <v>18:02</v>
      </c>
      <c r="T468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19h</v>
      </c>
      <c r="U468" s="3">
        <f>IF((V468-(Tabela5[[#This Row],[Hora Fim Realizado]]-Tabela5[[#This Row],[Hora Início Realizado]]))&lt; 0,(Tabela5[[#This Row],[Hora Fim Realizado]]-Tabela5[[#This Row],[Hora Início Realizado]])-V468,V468-(Tabela5[[#This Row],[Hora Fim Realizado]]-Tabela5[[#This Row],[Hora Início Realizado]]))</f>
        <v>4.032407407407379E-2</v>
      </c>
      <c r="V468" s="3">
        <v>0.33333333333333298</v>
      </c>
      <c r="W468">
        <f>IF((V468-(Tabela5[[#This Row],[Hora Fim Realizado]]-Tabela5[[#This Row],[Hora Início Realizado]]))&lt; 0,-1*(MINUTE(Tabela5[[#This Row],[Hora ]]))+(HOUR(Tabela5[[#This Row],[Hora ]])*60),(MINUTE(Tabela5[[#This Row],[Hora ]]))+(HOUR(Tabela5[[#This Row],[Hora ]])*60))</f>
        <v>58</v>
      </c>
      <c r="X468" t="str">
        <f t="shared" si="7"/>
        <v>De 30 até 60 minutos</v>
      </c>
      <c r="Y468" s="3">
        <f>IFERROR(MROUND(Tabela5[[#This Row],[Filtro Horário Fim]],1/48)," ")</f>
        <v>0.75</v>
      </c>
      <c r="Z468" s="3">
        <f>IFERROR(MROUND(Tabela5[[#This Row],[Hora Início Realizado]],1/48)," ")</f>
        <v>0.45833333333333331</v>
      </c>
    </row>
    <row r="469" spans="1:26" x14ac:dyDescent="0.3">
      <c r="A469" t="s">
        <v>17</v>
      </c>
      <c r="B469">
        <v>35</v>
      </c>
      <c r="C469" t="s">
        <v>1905</v>
      </c>
      <c r="D469" t="s">
        <v>2076</v>
      </c>
      <c r="E469" t="s">
        <v>2077</v>
      </c>
      <c r="F469" t="s">
        <v>2078</v>
      </c>
      <c r="G469" t="s">
        <v>247</v>
      </c>
      <c r="H469" t="s">
        <v>622</v>
      </c>
      <c r="I469" t="s">
        <v>24</v>
      </c>
      <c r="J469" t="s">
        <v>37</v>
      </c>
      <c r="K469" t="s">
        <v>2079</v>
      </c>
      <c r="L469" t="s">
        <v>501</v>
      </c>
      <c r="M469" t="s">
        <v>502</v>
      </c>
      <c r="N469" t="s">
        <v>2080</v>
      </c>
      <c r="O469" s="3" t="s">
        <v>2081</v>
      </c>
      <c r="P469" t="s">
        <v>59</v>
      </c>
      <c r="R469">
        <v>13.75</v>
      </c>
      <c r="S469" t="str">
        <f>LEFT(Tabela5[[#This Row],[Hora Fim Realizado]],5)</f>
        <v>18:54</v>
      </c>
      <c r="T469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19h</v>
      </c>
      <c r="U469" s="3">
        <f>IF((V469-(Tabela5[[#This Row],[Hora Fim Realizado]]-Tabela5[[#This Row],[Hora Início Realizado]]))&lt; 0,(Tabela5[[#This Row],[Hora Fim Realizado]]-Tabela5[[#This Row],[Hora Início Realizado]])-V469,V469-(Tabela5[[#This Row],[Hora Fim Realizado]]-Tabela5[[#This Row],[Hora Início Realizado]]))</f>
        <v>2.4641203703703374E-2</v>
      </c>
      <c r="V469" s="3">
        <v>0.33333333333333298</v>
      </c>
      <c r="W469">
        <f>IF((V469-(Tabela5[[#This Row],[Hora Fim Realizado]]-Tabela5[[#This Row],[Hora Início Realizado]]))&lt; 0,-1*(MINUTE(Tabela5[[#This Row],[Hora ]]))+(HOUR(Tabela5[[#This Row],[Hora ]])*60),(MINUTE(Tabela5[[#This Row],[Hora ]]))+(HOUR(Tabela5[[#This Row],[Hora ]])*60))</f>
        <v>35</v>
      </c>
      <c r="X469" t="str">
        <f t="shared" si="7"/>
        <v>De 30 até 60 minutos</v>
      </c>
      <c r="Y469" s="3">
        <f>IFERROR(MROUND(Tabela5[[#This Row],[Filtro Horário Fim]],1/48)," ")</f>
        <v>0.79166666666666663</v>
      </c>
      <c r="Z469" s="3">
        <f>IFERROR(MROUND(Tabela5[[#This Row],[Hora Início Realizado]],1/48)," ")</f>
        <v>0.47916666666666663</v>
      </c>
    </row>
    <row r="470" spans="1:26" x14ac:dyDescent="0.3">
      <c r="A470" t="s">
        <v>17</v>
      </c>
      <c r="B470">
        <v>71</v>
      </c>
      <c r="C470" t="s">
        <v>1905</v>
      </c>
      <c r="D470" t="s">
        <v>2082</v>
      </c>
      <c r="E470" t="s">
        <v>2083</v>
      </c>
      <c r="F470" t="s">
        <v>2084</v>
      </c>
      <c r="G470" t="s">
        <v>194</v>
      </c>
      <c r="H470" t="s">
        <v>354</v>
      </c>
      <c r="I470" t="s">
        <v>24</v>
      </c>
      <c r="J470" t="s">
        <v>37</v>
      </c>
      <c r="K470" t="s">
        <v>1908</v>
      </c>
      <c r="L470" t="s">
        <v>27</v>
      </c>
      <c r="M470" t="s">
        <v>28</v>
      </c>
      <c r="N470" t="s">
        <v>2085</v>
      </c>
      <c r="O470" s="3" t="s">
        <v>2086</v>
      </c>
      <c r="P470" t="s">
        <v>31</v>
      </c>
      <c r="R470">
        <v>11.375</v>
      </c>
      <c r="S470" t="str">
        <f>LEFT(Tabela5[[#This Row],[Hora Fim Realizado]],5)</f>
        <v>20:24</v>
      </c>
      <c r="T470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470" s="3">
        <f>IF((V470-(Tabela5[[#This Row],[Hora Fim Realizado]]-Tabela5[[#This Row],[Hora Início Realizado]]))&lt; 0,(Tabela5[[#This Row],[Hora Fim Realizado]]-Tabela5[[#This Row],[Hora Início Realizado]])-V470,V470-(Tabela5[[#This Row],[Hora Fim Realizado]]-Tabela5[[#This Row],[Hora Início Realizado]]))</f>
        <v>4.9571759259258996E-2</v>
      </c>
      <c r="V470" s="3">
        <v>0.33333333333333298</v>
      </c>
      <c r="W470">
        <f>IF((V470-(Tabela5[[#This Row],[Hora Fim Realizado]]-Tabela5[[#This Row],[Hora Início Realizado]]))&lt; 0,-1*(MINUTE(Tabela5[[#This Row],[Hora ]]))+(HOUR(Tabela5[[#This Row],[Hora ]])*60),(MINUTE(Tabela5[[#This Row],[Hora ]]))+(HOUR(Tabela5[[#This Row],[Hora ]])*60))</f>
        <v>71</v>
      </c>
      <c r="X470" t="str">
        <f t="shared" si="7"/>
        <v>De 60 até 90 minutos</v>
      </c>
      <c r="Y470" s="3">
        <f>IFERROR(MROUND(Tabela5[[#This Row],[Filtro Horário Fim]],1/48)," ")</f>
        <v>0.85416666666666663</v>
      </c>
      <c r="Z470" s="3">
        <f>IFERROR(MROUND(Tabela5[[#This Row],[Hora Início Realizado]],1/48)," ")</f>
        <v>0.5625</v>
      </c>
    </row>
    <row r="471" spans="1:26" x14ac:dyDescent="0.3">
      <c r="A471" t="s">
        <v>17</v>
      </c>
      <c r="B471">
        <v>212</v>
      </c>
      <c r="C471" t="s">
        <v>1905</v>
      </c>
      <c r="D471" t="s">
        <v>2087</v>
      </c>
      <c r="E471" t="s">
        <v>2088</v>
      </c>
      <c r="F471" t="s">
        <v>2089</v>
      </c>
      <c r="G471" t="s">
        <v>173</v>
      </c>
      <c r="H471" t="s">
        <v>195</v>
      </c>
      <c r="I471" t="s">
        <v>24</v>
      </c>
      <c r="J471" t="s">
        <v>37</v>
      </c>
      <c r="K471" t="s">
        <v>2090</v>
      </c>
      <c r="L471" t="s">
        <v>27</v>
      </c>
      <c r="M471" t="s">
        <v>502</v>
      </c>
      <c r="N471" t="s">
        <v>2091</v>
      </c>
      <c r="O471" s="3" t="s">
        <v>2092</v>
      </c>
      <c r="P471" t="s">
        <v>92</v>
      </c>
      <c r="R471">
        <v>12.344999999999999</v>
      </c>
      <c r="S471" t="str">
        <f>LEFT(Tabela5[[#This Row],[Hora Fim Realizado]],5)</f>
        <v>17:31</v>
      </c>
      <c r="T471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18h</v>
      </c>
      <c r="U471" s="3">
        <f>IF((V471-(Tabela5[[#This Row],[Hora Fim Realizado]]-Tabela5[[#This Row],[Hora Início Realizado]]))&lt; 0,(Tabela5[[#This Row],[Hora Fim Realizado]]-Tabela5[[#This Row],[Hora Início Realizado]])-V471,V471-(Tabela5[[#This Row],[Hora Fim Realizado]]-Tabela5[[#This Row],[Hora Início Realizado]]))</f>
        <v>0.14732638888888855</v>
      </c>
      <c r="V471" s="3">
        <v>0.33333333333333298</v>
      </c>
      <c r="W471">
        <f>IF((V471-(Tabela5[[#This Row],[Hora Fim Realizado]]-Tabela5[[#This Row],[Hora Início Realizado]]))&lt; 0,-1*(MINUTE(Tabela5[[#This Row],[Hora ]]))+(HOUR(Tabela5[[#This Row],[Hora ]])*60),(MINUTE(Tabela5[[#This Row],[Hora ]]))+(HOUR(Tabela5[[#This Row],[Hora ]])*60))</f>
        <v>212</v>
      </c>
      <c r="X471" t="str">
        <f t="shared" si="7"/>
        <v>Acima de 120 minutos</v>
      </c>
      <c r="Y471" s="3">
        <f>IFERROR(MROUND(Tabela5[[#This Row],[Filtro Horário Fim]],1/48)," ")</f>
        <v>0.72916666666666663</v>
      </c>
      <c r="Z471" s="3">
        <f>IFERROR(MROUND(Tabela5[[#This Row],[Hora Início Realizado]],1/48)," ")</f>
        <v>0.54166666666666663</v>
      </c>
    </row>
    <row r="472" spans="1:26" x14ac:dyDescent="0.3">
      <c r="A472" t="s">
        <v>17</v>
      </c>
      <c r="B472">
        <v>100</v>
      </c>
      <c r="C472" t="s">
        <v>1905</v>
      </c>
      <c r="D472" t="s">
        <v>2093</v>
      </c>
      <c r="E472" t="s">
        <v>2094</v>
      </c>
      <c r="F472" t="s">
        <v>2095</v>
      </c>
      <c r="G472" t="s">
        <v>143</v>
      </c>
      <c r="H472" t="s">
        <v>2096</v>
      </c>
      <c r="I472" t="s">
        <v>24</v>
      </c>
      <c r="J472" t="s">
        <v>37</v>
      </c>
      <c r="K472" t="s">
        <v>1908</v>
      </c>
      <c r="L472" t="s">
        <v>27</v>
      </c>
      <c r="M472" t="s">
        <v>28</v>
      </c>
      <c r="N472" t="s">
        <v>2097</v>
      </c>
      <c r="O472" s="3" t="s">
        <v>2098</v>
      </c>
      <c r="P472" t="s">
        <v>50</v>
      </c>
      <c r="R472">
        <v>13.375</v>
      </c>
      <c r="S472" t="str">
        <f>LEFT(Tabela5[[#This Row],[Hora Fim Realizado]],5)</f>
        <v>19:40</v>
      </c>
      <c r="T472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472" s="3">
        <f>IF((V472-(Tabela5[[#This Row],[Hora Fim Realizado]]-Tabela5[[#This Row],[Hora Início Realizado]]))&lt; 0,(Tabela5[[#This Row],[Hora Fim Realizado]]-Tabela5[[#This Row],[Hora Início Realizado]])-V472,V472-(Tabela5[[#This Row],[Hora Fim Realizado]]-Tabela5[[#This Row],[Hora Início Realizado]]))</f>
        <v>6.9803240740740458E-2</v>
      </c>
      <c r="V472" s="3">
        <v>0.33333333333333298</v>
      </c>
      <c r="W472">
        <f>IF((V472-(Tabela5[[#This Row],[Hora Fim Realizado]]-Tabela5[[#This Row],[Hora Início Realizado]]))&lt; 0,-1*(MINUTE(Tabela5[[#This Row],[Hora ]]))+(HOUR(Tabela5[[#This Row],[Hora ]])*60),(MINUTE(Tabela5[[#This Row],[Hora ]]))+(HOUR(Tabela5[[#This Row],[Hora ]])*60))</f>
        <v>100</v>
      </c>
      <c r="X472" t="str">
        <f t="shared" si="7"/>
        <v>De 90 até 120 minutos</v>
      </c>
      <c r="Y472" s="3">
        <f>IFERROR(MROUND(Tabela5[[#This Row],[Filtro Horário Fim]],1/48)," ")</f>
        <v>0.8125</v>
      </c>
      <c r="Z472" s="3">
        <f>IFERROR(MROUND(Tabela5[[#This Row],[Hora Início Realizado]],1/48)," ")</f>
        <v>0.5625</v>
      </c>
    </row>
    <row r="473" spans="1:26" x14ac:dyDescent="0.3">
      <c r="A473" t="s">
        <v>17</v>
      </c>
      <c r="B473">
        <v>118</v>
      </c>
      <c r="C473" t="s">
        <v>1905</v>
      </c>
      <c r="D473" t="s">
        <v>2099</v>
      </c>
      <c r="E473" t="s">
        <v>2100</v>
      </c>
      <c r="F473" t="s">
        <v>2101</v>
      </c>
      <c r="G473" t="s">
        <v>173</v>
      </c>
      <c r="H473" t="s">
        <v>284</v>
      </c>
      <c r="I473" t="s">
        <v>24</v>
      </c>
      <c r="J473" t="s">
        <v>37</v>
      </c>
      <c r="K473" t="s">
        <v>1908</v>
      </c>
      <c r="L473" t="s">
        <v>27</v>
      </c>
      <c r="M473" t="s">
        <v>28</v>
      </c>
      <c r="N473" t="s">
        <v>2102</v>
      </c>
      <c r="O473" s="3" t="s">
        <v>2103</v>
      </c>
      <c r="P473" t="s">
        <v>92</v>
      </c>
      <c r="R473">
        <v>11.875</v>
      </c>
      <c r="S473" t="str">
        <f>LEFT(Tabela5[[#This Row],[Hora Fim Realizado]],5)</f>
        <v>19:08</v>
      </c>
      <c r="T473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473" s="3">
        <f>IF((V473-(Tabela5[[#This Row],[Hora Fim Realizado]]-Tabela5[[#This Row],[Hora Início Realizado]]))&lt; 0,(Tabela5[[#This Row],[Hora Fim Realizado]]-Tabela5[[#This Row],[Hora Início Realizado]])-V473,V473-(Tabela5[[#This Row],[Hora Fim Realizado]]-Tabela5[[#This Row],[Hora Início Realizado]]))</f>
        <v>8.1967592592592287E-2</v>
      </c>
      <c r="V473" s="3">
        <v>0.33333333333333298</v>
      </c>
      <c r="W473">
        <f>IF((V473-(Tabela5[[#This Row],[Hora Fim Realizado]]-Tabela5[[#This Row],[Hora Início Realizado]]))&lt; 0,-1*(MINUTE(Tabela5[[#This Row],[Hora ]]))+(HOUR(Tabela5[[#This Row],[Hora ]])*60),(MINUTE(Tabela5[[#This Row],[Hora ]]))+(HOUR(Tabela5[[#This Row],[Hora ]])*60))</f>
        <v>118</v>
      </c>
      <c r="X473" t="str">
        <f t="shared" si="7"/>
        <v>De 90 até 120 minutos</v>
      </c>
      <c r="Y473" s="3">
        <f>IFERROR(MROUND(Tabela5[[#This Row],[Filtro Horário Fim]],1/48)," ")</f>
        <v>0.79166666666666663</v>
      </c>
      <c r="Z473" s="3">
        <f>IFERROR(MROUND(Tabela5[[#This Row],[Hora Início Realizado]],1/48)," ")</f>
        <v>0.54166666666666663</v>
      </c>
    </row>
    <row r="474" spans="1:26" x14ac:dyDescent="0.3">
      <c r="A474" t="s">
        <v>17</v>
      </c>
      <c r="B474">
        <v>132</v>
      </c>
      <c r="C474" t="s">
        <v>1905</v>
      </c>
      <c r="D474" t="s">
        <v>2104</v>
      </c>
      <c r="E474" t="s">
        <v>2105</v>
      </c>
      <c r="F474" t="s">
        <v>2106</v>
      </c>
      <c r="G474" t="s">
        <v>143</v>
      </c>
      <c r="H474" t="s">
        <v>2107</v>
      </c>
      <c r="I474" t="s">
        <v>24</v>
      </c>
      <c r="J474" t="s">
        <v>37</v>
      </c>
      <c r="K474" t="s">
        <v>1979</v>
      </c>
      <c r="L474" t="s">
        <v>27</v>
      </c>
      <c r="M474" t="s">
        <v>28</v>
      </c>
      <c r="N474" t="s">
        <v>2108</v>
      </c>
      <c r="O474" s="3" t="s">
        <v>2109</v>
      </c>
      <c r="P474" t="s">
        <v>50</v>
      </c>
      <c r="R474">
        <v>14.25</v>
      </c>
      <c r="S474" t="str">
        <f>LEFT(Tabela5[[#This Row],[Hora Fim Realizado]],5)</f>
        <v>19:04</v>
      </c>
      <c r="T474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474" s="3">
        <f>IF((V474-(Tabela5[[#This Row],[Hora Fim Realizado]]-Tabela5[[#This Row],[Hora Início Realizado]]))&lt; 0,(Tabela5[[#This Row],[Hora Fim Realizado]]-Tabela5[[#This Row],[Hora Início Realizado]])-V474,V474-(Tabela5[[#This Row],[Hora Fim Realizado]]-Tabela5[[#This Row],[Hora Início Realizado]]))</f>
        <v>9.2314814814814461E-2</v>
      </c>
      <c r="V474" s="3">
        <v>0.33333333333333298</v>
      </c>
      <c r="W474">
        <f>IF((V474-(Tabela5[[#This Row],[Hora Fim Realizado]]-Tabela5[[#This Row],[Hora Início Realizado]]))&lt; 0,-1*(MINUTE(Tabela5[[#This Row],[Hora ]]))+(HOUR(Tabela5[[#This Row],[Hora ]])*60),(MINUTE(Tabela5[[#This Row],[Hora ]]))+(HOUR(Tabela5[[#This Row],[Hora ]])*60))</f>
        <v>132</v>
      </c>
      <c r="X474" t="str">
        <f t="shared" si="7"/>
        <v>Acima de 120 minutos</v>
      </c>
      <c r="Y474" s="3">
        <f>IFERROR(MROUND(Tabela5[[#This Row],[Filtro Horário Fim]],1/48)," ")</f>
        <v>0.79166666666666663</v>
      </c>
      <c r="Z474" s="3">
        <f>IFERROR(MROUND(Tabela5[[#This Row],[Hora Início Realizado]],1/48)," ")</f>
        <v>0.5625</v>
      </c>
    </row>
    <row r="475" spans="1:26" x14ac:dyDescent="0.3">
      <c r="A475" t="s">
        <v>17</v>
      </c>
      <c r="B475">
        <v>9</v>
      </c>
      <c r="C475" t="s">
        <v>1905</v>
      </c>
      <c r="D475" t="s">
        <v>2110</v>
      </c>
      <c r="E475" t="s">
        <v>2111</v>
      </c>
      <c r="F475" t="s">
        <v>2112</v>
      </c>
      <c r="G475" t="s">
        <v>194</v>
      </c>
      <c r="H475" t="s">
        <v>354</v>
      </c>
      <c r="I475" t="s">
        <v>24</v>
      </c>
      <c r="J475" t="s">
        <v>37</v>
      </c>
      <c r="K475" t="s">
        <v>2052</v>
      </c>
      <c r="L475" t="s">
        <v>27</v>
      </c>
      <c r="M475" t="s">
        <v>28</v>
      </c>
      <c r="N475" t="s">
        <v>2113</v>
      </c>
      <c r="O475" s="3" t="s">
        <v>2114</v>
      </c>
      <c r="P475" t="s">
        <v>31</v>
      </c>
      <c r="R475">
        <v>14.125</v>
      </c>
      <c r="S475" t="str">
        <f>LEFT(Tabela5[[#This Row],[Hora Fim Realizado]],5)</f>
        <v>21:00</v>
      </c>
      <c r="T475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475" s="3">
        <f>IF((V475-(Tabela5[[#This Row],[Hora Fim Realizado]]-Tabela5[[#This Row],[Hora Início Realizado]]))&lt; 0,(Tabela5[[#This Row],[Hora Fim Realizado]]-Tabela5[[#This Row],[Hora Início Realizado]])-V475,V475-(Tabela5[[#This Row],[Hora Fim Realizado]]-Tabela5[[#This Row],[Hora Início Realizado]]))</f>
        <v>6.3888888888884998E-3</v>
      </c>
      <c r="V475" s="3">
        <v>0.33333333333333298</v>
      </c>
      <c r="W475">
        <f>IF((V475-(Tabela5[[#This Row],[Hora Fim Realizado]]-Tabela5[[#This Row],[Hora Início Realizado]]))&lt; 0,-1*(MINUTE(Tabela5[[#This Row],[Hora ]]))+(HOUR(Tabela5[[#This Row],[Hora ]])*60),(MINUTE(Tabela5[[#This Row],[Hora ]]))+(HOUR(Tabela5[[#This Row],[Hora ]])*60))</f>
        <v>9</v>
      </c>
      <c r="X475" t="str">
        <f t="shared" si="7"/>
        <v>Até 30 minutos</v>
      </c>
      <c r="Y475" s="3">
        <f>IFERROR(MROUND(Tabela5[[#This Row],[Filtro Horário Fim]],1/48)," ")</f>
        <v>0.875</v>
      </c>
      <c r="Z475" s="3">
        <f>IFERROR(MROUND(Tabela5[[#This Row],[Hora Início Realizado]],1/48)," ")</f>
        <v>0.54166666666666663</v>
      </c>
    </row>
    <row r="476" spans="1:26" x14ac:dyDescent="0.3">
      <c r="A476" t="s">
        <v>17</v>
      </c>
      <c r="B476">
        <v>245</v>
      </c>
      <c r="C476" t="s">
        <v>1905</v>
      </c>
      <c r="D476" t="s">
        <v>2115</v>
      </c>
      <c r="E476" t="s">
        <v>2116</v>
      </c>
      <c r="F476" t="s">
        <v>2117</v>
      </c>
      <c r="G476" t="s">
        <v>165</v>
      </c>
      <c r="H476" t="s">
        <v>152</v>
      </c>
      <c r="I476" t="s">
        <v>24</v>
      </c>
      <c r="J476" t="s">
        <v>37</v>
      </c>
      <c r="K476" t="s">
        <v>1908</v>
      </c>
      <c r="L476" t="s">
        <v>27</v>
      </c>
      <c r="M476" t="s">
        <v>28</v>
      </c>
      <c r="N476" t="s">
        <v>2118</v>
      </c>
      <c r="O476" s="3" t="s">
        <v>2119</v>
      </c>
      <c r="P476" t="s">
        <v>68</v>
      </c>
      <c r="R476">
        <v>11.625</v>
      </c>
      <c r="S476" t="str">
        <f>LEFT(Tabela5[[#This Row],[Hora Fim Realizado]],5)</f>
        <v>17:24</v>
      </c>
      <c r="T476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18h</v>
      </c>
      <c r="U476" s="3">
        <f>IF((V476-(Tabela5[[#This Row],[Hora Fim Realizado]]-Tabela5[[#This Row],[Hora Início Realizado]]))&lt; 0,(Tabela5[[#This Row],[Hora Fim Realizado]]-Tabela5[[#This Row],[Hora Início Realizado]])-V476,V476-(Tabela5[[#This Row],[Hora Fim Realizado]]-Tabela5[[#This Row],[Hora Início Realizado]]))</f>
        <v>0.17056712962962922</v>
      </c>
      <c r="V476" s="3">
        <v>0.33333333333333298</v>
      </c>
      <c r="W476">
        <f>IF((V476-(Tabela5[[#This Row],[Hora Fim Realizado]]-Tabela5[[#This Row],[Hora Início Realizado]]))&lt; 0,-1*(MINUTE(Tabela5[[#This Row],[Hora ]]))+(HOUR(Tabela5[[#This Row],[Hora ]])*60),(MINUTE(Tabela5[[#This Row],[Hora ]]))+(HOUR(Tabela5[[#This Row],[Hora ]])*60))</f>
        <v>245</v>
      </c>
      <c r="X476" t="str">
        <f t="shared" si="7"/>
        <v>Acima de 120 minutos</v>
      </c>
      <c r="Y476" s="3">
        <f>IFERROR(MROUND(Tabela5[[#This Row],[Filtro Horário Fim]],1/48)," ")</f>
        <v>0.72916666666666663</v>
      </c>
      <c r="Z476" s="3">
        <f>IFERROR(MROUND(Tabela5[[#This Row],[Hora Início Realizado]],1/48)," ")</f>
        <v>0.5625</v>
      </c>
    </row>
    <row r="477" spans="1:26" x14ac:dyDescent="0.3">
      <c r="A477" t="s">
        <v>17</v>
      </c>
      <c r="B477">
        <v>55</v>
      </c>
      <c r="C477" t="s">
        <v>1905</v>
      </c>
      <c r="D477" t="s">
        <v>2120</v>
      </c>
      <c r="E477" t="s">
        <v>2121</v>
      </c>
      <c r="F477" t="s">
        <v>2122</v>
      </c>
      <c r="G477" t="s">
        <v>181</v>
      </c>
      <c r="H477" t="s">
        <v>558</v>
      </c>
      <c r="I477" t="s">
        <v>24</v>
      </c>
      <c r="J477" t="s">
        <v>37</v>
      </c>
      <c r="K477" t="s">
        <v>1908</v>
      </c>
      <c r="L477" t="s">
        <v>27</v>
      </c>
      <c r="M477" t="s">
        <v>28</v>
      </c>
      <c r="N477" t="s">
        <v>2123</v>
      </c>
      <c r="O477" s="3" t="s">
        <v>2124</v>
      </c>
      <c r="P477" t="s">
        <v>41</v>
      </c>
      <c r="R477">
        <v>11.965</v>
      </c>
      <c r="S477" t="str">
        <f>LEFT(Tabela5[[#This Row],[Hora Fim Realizado]],5)</f>
        <v>20:53</v>
      </c>
      <c r="T477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477" s="3">
        <f>IF((V477-(Tabela5[[#This Row],[Hora Fim Realizado]]-Tabela5[[#This Row],[Hora Início Realizado]]))&lt; 0,(Tabela5[[#This Row],[Hora Fim Realizado]]-Tabela5[[#This Row],[Hora Início Realizado]])-V477,V477-(Tabela5[[#This Row],[Hora Fim Realizado]]-Tabela5[[#This Row],[Hora Início Realizado]]))</f>
        <v>3.8298611111110714E-2</v>
      </c>
      <c r="V477" s="3">
        <v>0.33333333333333298</v>
      </c>
      <c r="W477">
        <f>IF((V477-(Tabela5[[#This Row],[Hora Fim Realizado]]-Tabela5[[#This Row],[Hora Início Realizado]]))&lt; 0,-1*(MINUTE(Tabela5[[#This Row],[Hora ]]))+(HOUR(Tabela5[[#This Row],[Hora ]])*60),(MINUTE(Tabela5[[#This Row],[Hora ]]))+(HOUR(Tabela5[[#This Row],[Hora ]])*60))</f>
        <v>55</v>
      </c>
      <c r="X477" t="str">
        <f t="shared" si="7"/>
        <v>De 30 até 60 minutos</v>
      </c>
      <c r="Y477" s="3">
        <f>IFERROR(MROUND(Tabela5[[#This Row],[Filtro Horário Fim]],1/48)," ")</f>
        <v>0.875</v>
      </c>
      <c r="Z477" s="3">
        <f>IFERROR(MROUND(Tabela5[[#This Row],[Hora Início Realizado]],1/48)," ")</f>
        <v>0.58333333333333326</v>
      </c>
    </row>
    <row r="478" spans="1:26" x14ac:dyDescent="0.3">
      <c r="A478" t="s">
        <v>17</v>
      </c>
      <c r="B478">
        <v>25</v>
      </c>
      <c r="C478" t="s">
        <v>1905</v>
      </c>
      <c r="D478" t="s">
        <v>2125</v>
      </c>
      <c r="E478" t="s">
        <v>2126</v>
      </c>
      <c r="F478" t="s">
        <v>2127</v>
      </c>
      <c r="G478" t="s">
        <v>217</v>
      </c>
      <c r="H478" t="s">
        <v>354</v>
      </c>
      <c r="I478" t="s">
        <v>24</v>
      </c>
      <c r="J478" t="s">
        <v>37</v>
      </c>
      <c r="K478" t="s">
        <v>1914</v>
      </c>
      <c r="L478" t="s">
        <v>27</v>
      </c>
      <c r="M478" t="s">
        <v>28</v>
      </c>
      <c r="N478" t="s">
        <v>2128</v>
      </c>
      <c r="O478" s="3" t="s">
        <v>2129</v>
      </c>
      <c r="P478" t="s">
        <v>31</v>
      </c>
      <c r="R478">
        <v>14</v>
      </c>
      <c r="S478" t="str">
        <f>LEFT(Tabela5[[#This Row],[Hora Fim Realizado]],5)</f>
        <v>21:06</v>
      </c>
      <c r="T478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Acima de 21h</v>
      </c>
      <c r="U478" s="3">
        <f>IF((V478-(Tabela5[[#This Row],[Hora Fim Realizado]]-Tabela5[[#This Row],[Hora Início Realizado]]))&lt; 0,(Tabela5[[#This Row],[Hora Fim Realizado]]-Tabela5[[#This Row],[Hora Início Realizado]])-V478,V478-(Tabela5[[#This Row],[Hora Fim Realizado]]-Tabela5[[#This Row],[Hora Início Realizado]]))</f>
        <v>1.7569444444444138E-2</v>
      </c>
      <c r="V478" s="3">
        <v>0.33333333333333298</v>
      </c>
      <c r="W478">
        <f>IF((V478-(Tabela5[[#This Row],[Hora Fim Realizado]]-Tabela5[[#This Row],[Hora Início Realizado]]))&lt; 0,-1*(MINUTE(Tabela5[[#This Row],[Hora ]]))+(HOUR(Tabela5[[#This Row],[Hora ]])*60),(MINUTE(Tabela5[[#This Row],[Hora ]]))+(HOUR(Tabela5[[#This Row],[Hora ]])*60))</f>
        <v>25</v>
      </c>
      <c r="X478" t="str">
        <f t="shared" si="7"/>
        <v>Até 30 minutos</v>
      </c>
      <c r="Y478" s="3">
        <f>IFERROR(MROUND(Tabela5[[#This Row],[Filtro Horário Fim]],1/48)," ")</f>
        <v>0.875</v>
      </c>
      <c r="Z478" s="3">
        <f>IFERROR(MROUND(Tabela5[[#This Row],[Hora Início Realizado]],1/48)," ")</f>
        <v>0.5625</v>
      </c>
    </row>
    <row r="479" spans="1:26" x14ac:dyDescent="0.3">
      <c r="A479" t="s">
        <v>17</v>
      </c>
      <c r="B479">
        <v>51</v>
      </c>
      <c r="C479" t="s">
        <v>1905</v>
      </c>
      <c r="D479" t="s">
        <v>2130</v>
      </c>
      <c r="E479" t="s">
        <v>2131</v>
      </c>
      <c r="F479" t="s">
        <v>2132</v>
      </c>
      <c r="G479" t="s">
        <v>325</v>
      </c>
      <c r="H479" t="s">
        <v>730</v>
      </c>
      <c r="I479" t="s">
        <v>24</v>
      </c>
      <c r="J479" t="s">
        <v>37</v>
      </c>
      <c r="K479" t="s">
        <v>1914</v>
      </c>
      <c r="L479" t="s">
        <v>27</v>
      </c>
      <c r="M479" t="s">
        <v>28</v>
      </c>
      <c r="N479" t="s">
        <v>2133</v>
      </c>
      <c r="O479" s="3" t="s">
        <v>2134</v>
      </c>
      <c r="P479" t="s">
        <v>92</v>
      </c>
      <c r="R479">
        <v>14.865</v>
      </c>
      <c r="S479" t="str">
        <f>LEFT(Tabela5[[#This Row],[Hora Fim Realizado]],5)</f>
        <v>20:41</v>
      </c>
      <c r="T479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479" s="3">
        <f>IF((V479-(Tabela5[[#This Row],[Hora Fim Realizado]]-Tabela5[[#This Row],[Hora Início Realizado]]))&lt; 0,(Tabela5[[#This Row],[Hora Fim Realizado]]-Tabela5[[#This Row],[Hora Início Realizado]])-V479,V479-(Tabela5[[#This Row],[Hora Fim Realizado]]-Tabela5[[#This Row],[Hora Início Realizado]]))</f>
        <v>3.5416666666666374E-2</v>
      </c>
      <c r="V479" s="3">
        <v>0.33333333333333298</v>
      </c>
      <c r="W479">
        <f>IF((V479-(Tabela5[[#This Row],[Hora Fim Realizado]]-Tabela5[[#This Row],[Hora Início Realizado]]))&lt; 0,-1*(MINUTE(Tabela5[[#This Row],[Hora ]]))+(HOUR(Tabela5[[#This Row],[Hora ]])*60),(MINUTE(Tabela5[[#This Row],[Hora ]]))+(HOUR(Tabela5[[#This Row],[Hora ]])*60))</f>
        <v>51</v>
      </c>
      <c r="X479" t="str">
        <f t="shared" si="7"/>
        <v>De 30 até 60 minutos</v>
      </c>
      <c r="Y479" s="3">
        <f>IFERROR(MROUND(Tabela5[[#This Row],[Filtro Horário Fim]],1/48)," ")</f>
        <v>0.85416666666666663</v>
      </c>
      <c r="Z479" s="3">
        <f>IFERROR(MROUND(Tabela5[[#This Row],[Hora Início Realizado]],1/48)," ")</f>
        <v>0.5625</v>
      </c>
    </row>
    <row r="480" spans="1:26" x14ac:dyDescent="0.3">
      <c r="A480" t="s">
        <v>17</v>
      </c>
      <c r="B480">
        <v>31</v>
      </c>
      <c r="C480" t="s">
        <v>1905</v>
      </c>
      <c r="D480" t="s">
        <v>2135</v>
      </c>
      <c r="E480" t="s">
        <v>2136</v>
      </c>
      <c r="F480" t="s">
        <v>2137</v>
      </c>
      <c r="G480" t="s">
        <v>232</v>
      </c>
      <c r="H480" t="s">
        <v>1613</v>
      </c>
      <c r="I480" t="s">
        <v>24</v>
      </c>
      <c r="J480" t="s">
        <v>37</v>
      </c>
      <c r="K480" t="s">
        <v>2138</v>
      </c>
      <c r="L480" t="s">
        <v>27</v>
      </c>
      <c r="M480" t="s">
        <v>28</v>
      </c>
      <c r="N480" t="s">
        <v>2139</v>
      </c>
      <c r="O480" s="3" t="s">
        <v>2140</v>
      </c>
      <c r="P480" t="s">
        <v>41</v>
      </c>
      <c r="R480">
        <v>10.074999999999999</v>
      </c>
      <c r="S480" t="str">
        <f>LEFT(Tabela5[[#This Row],[Hora Fim Realizado]],5)</f>
        <v>20:45</v>
      </c>
      <c r="T480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480" s="3">
        <f>IF((V480-(Tabela5[[#This Row],[Hora Fim Realizado]]-Tabela5[[#This Row],[Hora Início Realizado]]))&lt; 0,(Tabela5[[#This Row],[Hora Fim Realizado]]-Tabela5[[#This Row],[Hora Início Realizado]])-V480,V480-(Tabela5[[#This Row],[Hora Fim Realizado]]-Tabela5[[#This Row],[Hora Início Realizado]]))</f>
        <v>2.1608796296295918E-2</v>
      </c>
      <c r="V480" s="3">
        <v>0.33333333333333298</v>
      </c>
      <c r="W480">
        <f>IF((V480-(Tabela5[[#This Row],[Hora Fim Realizado]]-Tabela5[[#This Row],[Hora Início Realizado]]))&lt; 0,-1*(MINUTE(Tabela5[[#This Row],[Hora ]]))+(HOUR(Tabela5[[#This Row],[Hora ]])*60),(MINUTE(Tabela5[[#This Row],[Hora ]]))+(HOUR(Tabela5[[#This Row],[Hora ]])*60))</f>
        <v>31</v>
      </c>
      <c r="X480" t="str">
        <f t="shared" si="7"/>
        <v>Até 30 minutos</v>
      </c>
      <c r="Y480" s="3">
        <f>IFERROR(MROUND(Tabela5[[#This Row],[Filtro Horário Fim]],1/48)," ")</f>
        <v>0.875</v>
      </c>
      <c r="Z480" s="3">
        <f>IFERROR(MROUND(Tabela5[[#This Row],[Hora Início Realizado]],1/48)," ")</f>
        <v>0.5625</v>
      </c>
    </row>
    <row r="481" spans="1:26" x14ac:dyDescent="0.3">
      <c r="A481" t="s">
        <v>17</v>
      </c>
      <c r="B481">
        <v>292</v>
      </c>
      <c r="C481" t="s">
        <v>1905</v>
      </c>
      <c r="D481" t="s">
        <v>2141</v>
      </c>
      <c r="E481" t="s">
        <v>2142</v>
      </c>
      <c r="F481" t="s">
        <v>2143</v>
      </c>
      <c r="G481" t="s">
        <v>225</v>
      </c>
      <c r="H481" t="s">
        <v>1195</v>
      </c>
      <c r="I481" t="s">
        <v>24</v>
      </c>
      <c r="J481" t="s">
        <v>37</v>
      </c>
      <c r="K481" t="s">
        <v>1979</v>
      </c>
      <c r="L481" t="s">
        <v>27</v>
      </c>
      <c r="M481" t="s">
        <v>28</v>
      </c>
      <c r="N481" t="s">
        <v>2144</v>
      </c>
      <c r="O481" s="3" t="s">
        <v>2145</v>
      </c>
      <c r="P481" t="s">
        <v>92</v>
      </c>
      <c r="R481">
        <v>15.375</v>
      </c>
      <c r="S481" t="str">
        <f>LEFT(Tabela5[[#This Row],[Hora Fim Realizado]],5)</f>
        <v>16:13</v>
      </c>
      <c r="T481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17h</v>
      </c>
      <c r="U481" s="3">
        <f>IF((V481-(Tabela5[[#This Row],[Hora Fim Realizado]]-Tabela5[[#This Row],[Hora Início Realizado]]))&lt; 0,(Tabela5[[#This Row],[Hora Fim Realizado]]-Tabela5[[#This Row],[Hora Início Realizado]])-V481,V481-(Tabela5[[#This Row],[Hora Fim Realizado]]-Tabela5[[#This Row],[Hora Início Realizado]]))</f>
        <v>0.20300925925925889</v>
      </c>
      <c r="V481" s="3">
        <v>0.33333333333333298</v>
      </c>
      <c r="W481">
        <f>IF((V481-(Tabela5[[#This Row],[Hora Fim Realizado]]-Tabela5[[#This Row],[Hora Início Realizado]]))&lt; 0,-1*(MINUTE(Tabela5[[#This Row],[Hora ]]))+(HOUR(Tabela5[[#This Row],[Hora ]])*60),(MINUTE(Tabela5[[#This Row],[Hora ]]))+(HOUR(Tabela5[[#This Row],[Hora ]])*60))</f>
        <v>292</v>
      </c>
      <c r="X481" t="str">
        <f t="shared" si="7"/>
        <v>Acima de 120 minutos</v>
      </c>
      <c r="Y481" s="3">
        <f>IFERROR(MROUND(Tabela5[[#This Row],[Filtro Horário Fim]],1/48)," ")</f>
        <v>0.66666666666666663</v>
      </c>
      <c r="Z481" s="3">
        <f>IFERROR(MROUND(Tabela5[[#This Row],[Hora Início Realizado]],1/48)," ")</f>
        <v>0.54166666666666663</v>
      </c>
    </row>
    <row r="482" spans="1:26" x14ac:dyDescent="0.3">
      <c r="A482" t="s">
        <v>17</v>
      </c>
      <c r="B482">
        <v>1</v>
      </c>
      <c r="C482" t="s">
        <v>1905</v>
      </c>
      <c r="D482" t="s">
        <v>2146</v>
      </c>
      <c r="E482" t="s">
        <v>2147</v>
      </c>
      <c r="F482" t="s">
        <v>2148</v>
      </c>
      <c r="G482" t="s">
        <v>268</v>
      </c>
      <c r="H482" t="s">
        <v>1809</v>
      </c>
      <c r="I482" t="s">
        <v>24</v>
      </c>
      <c r="J482" t="s">
        <v>37</v>
      </c>
      <c r="K482" t="s">
        <v>1979</v>
      </c>
      <c r="L482" t="s">
        <v>501</v>
      </c>
      <c r="M482" t="s">
        <v>502</v>
      </c>
      <c r="N482" t="s">
        <v>2149</v>
      </c>
      <c r="O482" s="3" t="s">
        <v>2150</v>
      </c>
      <c r="P482" t="s">
        <v>50</v>
      </c>
      <c r="R482">
        <v>7.5</v>
      </c>
      <c r="S482" t="str">
        <f>LEFT(Tabela5[[#This Row],[Hora Fim Realizado]],5)</f>
        <v>18:50</v>
      </c>
      <c r="T482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19h</v>
      </c>
      <c r="U482" s="3">
        <f>IF((V482-(Tabela5[[#This Row],[Hora Fim Realizado]]-Tabela5[[#This Row],[Hora Início Realizado]]))&lt; 0,(Tabela5[[#This Row],[Hora Fim Realizado]]-Tabela5[[#This Row],[Hora Início Realizado]])-V482,V482-(Tabela5[[#This Row],[Hora Fim Realizado]]-Tabela5[[#This Row],[Hora Início Realizado]]))</f>
        <v>1.1805555555552405E-3</v>
      </c>
      <c r="V482" s="3">
        <v>0.33333333333333298</v>
      </c>
      <c r="W482">
        <f>IF((V482-(Tabela5[[#This Row],[Hora Fim Realizado]]-Tabela5[[#This Row],[Hora Início Realizado]]))&lt; 0,-1*(MINUTE(Tabela5[[#This Row],[Hora ]]))+(HOUR(Tabela5[[#This Row],[Hora ]])*60),(MINUTE(Tabela5[[#This Row],[Hora ]]))+(HOUR(Tabela5[[#This Row],[Hora ]])*60))</f>
        <v>1</v>
      </c>
      <c r="X482" t="str">
        <f t="shared" si="7"/>
        <v>Até 30 minutos</v>
      </c>
      <c r="Y482" s="3">
        <f>IFERROR(MROUND(Tabela5[[#This Row],[Filtro Horário Fim]],1/48)," ")</f>
        <v>0.79166666666666663</v>
      </c>
      <c r="Z482" s="3">
        <f>IFERROR(MROUND(Tabela5[[#This Row],[Hora Início Realizado]],1/48)," ")</f>
        <v>0.45833333333333331</v>
      </c>
    </row>
    <row r="483" spans="1:26" x14ac:dyDescent="0.3">
      <c r="A483" t="s">
        <v>17</v>
      </c>
      <c r="B483">
        <v>76</v>
      </c>
      <c r="C483" t="s">
        <v>1905</v>
      </c>
      <c r="D483" t="s">
        <v>2151</v>
      </c>
      <c r="E483" t="s">
        <v>2152</v>
      </c>
      <c r="F483" t="s">
        <v>2153</v>
      </c>
      <c r="G483" t="s">
        <v>261</v>
      </c>
      <c r="H483" t="s">
        <v>195</v>
      </c>
      <c r="I483" t="s">
        <v>24</v>
      </c>
      <c r="J483" t="s">
        <v>37</v>
      </c>
      <c r="K483" t="s">
        <v>1908</v>
      </c>
      <c r="L483" t="s">
        <v>27</v>
      </c>
      <c r="M483" t="s">
        <v>28</v>
      </c>
      <c r="N483" t="s">
        <v>377</v>
      </c>
      <c r="O483" s="3" t="s">
        <v>2154</v>
      </c>
      <c r="P483" t="s">
        <v>59</v>
      </c>
      <c r="R483">
        <v>14.959999999999999</v>
      </c>
      <c r="S483" t="str">
        <f>LEFT(Tabela5[[#This Row],[Hora Fim Realizado]],5)</f>
        <v>19:51</v>
      </c>
      <c r="T483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483" s="3">
        <f>IF((V483-(Tabela5[[#This Row],[Hora Fim Realizado]]-Tabela5[[#This Row],[Hora Início Realizado]]))&lt; 0,(Tabela5[[#This Row],[Hora Fim Realizado]]-Tabela5[[#This Row],[Hora Início Realizado]])-V483,V483-(Tabela5[[#This Row],[Hora Fim Realizado]]-Tabela5[[#This Row],[Hora Início Realizado]]))</f>
        <v>5.3368055555555294E-2</v>
      </c>
      <c r="V483" s="3">
        <v>0.33333333333333298</v>
      </c>
      <c r="W483">
        <f>IF((V483-(Tabela5[[#This Row],[Hora Fim Realizado]]-Tabela5[[#This Row],[Hora Início Realizado]]))&lt; 0,-1*(MINUTE(Tabela5[[#This Row],[Hora ]]))+(HOUR(Tabela5[[#This Row],[Hora ]])*60),(MINUTE(Tabela5[[#This Row],[Hora ]]))+(HOUR(Tabela5[[#This Row],[Hora ]])*60))</f>
        <v>76</v>
      </c>
      <c r="X483" t="str">
        <f t="shared" si="7"/>
        <v>De 60 até 90 minutos</v>
      </c>
      <c r="Y483" s="3">
        <f>IFERROR(MROUND(Tabela5[[#This Row],[Filtro Horário Fim]],1/48)," ")</f>
        <v>0.83333333333333326</v>
      </c>
      <c r="Z483" s="3">
        <f>IFERROR(MROUND(Tabela5[[#This Row],[Hora Início Realizado]],1/48)," ")</f>
        <v>0.54166666666666663</v>
      </c>
    </row>
    <row r="484" spans="1:26" x14ac:dyDescent="0.3">
      <c r="A484" t="s">
        <v>17</v>
      </c>
      <c r="B484">
        <v>40</v>
      </c>
      <c r="C484" t="s">
        <v>1905</v>
      </c>
      <c r="D484" t="s">
        <v>2155</v>
      </c>
      <c r="E484" t="s">
        <v>2156</v>
      </c>
      <c r="F484" t="s">
        <v>2157</v>
      </c>
      <c r="G484" t="s">
        <v>254</v>
      </c>
      <c r="H484" t="s">
        <v>333</v>
      </c>
      <c r="I484" t="s">
        <v>24</v>
      </c>
      <c r="J484" t="s">
        <v>37</v>
      </c>
      <c r="K484" t="s">
        <v>2158</v>
      </c>
      <c r="L484" t="s">
        <v>27</v>
      </c>
      <c r="M484" t="s">
        <v>28</v>
      </c>
      <c r="N484" t="s">
        <v>1741</v>
      </c>
      <c r="O484" s="3" t="s">
        <v>2159</v>
      </c>
      <c r="P484" t="s">
        <v>68</v>
      </c>
      <c r="R484">
        <v>13.84</v>
      </c>
      <c r="S484" t="str">
        <f>LEFT(Tabela5[[#This Row],[Hora Fim Realizado]],5)</f>
        <v>20:39</v>
      </c>
      <c r="T484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484" s="3">
        <f>IF((V484-(Tabela5[[#This Row],[Hora Fim Realizado]]-Tabela5[[#This Row],[Hora Início Realizado]]))&lt; 0,(Tabela5[[#This Row],[Hora Fim Realizado]]-Tabela5[[#This Row],[Hora Início Realizado]])-V484,V484-(Tabela5[[#This Row],[Hora Fim Realizado]]-Tabela5[[#This Row],[Hora Início Realizado]]))</f>
        <v>2.8287037037036666E-2</v>
      </c>
      <c r="V484" s="3">
        <v>0.33333333333333298</v>
      </c>
      <c r="W484">
        <f>IF((V484-(Tabela5[[#This Row],[Hora Fim Realizado]]-Tabela5[[#This Row],[Hora Início Realizado]]))&lt; 0,-1*(MINUTE(Tabela5[[#This Row],[Hora ]]))+(HOUR(Tabela5[[#This Row],[Hora ]])*60),(MINUTE(Tabela5[[#This Row],[Hora ]]))+(HOUR(Tabela5[[#This Row],[Hora ]])*60))</f>
        <v>40</v>
      </c>
      <c r="X484" t="str">
        <f t="shared" si="7"/>
        <v>De 30 até 60 minutos</v>
      </c>
      <c r="Y484" s="3">
        <f>IFERROR(MROUND(Tabela5[[#This Row],[Filtro Horário Fim]],1/48)," ")</f>
        <v>0.85416666666666663</v>
      </c>
      <c r="Z484" s="3">
        <f>IFERROR(MROUND(Tabela5[[#This Row],[Hora Início Realizado]],1/48)," ")</f>
        <v>0.5625</v>
      </c>
    </row>
    <row r="485" spans="1:26" x14ac:dyDescent="0.3">
      <c r="A485" t="s">
        <v>17</v>
      </c>
      <c r="B485">
        <v>-11</v>
      </c>
      <c r="C485" t="s">
        <v>1905</v>
      </c>
      <c r="D485" t="s">
        <v>2160</v>
      </c>
      <c r="E485" t="s">
        <v>2161</v>
      </c>
      <c r="F485" t="s">
        <v>2162</v>
      </c>
      <c r="G485" t="s">
        <v>268</v>
      </c>
      <c r="H485" t="s">
        <v>2163</v>
      </c>
      <c r="I485" t="s">
        <v>24</v>
      </c>
      <c r="J485" t="s">
        <v>37</v>
      </c>
      <c r="K485" t="s">
        <v>1970</v>
      </c>
      <c r="L485" t="s">
        <v>501</v>
      </c>
      <c r="M485" t="s">
        <v>502</v>
      </c>
      <c r="N485" t="s">
        <v>2164</v>
      </c>
      <c r="O485" s="3" t="s">
        <v>2165</v>
      </c>
      <c r="P485" t="s">
        <v>50</v>
      </c>
      <c r="R485">
        <v>14.915000000000001</v>
      </c>
      <c r="S485" t="str">
        <f>LEFT(Tabela5[[#This Row],[Hora Fim Realizado]],5)</f>
        <v>18:57</v>
      </c>
      <c r="T485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19h</v>
      </c>
      <c r="U485" s="3">
        <f>IF((V485-(Tabela5[[#This Row],[Hora Fim Realizado]]-Tabela5[[#This Row],[Hora Início Realizado]]))&lt; 0,(Tabela5[[#This Row],[Hora Fim Realizado]]-Tabela5[[#This Row],[Hora Início Realizado]])-V485,V485-(Tabela5[[#This Row],[Hora Fim Realizado]]-Tabela5[[#This Row],[Hora Início Realizado]]))</f>
        <v>8.0439814814818322E-3</v>
      </c>
      <c r="V485" s="3">
        <v>0.33333333333333298</v>
      </c>
      <c r="W485">
        <f>IF((V485-(Tabela5[[#This Row],[Hora Fim Realizado]]-Tabela5[[#This Row],[Hora Início Realizado]]))&lt; 0,-1*(MINUTE(Tabela5[[#This Row],[Hora ]]))+(HOUR(Tabela5[[#This Row],[Hora ]])*60),(MINUTE(Tabela5[[#This Row],[Hora ]]))+(HOUR(Tabela5[[#This Row],[Hora ]])*60))</f>
        <v>-11</v>
      </c>
      <c r="X485" t="str">
        <f t="shared" si="7"/>
        <v>Estouro</v>
      </c>
      <c r="Y485" s="3">
        <f>IFERROR(MROUND(Tabela5[[#This Row],[Filtro Horário Fim]],1/48)," ")</f>
        <v>0.79166666666666663</v>
      </c>
      <c r="Z485" s="3">
        <f>IFERROR(MROUND(Tabela5[[#This Row],[Hora Início Realizado]],1/48)," ")</f>
        <v>0.45833333333333331</v>
      </c>
    </row>
    <row r="486" spans="1:26" x14ac:dyDescent="0.3">
      <c r="A486" t="s">
        <v>17</v>
      </c>
      <c r="B486">
        <v>-26</v>
      </c>
      <c r="C486" t="s">
        <v>1905</v>
      </c>
      <c r="D486" t="s">
        <v>2166</v>
      </c>
      <c r="E486" t="s">
        <v>2167</v>
      </c>
      <c r="F486" t="s">
        <v>2168</v>
      </c>
      <c r="G486" t="s">
        <v>225</v>
      </c>
      <c r="H486" t="s">
        <v>202</v>
      </c>
      <c r="I486" t="s">
        <v>24</v>
      </c>
      <c r="J486" t="s">
        <v>37</v>
      </c>
      <c r="K486" t="s">
        <v>2169</v>
      </c>
      <c r="L486" t="s">
        <v>501</v>
      </c>
      <c r="M486" t="s">
        <v>502</v>
      </c>
      <c r="N486" t="s">
        <v>2170</v>
      </c>
      <c r="O486" s="3" t="s">
        <v>961</v>
      </c>
      <c r="P486" t="s">
        <v>92</v>
      </c>
      <c r="R486">
        <v>15.455</v>
      </c>
      <c r="S486" t="str">
        <f>LEFT(Tabela5[[#This Row],[Hora Fim Realizado]],5)</f>
        <v>18:51</v>
      </c>
      <c r="T486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19h</v>
      </c>
      <c r="U486" s="3">
        <f>IF((V486-(Tabela5[[#This Row],[Hora Fim Realizado]]-Tabela5[[#This Row],[Hora Início Realizado]]))&lt; 0,(Tabela5[[#This Row],[Hora Fim Realizado]]-Tabela5[[#This Row],[Hora Início Realizado]])-V486,V486-(Tabela5[[#This Row],[Hora Fim Realizado]]-Tabela5[[#This Row],[Hora Início Realizado]]))</f>
        <v>1.8483796296296651E-2</v>
      </c>
      <c r="V486" s="3">
        <v>0.33333333333333298</v>
      </c>
      <c r="W486">
        <f>IF((V486-(Tabela5[[#This Row],[Hora Fim Realizado]]-Tabela5[[#This Row],[Hora Início Realizado]]))&lt; 0,-1*(MINUTE(Tabela5[[#This Row],[Hora ]]))+(HOUR(Tabela5[[#This Row],[Hora ]])*60),(MINUTE(Tabela5[[#This Row],[Hora ]]))+(HOUR(Tabela5[[#This Row],[Hora ]])*60))</f>
        <v>-26</v>
      </c>
      <c r="X486" t="str">
        <f t="shared" si="7"/>
        <v>Estouro</v>
      </c>
      <c r="Y486" s="3">
        <f>IFERROR(MROUND(Tabela5[[#This Row],[Filtro Horário Fim]],1/48)," ")</f>
        <v>0.79166666666666663</v>
      </c>
      <c r="Z486" s="3">
        <f>IFERROR(MROUND(Tabela5[[#This Row],[Hora Início Realizado]],1/48)," ")</f>
        <v>0.4375</v>
      </c>
    </row>
    <row r="487" spans="1:26" x14ac:dyDescent="0.3">
      <c r="A487" t="s">
        <v>17</v>
      </c>
      <c r="B487">
        <v>41</v>
      </c>
      <c r="C487" t="s">
        <v>1905</v>
      </c>
      <c r="D487" t="s">
        <v>2171</v>
      </c>
      <c r="E487" t="s">
        <v>2172</v>
      </c>
      <c r="F487" t="s">
        <v>2173</v>
      </c>
      <c r="G487" t="s">
        <v>297</v>
      </c>
      <c r="H487" t="s">
        <v>262</v>
      </c>
      <c r="I487" t="s">
        <v>24</v>
      </c>
      <c r="J487" t="s">
        <v>37</v>
      </c>
      <c r="K487" t="s">
        <v>1979</v>
      </c>
      <c r="L487" t="s">
        <v>27</v>
      </c>
      <c r="M487" t="s">
        <v>28</v>
      </c>
      <c r="N487" t="s">
        <v>2174</v>
      </c>
      <c r="O487" s="3" t="s">
        <v>2175</v>
      </c>
      <c r="P487" t="s">
        <v>41</v>
      </c>
      <c r="R487">
        <v>17.375</v>
      </c>
      <c r="S487" t="str">
        <f>LEFT(Tabela5[[#This Row],[Hora Fim Realizado]],5)</f>
        <v>20:28</v>
      </c>
      <c r="T487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487" s="3">
        <f>IF((V487-(Tabela5[[#This Row],[Hora Fim Realizado]]-Tabela5[[#This Row],[Hora Início Realizado]]))&lt; 0,(Tabela5[[#This Row],[Hora Fim Realizado]]-Tabela5[[#This Row],[Hora Início Realizado]])-V487,V487-(Tabela5[[#This Row],[Hora Fim Realizado]]-Tabela5[[#This Row],[Hora Início Realizado]]))</f>
        <v>2.9004629629629186E-2</v>
      </c>
      <c r="V487" s="3">
        <v>0.33333333333333298</v>
      </c>
      <c r="W487">
        <f>IF((V487-(Tabela5[[#This Row],[Hora Fim Realizado]]-Tabela5[[#This Row],[Hora Início Realizado]]))&lt; 0,-1*(MINUTE(Tabela5[[#This Row],[Hora ]]))+(HOUR(Tabela5[[#This Row],[Hora ]])*60),(MINUTE(Tabela5[[#This Row],[Hora ]]))+(HOUR(Tabela5[[#This Row],[Hora ]])*60))</f>
        <v>41</v>
      </c>
      <c r="X487" t="str">
        <f t="shared" si="7"/>
        <v>De 30 até 60 minutos</v>
      </c>
      <c r="Y487" s="3">
        <f>IFERROR(MROUND(Tabela5[[#This Row],[Filtro Horário Fim]],1/48)," ")</f>
        <v>0.85416666666666663</v>
      </c>
      <c r="Z487" s="3">
        <f>IFERROR(MROUND(Tabela5[[#This Row],[Hora Início Realizado]],1/48)," ")</f>
        <v>0.54166666666666663</v>
      </c>
    </row>
    <row r="488" spans="1:26" x14ac:dyDescent="0.3">
      <c r="A488" t="s">
        <v>17</v>
      </c>
      <c r="B488">
        <v>64</v>
      </c>
      <c r="C488" t="s">
        <v>1905</v>
      </c>
      <c r="D488" t="s">
        <v>2176</v>
      </c>
      <c r="E488" t="s">
        <v>2177</v>
      </c>
      <c r="F488" t="s">
        <v>2178</v>
      </c>
      <c r="G488" t="s">
        <v>261</v>
      </c>
      <c r="H488" t="s">
        <v>771</v>
      </c>
      <c r="I488" t="s">
        <v>24</v>
      </c>
      <c r="J488" t="s">
        <v>37</v>
      </c>
      <c r="K488" t="s">
        <v>2179</v>
      </c>
      <c r="L488" t="s">
        <v>501</v>
      </c>
      <c r="M488" t="s">
        <v>502</v>
      </c>
      <c r="N488" t="s">
        <v>2180</v>
      </c>
      <c r="O488" s="3" t="s">
        <v>2181</v>
      </c>
      <c r="P488" t="s">
        <v>59</v>
      </c>
      <c r="R488">
        <v>11.22</v>
      </c>
      <c r="S488" t="str">
        <f>LEFT(Tabela5[[#This Row],[Hora Fim Realizado]],5)</f>
        <v>17:00</v>
      </c>
      <c r="T488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17h</v>
      </c>
      <c r="U488" s="3">
        <f>IF((V488-(Tabela5[[#This Row],[Hora Fim Realizado]]-Tabela5[[#This Row],[Hora Início Realizado]]))&lt; 0,(Tabela5[[#This Row],[Hora Fim Realizado]]-Tabela5[[#This Row],[Hora Início Realizado]])-V488,V488-(Tabela5[[#This Row],[Hora Fim Realizado]]-Tabela5[[#This Row],[Hora Início Realizado]]))</f>
        <v>4.4768518518518152E-2</v>
      </c>
      <c r="V488" s="3">
        <v>0.33333333333333298</v>
      </c>
      <c r="W488">
        <f>IF((V488-(Tabela5[[#This Row],[Hora Fim Realizado]]-Tabela5[[#This Row],[Hora Início Realizado]]))&lt; 0,-1*(MINUTE(Tabela5[[#This Row],[Hora ]]))+(HOUR(Tabela5[[#This Row],[Hora ]])*60),(MINUTE(Tabela5[[#This Row],[Hora ]]))+(HOUR(Tabela5[[#This Row],[Hora ]])*60))</f>
        <v>64</v>
      </c>
      <c r="X488" t="str">
        <f t="shared" si="7"/>
        <v>De 60 até 90 minutos</v>
      </c>
      <c r="Y488" s="3">
        <f>IFERROR(MROUND(Tabela5[[#This Row],[Filtro Horário Fim]],1/48)," ")</f>
        <v>0.70833333333333326</v>
      </c>
      <c r="Z488" s="3">
        <f>IFERROR(MROUND(Tabela5[[#This Row],[Hora Início Realizado]],1/48)," ")</f>
        <v>0.41666666666666663</v>
      </c>
    </row>
    <row r="489" spans="1:26" x14ac:dyDescent="0.3">
      <c r="A489" t="s">
        <v>17</v>
      </c>
      <c r="B489">
        <v>139</v>
      </c>
      <c r="C489" t="s">
        <v>1905</v>
      </c>
      <c r="D489" t="s">
        <v>2182</v>
      </c>
      <c r="E489" t="s">
        <v>2183</v>
      </c>
      <c r="F489" t="s">
        <v>2184</v>
      </c>
      <c r="G489" t="s">
        <v>232</v>
      </c>
      <c r="H489" t="s">
        <v>1182</v>
      </c>
      <c r="I489" t="s">
        <v>24</v>
      </c>
      <c r="J489" t="s">
        <v>37</v>
      </c>
      <c r="K489" t="s">
        <v>1908</v>
      </c>
      <c r="L489" t="s">
        <v>27</v>
      </c>
      <c r="M489" t="s">
        <v>28</v>
      </c>
      <c r="N489" t="s">
        <v>2185</v>
      </c>
      <c r="O489" s="3" t="s">
        <v>2186</v>
      </c>
      <c r="P489" t="s">
        <v>41</v>
      </c>
      <c r="R489">
        <v>13.625</v>
      </c>
      <c r="S489" t="str">
        <f>LEFT(Tabela5[[#This Row],[Hora Fim Realizado]],5)</f>
        <v>18:50</v>
      </c>
      <c r="T489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19h</v>
      </c>
      <c r="U489" s="3">
        <f>IF((V489-(Tabela5[[#This Row],[Hora Fim Realizado]]-Tabela5[[#This Row],[Hora Início Realizado]]))&lt; 0,(Tabela5[[#This Row],[Hora Fim Realizado]]-Tabela5[[#This Row],[Hora Início Realizado]])-V489,V489-(Tabela5[[#This Row],[Hora Fim Realizado]]-Tabela5[[#This Row],[Hora Início Realizado]]))</f>
        <v>9.681712962962935E-2</v>
      </c>
      <c r="V489" s="3">
        <v>0.33333333333333298</v>
      </c>
      <c r="W489">
        <f>IF((V489-(Tabela5[[#This Row],[Hora Fim Realizado]]-Tabela5[[#This Row],[Hora Início Realizado]]))&lt; 0,-1*(MINUTE(Tabela5[[#This Row],[Hora ]]))+(HOUR(Tabela5[[#This Row],[Hora ]])*60),(MINUTE(Tabela5[[#This Row],[Hora ]]))+(HOUR(Tabela5[[#This Row],[Hora ]])*60))</f>
        <v>139</v>
      </c>
      <c r="X489" t="str">
        <f t="shared" si="7"/>
        <v>Acima de 120 minutos</v>
      </c>
      <c r="Y489" s="3">
        <f>IFERROR(MROUND(Tabela5[[#This Row],[Filtro Horário Fim]],1/48)," ")</f>
        <v>0.79166666666666663</v>
      </c>
      <c r="Z489" s="3">
        <f>IFERROR(MROUND(Tabela5[[#This Row],[Hora Início Realizado]],1/48)," ")</f>
        <v>0.54166666666666663</v>
      </c>
    </row>
    <row r="490" spans="1:26" x14ac:dyDescent="0.3">
      <c r="A490" t="s">
        <v>17</v>
      </c>
      <c r="B490">
        <v>33</v>
      </c>
      <c r="C490" t="s">
        <v>1905</v>
      </c>
      <c r="D490" t="s">
        <v>2187</v>
      </c>
      <c r="E490" t="s">
        <v>2188</v>
      </c>
      <c r="F490" t="s">
        <v>2189</v>
      </c>
      <c r="G490" t="s">
        <v>254</v>
      </c>
      <c r="H490" t="s">
        <v>1673</v>
      </c>
      <c r="I490" t="s">
        <v>24</v>
      </c>
      <c r="J490" t="s">
        <v>37</v>
      </c>
      <c r="K490" t="s">
        <v>2190</v>
      </c>
      <c r="L490" t="s">
        <v>27</v>
      </c>
      <c r="M490" t="s">
        <v>28</v>
      </c>
      <c r="N490" t="s">
        <v>2191</v>
      </c>
      <c r="O490" s="3" t="s">
        <v>2192</v>
      </c>
      <c r="P490" t="s">
        <v>68</v>
      </c>
      <c r="R490">
        <v>13.17</v>
      </c>
      <c r="S490" t="str">
        <f>LEFT(Tabela5[[#This Row],[Hora Fim Realizado]],5)</f>
        <v>20:39</v>
      </c>
      <c r="T490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490" s="3">
        <f>IF((V490-(Tabela5[[#This Row],[Hora Fim Realizado]]-Tabela5[[#This Row],[Hora Início Realizado]]))&lt; 0,(Tabela5[[#This Row],[Hora Fim Realizado]]-Tabela5[[#This Row],[Hora Início Realizado]])-V490,V490-(Tabela5[[#This Row],[Hora Fim Realizado]]-Tabela5[[#This Row],[Hora Início Realizado]]))</f>
        <v>2.3136574074073712E-2</v>
      </c>
      <c r="V490" s="3">
        <v>0.33333333333333298</v>
      </c>
      <c r="W490">
        <f>IF((V490-(Tabela5[[#This Row],[Hora Fim Realizado]]-Tabela5[[#This Row],[Hora Início Realizado]]))&lt; 0,-1*(MINUTE(Tabela5[[#This Row],[Hora ]]))+(HOUR(Tabela5[[#This Row],[Hora ]])*60),(MINUTE(Tabela5[[#This Row],[Hora ]]))+(HOUR(Tabela5[[#This Row],[Hora ]])*60))</f>
        <v>33</v>
      </c>
      <c r="X490" t="str">
        <f t="shared" si="7"/>
        <v>De 30 até 60 minutos</v>
      </c>
      <c r="Y490" s="3">
        <f>IFERROR(MROUND(Tabela5[[#This Row],[Filtro Horário Fim]],1/48)," ")</f>
        <v>0.85416666666666663</v>
      </c>
      <c r="Z490" s="3">
        <f>IFERROR(MROUND(Tabela5[[#This Row],[Hora Início Realizado]],1/48)," ")</f>
        <v>0.54166666666666663</v>
      </c>
    </row>
    <row r="491" spans="1:26" x14ac:dyDescent="0.3">
      <c r="A491" t="s">
        <v>17</v>
      </c>
      <c r="B491">
        <v>-55</v>
      </c>
      <c r="C491" t="s">
        <v>1905</v>
      </c>
      <c r="D491" t="s">
        <v>2193</v>
      </c>
      <c r="E491" t="s">
        <v>2194</v>
      </c>
      <c r="F491" t="s">
        <v>2195</v>
      </c>
      <c r="G491" t="s">
        <v>239</v>
      </c>
      <c r="H491" t="s">
        <v>983</v>
      </c>
      <c r="I491" t="s">
        <v>24</v>
      </c>
      <c r="J491" t="s">
        <v>37</v>
      </c>
      <c r="K491" t="s">
        <v>1908</v>
      </c>
      <c r="L491" t="s">
        <v>501</v>
      </c>
      <c r="M491" t="s">
        <v>502</v>
      </c>
      <c r="N491" t="s">
        <v>2196</v>
      </c>
      <c r="O491" s="3" t="s">
        <v>2197</v>
      </c>
      <c r="P491" t="s">
        <v>59</v>
      </c>
      <c r="R491">
        <v>14.875</v>
      </c>
      <c r="S491" t="str">
        <f>LEFT(Tabela5[[#This Row],[Hora Fim Realizado]],5)</f>
        <v>19:11</v>
      </c>
      <c r="T491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491" s="3">
        <f>IF((V491-(Tabela5[[#This Row],[Hora Fim Realizado]]-Tabela5[[#This Row],[Hora Início Realizado]]))&lt; 0,(Tabela5[[#This Row],[Hora Fim Realizado]]-Tabela5[[#This Row],[Hora Início Realizado]])-V491,V491-(Tabela5[[#This Row],[Hora Fim Realizado]]-Tabela5[[#This Row],[Hora Início Realizado]]))</f>
        <v>3.8553240740741124E-2</v>
      </c>
      <c r="V491" s="3">
        <v>0.33333333333333298</v>
      </c>
      <c r="W491">
        <f>IF((V491-(Tabela5[[#This Row],[Hora Fim Realizado]]-Tabela5[[#This Row],[Hora Início Realizado]]))&lt; 0,-1*(MINUTE(Tabela5[[#This Row],[Hora ]]))+(HOUR(Tabela5[[#This Row],[Hora ]])*60),(MINUTE(Tabela5[[#This Row],[Hora ]]))+(HOUR(Tabela5[[#This Row],[Hora ]])*60))</f>
        <v>-55</v>
      </c>
      <c r="X491" t="str">
        <f t="shared" si="7"/>
        <v>Estouro</v>
      </c>
      <c r="Y491" s="3">
        <f>IFERROR(MROUND(Tabela5[[#This Row],[Filtro Horário Fim]],1/48)," ")</f>
        <v>0.79166666666666663</v>
      </c>
      <c r="Z491" s="3">
        <f>IFERROR(MROUND(Tabela5[[#This Row],[Hora Início Realizado]],1/48)," ")</f>
        <v>0.4375</v>
      </c>
    </row>
    <row r="492" spans="1:26" x14ac:dyDescent="0.3">
      <c r="A492" t="s">
        <v>17</v>
      </c>
      <c r="B492">
        <v>-14</v>
      </c>
      <c r="C492" t="s">
        <v>1905</v>
      </c>
      <c r="D492" t="s">
        <v>2198</v>
      </c>
      <c r="E492" t="s">
        <v>2199</v>
      </c>
      <c r="F492" t="s">
        <v>2200</v>
      </c>
      <c r="G492" t="s">
        <v>239</v>
      </c>
      <c r="H492" t="s">
        <v>573</v>
      </c>
      <c r="I492" t="s">
        <v>24</v>
      </c>
      <c r="J492" t="s">
        <v>37</v>
      </c>
      <c r="K492" t="s">
        <v>2052</v>
      </c>
      <c r="L492" t="s">
        <v>501</v>
      </c>
      <c r="M492" t="s">
        <v>502</v>
      </c>
      <c r="N492" t="s">
        <v>2201</v>
      </c>
      <c r="O492" s="3" t="s">
        <v>2202</v>
      </c>
      <c r="P492" t="s">
        <v>59</v>
      </c>
      <c r="R492">
        <v>16.765000000000001</v>
      </c>
      <c r="S492" t="str">
        <f>LEFT(Tabela5[[#This Row],[Hora Fim Realizado]],5)</f>
        <v>19:02</v>
      </c>
      <c r="T492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492" s="3">
        <f>IF((V492-(Tabela5[[#This Row],[Hora Fim Realizado]]-Tabela5[[#This Row],[Hora Início Realizado]]))&lt; 0,(Tabela5[[#This Row],[Hora Fim Realizado]]-Tabela5[[#This Row],[Hora Início Realizado]])-V492,V492-(Tabela5[[#This Row],[Hora Fim Realizado]]-Tabela5[[#This Row],[Hora Início Realizado]]))</f>
        <v>1.0150462962963291E-2</v>
      </c>
      <c r="V492" s="3">
        <v>0.33333333333333298</v>
      </c>
      <c r="W492">
        <f>IF((V492-(Tabela5[[#This Row],[Hora Fim Realizado]]-Tabela5[[#This Row],[Hora Início Realizado]]))&lt; 0,-1*(MINUTE(Tabela5[[#This Row],[Hora ]]))+(HOUR(Tabela5[[#This Row],[Hora ]])*60),(MINUTE(Tabela5[[#This Row],[Hora ]]))+(HOUR(Tabela5[[#This Row],[Hora ]])*60))</f>
        <v>-14</v>
      </c>
      <c r="X492" t="str">
        <f t="shared" si="7"/>
        <v>Estouro</v>
      </c>
      <c r="Y492" s="3">
        <f>IFERROR(MROUND(Tabela5[[#This Row],[Filtro Horário Fim]],1/48)," ")</f>
        <v>0.79166666666666663</v>
      </c>
      <c r="Z492" s="3">
        <f>IFERROR(MROUND(Tabela5[[#This Row],[Hora Início Realizado]],1/48)," ")</f>
        <v>0.45833333333333331</v>
      </c>
    </row>
    <row r="493" spans="1:26" x14ac:dyDescent="0.3">
      <c r="A493" t="s">
        <v>17</v>
      </c>
      <c r="B493">
        <v>-12</v>
      </c>
      <c r="C493" t="s">
        <v>1905</v>
      </c>
      <c r="D493" t="s">
        <v>2203</v>
      </c>
      <c r="E493" t="s">
        <v>2204</v>
      </c>
      <c r="F493" t="s">
        <v>2205</v>
      </c>
      <c r="G493" t="s">
        <v>275</v>
      </c>
      <c r="H493" t="s">
        <v>420</v>
      </c>
      <c r="I493" t="s">
        <v>24</v>
      </c>
      <c r="J493" t="s">
        <v>37</v>
      </c>
      <c r="K493" t="s">
        <v>2206</v>
      </c>
      <c r="L493" t="s">
        <v>501</v>
      </c>
      <c r="M493" t="s">
        <v>502</v>
      </c>
      <c r="N493" t="s">
        <v>2207</v>
      </c>
      <c r="O493" s="3" t="s">
        <v>2208</v>
      </c>
      <c r="P493" t="s">
        <v>31</v>
      </c>
      <c r="R493">
        <v>12.34</v>
      </c>
      <c r="S493" t="str">
        <f>LEFT(Tabela5[[#This Row],[Hora Fim Realizado]],5)</f>
        <v>18:30</v>
      </c>
      <c r="T493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19h</v>
      </c>
      <c r="U493" s="3">
        <f>IF((V493-(Tabela5[[#This Row],[Hora Fim Realizado]]-Tabela5[[#This Row],[Hora Início Realizado]]))&lt; 0,(Tabela5[[#This Row],[Hora Fim Realizado]]-Tabela5[[#This Row],[Hora Início Realizado]])-V493,V493-(Tabela5[[#This Row],[Hora Fim Realizado]]-Tabela5[[#This Row],[Hora Início Realizado]]))</f>
        <v>9.0162037037040954E-3</v>
      </c>
      <c r="V493" s="3">
        <v>0.33333333333333298</v>
      </c>
      <c r="W493">
        <f>IF((V493-(Tabela5[[#This Row],[Hora Fim Realizado]]-Tabela5[[#This Row],[Hora Início Realizado]]))&lt; 0,-1*(MINUTE(Tabela5[[#This Row],[Hora ]]))+(HOUR(Tabela5[[#This Row],[Hora ]])*60),(MINUTE(Tabela5[[#This Row],[Hora ]]))+(HOUR(Tabela5[[#This Row],[Hora ]])*60))</f>
        <v>-12</v>
      </c>
      <c r="X493" t="str">
        <f t="shared" si="7"/>
        <v>Estouro</v>
      </c>
      <c r="Y493" s="3">
        <f>IFERROR(MROUND(Tabela5[[#This Row],[Filtro Horário Fim]],1/48)," ")</f>
        <v>0.77083333333333326</v>
      </c>
      <c r="Z493" s="3">
        <f>IFERROR(MROUND(Tabela5[[#This Row],[Hora Início Realizado]],1/48)," ")</f>
        <v>0.4375</v>
      </c>
    </row>
    <row r="494" spans="1:26" x14ac:dyDescent="0.3">
      <c r="A494" t="s">
        <v>17</v>
      </c>
      <c r="B494">
        <v>31</v>
      </c>
      <c r="C494" t="s">
        <v>1905</v>
      </c>
      <c r="D494" t="s">
        <v>2209</v>
      </c>
      <c r="E494" t="s">
        <v>2210</v>
      </c>
      <c r="F494" t="s">
        <v>2211</v>
      </c>
      <c r="G494" t="s">
        <v>369</v>
      </c>
      <c r="H494" t="s">
        <v>218</v>
      </c>
      <c r="I494" t="s">
        <v>24</v>
      </c>
      <c r="J494" t="s">
        <v>37</v>
      </c>
      <c r="K494" t="s">
        <v>1979</v>
      </c>
      <c r="L494" t="s">
        <v>27</v>
      </c>
      <c r="M494" t="s">
        <v>28</v>
      </c>
      <c r="N494" t="s">
        <v>2212</v>
      </c>
      <c r="O494" s="3" t="s">
        <v>903</v>
      </c>
      <c r="P494" t="s">
        <v>31</v>
      </c>
      <c r="R494">
        <v>16.5</v>
      </c>
      <c r="S494" t="str">
        <f>LEFT(Tabela5[[#This Row],[Hora Fim Realizado]],5)</f>
        <v>20:55</v>
      </c>
      <c r="T494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494" s="3">
        <f>IF((V494-(Tabela5[[#This Row],[Hora Fim Realizado]]-Tabela5[[#This Row],[Hora Início Realizado]]))&lt; 0,(Tabela5[[#This Row],[Hora Fim Realizado]]-Tabela5[[#This Row],[Hora Início Realizado]])-V494,V494-(Tabela5[[#This Row],[Hora Fim Realizado]]-Tabela5[[#This Row],[Hora Início Realizado]]))</f>
        <v>2.1631944444444107E-2</v>
      </c>
      <c r="V494" s="3">
        <v>0.33333333333333298</v>
      </c>
      <c r="W494">
        <f>IF((V494-(Tabela5[[#This Row],[Hora Fim Realizado]]-Tabela5[[#This Row],[Hora Início Realizado]]))&lt; 0,-1*(MINUTE(Tabela5[[#This Row],[Hora ]]))+(HOUR(Tabela5[[#This Row],[Hora ]])*60),(MINUTE(Tabela5[[#This Row],[Hora ]]))+(HOUR(Tabela5[[#This Row],[Hora ]])*60))</f>
        <v>31</v>
      </c>
      <c r="X494" t="str">
        <f t="shared" si="7"/>
        <v>Até 30 minutos</v>
      </c>
      <c r="Y494" s="3">
        <f>IFERROR(MROUND(Tabela5[[#This Row],[Filtro Horário Fim]],1/48)," ")</f>
        <v>0.875</v>
      </c>
      <c r="Z494" s="3">
        <f>IFERROR(MROUND(Tabela5[[#This Row],[Hora Início Realizado]],1/48)," ")</f>
        <v>0.5625</v>
      </c>
    </row>
    <row r="495" spans="1:26" x14ac:dyDescent="0.3">
      <c r="A495" t="s">
        <v>17</v>
      </c>
      <c r="B495">
        <v>-22</v>
      </c>
      <c r="C495" t="s">
        <v>1905</v>
      </c>
      <c r="D495" t="s">
        <v>2213</v>
      </c>
      <c r="E495" t="s">
        <v>2214</v>
      </c>
      <c r="F495" t="s">
        <v>2215</v>
      </c>
      <c r="G495" t="s">
        <v>283</v>
      </c>
      <c r="H495" t="s">
        <v>978</v>
      </c>
      <c r="I495" t="s">
        <v>24</v>
      </c>
      <c r="J495" t="s">
        <v>37</v>
      </c>
      <c r="K495" t="s">
        <v>1908</v>
      </c>
      <c r="L495" t="s">
        <v>501</v>
      </c>
      <c r="M495" t="s">
        <v>502</v>
      </c>
      <c r="N495" t="s">
        <v>2216</v>
      </c>
      <c r="O495" s="3" t="s">
        <v>2217</v>
      </c>
      <c r="P495" t="s">
        <v>68</v>
      </c>
      <c r="R495">
        <v>14.75</v>
      </c>
      <c r="S495" t="str">
        <f>LEFT(Tabela5[[#This Row],[Hora Fim Realizado]],5)</f>
        <v>18:54</v>
      </c>
      <c r="T495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19h</v>
      </c>
      <c r="U495" s="3">
        <f>IF((V495-(Tabela5[[#This Row],[Hora Fim Realizado]]-Tabela5[[#This Row],[Hora Início Realizado]]))&lt; 0,(Tabela5[[#This Row],[Hora Fim Realizado]]-Tabela5[[#This Row],[Hora Início Realizado]])-V495,V495-(Tabela5[[#This Row],[Hora Fim Realizado]]-Tabela5[[#This Row],[Hora Início Realizado]]))</f>
        <v>1.531250000000034E-2</v>
      </c>
      <c r="V495" s="3">
        <v>0.33333333333333298</v>
      </c>
      <c r="W495">
        <f>IF((V495-(Tabela5[[#This Row],[Hora Fim Realizado]]-Tabela5[[#This Row],[Hora Início Realizado]]))&lt; 0,-1*(MINUTE(Tabela5[[#This Row],[Hora ]]))+(HOUR(Tabela5[[#This Row],[Hora ]])*60),(MINUTE(Tabela5[[#This Row],[Hora ]]))+(HOUR(Tabela5[[#This Row],[Hora ]])*60))</f>
        <v>-22</v>
      </c>
      <c r="X495" t="str">
        <f t="shared" si="7"/>
        <v>Estouro</v>
      </c>
      <c r="Y495" s="3">
        <f>IFERROR(MROUND(Tabela5[[#This Row],[Filtro Horário Fim]],1/48)," ")</f>
        <v>0.79166666666666663</v>
      </c>
      <c r="Z495" s="3">
        <f>IFERROR(MROUND(Tabela5[[#This Row],[Hora Início Realizado]],1/48)," ")</f>
        <v>0.4375</v>
      </c>
    </row>
    <row r="496" spans="1:26" x14ac:dyDescent="0.3">
      <c r="A496" t="s">
        <v>17</v>
      </c>
      <c r="B496">
        <v>215</v>
      </c>
      <c r="C496" t="s">
        <v>1905</v>
      </c>
      <c r="D496" t="s">
        <v>2218</v>
      </c>
      <c r="E496" t="s">
        <v>2219</v>
      </c>
      <c r="F496" t="s">
        <v>2220</v>
      </c>
      <c r="G496" t="s">
        <v>310</v>
      </c>
      <c r="H496" t="s">
        <v>81</v>
      </c>
      <c r="I496" t="s">
        <v>24</v>
      </c>
      <c r="J496" t="s">
        <v>37</v>
      </c>
      <c r="K496" t="s">
        <v>2221</v>
      </c>
      <c r="L496" t="s">
        <v>27</v>
      </c>
      <c r="M496" t="s">
        <v>502</v>
      </c>
      <c r="N496" t="s">
        <v>1430</v>
      </c>
      <c r="O496" s="3" t="s">
        <v>2222</v>
      </c>
      <c r="P496" t="s">
        <v>41</v>
      </c>
      <c r="R496">
        <v>13.895</v>
      </c>
      <c r="S496" t="str">
        <f>LEFT(Tabela5[[#This Row],[Hora Fim Realizado]],5)</f>
        <v>18:14</v>
      </c>
      <c r="T496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19h</v>
      </c>
      <c r="U496" s="3">
        <f>IF((V496-(Tabela5[[#This Row],[Hora Fim Realizado]]-Tabela5[[#This Row],[Hora Início Realizado]]))&lt; 0,(Tabela5[[#This Row],[Hora Fim Realizado]]-Tabela5[[#This Row],[Hora Início Realizado]])-V496,V496-(Tabela5[[#This Row],[Hora Fim Realizado]]-Tabela5[[#This Row],[Hora Início Realizado]]))</f>
        <v>0.14978009259259223</v>
      </c>
      <c r="V496" s="3">
        <v>0.33333333333333298</v>
      </c>
      <c r="W496">
        <f>IF((V496-(Tabela5[[#This Row],[Hora Fim Realizado]]-Tabela5[[#This Row],[Hora Início Realizado]]))&lt; 0,-1*(MINUTE(Tabela5[[#This Row],[Hora ]]))+(HOUR(Tabela5[[#This Row],[Hora ]])*60),(MINUTE(Tabela5[[#This Row],[Hora ]]))+(HOUR(Tabela5[[#This Row],[Hora ]])*60))</f>
        <v>215</v>
      </c>
      <c r="X496" t="str">
        <f t="shared" si="7"/>
        <v>Acima de 120 minutos</v>
      </c>
      <c r="Y496" s="3">
        <f>IFERROR(MROUND(Tabela5[[#This Row],[Filtro Horário Fim]],1/48)," ")</f>
        <v>0.75</v>
      </c>
      <c r="Z496" s="3">
        <f>IFERROR(MROUND(Tabela5[[#This Row],[Hora Início Realizado]],1/48)," ")</f>
        <v>0.58333333333333326</v>
      </c>
    </row>
    <row r="497" spans="1:26" x14ac:dyDescent="0.3">
      <c r="A497" t="s">
        <v>17</v>
      </c>
      <c r="B497">
        <v>85</v>
      </c>
      <c r="C497" t="s">
        <v>1905</v>
      </c>
      <c r="D497" t="s">
        <v>32</v>
      </c>
      <c r="E497" t="s">
        <v>2223</v>
      </c>
      <c r="F497" t="s">
        <v>2224</v>
      </c>
      <c r="G497" t="s">
        <v>275</v>
      </c>
      <c r="H497" t="s">
        <v>218</v>
      </c>
      <c r="I497" t="s">
        <v>24</v>
      </c>
      <c r="J497" t="s">
        <v>37</v>
      </c>
      <c r="K497" t="s">
        <v>2158</v>
      </c>
      <c r="L497" t="s">
        <v>27</v>
      </c>
      <c r="M497" t="s">
        <v>28</v>
      </c>
      <c r="N497" t="s">
        <v>2225</v>
      </c>
      <c r="O497" s="3" t="s">
        <v>2226</v>
      </c>
      <c r="P497" t="s">
        <v>31</v>
      </c>
      <c r="R497">
        <v>17.295000000000002</v>
      </c>
      <c r="S497" t="str">
        <f>LEFT(Tabela5[[#This Row],[Hora Fim Realizado]],5)</f>
        <v>19:40</v>
      </c>
      <c r="T497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497" s="3">
        <f>IF((V497-(Tabela5[[#This Row],[Hora Fim Realizado]]-Tabela5[[#This Row],[Hora Início Realizado]]))&lt; 0,(Tabela5[[#This Row],[Hora Fim Realizado]]-Tabela5[[#This Row],[Hora Início Realizado]])-V497,V497-(Tabela5[[#This Row],[Hora Fim Realizado]]-Tabela5[[#This Row],[Hora Início Realizado]]))</f>
        <v>5.94907407407404E-2</v>
      </c>
      <c r="V497" s="3">
        <v>0.33333333333333298</v>
      </c>
      <c r="W497">
        <f>IF((V497-(Tabela5[[#This Row],[Hora Fim Realizado]]-Tabela5[[#This Row],[Hora Início Realizado]]))&lt; 0,-1*(MINUTE(Tabela5[[#This Row],[Hora ]]))+(HOUR(Tabela5[[#This Row],[Hora ]])*60),(MINUTE(Tabela5[[#This Row],[Hora ]]))+(HOUR(Tabela5[[#This Row],[Hora ]])*60))</f>
        <v>85</v>
      </c>
      <c r="X497" t="str">
        <f t="shared" si="7"/>
        <v>De 60 até 90 minutos</v>
      </c>
      <c r="Y497" s="3">
        <f>IFERROR(MROUND(Tabela5[[#This Row],[Filtro Horário Fim]],1/48)," ")</f>
        <v>0.8125</v>
      </c>
      <c r="Z497" s="3">
        <f>IFERROR(MROUND(Tabela5[[#This Row],[Hora Início Realizado]],1/48)," ")</f>
        <v>0.54166666666666663</v>
      </c>
    </row>
    <row r="498" spans="1:26" x14ac:dyDescent="0.3">
      <c r="A498" t="s">
        <v>17</v>
      </c>
      <c r="B498">
        <v>48</v>
      </c>
      <c r="C498" t="s">
        <v>1905</v>
      </c>
      <c r="D498" t="s">
        <v>42</v>
      </c>
      <c r="E498" t="s">
        <v>2227</v>
      </c>
      <c r="F498" t="s">
        <v>2228</v>
      </c>
      <c r="G498" t="s">
        <v>318</v>
      </c>
      <c r="H498" t="s">
        <v>983</v>
      </c>
      <c r="I498" t="s">
        <v>24</v>
      </c>
      <c r="J498" t="s">
        <v>37</v>
      </c>
      <c r="K498" t="s">
        <v>1908</v>
      </c>
      <c r="L498" t="s">
        <v>27</v>
      </c>
      <c r="M498" t="s">
        <v>28</v>
      </c>
      <c r="N498" t="s">
        <v>1741</v>
      </c>
      <c r="O498" s="3" t="s">
        <v>2229</v>
      </c>
      <c r="P498" t="s">
        <v>50</v>
      </c>
      <c r="R498">
        <v>14.375</v>
      </c>
      <c r="S498" t="str">
        <f>LEFT(Tabela5[[#This Row],[Hora Fim Realizado]],5)</f>
        <v>20:31</v>
      </c>
      <c r="T498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498" s="3">
        <f>IF((V498-(Tabela5[[#This Row],[Hora Fim Realizado]]-Tabela5[[#This Row],[Hora Início Realizado]]))&lt; 0,(Tabela5[[#This Row],[Hora Fim Realizado]]-Tabela5[[#This Row],[Hora Início Realizado]])-V498,V498-(Tabela5[[#This Row],[Hora Fim Realizado]]-Tabela5[[#This Row],[Hora Início Realizado]]))</f>
        <v>3.3935185185184846E-2</v>
      </c>
      <c r="V498" s="3">
        <v>0.33333333333333298</v>
      </c>
      <c r="W498">
        <f>IF((V498-(Tabela5[[#This Row],[Hora Fim Realizado]]-Tabela5[[#This Row],[Hora Início Realizado]]))&lt; 0,-1*(MINUTE(Tabela5[[#This Row],[Hora ]]))+(HOUR(Tabela5[[#This Row],[Hora ]])*60),(MINUTE(Tabela5[[#This Row],[Hora ]]))+(HOUR(Tabela5[[#This Row],[Hora ]])*60))</f>
        <v>48</v>
      </c>
      <c r="X498" t="str">
        <f t="shared" si="7"/>
        <v>De 30 até 60 minutos</v>
      </c>
      <c r="Y498" s="3">
        <f>IFERROR(MROUND(Tabela5[[#This Row],[Filtro Horário Fim]],1/48)," ")</f>
        <v>0.85416666666666663</v>
      </c>
      <c r="Z498" s="3">
        <f>IFERROR(MROUND(Tabela5[[#This Row],[Hora Início Realizado]],1/48)," ")</f>
        <v>0.5625</v>
      </c>
    </row>
    <row r="499" spans="1:26" x14ac:dyDescent="0.3">
      <c r="A499" t="s">
        <v>17</v>
      </c>
      <c r="B499">
        <v>30</v>
      </c>
      <c r="C499" t="s">
        <v>1905</v>
      </c>
      <c r="D499" t="s">
        <v>2230</v>
      </c>
      <c r="E499" t="s">
        <v>2231</v>
      </c>
      <c r="F499" t="s">
        <v>2232</v>
      </c>
      <c r="G499" t="s">
        <v>283</v>
      </c>
      <c r="H499" t="s">
        <v>420</v>
      </c>
      <c r="I499" t="s">
        <v>24</v>
      </c>
      <c r="J499" t="s">
        <v>37</v>
      </c>
      <c r="K499" t="s">
        <v>2233</v>
      </c>
      <c r="L499" t="s">
        <v>27</v>
      </c>
      <c r="M499" t="s">
        <v>28</v>
      </c>
      <c r="N499" t="s">
        <v>1795</v>
      </c>
      <c r="O499" s="3" t="s">
        <v>2234</v>
      </c>
      <c r="P499" t="s">
        <v>68</v>
      </c>
      <c r="R499">
        <v>15.54</v>
      </c>
      <c r="S499" t="str">
        <f>LEFT(Tabela5[[#This Row],[Hora Fim Realizado]],5)</f>
        <v>21:04</v>
      </c>
      <c r="T499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Acima de 21h</v>
      </c>
      <c r="U499" s="3">
        <f>IF((V499-(Tabela5[[#This Row],[Hora Fim Realizado]]-Tabela5[[#This Row],[Hora Início Realizado]]))&lt; 0,(Tabela5[[#This Row],[Hora Fim Realizado]]-Tabela5[[#This Row],[Hora Início Realizado]])-V499,V499-(Tabela5[[#This Row],[Hora Fim Realizado]]-Tabela5[[#This Row],[Hora Início Realizado]]))</f>
        <v>2.1469907407407007E-2</v>
      </c>
      <c r="V499" s="3">
        <v>0.33333333333333298</v>
      </c>
      <c r="W499">
        <f>IF((V499-(Tabela5[[#This Row],[Hora Fim Realizado]]-Tabela5[[#This Row],[Hora Início Realizado]]))&lt; 0,-1*(MINUTE(Tabela5[[#This Row],[Hora ]]))+(HOUR(Tabela5[[#This Row],[Hora ]])*60),(MINUTE(Tabela5[[#This Row],[Hora ]]))+(HOUR(Tabela5[[#This Row],[Hora ]])*60))</f>
        <v>30</v>
      </c>
      <c r="X499" t="str">
        <f t="shared" si="7"/>
        <v>Até 30 minutos</v>
      </c>
      <c r="Y499" s="3">
        <f>IFERROR(MROUND(Tabela5[[#This Row],[Filtro Horário Fim]],1/48)," ")</f>
        <v>0.875</v>
      </c>
      <c r="Z499" s="3">
        <f>IFERROR(MROUND(Tabela5[[#This Row],[Hora Início Realizado]],1/48)," ")</f>
        <v>0.5625</v>
      </c>
    </row>
    <row r="500" spans="1:26" x14ac:dyDescent="0.3">
      <c r="A500" t="s">
        <v>17</v>
      </c>
      <c r="B500">
        <v>104</v>
      </c>
      <c r="C500" t="s">
        <v>1905</v>
      </c>
      <c r="D500" t="s">
        <v>2235</v>
      </c>
      <c r="E500" t="s">
        <v>2236</v>
      </c>
      <c r="F500" t="s">
        <v>2237</v>
      </c>
      <c r="G500" t="s">
        <v>369</v>
      </c>
      <c r="H500" t="s">
        <v>796</v>
      </c>
      <c r="I500" t="s">
        <v>24</v>
      </c>
      <c r="J500" t="s">
        <v>37</v>
      </c>
      <c r="K500" t="s">
        <v>1908</v>
      </c>
      <c r="L500" t="s">
        <v>27</v>
      </c>
      <c r="M500" t="s">
        <v>28</v>
      </c>
      <c r="N500" t="s">
        <v>2238</v>
      </c>
      <c r="O500" s="3" t="s">
        <v>2239</v>
      </c>
      <c r="P500" t="s">
        <v>31</v>
      </c>
      <c r="R500">
        <v>15.375</v>
      </c>
      <c r="S500" t="str">
        <f>LEFT(Tabela5[[#This Row],[Hora Fim Realizado]],5)</f>
        <v>19:29</v>
      </c>
      <c r="T500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500" s="3">
        <f>IF((V500-(Tabela5[[#This Row],[Hora Fim Realizado]]-Tabela5[[#This Row],[Hora Início Realizado]]))&lt; 0,(Tabela5[[#This Row],[Hora Fim Realizado]]-Tabela5[[#This Row],[Hora Início Realizado]])-V500,V500-(Tabela5[[#This Row],[Hora Fim Realizado]]-Tabela5[[#This Row],[Hora Início Realizado]]))</f>
        <v>7.2835648148147747E-2</v>
      </c>
      <c r="V500" s="3">
        <v>0.33333333333333298</v>
      </c>
      <c r="W500">
        <f>IF((V500-(Tabela5[[#This Row],[Hora Fim Realizado]]-Tabela5[[#This Row],[Hora Início Realizado]]))&lt; 0,-1*(MINUTE(Tabela5[[#This Row],[Hora ]]))+(HOUR(Tabela5[[#This Row],[Hora ]])*60),(MINUTE(Tabela5[[#This Row],[Hora ]]))+(HOUR(Tabela5[[#This Row],[Hora ]])*60))</f>
        <v>104</v>
      </c>
      <c r="X500" t="str">
        <f t="shared" si="7"/>
        <v>De 90 até 120 minutos</v>
      </c>
      <c r="Y500" s="3">
        <f>IFERROR(MROUND(Tabela5[[#This Row],[Filtro Horário Fim]],1/48)," ")</f>
        <v>0.8125</v>
      </c>
      <c r="Z500" s="3">
        <f>IFERROR(MROUND(Tabela5[[#This Row],[Hora Início Realizado]],1/48)," ")</f>
        <v>0.54166666666666663</v>
      </c>
    </row>
    <row r="501" spans="1:26" x14ac:dyDescent="0.3">
      <c r="A501" t="s">
        <v>17</v>
      </c>
      <c r="B501">
        <v>72</v>
      </c>
      <c r="C501" t="s">
        <v>1905</v>
      </c>
      <c r="D501" t="s">
        <v>2240</v>
      </c>
      <c r="E501" t="s">
        <v>2241</v>
      </c>
      <c r="F501" t="s">
        <v>2242</v>
      </c>
      <c r="G501" t="s">
        <v>340</v>
      </c>
      <c r="H501" t="s">
        <v>1606</v>
      </c>
      <c r="I501" t="s">
        <v>24</v>
      </c>
      <c r="J501" t="s">
        <v>37</v>
      </c>
      <c r="K501" t="s">
        <v>1970</v>
      </c>
      <c r="L501" t="s">
        <v>27</v>
      </c>
      <c r="M501" t="s">
        <v>28</v>
      </c>
      <c r="N501" t="s">
        <v>2243</v>
      </c>
      <c r="O501" s="3" t="s">
        <v>2244</v>
      </c>
      <c r="P501" t="s">
        <v>50</v>
      </c>
      <c r="R501">
        <v>15.35</v>
      </c>
      <c r="S501" t="str">
        <f>LEFT(Tabela5[[#This Row],[Hora Fim Realizado]],5)</f>
        <v>20:04</v>
      </c>
      <c r="T501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501" s="3">
        <f>IF((V501-(Tabela5[[#This Row],[Hora Fim Realizado]]-Tabela5[[#This Row],[Hora Início Realizado]]))&lt; 0,(Tabela5[[#This Row],[Hora Fim Realizado]]-Tabela5[[#This Row],[Hora Início Realizado]])-V501,V501-(Tabela5[[#This Row],[Hora Fim Realizado]]-Tabela5[[#This Row],[Hora Início Realizado]]))</f>
        <v>5.0069444444444111E-2</v>
      </c>
      <c r="V501" s="3">
        <v>0.33333333333333298</v>
      </c>
      <c r="W501">
        <f>IF((V501-(Tabela5[[#This Row],[Hora Fim Realizado]]-Tabela5[[#This Row],[Hora Início Realizado]]))&lt; 0,-1*(MINUTE(Tabela5[[#This Row],[Hora ]]))+(HOUR(Tabela5[[#This Row],[Hora ]])*60),(MINUTE(Tabela5[[#This Row],[Hora ]]))+(HOUR(Tabela5[[#This Row],[Hora ]])*60))</f>
        <v>72</v>
      </c>
      <c r="X501" t="str">
        <f t="shared" si="7"/>
        <v>De 60 até 90 minutos</v>
      </c>
      <c r="Y501" s="3">
        <f>IFERROR(MROUND(Tabela5[[#This Row],[Filtro Horário Fim]],1/48)," ")</f>
        <v>0.83333333333333326</v>
      </c>
      <c r="Z501" s="3">
        <f>IFERROR(MROUND(Tabela5[[#This Row],[Hora Início Realizado]],1/48)," ")</f>
        <v>0.5625</v>
      </c>
    </row>
    <row r="502" spans="1:26" x14ac:dyDescent="0.3">
      <c r="A502" t="s">
        <v>17</v>
      </c>
      <c r="B502">
        <v>27</v>
      </c>
      <c r="C502" t="s">
        <v>1905</v>
      </c>
      <c r="D502" t="s">
        <v>2245</v>
      </c>
      <c r="E502" t="s">
        <v>2246</v>
      </c>
      <c r="F502" t="s">
        <v>2247</v>
      </c>
      <c r="G502" t="s">
        <v>325</v>
      </c>
      <c r="H502" t="s">
        <v>730</v>
      </c>
      <c r="I502" t="s">
        <v>24</v>
      </c>
      <c r="J502" t="s">
        <v>37</v>
      </c>
      <c r="K502" t="s">
        <v>1908</v>
      </c>
      <c r="L502" t="s">
        <v>27</v>
      </c>
      <c r="M502" t="s">
        <v>28</v>
      </c>
      <c r="N502" t="s">
        <v>2248</v>
      </c>
      <c r="O502" s="3" t="s">
        <v>2249</v>
      </c>
      <c r="P502" t="s">
        <v>92</v>
      </c>
      <c r="R502">
        <v>16.5</v>
      </c>
      <c r="S502" t="str">
        <f>LEFT(Tabela5[[#This Row],[Hora Fim Realizado]],5)</f>
        <v>20:49</v>
      </c>
      <c r="T502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502" s="3">
        <f>IF((V502-(Tabela5[[#This Row],[Hora Fim Realizado]]-Tabela5[[#This Row],[Hora Início Realizado]]))&lt; 0,(Tabela5[[#This Row],[Hora Fim Realizado]]-Tabela5[[#This Row],[Hora Início Realizado]])-V502,V502-(Tabela5[[#This Row],[Hora Fim Realizado]]-Tabela5[[#This Row],[Hora Início Realizado]]))</f>
        <v>1.8796296296295922E-2</v>
      </c>
      <c r="V502" s="3">
        <v>0.33333333333333298</v>
      </c>
      <c r="W502">
        <f>IF((V502-(Tabela5[[#This Row],[Hora Fim Realizado]]-Tabela5[[#This Row],[Hora Início Realizado]]))&lt; 0,-1*(MINUTE(Tabela5[[#This Row],[Hora ]]))+(HOUR(Tabela5[[#This Row],[Hora ]])*60),(MINUTE(Tabela5[[#This Row],[Hora ]]))+(HOUR(Tabela5[[#This Row],[Hora ]])*60))</f>
        <v>27</v>
      </c>
      <c r="X502" t="str">
        <f t="shared" si="7"/>
        <v>Até 30 minutos</v>
      </c>
      <c r="Y502" s="3">
        <f>IFERROR(MROUND(Tabela5[[#This Row],[Filtro Horário Fim]],1/48)," ")</f>
        <v>0.875</v>
      </c>
      <c r="Z502" s="3">
        <f>IFERROR(MROUND(Tabela5[[#This Row],[Hora Início Realizado]],1/48)," ")</f>
        <v>0.5625</v>
      </c>
    </row>
    <row r="503" spans="1:26" x14ac:dyDescent="0.3">
      <c r="A503" t="s">
        <v>17</v>
      </c>
      <c r="B503">
        <v>121</v>
      </c>
      <c r="C503" t="s">
        <v>1905</v>
      </c>
      <c r="D503" t="s">
        <v>2250</v>
      </c>
      <c r="E503" t="s">
        <v>2251</v>
      </c>
      <c r="F503" t="s">
        <v>2252</v>
      </c>
      <c r="G503" t="s">
        <v>297</v>
      </c>
      <c r="H503" t="s">
        <v>2253</v>
      </c>
      <c r="I503" t="s">
        <v>24</v>
      </c>
      <c r="J503" t="s">
        <v>37</v>
      </c>
      <c r="K503" t="s">
        <v>1908</v>
      </c>
      <c r="L503" t="s">
        <v>27</v>
      </c>
      <c r="M503" t="s">
        <v>28</v>
      </c>
      <c r="N503" t="s">
        <v>2254</v>
      </c>
      <c r="O503" s="3" t="s">
        <v>2255</v>
      </c>
      <c r="P503" t="s">
        <v>41</v>
      </c>
      <c r="R503">
        <v>16.884999999999998</v>
      </c>
      <c r="S503" t="str">
        <f>LEFT(Tabela5[[#This Row],[Hora Fim Realizado]],5)</f>
        <v>19:17</v>
      </c>
      <c r="T503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503" s="3">
        <f>IF((V503-(Tabela5[[#This Row],[Hora Fim Realizado]]-Tabela5[[#This Row],[Hora Início Realizado]]))&lt; 0,(Tabela5[[#This Row],[Hora Fim Realizado]]-Tabela5[[#This Row],[Hora Início Realizado]])-V503,V503-(Tabela5[[#This Row],[Hora Fim Realizado]]-Tabela5[[#This Row],[Hora Início Realizado]]))</f>
        <v>8.4166666666666334E-2</v>
      </c>
      <c r="V503" s="3">
        <v>0.33333333333333298</v>
      </c>
      <c r="W503">
        <f>IF((V503-(Tabela5[[#This Row],[Hora Fim Realizado]]-Tabela5[[#This Row],[Hora Início Realizado]]))&lt; 0,-1*(MINUTE(Tabela5[[#This Row],[Hora ]]))+(HOUR(Tabela5[[#This Row],[Hora ]])*60),(MINUTE(Tabela5[[#This Row],[Hora ]]))+(HOUR(Tabela5[[#This Row],[Hora ]])*60))</f>
        <v>121</v>
      </c>
      <c r="X503" t="str">
        <f t="shared" si="7"/>
        <v>De 90 até 120 minutos</v>
      </c>
      <c r="Y503" s="3">
        <f>IFERROR(MROUND(Tabela5[[#This Row],[Filtro Horário Fim]],1/48)," ")</f>
        <v>0.8125</v>
      </c>
      <c r="Z503" s="3">
        <f>IFERROR(MROUND(Tabela5[[#This Row],[Hora Início Realizado]],1/48)," ")</f>
        <v>0.5625</v>
      </c>
    </row>
    <row r="504" spans="1:26" x14ac:dyDescent="0.3">
      <c r="A504" t="s">
        <v>17</v>
      </c>
      <c r="B504">
        <v>79</v>
      </c>
      <c r="C504" t="s">
        <v>1905</v>
      </c>
      <c r="D504" t="s">
        <v>2256</v>
      </c>
      <c r="E504" t="s">
        <v>2257</v>
      </c>
      <c r="F504" t="s">
        <v>2258</v>
      </c>
      <c r="G504" t="s">
        <v>361</v>
      </c>
      <c r="H504" t="s">
        <v>362</v>
      </c>
      <c r="I504" t="s">
        <v>24</v>
      </c>
      <c r="J504" t="s">
        <v>37</v>
      </c>
      <c r="K504" t="s">
        <v>1979</v>
      </c>
      <c r="L504" t="s">
        <v>27</v>
      </c>
      <c r="M504" t="s">
        <v>28</v>
      </c>
      <c r="N504" t="s">
        <v>2259</v>
      </c>
      <c r="O504" s="3" t="s">
        <v>2260</v>
      </c>
      <c r="P504" t="s">
        <v>41</v>
      </c>
      <c r="R504">
        <v>18.310000000000002</v>
      </c>
      <c r="S504" t="str">
        <f>LEFT(Tabela5[[#This Row],[Hora Fim Realizado]],5)</f>
        <v>19:58</v>
      </c>
      <c r="T504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504" s="3">
        <f>IF((V504-(Tabela5[[#This Row],[Hora Fim Realizado]]-Tabela5[[#This Row],[Hora Início Realizado]]))&lt; 0,(Tabela5[[#This Row],[Hora Fim Realizado]]-Tabela5[[#This Row],[Hora Início Realizado]])-V504,V504-(Tabela5[[#This Row],[Hora Fim Realizado]]-Tabela5[[#This Row],[Hora Início Realizado]]))</f>
        <v>5.5451388888888509E-2</v>
      </c>
      <c r="V504" s="3">
        <v>0.33333333333333298</v>
      </c>
      <c r="W504">
        <f>IF((V504-(Tabela5[[#This Row],[Hora Fim Realizado]]-Tabela5[[#This Row],[Hora Início Realizado]]))&lt; 0,-1*(MINUTE(Tabela5[[#This Row],[Hora ]]))+(HOUR(Tabela5[[#This Row],[Hora ]])*60),(MINUTE(Tabela5[[#This Row],[Hora ]]))+(HOUR(Tabela5[[#This Row],[Hora ]])*60))</f>
        <v>79</v>
      </c>
      <c r="X504" t="str">
        <f t="shared" si="7"/>
        <v>De 60 até 90 minutos</v>
      </c>
      <c r="Y504" s="3">
        <f>IFERROR(MROUND(Tabela5[[#This Row],[Filtro Horário Fim]],1/48)," ")</f>
        <v>0.83333333333333326</v>
      </c>
      <c r="Z504" s="3">
        <f>IFERROR(MROUND(Tabela5[[#This Row],[Hora Início Realizado]],1/48)," ")</f>
        <v>0.5625</v>
      </c>
    </row>
    <row r="505" spans="1:26" x14ac:dyDescent="0.3">
      <c r="A505" t="s">
        <v>17</v>
      </c>
      <c r="B505">
        <v>170</v>
      </c>
      <c r="C505" t="s">
        <v>1905</v>
      </c>
      <c r="D505" t="s">
        <v>2261</v>
      </c>
      <c r="E505" t="s">
        <v>2262</v>
      </c>
      <c r="F505" t="s">
        <v>2263</v>
      </c>
      <c r="G505" t="s">
        <v>361</v>
      </c>
      <c r="H505" t="s">
        <v>255</v>
      </c>
      <c r="I505" t="s">
        <v>24</v>
      </c>
      <c r="J505" t="s">
        <v>37</v>
      </c>
      <c r="K505" t="s">
        <v>1908</v>
      </c>
      <c r="L505" t="s">
        <v>27</v>
      </c>
      <c r="M505" t="s">
        <v>28</v>
      </c>
      <c r="N505" t="s">
        <v>2264</v>
      </c>
      <c r="O505" s="3" t="s">
        <v>2265</v>
      </c>
      <c r="P505" t="s">
        <v>41</v>
      </c>
      <c r="R505">
        <v>15.125</v>
      </c>
      <c r="S505" t="str">
        <f>LEFT(Tabela5[[#This Row],[Hora Fim Realizado]],5)</f>
        <v>18:22</v>
      </c>
      <c r="T505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19h</v>
      </c>
      <c r="U505" s="3">
        <f>IF((V505-(Tabela5[[#This Row],[Hora Fim Realizado]]-Tabela5[[#This Row],[Hora Início Realizado]]))&lt; 0,(Tabela5[[#This Row],[Hora Fim Realizado]]-Tabela5[[#This Row],[Hora Início Realizado]])-V505,V505-(Tabela5[[#This Row],[Hora Fim Realizado]]-Tabela5[[#This Row],[Hora Início Realizado]]))</f>
        <v>0.11831018518518482</v>
      </c>
      <c r="V505" s="3">
        <v>0.33333333333333298</v>
      </c>
      <c r="W505">
        <f>IF((V505-(Tabela5[[#This Row],[Hora Fim Realizado]]-Tabela5[[#This Row],[Hora Início Realizado]]))&lt; 0,-1*(MINUTE(Tabela5[[#This Row],[Hora ]]))+(HOUR(Tabela5[[#This Row],[Hora ]])*60),(MINUTE(Tabela5[[#This Row],[Hora ]]))+(HOUR(Tabela5[[#This Row],[Hora ]])*60))</f>
        <v>170</v>
      </c>
      <c r="X505" t="str">
        <f t="shared" si="7"/>
        <v>Acima de 120 minutos</v>
      </c>
      <c r="Y505" s="3">
        <f>IFERROR(MROUND(Tabela5[[#This Row],[Filtro Horário Fim]],1/48)," ")</f>
        <v>0.77083333333333326</v>
      </c>
      <c r="Z505" s="3">
        <f>IFERROR(MROUND(Tabela5[[#This Row],[Hora Início Realizado]],1/48)," ")</f>
        <v>0.54166666666666663</v>
      </c>
    </row>
    <row r="506" spans="1:26" x14ac:dyDescent="0.3">
      <c r="A506" t="s">
        <v>17</v>
      </c>
      <c r="B506">
        <v>41</v>
      </c>
      <c r="C506" t="s">
        <v>1905</v>
      </c>
      <c r="D506" t="s">
        <v>2266</v>
      </c>
      <c r="E506" t="s">
        <v>2267</v>
      </c>
      <c r="F506" t="s">
        <v>2268</v>
      </c>
      <c r="G506" t="s">
        <v>404</v>
      </c>
      <c r="H506" t="s">
        <v>284</v>
      </c>
      <c r="I506" t="s">
        <v>24</v>
      </c>
      <c r="J506" t="s">
        <v>37</v>
      </c>
      <c r="K506" t="s">
        <v>1908</v>
      </c>
      <c r="L506" t="s">
        <v>27</v>
      </c>
      <c r="M506" t="s">
        <v>28</v>
      </c>
      <c r="N506" t="s">
        <v>718</v>
      </c>
      <c r="O506" s="3" t="s">
        <v>2269</v>
      </c>
      <c r="P506" t="s">
        <v>31</v>
      </c>
      <c r="R506">
        <v>16.5</v>
      </c>
      <c r="S506" t="str">
        <f>LEFT(Tabela5[[#This Row],[Hora Fim Realizado]],5)</f>
        <v>20:40</v>
      </c>
      <c r="T506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506" s="3">
        <f>IF((V506-(Tabela5[[#This Row],[Hora Fim Realizado]]-Tabela5[[#This Row],[Hora Início Realizado]]))&lt; 0,(Tabela5[[#This Row],[Hora Fim Realizado]]-Tabela5[[#This Row],[Hora Início Realizado]])-V506,V506-(Tabela5[[#This Row],[Hora Fim Realizado]]-Tabela5[[#This Row],[Hora Início Realizado]]))</f>
        <v>2.8541666666666299E-2</v>
      </c>
      <c r="V506" s="3">
        <v>0.33333333333333298</v>
      </c>
      <c r="W506">
        <f>IF((V506-(Tabela5[[#This Row],[Hora Fim Realizado]]-Tabela5[[#This Row],[Hora Início Realizado]]))&lt; 0,-1*(MINUTE(Tabela5[[#This Row],[Hora ]]))+(HOUR(Tabela5[[#This Row],[Hora ]])*60),(MINUTE(Tabela5[[#This Row],[Hora ]]))+(HOUR(Tabela5[[#This Row],[Hora ]])*60))</f>
        <v>41</v>
      </c>
      <c r="X506" t="str">
        <f t="shared" si="7"/>
        <v>De 30 até 60 minutos</v>
      </c>
      <c r="Y506" s="3">
        <f>IFERROR(MROUND(Tabela5[[#This Row],[Filtro Horário Fim]],1/48)," ")</f>
        <v>0.85416666666666663</v>
      </c>
      <c r="Z506" s="3">
        <f>IFERROR(MROUND(Tabela5[[#This Row],[Hora Início Realizado]],1/48)," ")</f>
        <v>0.5625</v>
      </c>
    </row>
    <row r="507" spans="1:26" x14ac:dyDescent="0.3">
      <c r="A507" t="s">
        <v>17</v>
      </c>
      <c r="B507">
        <v>56</v>
      </c>
      <c r="C507" t="s">
        <v>1905</v>
      </c>
      <c r="D507" t="s">
        <v>2270</v>
      </c>
      <c r="E507" t="s">
        <v>2271</v>
      </c>
      <c r="F507" t="s">
        <v>2272</v>
      </c>
      <c r="G507" t="s">
        <v>340</v>
      </c>
      <c r="H507" t="s">
        <v>1241</v>
      </c>
      <c r="I507" t="s">
        <v>24</v>
      </c>
      <c r="J507" t="s">
        <v>37</v>
      </c>
      <c r="K507" t="s">
        <v>2020</v>
      </c>
      <c r="L507" t="s">
        <v>27</v>
      </c>
      <c r="M507" t="s">
        <v>28</v>
      </c>
      <c r="N507" t="s">
        <v>2273</v>
      </c>
      <c r="O507" s="3" t="s">
        <v>2274</v>
      </c>
      <c r="P507" t="s">
        <v>50</v>
      </c>
      <c r="R507">
        <v>11.664999999999999</v>
      </c>
      <c r="S507" t="str">
        <f>LEFT(Tabela5[[#This Row],[Hora Fim Realizado]],5)</f>
        <v>20:33</v>
      </c>
      <c r="T507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507" s="3">
        <f>IF((V507-(Tabela5[[#This Row],[Hora Fim Realizado]]-Tabela5[[#This Row],[Hora Início Realizado]]))&lt; 0,(Tabela5[[#This Row],[Hora Fim Realizado]]-Tabela5[[#This Row],[Hora Início Realizado]])-V507,V507-(Tabela5[[#This Row],[Hora Fim Realizado]]-Tabela5[[#This Row],[Hora Início Realizado]]))</f>
        <v>3.9305555555555205E-2</v>
      </c>
      <c r="V507" s="3">
        <v>0.33333333333333298</v>
      </c>
      <c r="W507">
        <f>IF((V507-(Tabela5[[#This Row],[Hora Fim Realizado]]-Tabela5[[#This Row],[Hora Início Realizado]]))&lt; 0,-1*(MINUTE(Tabela5[[#This Row],[Hora ]]))+(HOUR(Tabela5[[#This Row],[Hora ]])*60),(MINUTE(Tabela5[[#This Row],[Hora ]]))+(HOUR(Tabela5[[#This Row],[Hora ]])*60))</f>
        <v>56</v>
      </c>
      <c r="X507" t="str">
        <f t="shared" si="7"/>
        <v>De 30 até 60 minutos</v>
      </c>
      <c r="Y507" s="3">
        <f>IFERROR(MROUND(Tabela5[[#This Row],[Filtro Horário Fim]],1/48)," ")</f>
        <v>0.85416666666666663</v>
      </c>
      <c r="Z507" s="3">
        <f>IFERROR(MROUND(Tabela5[[#This Row],[Hora Início Realizado]],1/48)," ")</f>
        <v>0.5625</v>
      </c>
    </row>
    <row r="508" spans="1:26" x14ac:dyDescent="0.3">
      <c r="A508" t="s">
        <v>17</v>
      </c>
      <c r="B508">
        <v>47</v>
      </c>
      <c r="C508" t="s">
        <v>1905</v>
      </c>
      <c r="D508" t="s">
        <v>2275</v>
      </c>
      <c r="E508" t="s">
        <v>2276</v>
      </c>
      <c r="F508" t="s">
        <v>2277</v>
      </c>
      <c r="G508" t="s">
        <v>353</v>
      </c>
      <c r="H508" t="s">
        <v>1469</v>
      </c>
      <c r="I508" t="s">
        <v>24</v>
      </c>
      <c r="J508" t="s">
        <v>37</v>
      </c>
      <c r="K508" t="s">
        <v>1914</v>
      </c>
      <c r="L508" t="s">
        <v>27</v>
      </c>
      <c r="M508" t="s">
        <v>28</v>
      </c>
      <c r="N508" t="s">
        <v>2278</v>
      </c>
      <c r="O508" s="3" t="s">
        <v>2279</v>
      </c>
      <c r="P508" t="s">
        <v>50</v>
      </c>
      <c r="R508">
        <v>15.625</v>
      </c>
      <c r="S508" t="str">
        <f>LEFT(Tabela5[[#This Row],[Hora Fim Realizado]],5)</f>
        <v>20:52</v>
      </c>
      <c r="T508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508" s="3">
        <f>IF((V508-(Tabela5[[#This Row],[Hora Fim Realizado]]-Tabela5[[#This Row],[Hora Início Realizado]]))&lt; 0,(Tabela5[[#This Row],[Hora Fim Realizado]]-Tabela5[[#This Row],[Hora Início Realizado]])-V508,V508-(Tabela5[[#This Row],[Hora Fim Realizado]]-Tabela5[[#This Row],[Hora Início Realizado]]))</f>
        <v>3.3136574074073721E-2</v>
      </c>
      <c r="V508" s="3">
        <v>0.33333333333333298</v>
      </c>
      <c r="W508">
        <f>IF((V508-(Tabela5[[#This Row],[Hora Fim Realizado]]-Tabela5[[#This Row],[Hora Início Realizado]]))&lt; 0,-1*(MINUTE(Tabela5[[#This Row],[Hora ]]))+(HOUR(Tabela5[[#This Row],[Hora ]])*60),(MINUTE(Tabela5[[#This Row],[Hora ]]))+(HOUR(Tabela5[[#This Row],[Hora ]])*60))</f>
        <v>47</v>
      </c>
      <c r="X508" t="str">
        <f t="shared" si="7"/>
        <v>De 30 até 60 minutos</v>
      </c>
      <c r="Y508" s="3">
        <f>IFERROR(MROUND(Tabela5[[#This Row],[Filtro Horário Fim]],1/48)," ")</f>
        <v>0.875</v>
      </c>
      <c r="Z508" s="3">
        <f>IFERROR(MROUND(Tabela5[[#This Row],[Hora Início Realizado]],1/48)," ")</f>
        <v>0.5625</v>
      </c>
    </row>
    <row r="509" spans="1:26" x14ac:dyDescent="0.3">
      <c r="A509" t="s">
        <v>17</v>
      </c>
      <c r="B509">
        <v>69</v>
      </c>
      <c r="C509" t="s">
        <v>1905</v>
      </c>
      <c r="D509" t="s">
        <v>2280</v>
      </c>
      <c r="E509" t="s">
        <v>2281</v>
      </c>
      <c r="F509" t="s">
        <v>2282</v>
      </c>
      <c r="G509" t="s">
        <v>303</v>
      </c>
      <c r="H509" t="s">
        <v>202</v>
      </c>
      <c r="I509" t="s">
        <v>24</v>
      </c>
      <c r="J509" t="s">
        <v>37</v>
      </c>
      <c r="K509" t="s">
        <v>2052</v>
      </c>
      <c r="L509" t="s">
        <v>27</v>
      </c>
      <c r="M509" t="s">
        <v>28</v>
      </c>
      <c r="N509" t="s">
        <v>2283</v>
      </c>
      <c r="O509" s="3" t="s">
        <v>2284</v>
      </c>
      <c r="P509" t="s">
        <v>59</v>
      </c>
      <c r="R509">
        <v>12.11</v>
      </c>
      <c r="S509" t="str">
        <f>LEFT(Tabela5[[#This Row],[Hora Fim Realizado]],5)</f>
        <v>20:36</v>
      </c>
      <c r="T509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509" s="3">
        <f>IF((V509-(Tabela5[[#This Row],[Hora Fim Realizado]]-Tabela5[[#This Row],[Hora Início Realizado]]))&lt; 0,(Tabela5[[#This Row],[Hora Fim Realizado]]-Tabela5[[#This Row],[Hora Início Realizado]])-V509,V509-(Tabela5[[#This Row],[Hora Fim Realizado]]-Tabela5[[#This Row],[Hora Início Realizado]]))</f>
        <v>4.8101851851851507E-2</v>
      </c>
      <c r="V509" s="3">
        <v>0.33333333333333298</v>
      </c>
      <c r="W509">
        <f>IF((V509-(Tabela5[[#This Row],[Hora Fim Realizado]]-Tabela5[[#This Row],[Hora Início Realizado]]))&lt; 0,-1*(MINUTE(Tabela5[[#This Row],[Hora ]]))+(HOUR(Tabela5[[#This Row],[Hora ]])*60),(MINUTE(Tabela5[[#This Row],[Hora ]]))+(HOUR(Tabela5[[#This Row],[Hora ]])*60))</f>
        <v>69</v>
      </c>
      <c r="X509" t="str">
        <f t="shared" si="7"/>
        <v>De 60 até 90 minutos</v>
      </c>
      <c r="Y509" s="3">
        <f>IFERROR(MROUND(Tabela5[[#This Row],[Filtro Horário Fim]],1/48)," ")</f>
        <v>0.85416666666666663</v>
      </c>
      <c r="Z509" s="3">
        <f>IFERROR(MROUND(Tabela5[[#This Row],[Hora Início Realizado]],1/48)," ")</f>
        <v>0.58333333333333326</v>
      </c>
    </row>
    <row r="510" spans="1:26" x14ac:dyDescent="0.3">
      <c r="A510" t="s">
        <v>17</v>
      </c>
      <c r="B510">
        <v>-42</v>
      </c>
      <c r="C510" t="s">
        <v>1905</v>
      </c>
      <c r="D510" t="s">
        <v>2285</v>
      </c>
      <c r="E510" t="s">
        <v>2286</v>
      </c>
      <c r="F510" t="s">
        <v>2287</v>
      </c>
      <c r="G510" t="s">
        <v>303</v>
      </c>
      <c r="H510" t="s">
        <v>941</v>
      </c>
      <c r="I510" t="s">
        <v>24</v>
      </c>
      <c r="J510" t="s">
        <v>37</v>
      </c>
      <c r="K510" t="s">
        <v>1908</v>
      </c>
      <c r="L510" t="s">
        <v>501</v>
      </c>
      <c r="M510" t="s">
        <v>502</v>
      </c>
      <c r="N510" t="s">
        <v>2288</v>
      </c>
      <c r="O510" s="3" t="s">
        <v>2289</v>
      </c>
      <c r="P510" t="s">
        <v>59</v>
      </c>
      <c r="R510">
        <v>13.75</v>
      </c>
      <c r="S510" t="str">
        <f>LEFT(Tabela5[[#This Row],[Hora Fim Realizado]],5)</f>
        <v>19:11</v>
      </c>
      <c r="T510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510" s="3">
        <f>IF((V510-(Tabela5[[#This Row],[Hora Fim Realizado]]-Tabela5[[#This Row],[Hora Início Realizado]]))&lt; 0,(Tabela5[[#This Row],[Hora Fim Realizado]]-Tabela5[[#This Row],[Hora Início Realizado]])-V510,V510-(Tabela5[[#This Row],[Hora Fim Realizado]]-Tabela5[[#This Row],[Hora Início Realizado]]))</f>
        <v>2.9189814814815196E-2</v>
      </c>
      <c r="V510" s="3">
        <v>0.33333333333333298</v>
      </c>
      <c r="W510">
        <f>IF((V510-(Tabela5[[#This Row],[Hora Fim Realizado]]-Tabela5[[#This Row],[Hora Início Realizado]]))&lt; 0,-1*(MINUTE(Tabela5[[#This Row],[Hora ]]))+(HOUR(Tabela5[[#This Row],[Hora ]])*60),(MINUTE(Tabela5[[#This Row],[Hora ]]))+(HOUR(Tabela5[[#This Row],[Hora ]])*60))</f>
        <v>-42</v>
      </c>
      <c r="X510" t="str">
        <f t="shared" si="7"/>
        <v>Estouro</v>
      </c>
      <c r="Y510" s="3">
        <f>IFERROR(MROUND(Tabela5[[#This Row],[Filtro Horário Fim]],1/48)," ")</f>
        <v>0.79166666666666663</v>
      </c>
      <c r="Z510" s="3">
        <f>IFERROR(MROUND(Tabela5[[#This Row],[Hora Início Realizado]],1/48)," ")</f>
        <v>0.4375</v>
      </c>
    </row>
    <row r="511" spans="1:26" x14ac:dyDescent="0.3">
      <c r="A511" t="s">
        <v>17</v>
      </c>
      <c r="B511">
        <v>195</v>
      </c>
      <c r="C511" t="s">
        <v>1905</v>
      </c>
      <c r="D511" t="s">
        <v>2290</v>
      </c>
      <c r="E511" t="s">
        <v>2291</v>
      </c>
      <c r="F511" t="s">
        <v>2292</v>
      </c>
      <c r="G511" t="s">
        <v>346</v>
      </c>
      <c r="H511" t="s">
        <v>558</v>
      </c>
      <c r="I511" t="s">
        <v>24</v>
      </c>
      <c r="J511" t="s">
        <v>37</v>
      </c>
      <c r="K511" t="s">
        <v>2293</v>
      </c>
      <c r="L511" t="s">
        <v>27</v>
      </c>
      <c r="M511" t="s">
        <v>28</v>
      </c>
      <c r="N511" t="s">
        <v>2294</v>
      </c>
      <c r="O511" s="3" t="s">
        <v>2295</v>
      </c>
      <c r="P511" t="s">
        <v>68</v>
      </c>
      <c r="R511">
        <v>10.75</v>
      </c>
      <c r="S511" t="str">
        <f>LEFT(Tabela5[[#This Row],[Hora Fim Realizado]],5)</f>
        <v>18:33</v>
      </c>
      <c r="T511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19h</v>
      </c>
      <c r="U511" s="3">
        <f>IF((V511-(Tabela5[[#This Row],[Hora Fim Realizado]]-Tabela5[[#This Row],[Hora Início Realizado]]))&lt; 0,(Tabela5[[#This Row],[Hora Fim Realizado]]-Tabela5[[#This Row],[Hora Início Realizado]])-V511,V511-(Tabela5[[#This Row],[Hora Fim Realizado]]-Tabela5[[#This Row],[Hora Início Realizado]]))</f>
        <v>0.13579861111111075</v>
      </c>
      <c r="V511" s="3">
        <v>0.33333333333333298</v>
      </c>
      <c r="W511">
        <f>IF((V511-(Tabela5[[#This Row],[Hora Fim Realizado]]-Tabela5[[#This Row],[Hora Início Realizado]]))&lt; 0,-1*(MINUTE(Tabela5[[#This Row],[Hora ]]))+(HOUR(Tabela5[[#This Row],[Hora ]])*60),(MINUTE(Tabela5[[#This Row],[Hora ]]))+(HOUR(Tabela5[[#This Row],[Hora ]])*60))</f>
        <v>195</v>
      </c>
      <c r="X511" t="str">
        <f t="shared" si="7"/>
        <v>Acima de 120 minutos</v>
      </c>
      <c r="Y511" s="3">
        <f>IFERROR(MROUND(Tabela5[[#This Row],[Filtro Horário Fim]],1/48)," ")</f>
        <v>0.77083333333333326</v>
      </c>
      <c r="Z511" s="3">
        <f>IFERROR(MROUND(Tabela5[[#This Row],[Hora Início Realizado]],1/48)," ")</f>
        <v>0.58333333333333326</v>
      </c>
    </row>
    <row r="512" spans="1:26" x14ac:dyDescent="0.3">
      <c r="A512" t="s">
        <v>17</v>
      </c>
      <c r="B512">
        <v>-59</v>
      </c>
      <c r="C512" t="s">
        <v>1905</v>
      </c>
      <c r="D512" t="s">
        <v>2296</v>
      </c>
      <c r="E512" t="s">
        <v>2297</v>
      </c>
      <c r="F512" t="s">
        <v>2298</v>
      </c>
      <c r="G512" t="s">
        <v>353</v>
      </c>
      <c r="H512" t="s">
        <v>354</v>
      </c>
      <c r="I512" t="s">
        <v>24</v>
      </c>
      <c r="J512" t="s">
        <v>37</v>
      </c>
      <c r="K512" t="s">
        <v>1908</v>
      </c>
      <c r="L512" t="s">
        <v>27</v>
      </c>
      <c r="M512" t="s">
        <v>28</v>
      </c>
      <c r="N512" t="s">
        <v>2299</v>
      </c>
      <c r="O512" s="3" t="s">
        <v>2300</v>
      </c>
      <c r="P512" t="s">
        <v>50</v>
      </c>
      <c r="R512">
        <v>17.375</v>
      </c>
      <c r="S512" t="str">
        <f>LEFT(Tabela5[[#This Row],[Hora Fim Realizado]],5)</f>
        <v>22:26</v>
      </c>
      <c r="T512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Acima de 21h</v>
      </c>
      <c r="U512" s="3">
        <f>IF((V512-(Tabela5[[#This Row],[Hora Fim Realizado]]-Tabela5[[#This Row],[Hora Início Realizado]]))&lt; 0,(Tabela5[[#This Row],[Hora Fim Realizado]]-Tabela5[[#This Row],[Hora Início Realizado]])-V512,V512-(Tabela5[[#This Row],[Hora Fim Realizado]]-Tabela5[[#This Row],[Hora Início Realizado]]))</f>
        <v>4.1458333333333652E-2</v>
      </c>
      <c r="V512" s="3">
        <v>0.33333333333333298</v>
      </c>
      <c r="W512">
        <f>IF((V512-(Tabela5[[#This Row],[Hora Fim Realizado]]-Tabela5[[#This Row],[Hora Início Realizado]]))&lt; 0,-1*(MINUTE(Tabela5[[#This Row],[Hora ]]))+(HOUR(Tabela5[[#This Row],[Hora ]])*60),(MINUTE(Tabela5[[#This Row],[Hora ]]))+(HOUR(Tabela5[[#This Row],[Hora ]])*60))</f>
        <v>-59</v>
      </c>
      <c r="X512" t="str">
        <f t="shared" si="7"/>
        <v>Estouro</v>
      </c>
      <c r="Y512" s="3">
        <f>IFERROR(MROUND(Tabela5[[#This Row],[Filtro Horário Fim]],1/48)," ")</f>
        <v>0.9375</v>
      </c>
      <c r="Z512" s="3">
        <f>IFERROR(MROUND(Tabela5[[#This Row],[Hora Início Realizado]],1/48)," ")</f>
        <v>0.5625</v>
      </c>
    </row>
    <row r="513" spans="1:26" x14ac:dyDescent="0.3">
      <c r="A513" t="s">
        <v>17</v>
      </c>
      <c r="B513">
        <v>120</v>
      </c>
      <c r="C513" t="s">
        <v>1905</v>
      </c>
      <c r="D513" t="s">
        <v>93</v>
      </c>
      <c r="E513" t="s">
        <v>2301</v>
      </c>
      <c r="F513" t="s">
        <v>2302</v>
      </c>
      <c r="G513" t="s">
        <v>332</v>
      </c>
      <c r="H513" t="s">
        <v>73</v>
      </c>
      <c r="I513" t="s">
        <v>24</v>
      </c>
      <c r="J513" t="s">
        <v>37</v>
      </c>
      <c r="K513" t="s">
        <v>1908</v>
      </c>
      <c r="L513" t="s">
        <v>27</v>
      </c>
      <c r="M513" t="s">
        <v>28</v>
      </c>
      <c r="N513" t="s">
        <v>2303</v>
      </c>
      <c r="O513" s="3" t="s">
        <v>2304</v>
      </c>
      <c r="P513" t="s">
        <v>92</v>
      </c>
      <c r="R513">
        <v>13.125</v>
      </c>
      <c r="S513" t="str">
        <f>LEFT(Tabela5[[#This Row],[Hora Fim Realizado]],5)</f>
        <v>19:35</v>
      </c>
      <c r="T513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513" s="3">
        <f>IF((V513-(Tabela5[[#This Row],[Hora Fim Realizado]]-Tabela5[[#This Row],[Hora Início Realizado]]))&lt; 0,(Tabela5[[#This Row],[Hora Fim Realizado]]-Tabela5[[#This Row],[Hora Início Realizado]])-V513,V513-(Tabela5[[#This Row],[Hora Fim Realizado]]-Tabela5[[#This Row],[Hora Início Realizado]]))</f>
        <v>8.3668981481481108E-2</v>
      </c>
      <c r="V513" s="3">
        <v>0.33333333333333298</v>
      </c>
      <c r="W513">
        <f>IF((V513-(Tabela5[[#This Row],[Hora Fim Realizado]]-Tabela5[[#This Row],[Hora Início Realizado]]))&lt; 0,-1*(MINUTE(Tabela5[[#This Row],[Hora ]]))+(HOUR(Tabela5[[#This Row],[Hora ]])*60),(MINUTE(Tabela5[[#This Row],[Hora ]]))+(HOUR(Tabela5[[#This Row],[Hora ]])*60))</f>
        <v>120</v>
      </c>
      <c r="X513" t="str">
        <f t="shared" si="7"/>
        <v>De 90 até 120 minutos</v>
      </c>
      <c r="Y513" s="3">
        <f>IFERROR(MROUND(Tabela5[[#This Row],[Filtro Horário Fim]],1/48)," ")</f>
        <v>0.8125</v>
      </c>
      <c r="Z513" s="3">
        <f>IFERROR(MROUND(Tabela5[[#This Row],[Hora Início Realizado]],1/48)," ")</f>
        <v>0.5625</v>
      </c>
    </row>
    <row r="514" spans="1:26" x14ac:dyDescent="0.3">
      <c r="A514" t="s">
        <v>17</v>
      </c>
      <c r="B514">
        <v>49</v>
      </c>
      <c r="C514" t="s">
        <v>1905</v>
      </c>
      <c r="D514" t="s">
        <v>2305</v>
      </c>
      <c r="E514" t="s">
        <v>2306</v>
      </c>
      <c r="F514" t="s">
        <v>2307</v>
      </c>
      <c r="G514" t="s">
        <v>346</v>
      </c>
      <c r="H514" t="s">
        <v>412</v>
      </c>
      <c r="I514" t="s">
        <v>24</v>
      </c>
      <c r="J514" t="s">
        <v>37</v>
      </c>
      <c r="K514" t="s">
        <v>1970</v>
      </c>
      <c r="L514" t="s">
        <v>27</v>
      </c>
      <c r="M514" t="s">
        <v>28</v>
      </c>
      <c r="N514" t="s">
        <v>2308</v>
      </c>
      <c r="O514" s="3" t="s">
        <v>2309</v>
      </c>
      <c r="P514" t="s">
        <v>68</v>
      </c>
      <c r="R514">
        <v>15.25</v>
      </c>
      <c r="S514" t="str">
        <f>LEFT(Tabela5[[#This Row],[Hora Fim Realizado]],5)</f>
        <v>20:26</v>
      </c>
      <c r="T514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514" s="3">
        <f>IF((V514-(Tabela5[[#This Row],[Hora Fim Realizado]]-Tabela5[[#This Row],[Hora Início Realizado]]))&lt; 0,(Tabela5[[#This Row],[Hora Fim Realizado]]-Tabela5[[#This Row],[Hora Início Realizado]])-V514,V514-(Tabela5[[#This Row],[Hora Fim Realizado]]-Tabela5[[#This Row],[Hora Início Realizado]]))</f>
        <v>3.4120370370370023E-2</v>
      </c>
      <c r="V514" s="3">
        <v>0.33333333333333298</v>
      </c>
      <c r="W514">
        <f>IF((V514-(Tabela5[[#This Row],[Hora Fim Realizado]]-Tabela5[[#This Row],[Hora Início Realizado]]))&lt; 0,-1*(MINUTE(Tabela5[[#This Row],[Hora ]]))+(HOUR(Tabela5[[#This Row],[Hora ]])*60),(MINUTE(Tabela5[[#This Row],[Hora ]]))+(HOUR(Tabela5[[#This Row],[Hora ]])*60))</f>
        <v>49</v>
      </c>
      <c r="X514" t="str">
        <f t="shared" ref="X514:X577" si="8">IF(W514&lt;0, "Estouro", IF(W514&lt;=31,"Até 30 minutos",IF(W514&lt;=61,"De 30 até 60 minutos",IF(W514&lt;=91,"De 60 até 90 minutos",IF(W514&lt;=121,"De 90 até 120 minutos", IF(W514&gt;=121,"Acima de 120 minutos"))))))</f>
        <v>De 30 até 60 minutos</v>
      </c>
      <c r="Y514" s="3">
        <f>IFERROR(MROUND(Tabela5[[#This Row],[Filtro Horário Fim]],1/48)," ")</f>
        <v>0.85416666666666663</v>
      </c>
      <c r="Z514" s="3">
        <f>IFERROR(MROUND(Tabela5[[#This Row],[Hora Início Realizado]],1/48)," ")</f>
        <v>0.5625</v>
      </c>
    </row>
    <row r="515" spans="1:26" x14ac:dyDescent="0.3">
      <c r="A515" t="s">
        <v>17</v>
      </c>
      <c r="B515">
        <v>312</v>
      </c>
      <c r="C515" t="s">
        <v>1905</v>
      </c>
      <c r="D515" t="s">
        <v>2310</v>
      </c>
      <c r="E515" t="s">
        <v>2311</v>
      </c>
      <c r="F515" t="s">
        <v>2312</v>
      </c>
      <c r="G515" t="s">
        <v>389</v>
      </c>
      <c r="H515" t="s">
        <v>89</v>
      </c>
      <c r="I515" t="s">
        <v>24</v>
      </c>
      <c r="J515" t="s">
        <v>37</v>
      </c>
      <c r="K515" t="s">
        <v>1947</v>
      </c>
      <c r="L515" t="s">
        <v>27</v>
      </c>
      <c r="M515" t="s">
        <v>28</v>
      </c>
      <c r="N515" t="s">
        <v>2313</v>
      </c>
      <c r="O515" s="3" t="s">
        <v>2314</v>
      </c>
      <c r="P515" t="s">
        <v>50</v>
      </c>
      <c r="R515">
        <v>5.625</v>
      </c>
      <c r="S515" t="str">
        <f>LEFT(Tabela5[[#This Row],[Hora Fim Realizado]],5)</f>
        <v>16:19</v>
      </c>
      <c r="T515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17h</v>
      </c>
      <c r="U515" s="3">
        <f>IF((V515-(Tabela5[[#This Row],[Hora Fim Realizado]]-Tabela5[[#This Row],[Hora Início Realizado]]))&lt; 0,(Tabela5[[#This Row],[Hora Fim Realizado]]-Tabela5[[#This Row],[Hora Início Realizado]])-V515,V515-(Tabela5[[#This Row],[Hora Fim Realizado]]-Tabela5[[#This Row],[Hora Início Realizado]]))</f>
        <v>0.21689814814814784</v>
      </c>
      <c r="V515" s="3">
        <v>0.33333333333333298</v>
      </c>
      <c r="W515">
        <f>IF((V515-(Tabela5[[#This Row],[Hora Fim Realizado]]-Tabela5[[#This Row],[Hora Início Realizado]]))&lt; 0,-1*(MINUTE(Tabela5[[#This Row],[Hora ]]))+(HOUR(Tabela5[[#This Row],[Hora ]])*60),(MINUTE(Tabela5[[#This Row],[Hora ]]))+(HOUR(Tabela5[[#This Row],[Hora ]])*60))</f>
        <v>312</v>
      </c>
      <c r="X515" t="str">
        <f t="shared" si="8"/>
        <v>Acima de 120 minutos</v>
      </c>
      <c r="Y515" s="3">
        <f>IFERROR(MROUND(Tabela5[[#This Row],[Filtro Horário Fim]],1/48)," ")</f>
        <v>0.6875</v>
      </c>
      <c r="Z515" s="3">
        <f>IFERROR(MROUND(Tabela5[[#This Row],[Hora Início Realizado]],1/48)," ")</f>
        <v>0.5625</v>
      </c>
    </row>
    <row r="516" spans="1:26" x14ac:dyDescent="0.3">
      <c r="A516" t="s">
        <v>17</v>
      </c>
      <c r="B516">
        <v>37</v>
      </c>
      <c r="C516" t="s">
        <v>1905</v>
      </c>
      <c r="D516" t="s">
        <v>2315</v>
      </c>
      <c r="E516" t="s">
        <v>2316</v>
      </c>
      <c r="F516" t="s">
        <v>2317</v>
      </c>
      <c r="G516" t="s">
        <v>442</v>
      </c>
      <c r="H516" t="s">
        <v>23</v>
      </c>
      <c r="I516" t="s">
        <v>24</v>
      </c>
      <c r="J516" t="s">
        <v>37</v>
      </c>
      <c r="K516" t="s">
        <v>1979</v>
      </c>
      <c r="L516" t="s">
        <v>27</v>
      </c>
      <c r="M516" t="s">
        <v>28</v>
      </c>
      <c r="N516" t="s">
        <v>2318</v>
      </c>
      <c r="O516" s="3" t="s">
        <v>2319</v>
      </c>
      <c r="P516" t="s">
        <v>92</v>
      </c>
      <c r="R516">
        <v>13.81</v>
      </c>
      <c r="S516" t="str">
        <f>LEFT(Tabela5[[#This Row],[Hora Fim Realizado]],5)</f>
        <v>20:43</v>
      </c>
      <c r="T516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516" s="3">
        <f>IF((V516-(Tabela5[[#This Row],[Hora Fim Realizado]]-Tabela5[[#This Row],[Hora Início Realizado]]))&lt; 0,(Tabela5[[#This Row],[Hora Fim Realizado]]-Tabela5[[#This Row],[Hora Início Realizado]])-V516,V516-(Tabela5[[#This Row],[Hora Fim Realizado]]-Tabela5[[#This Row],[Hora Início Realizado]]))</f>
        <v>2.6307870370370023E-2</v>
      </c>
      <c r="V516" s="3">
        <v>0.33333333333333298</v>
      </c>
      <c r="W516">
        <f>IF((V516-(Tabela5[[#This Row],[Hora Fim Realizado]]-Tabela5[[#This Row],[Hora Início Realizado]]))&lt; 0,-1*(MINUTE(Tabela5[[#This Row],[Hora ]]))+(HOUR(Tabela5[[#This Row],[Hora ]])*60),(MINUTE(Tabela5[[#This Row],[Hora ]]))+(HOUR(Tabela5[[#This Row],[Hora ]])*60))</f>
        <v>37</v>
      </c>
      <c r="X516" t="str">
        <f t="shared" si="8"/>
        <v>De 30 até 60 minutos</v>
      </c>
      <c r="Y516" s="3">
        <f>IFERROR(MROUND(Tabela5[[#This Row],[Filtro Horário Fim]],1/48)," ")</f>
        <v>0.85416666666666663</v>
      </c>
      <c r="Z516" s="3">
        <f>IFERROR(MROUND(Tabela5[[#This Row],[Hora Início Realizado]],1/48)," ")</f>
        <v>0.5625</v>
      </c>
    </row>
    <row r="517" spans="1:26" x14ac:dyDescent="0.3">
      <c r="A517" t="s">
        <v>17</v>
      </c>
      <c r="B517">
        <v>106</v>
      </c>
      <c r="C517" t="s">
        <v>1905</v>
      </c>
      <c r="D517" t="s">
        <v>133</v>
      </c>
      <c r="E517" t="s">
        <v>2320</v>
      </c>
      <c r="F517" t="s">
        <v>2321</v>
      </c>
      <c r="G517" t="s">
        <v>411</v>
      </c>
      <c r="H517" t="s">
        <v>1570</v>
      </c>
      <c r="I517" t="s">
        <v>24</v>
      </c>
      <c r="J517" t="s">
        <v>37</v>
      </c>
      <c r="K517" t="s">
        <v>1970</v>
      </c>
      <c r="L517" t="s">
        <v>27</v>
      </c>
      <c r="M517" t="s">
        <v>28</v>
      </c>
      <c r="N517" t="s">
        <v>2322</v>
      </c>
      <c r="O517" s="3" t="s">
        <v>2323</v>
      </c>
      <c r="P517" t="s">
        <v>68</v>
      </c>
      <c r="R517">
        <v>14.875</v>
      </c>
      <c r="S517" t="str">
        <f>LEFT(Tabela5[[#This Row],[Hora Fim Realizado]],5)</f>
        <v>19:41</v>
      </c>
      <c r="T517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517" s="3">
        <f>IF((V517-(Tabela5[[#This Row],[Hora Fim Realizado]]-Tabela5[[#This Row],[Hora Início Realizado]]))&lt; 0,(Tabela5[[#This Row],[Hora Fim Realizado]]-Tabela5[[#This Row],[Hora Início Realizado]])-V517,V517-(Tabela5[[#This Row],[Hora Fim Realizado]]-Tabela5[[#This Row],[Hora Início Realizado]]))</f>
        <v>7.3900462962962654E-2</v>
      </c>
      <c r="V517" s="3">
        <v>0.33333333333333298</v>
      </c>
      <c r="W517">
        <f>IF((V517-(Tabela5[[#This Row],[Hora Fim Realizado]]-Tabela5[[#This Row],[Hora Início Realizado]]))&lt; 0,-1*(MINUTE(Tabela5[[#This Row],[Hora ]]))+(HOUR(Tabela5[[#This Row],[Hora ]])*60),(MINUTE(Tabela5[[#This Row],[Hora ]]))+(HOUR(Tabela5[[#This Row],[Hora ]])*60))</f>
        <v>106</v>
      </c>
      <c r="X517" t="str">
        <f t="shared" si="8"/>
        <v>De 90 até 120 minutos</v>
      </c>
      <c r="Y517" s="3">
        <f>IFERROR(MROUND(Tabela5[[#This Row],[Filtro Horário Fim]],1/48)," ")</f>
        <v>0.8125</v>
      </c>
      <c r="Z517" s="3">
        <f>IFERROR(MROUND(Tabela5[[#This Row],[Hora Início Realizado]],1/48)," ")</f>
        <v>0.5625</v>
      </c>
    </row>
    <row r="518" spans="1:26" x14ac:dyDescent="0.3">
      <c r="A518" t="s">
        <v>17</v>
      </c>
      <c r="B518">
        <v>24</v>
      </c>
      <c r="C518" t="s">
        <v>1905</v>
      </c>
      <c r="D518" t="s">
        <v>2324</v>
      </c>
      <c r="E518" t="s">
        <v>2325</v>
      </c>
      <c r="F518" t="s">
        <v>2326</v>
      </c>
      <c r="G518" t="s">
        <v>389</v>
      </c>
      <c r="H518" t="s">
        <v>710</v>
      </c>
      <c r="I518" t="s">
        <v>24</v>
      </c>
      <c r="J518" t="s">
        <v>37</v>
      </c>
      <c r="K518" t="s">
        <v>1908</v>
      </c>
      <c r="L518" t="s">
        <v>27</v>
      </c>
      <c r="M518" t="s">
        <v>28</v>
      </c>
      <c r="N518" t="s">
        <v>2327</v>
      </c>
      <c r="O518" s="3" t="s">
        <v>2328</v>
      </c>
      <c r="P518" t="s">
        <v>50</v>
      </c>
      <c r="R518">
        <v>15.935</v>
      </c>
      <c r="S518" t="str">
        <f>LEFT(Tabela5[[#This Row],[Hora Fim Realizado]],5)</f>
        <v>20:59</v>
      </c>
      <c r="T518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518" s="3">
        <f>IF((V518-(Tabela5[[#This Row],[Hora Fim Realizado]]-Tabela5[[#This Row],[Hora Início Realizado]]))&lt; 0,(Tabela5[[#This Row],[Hora Fim Realizado]]-Tabela5[[#This Row],[Hora Início Realizado]])-V518,V518-(Tabela5[[#This Row],[Hora Fim Realizado]]-Tabela5[[#This Row],[Hora Início Realizado]]))</f>
        <v>1.6886574074073735E-2</v>
      </c>
      <c r="V518" s="3">
        <v>0.33333333333333298</v>
      </c>
      <c r="W518">
        <f>IF((V518-(Tabela5[[#This Row],[Hora Fim Realizado]]-Tabela5[[#This Row],[Hora Início Realizado]]))&lt; 0,-1*(MINUTE(Tabela5[[#This Row],[Hora ]]))+(HOUR(Tabela5[[#This Row],[Hora ]])*60),(MINUTE(Tabela5[[#This Row],[Hora ]]))+(HOUR(Tabela5[[#This Row],[Hora ]])*60))</f>
        <v>24</v>
      </c>
      <c r="X518" t="str">
        <f t="shared" si="8"/>
        <v>Até 30 minutos</v>
      </c>
      <c r="Y518" s="3">
        <f>IFERROR(MROUND(Tabela5[[#This Row],[Filtro Horário Fim]],1/48)," ")</f>
        <v>0.875</v>
      </c>
      <c r="Z518" s="3">
        <f>IFERROR(MROUND(Tabela5[[#This Row],[Hora Início Realizado]],1/48)," ")</f>
        <v>0.5625</v>
      </c>
    </row>
    <row r="519" spans="1:26" x14ac:dyDescent="0.3">
      <c r="A519" t="s">
        <v>17</v>
      </c>
      <c r="B519">
        <v>-36</v>
      </c>
      <c r="C519" t="s">
        <v>1905</v>
      </c>
      <c r="D519" t="s">
        <v>140</v>
      </c>
      <c r="E519" t="s">
        <v>2329</v>
      </c>
      <c r="F519" t="s">
        <v>2330</v>
      </c>
      <c r="G519" t="s">
        <v>382</v>
      </c>
      <c r="H519" t="s">
        <v>1202</v>
      </c>
      <c r="I519" t="s">
        <v>24</v>
      </c>
      <c r="J519" t="s">
        <v>37</v>
      </c>
      <c r="K519" t="s">
        <v>1908</v>
      </c>
      <c r="L519" t="s">
        <v>501</v>
      </c>
      <c r="M519" t="s">
        <v>502</v>
      </c>
      <c r="N519" t="s">
        <v>2331</v>
      </c>
      <c r="O519" s="3" t="s">
        <v>2332</v>
      </c>
      <c r="P519" t="s">
        <v>41</v>
      </c>
      <c r="R519">
        <v>16.125</v>
      </c>
      <c r="S519" t="str">
        <f>LEFT(Tabela5[[#This Row],[Hora Fim Realizado]],5)</f>
        <v>18:52</v>
      </c>
      <c r="T519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19h</v>
      </c>
      <c r="U519" s="3">
        <f>IF((V519-(Tabela5[[#This Row],[Hora Fim Realizado]]-Tabela5[[#This Row],[Hora Início Realizado]]))&lt; 0,(Tabela5[[#This Row],[Hora Fim Realizado]]-Tabela5[[#This Row],[Hora Início Realizado]])-V519,V519-(Tabela5[[#This Row],[Hora Fim Realizado]]-Tabela5[[#This Row],[Hora Início Realizado]]))</f>
        <v>2.5474537037037392E-2</v>
      </c>
      <c r="V519" s="3">
        <v>0.33333333333333298</v>
      </c>
      <c r="W519">
        <f>IF((V519-(Tabela5[[#This Row],[Hora Fim Realizado]]-Tabela5[[#This Row],[Hora Início Realizado]]))&lt; 0,-1*(MINUTE(Tabela5[[#This Row],[Hora ]]))+(HOUR(Tabela5[[#This Row],[Hora ]])*60),(MINUTE(Tabela5[[#This Row],[Hora ]]))+(HOUR(Tabela5[[#This Row],[Hora ]])*60))</f>
        <v>-36</v>
      </c>
      <c r="X519" t="str">
        <f t="shared" si="8"/>
        <v>Estouro</v>
      </c>
      <c r="Y519" s="3">
        <f>IFERROR(MROUND(Tabela5[[#This Row],[Filtro Horário Fim]],1/48)," ")</f>
        <v>0.79166666666666663</v>
      </c>
      <c r="Z519" s="3">
        <f>IFERROR(MROUND(Tabela5[[#This Row],[Hora Início Realizado]],1/48)," ")</f>
        <v>0.4375</v>
      </c>
    </row>
    <row r="520" spans="1:26" x14ac:dyDescent="0.3">
      <c r="A520" t="s">
        <v>17</v>
      </c>
      <c r="B520">
        <v>76</v>
      </c>
      <c r="C520" t="s">
        <v>1905</v>
      </c>
      <c r="D520" t="s">
        <v>2333</v>
      </c>
      <c r="E520" t="s">
        <v>2334</v>
      </c>
      <c r="F520" t="s">
        <v>2335</v>
      </c>
      <c r="G520" t="s">
        <v>376</v>
      </c>
      <c r="H520" t="s">
        <v>2336</v>
      </c>
      <c r="I520" t="s">
        <v>24</v>
      </c>
      <c r="J520" t="s">
        <v>37</v>
      </c>
      <c r="K520" t="s">
        <v>1970</v>
      </c>
      <c r="L520" t="s">
        <v>27</v>
      </c>
      <c r="M520" t="s">
        <v>28</v>
      </c>
      <c r="N520" t="s">
        <v>2337</v>
      </c>
      <c r="O520" s="3" t="s">
        <v>2338</v>
      </c>
      <c r="P520" t="s">
        <v>59</v>
      </c>
      <c r="R520">
        <v>14.625</v>
      </c>
      <c r="S520" t="str">
        <f>LEFT(Tabela5[[#This Row],[Hora Fim Realizado]],5)</f>
        <v>19:58</v>
      </c>
      <c r="T520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520" s="3">
        <f>IF((V520-(Tabela5[[#This Row],[Hora Fim Realizado]]-Tabela5[[#This Row],[Hora Início Realizado]]))&lt; 0,(Tabela5[[#This Row],[Hora Fim Realizado]]-Tabela5[[#This Row],[Hora Início Realizado]])-V520,V520-(Tabela5[[#This Row],[Hora Fim Realizado]]-Tabela5[[#This Row],[Hora Início Realizado]]))</f>
        <v>5.3287037037036689E-2</v>
      </c>
      <c r="V520" s="3">
        <v>0.33333333333333298</v>
      </c>
      <c r="W520">
        <f>IF((V520-(Tabela5[[#This Row],[Hora Fim Realizado]]-Tabela5[[#This Row],[Hora Início Realizado]]))&lt; 0,-1*(MINUTE(Tabela5[[#This Row],[Hora ]]))+(HOUR(Tabela5[[#This Row],[Hora ]])*60),(MINUTE(Tabela5[[#This Row],[Hora ]]))+(HOUR(Tabela5[[#This Row],[Hora ]])*60))</f>
        <v>76</v>
      </c>
      <c r="X520" t="str">
        <f t="shared" si="8"/>
        <v>De 60 até 90 minutos</v>
      </c>
      <c r="Y520" s="3">
        <f>IFERROR(MROUND(Tabela5[[#This Row],[Filtro Horário Fim]],1/48)," ")</f>
        <v>0.83333333333333326</v>
      </c>
      <c r="Z520" s="3">
        <f>IFERROR(MROUND(Tabela5[[#This Row],[Hora Início Realizado]],1/48)," ")</f>
        <v>0.5625</v>
      </c>
    </row>
    <row r="521" spans="1:26" x14ac:dyDescent="0.3">
      <c r="A521" t="s">
        <v>17</v>
      </c>
      <c r="B521">
        <v>43</v>
      </c>
      <c r="C521" t="s">
        <v>1905</v>
      </c>
      <c r="D521" t="s">
        <v>2339</v>
      </c>
      <c r="E521" t="s">
        <v>2340</v>
      </c>
      <c r="F521" t="s">
        <v>2341</v>
      </c>
      <c r="G521" t="s">
        <v>396</v>
      </c>
      <c r="H521" t="s">
        <v>796</v>
      </c>
      <c r="I521" t="s">
        <v>24</v>
      </c>
      <c r="J521" t="s">
        <v>37</v>
      </c>
      <c r="K521" t="s">
        <v>1908</v>
      </c>
      <c r="L521" t="s">
        <v>27</v>
      </c>
      <c r="M521" t="s">
        <v>28</v>
      </c>
      <c r="N521" t="s">
        <v>2342</v>
      </c>
      <c r="O521" s="3" t="s">
        <v>2343</v>
      </c>
      <c r="P521" t="s">
        <v>31</v>
      </c>
      <c r="R521">
        <v>15.875</v>
      </c>
      <c r="S521" t="str">
        <f>LEFT(Tabela5[[#This Row],[Hora Fim Realizado]],5)</f>
        <v>20:26</v>
      </c>
      <c r="T521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521" s="3">
        <f>IF((V521-(Tabela5[[#This Row],[Hora Fim Realizado]]-Tabela5[[#This Row],[Hora Início Realizado]]))&lt; 0,(Tabela5[[#This Row],[Hora Fim Realizado]]-Tabela5[[#This Row],[Hora Início Realizado]])-V521,V521-(Tabela5[[#This Row],[Hora Fim Realizado]]-Tabela5[[#This Row],[Hora Início Realizado]]))</f>
        <v>3.0057870370370054E-2</v>
      </c>
      <c r="V521" s="3">
        <v>0.33333333333333298</v>
      </c>
      <c r="W521">
        <f>IF((V521-(Tabela5[[#This Row],[Hora Fim Realizado]]-Tabela5[[#This Row],[Hora Início Realizado]]))&lt; 0,-1*(MINUTE(Tabela5[[#This Row],[Hora ]]))+(HOUR(Tabela5[[#This Row],[Hora ]])*60),(MINUTE(Tabela5[[#This Row],[Hora ]]))+(HOUR(Tabela5[[#This Row],[Hora ]])*60))</f>
        <v>43</v>
      </c>
      <c r="X521" t="str">
        <f t="shared" si="8"/>
        <v>De 30 até 60 minutos</v>
      </c>
      <c r="Y521" s="3">
        <f>IFERROR(MROUND(Tabela5[[#This Row],[Filtro Horário Fim]],1/48)," ")</f>
        <v>0.85416666666666663</v>
      </c>
      <c r="Z521" s="3">
        <f>IFERROR(MROUND(Tabela5[[#This Row],[Hora Início Realizado]],1/48)," ")</f>
        <v>0.54166666666666663</v>
      </c>
    </row>
    <row r="522" spans="1:26" x14ac:dyDescent="0.3">
      <c r="A522" t="s">
        <v>17</v>
      </c>
      <c r="B522">
        <v>131</v>
      </c>
      <c r="C522" t="s">
        <v>1905</v>
      </c>
      <c r="D522" t="s">
        <v>2344</v>
      </c>
      <c r="E522" t="s">
        <v>2345</v>
      </c>
      <c r="F522" t="s">
        <v>2346</v>
      </c>
      <c r="G522" t="s">
        <v>411</v>
      </c>
      <c r="H522" t="s">
        <v>333</v>
      </c>
      <c r="I522" t="s">
        <v>24</v>
      </c>
      <c r="J522" t="s">
        <v>37</v>
      </c>
      <c r="K522" t="s">
        <v>2347</v>
      </c>
      <c r="L522" t="s">
        <v>27</v>
      </c>
      <c r="M522" t="s">
        <v>28</v>
      </c>
      <c r="N522" t="s">
        <v>2348</v>
      </c>
      <c r="O522" s="3" t="s">
        <v>2349</v>
      </c>
      <c r="P522" t="s">
        <v>68</v>
      </c>
      <c r="R522">
        <v>7.5</v>
      </c>
      <c r="S522" t="str">
        <f>LEFT(Tabela5[[#This Row],[Hora Fim Realizado]],5)</f>
        <v>19:16</v>
      </c>
      <c r="T522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522" s="3">
        <f>IF((V522-(Tabela5[[#This Row],[Hora Fim Realizado]]-Tabela5[[#This Row],[Hora Início Realizado]]))&lt; 0,(Tabela5[[#This Row],[Hora Fim Realizado]]-Tabela5[[#This Row],[Hora Início Realizado]])-V522,V522-(Tabela5[[#This Row],[Hora Fim Realizado]]-Tabela5[[#This Row],[Hora Início Realizado]]))</f>
        <v>9.1539351851851525E-2</v>
      </c>
      <c r="V522" s="3">
        <v>0.33333333333333298</v>
      </c>
      <c r="W522">
        <f>IF((V522-(Tabela5[[#This Row],[Hora Fim Realizado]]-Tabela5[[#This Row],[Hora Início Realizado]]))&lt; 0,-1*(MINUTE(Tabela5[[#This Row],[Hora ]]))+(HOUR(Tabela5[[#This Row],[Hora ]])*60),(MINUTE(Tabela5[[#This Row],[Hora ]]))+(HOUR(Tabela5[[#This Row],[Hora ]])*60))</f>
        <v>131</v>
      </c>
      <c r="X522" t="str">
        <f t="shared" si="8"/>
        <v>Acima de 120 minutos</v>
      </c>
      <c r="Y522" s="3">
        <f>IFERROR(MROUND(Tabela5[[#This Row],[Filtro Horário Fim]],1/48)," ")</f>
        <v>0.8125</v>
      </c>
      <c r="Z522" s="3">
        <f>IFERROR(MROUND(Tabela5[[#This Row],[Hora Início Realizado]],1/48)," ")</f>
        <v>0.5625</v>
      </c>
    </row>
    <row r="523" spans="1:26" x14ac:dyDescent="0.3">
      <c r="A523" t="s">
        <v>17</v>
      </c>
      <c r="B523">
        <v>51</v>
      </c>
      <c r="C523" t="s">
        <v>1905</v>
      </c>
      <c r="D523" t="s">
        <v>2350</v>
      </c>
      <c r="E523" t="s">
        <v>2351</v>
      </c>
      <c r="F523" t="s">
        <v>2352</v>
      </c>
      <c r="G523" t="s">
        <v>382</v>
      </c>
      <c r="H523" t="s">
        <v>2353</v>
      </c>
      <c r="I523" t="s">
        <v>24</v>
      </c>
      <c r="J523" t="s">
        <v>37</v>
      </c>
      <c r="K523" t="s">
        <v>2052</v>
      </c>
      <c r="L523" t="s">
        <v>27</v>
      </c>
      <c r="M523" t="s">
        <v>28</v>
      </c>
      <c r="N523" t="s">
        <v>2354</v>
      </c>
      <c r="O523" s="3" t="s">
        <v>1852</v>
      </c>
      <c r="P523" t="s">
        <v>41</v>
      </c>
      <c r="R523">
        <v>16.125</v>
      </c>
      <c r="S523" t="str">
        <f>LEFT(Tabela5[[#This Row],[Hora Fim Realizado]],5)</f>
        <v>21:09</v>
      </c>
      <c r="T523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Acima de 21h</v>
      </c>
      <c r="U523" s="3">
        <f>IF((V523-(Tabela5[[#This Row],[Hora Fim Realizado]]-Tabela5[[#This Row],[Hora Início Realizado]]))&lt; 0,(Tabela5[[#This Row],[Hora Fim Realizado]]-Tabela5[[#This Row],[Hora Início Realizado]])-V523,V523-(Tabela5[[#This Row],[Hora Fim Realizado]]-Tabela5[[#This Row],[Hora Início Realizado]]))</f>
        <v>3.60532407407404E-2</v>
      </c>
      <c r="V523" s="3">
        <v>0.33333333333333298</v>
      </c>
      <c r="W523">
        <f>IF((V523-(Tabela5[[#This Row],[Hora Fim Realizado]]-Tabela5[[#This Row],[Hora Início Realizado]]))&lt; 0,-1*(MINUTE(Tabela5[[#This Row],[Hora ]]))+(HOUR(Tabela5[[#This Row],[Hora ]])*60),(MINUTE(Tabela5[[#This Row],[Hora ]]))+(HOUR(Tabela5[[#This Row],[Hora ]])*60))</f>
        <v>51</v>
      </c>
      <c r="X523" t="str">
        <f t="shared" si="8"/>
        <v>De 30 até 60 minutos</v>
      </c>
      <c r="Y523" s="3">
        <f>IFERROR(MROUND(Tabela5[[#This Row],[Filtro Horário Fim]],1/48)," ")</f>
        <v>0.875</v>
      </c>
      <c r="Z523" s="3">
        <f>IFERROR(MROUND(Tabela5[[#This Row],[Hora Início Realizado]],1/48)," ")</f>
        <v>0.58333333333333326</v>
      </c>
    </row>
    <row r="524" spans="1:26" x14ac:dyDescent="0.3">
      <c r="A524" t="s">
        <v>17</v>
      </c>
      <c r="B524">
        <v>31</v>
      </c>
      <c r="C524" t="s">
        <v>1905</v>
      </c>
      <c r="D524" t="s">
        <v>2355</v>
      </c>
      <c r="E524" t="s">
        <v>2356</v>
      </c>
      <c r="F524" t="s">
        <v>2357</v>
      </c>
      <c r="G524" t="s">
        <v>376</v>
      </c>
      <c r="H524" t="s">
        <v>2358</v>
      </c>
      <c r="I524" t="s">
        <v>24</v>
      </c>
      <c r="J524" t="s">
        <v>37</v>
      </c>
      <c r="K524" t="s">
        <v>2020</v>
      </c>
      <c r="L524" t="s">
        <v>501</v>
      </c>
      <c r="M524" t="s">
        <v>502</v>
      </c>
      <c r="N524" t="s">
        <v>2359</v>
      </c>
      <c r="O524" s="3" t="s">
        <v>2360</v>
      </c>
      <c r="P524" t="s">
        <v>59</v>
      </c>
      <c r="R524">
        <v>11.315</v>
      </c>
      <c r="S524" t="str">
        <f>LEFT(Tabela5[[#This Row],[Hora Fim Realizado]],5)</f>
        <v>17:59</v>
      </c>
      <c r="T524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18h</v>
      </c>
      <c r="U524" s="3">
        <f>IF((V524-(Tabela5[[#This Row],[Hora Fim Realizado]]-Tabela5[[#This Row],[Hora Início Realizado]]))&lt; 0,(Tabela5[[#This Row],[Hora Fim Realizado]]-Tabela5[[#This Row],[Hora Início Realizado]])-V524,V524-(Tabela5[[#This Row],[Hora Fim Realizado]]-Tabela5[[#This Row],[Hora Início Realizado]]))</f>
        <v>2.1689814814814468E-2</v>
      </c>
      <c r="V524" s="3">
        <v>0.33333333333333298</v>
      </c>
      <c r="W524">
        <f>IF((V524-(Tabela5[[#This Row],[Hora Fim Realizado]]-Tabela5[[#This Row],[Hora Início Realizado]]))&lt; 0,-1*(MINUTE(Tabela5[[#This Row],[Hora ]]))+(HOUR(Tabela5[[#This Row],[Hora ]])*60),(MINUTE(Tabela5[[#This Row],[Hora ]]))+(HOUR(Tabela5[[#This Row],[Hora ]])*60))</f>
        <v>31</v>
      </c>
      <c r="X524" t="str">
        <f t="shared" si="8"/>
        <v>Até 30 minutos</v>
      </c>
      <c r="Y524" s="3">
        <f>IFERROR(MROUND(Tabela5[[#This Row],[Filtro Horário Fim]],1/48)," ")</f>
        <v>0.75</v>
      </c>
      <c r="Z524" s="3">
        <f>IFERROR(MROUND(Tabela5[[#This Row],[Hora Início Realizado]],1/48)," ")</f>
        <v>0.4375</v>
      </c>
    </row>
    <row r="525" spans="1:26" x14ac:dyDescent="0.3">
      <c r="A525" t="s">
        <v>17</v>
      </c>
      <c r="B525">
        <v>42</v>
      </c>
      <c r="C525" t="s">
        <v>1905</v>
      </c>
      <c r="D525" t="s">
        <v>2361</v>
      </c>
      <c r="E525" t="s">
        <v>2362</v>
      </c>
      <c r="F525" t="s">
        <v>2363</v>
      </c>
      <c r="G525" t="s">
        <v>396</v>
      </c>
      <c r="H525" t="s">
        <v>558</v>
      </c>
      <c r="I525" t="s">
        <v>24</v>
      </c>
      <c r="J525" t="s">
        <v>37</v>
      </c>
      <c r="K525" t="s">
        <v>1914</v>
      </c>
      <c r="L525" t="s">
        <v>27</v>
      </c>
      <c r="M525" t="s">
        <v>28</v>
      </c>
      <c r="N525" t="s">
        <v>2364</v>
      </c>
      <c r="O525" s="3" t="s">
        <v>2365</v>
      </c>
      <c r="P525" t="s">
        <v>31</v>
      </c>
      <c r="R525">
        <v>11.86</v>
      </c>
      <c r="S525" t="str">
        <f>LEFT(Tabela5[[#This Row],[Hora Fim Realizado]],5)</f>
        <v>20:32</v>
      </c>
      <c r="T525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525" s="3">
        <f>IF((V525-(Tabela5[[#This Row],[Hora Fim Realizado]]-Tabela5[[#This Row],[Hora Início Realizado]]))&lt; 0,(Tabela5[[#This Row],[Hora Fim Realizado]]-Tabela5[[#This Row],[Hora Início Realizado]])-V525,V525-(Tabela5[[#This Row],[Hora Fim Realizado]]-Tabela5[[#This Row],[Hora Início Realizado]]))</f>
        <v>2.9814814814814461E-2</v>
      </c>
      <c r="V525" s="3">
        <v>0.33333333333333298</v>
      </c>
      <c r="W525">
        <f>IF((V525-(Tabela5[[#This Row],[Hora Fim Realizado]]-Tabela5[[#This Row],[Hora Início Realizado]]))&lt; 0,-1*(MINUTE(Tabela5[[#This Row],[Hora ]]))+(HOUR(Tabela5[[#This Row],[Hora ]])*60),(MINUTE(Tabela5[[#This Row],[Hora ]]))+(HOUR(Tabela5[[#This Row],[Hora ]])*60))</f>
        <v>42</v>
      </c>
      <c r="X525" t="str">
        <f t="shared" si="8"/>
        <v>De 30 até 60 minutos</v>
      </c>
      <c r="Y525" s="3">
        <f>IFERROR(MROUND(Tabela5[[#This Row],[Filtro Horário Fim]],1/48)," ")</f>
        <v>0.85416666666666663</v>
      </c>
      <c r="Z525" s="3">
        <f>IFERROR(MROUND(Tabela5[[#This Row],[Hora Início Realizado]],1/48)," ")</f>
        <v>0.5625</v>
      </c>
    </row>
    <row r="526" spans="1:26" x14ac:dyDescent="0.3">
      <c r="A526" t="s">
        <v>17</v>
      </c>
      <c r="B526">
        <v>72</v>
      </c>
      <c r="C526" t="s">
        <v>1905</v>
      </c>
      <c r="D526" t="s">
        <v>2366</v>
      </c>
      <c r="E526" t="s">
        <v>2367</v>
      </c>
      <c r="F526" t="s">
        <v>2368</v>
      </c>
      <c r="G526" t="s">
        <v>483</v>
      </c>
      <c r="H526" t="s">
        <v>941</v>
      </c>
      <c r="I526" t="s">
        <v>24</v>
      </c>
      <c r="J526" t="s">
        <v>37</v>
      </c>
      <c r="K526" t="s">
        <v>1979</v>
      </c>
      <c r="L526" t="s">
        <v>767</v>
      </c>
      <c r="M526" t="s">
        <v>566</v>
      </c>
      <c r="N526" t="s">
        <v>2369</v>
      </c>
      <c r="O526" s="3" t="s">
        <v>2370</v>
      </c>
      <c r="P526" t="s">
        <v>92</v>
      </c>
      <c r="R526">
        <v>11.625</v>
      </c>
      <c r="S526" t="str">
        <f>LEFT(Tabela5[[#This Row],[Hora Fim Realizado]],5)</f>
        <v>17:59</v>
      </c>
      <c r="T526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18h</v>
      </c>
      <c r="U526" s="3">
        <f>IF((V526-(Tabela5[[#This Row],[Hora Fim Realizado]]-Tabela5[[#This Row],[Hora Início Realizado]]))&lt; 0,(Tabela5[[#This Row],[Hora Fim Realizado]]-Tabela5[[#This Row],[Hora Início Realizado]])-V526,V526-(Tabela5[[#This Row],[Hora Fim Realizado]]-Tabela5[[#This Row],[Hora Início Realizado]]))</f>
        <v>5.0624999999999587E-2</v>
      </c>
      <c r="V526" s="3">
        <v>0.33333333333333298</v>
      </c>
      <c r="W526">
        <f>IF((V526-(Tabela5[[#This Row],[Hora Fim Realizado]]-Tabela5[[#This Row],[Hora Início Realizado]]))&lt; 0,-1*(MINUTE(Tabela5[[#This Row],[Hora ]]))+(HOUR(Tabela5[[#This Row],[Hora ]])*60),(MINUTE(Tabela5[[#This Row],[Hora ]]))+(HOUR(Tabela5[[#This Row],[Hora ]])*60))</f>
        <v>72</v>
      </c>
      <c r="X526" t="str">
        <f t="shared" si="8"/>
        <v>De 60 até 90 minutos</v>
      </c>
      <c r="Y526" s="3">
        <f>IFERROR(MROUND(Tabela5[[#This Row],[Filtro Horário Fim]],1/48)," ")</f>
        <v>0.75</v>
      </c>
      <c r="Z526" s="3">
        <f>IFERROR(MROUND(Tabela5[[#This Row],[Hora Início Realizado]],1/48)," ")</f>
        <v>0.45833333333333331</v>
      </c>
    </row>
    <row r="527" spans="1:26" x14ac:dyDescent="0.3">
      <c r="A527" t="s">
        <v>17</v>
      </c>
      <c r="B527">
        <v>12</v>
      </c>
      <c r="C527" t="s">
        <v>1905</v>
      </c>
      <c r="D527" t="s">
        <v>170</v>
      </c>
      <c r="E527" t="s">
        <v>2371</v>
      </c>
      <c r="F527" t="s">
        <v>2372</v>
      </c>
      <c r="G527" t="s">
        <v>419</v>
      </c>
      <c r="H527" t="s">
        <v>580</v>
      </c>
      <c r="I527" t="s">
        <v>24</v>
      </c>
      <c r="J527" t="s">
        <v>37</v>
      </c>
      <c r="K527" t="s">
        <v>1908</v>
      </c>
      <c r="L527" t="s">
        <v>27</v>
      </c>
      <c r="M527" t="s">
        <v>28</v>
      </c>
      <c r="N527" t="s">
        <v>2373</v>
      </c>
      <c r="O527" s="3" t="s">
        <v>2374</v>
      </c>
      <c r="P527" t="s">
        <v>59</v>
      </c>
      <c r="R527">
        <v>16.875</v>
      </c>
      <c r="S527" t="str">
        <f>LEFT(Tabela5[[#This Row],[Hora Fim Realizado]],5)</f>
        <v>20:53</v>
      </c>
      <c r="T527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527" s="3">
        <f>IF((V527-(Tabela5[[#This Row],[Hora Fim Realizado]]-Tabela5[[#This Row],[Hora Início Realizado]]))&lt; 0,(Tabela5[[#This Row],[Hora Fim Realizado]]-Tabela5[[#This Row],[Hora Início Realizado]])-V527,V527-(Tabela5[[#This Row],[Hora Fim Realizado]]-Tabela5[[#This Row],[Hora Início Realizado]]))</f>
        <v>8.8541666666662189E-3</v>
      </c>
      <c r="V527" s="3">
        <v>0.33333333333333298</v>
      </c>
      <c r="W527">
        <f>IF((V527-(Tabela5[[#This Row],[Hora Fim Realizado]]-Tabela5[[#This Row],[Hora Início Realizado]]))&lt; 0,-1*(MINUTE(Tabela5[[#This Row],[Hora ]]))+(HOUR(Tabela5[[#This Row],[Hora ]])*60),(MINUTE(Tabela5[[#This Row],[Hora ]]))+(HOUR(Tabela5[[#This Row],[Hora ]])*60))</f>
        <v>12</v>
      </c>
      <c r="X527" t="str">
        <f t="shared" si="8"/>
        <v>Até 30 minutos</v>
      </c>
      <c r="Y527" s="3">
        <f>IFERROR(MROUND(Tabela5[[#This Row],[Filtro Horário Fim]],1/48)," ")</f>
        <v>0.875</v>
      </c>
      <c r="Z527" s="3">
        <f>IFERROR(MROUND(Tabela5[[#This Row],[Hora Início Realizado]],1/48)," ")</f>
        <v>0.54166666666666663</v>
      </c>
    </row>
    <row r="528" spans="1:26" x14ac:dyDescent="0.3">
      <c r="A528" t="s">
        <v>17</v>
      </c>
      <c r="B528">
        <v>22</v>
      </c>
      <c r="C528" t="s">
        <v>1905</v>
      </c>
      <c r="D528" t="s">
        <v>2375</v>
      </c>
      <c r="E528" t="s">
        <v>2376</v>
      </c>
      <c r="F528" t="s">
        <v>2377</v>
      </c>
      <c r="G528" t="s">
        <v>435</v>
      </c>
      <c r="H528" t="s">
        <v>202</v>
      </c>
      <c r="I528" t="s">
        <v>24</v>
      </c>
      <c r="J528" t="s">
        <v>37</v>
      </c>
      <c r="K528" t="s">
        <v>2158</v>
      </c>
      <c r="L528" t="s">
        <v>27</v>
      </c>
      <c r="M528" t="s">
        <v>28</v>
      </c>
      <c r="N528" t="s">
        <v>2378</v>
      </c>
      <c r="O528" s="3" t="s">
        <v>2379</v>
      </c>
      <c r="P528" t="s">
        <v>31</v>
      </c>
      <c r="R528">
        <v>15.43</v>
      </c>
      <c r="S528" t="str">
        <f>LEFT(Tabela5[[#This Row],[Hora Fim Realizado]],5)</f>
        <v>20:50</v>
      </c>
      <c r="T528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528" s="3">
        <f>IF((V528-(Tabela5[[#This Row],[Hora Fim Realizado]]-Tabela5[[#This Row],[Hora Início Realizado]]))&lt; 0,(Tabela5[[#This Row],[Hora Fim Realizado]]-Tabela5[[#This Row],[Hora Início Realizado]])-V528,V528-(Tabela5[[#This Row],[Hora Fim Realizado]]-Tabela5[[#This Row],[Hora Início Realizado]]))</f>
        <v>1.5833333333332977E-2</v>
      </c>
      <c r="V528" s="3">
        <v>0.33333333333333298</v>
      </c>
      <c r="W528">
        <f>IF((V528-(Tabela5[[#This Row],[Hora Fim Realizado]]-Tabela5[[#This Row],[Hora Início Realizado]]))&lt; 0,-1*(MINUTE(Tabela5[[#This Row],[Hora ]]))+(HOUR(Tabela5[[#This Row],[Hora ]])*60),(MINUTE(Tabela5[[#This Row],[Hora ]]))+(HOUR(Tabela5[[#This Row],[Hora ]])*60))</f>
        <v>22</v>
      </c>
      <c r="X528" t="str">
        <f t="shared" si="8"/>
        <v>Até 30 minutos</v>
      </c>
      <c r="Y528" s="3">
        <f>IFERROR(MROUND(Tabela5[[#This Row],[Filtro Horário Fim]],1/48)," ")</f>
        <v>0.875</v>
      </c>
      <c r="Z528" s="3">
        <f>IFERROR(MROUND(Tabela5[[#This Row],[Hora Início Realizado]],1/48)," ")</f>
        <v>0.54166666666666663</v>
      </c>
    </row>
    <row r="529" spans="1:26" x14ac:dyDescent="0.3">
      <c r="A529" t="s">
        <v>17</v>
      </c>
      <c r="B529">
        <v>11</v>
      </c>
      <c r="C529" t="s">
        <v>1905</v>
      </c>
      <c r="D529" t="s">
        <v>178</v>
      </c>
      <c r="E529" t="s">
        <v>2380</v>
      </c>
      <c r="F529" t="s">
        <v>2381</v>
      </c>
      <c r="G529" t="s">
        <v>490</v>
      </c>
      <c r="H529" t="s">
        <v>777</v>
      </c>
      <c r="I529" t="s">
        <v>24</v>
      </c>
      <c r="J529" t="s">
        <v>37</v>
      </c>
      <c r="K529" t="s">
        <v>1908</v>
      </c>
      <c r="L529" t="s">
        <v>27</v>
      </c>
      <c r="M529" t="s">
        <v>28</v>
      </c>
      <c r="N529" t="s">
        <v>2382</v>
      </c>
      <c r="O529" s="3" t="s">
        <v>2383</v>
      </c>
      <c r="P529" t="s">
        <v>50</v>
      </c>
      <c r="R529">
        <v>15.125</v>
      </c>
      <c r="S529" t="str">
        <f>LEFT(Tabela5[[#This Row],[Hora Fim Realizado]],5)</f>
        <v>21:05</v>
      </c>
      <c r="T529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Acima de 21h</v>
      </c>
      <c r="U529" s="3">
        <f>IF((V529-(Tabela5[[#This Row],[Hora Fim Realizado]]-Tabela5[[#This Row],[Hora Início Realizado]]))&lt; 0,(Tabela5[[#This Row],[Hora Fim Realizado]]-Tabela5[[#This Row],[Hora Início Realizado]])-V529,V529-(Tabela5[[#This Row],[Hora Fim Realizado]]-Tabela5[[#This Row],[Hora Início Realizado]]))</f>
        <v>8.1018518518514715E-3</v>
      </c>
      <c r="V529" s="3">
        <v>0.33333333333333298</v>
      </c>
      <c r="W529">
        <f>IF((V529-(Tabela5[[#This Row],[Hora Fim Realizado]]-Tabela5[[#This Row],[Hora Início Realizado]]))&lt; 0,-1*(MINUTE(Tabela5[[#This Row],[Hora ]]))+(HOUR(Tabela5[[#This Row],[Hora ]])*60),(MINUTE(Tabela5[[#This Row],[Hora ]]))+(HOUR(Tabela5[[#This Row],[Hora ]])*60))</f>
        <v>11</v>
      </c>
      <c r="X529" t="str">
        <f t="shared" si="8"/>
        <v>Até 30 minutos</v>
      </c>
      <c r="Y529" s="3">
        <f>IFERROR(MROUND(Tabela5[[#This Row],[Filtro Horário Fim]],1/48)," ")</f>
        <v>0.875</v>
      </c>
      <c r="Z529" s="3">
        <f>IFERROR(MROUND(Tabela5[[#This Row],[Hora Início Realizado]],1/48)," ")</f>
        <v>0.5625</v>
      </c>
    </row>
    <row r="530" spans="1:26" x14ac:dyDescent="0.3">
      <c r="A530" t="s">
        <v>17</v>
      </c>
      <c r="B530">
        <v>11</v>
      </c>
      <c r="C530" t="s">
        <v>1905</v>
      </c>
      <c r="D530" t="s">
        <v>2384</v>
      </c>
      <c r="E530" t="s">
        <v>2385</v>
      </c>
      <c r="F530" t="s">
        <v>2386</v>
      </c>
      <c r="G530" t="s">
        <v>427</v>
      </c>
      <c r="H530" t="s">
        <v>2387</v>
      </c>
      <c r="I530" t="s">
        <v>24</v>
      </c>
      <c r="J530" t="s">
        <v>37</v>
      </c>
      <c r="K530" t="s">
        <v>2052</v>
      </c>
      <c r="L530" t="s">
        <v>27</v>
      </c>
      <c r="M530" t="s">
        <v>28</v>
      </c>
      <c r="N530" t="s">
        <v>2388</v>
      </c>
      <c r="O530" s="3" t="s">
        <v>2114</v>
      </c>
      <c r="P530" t="s">
        <v>41</v>
      </c>
      <c r="R530">
        <v>14.875</v>
      </c>
      <c r="S530" t="str">
        <f>LEFT(Tabela5[[#This Row],[Hora Fim Realizado]],5)</f>
        <v>21:00</v>
      </c>
      <c r="T530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530" s="3">
        <f>IF((V530-(Tabela5[[#This Row],[Hora Fim Realizado]]-Tabela5[[#This Row],[Hora Início Realizado]]))&lt; 0,(Tabela5[[#This Row],[Hora Fim Realizado]]-Tabela5[[#This Row],[Hora Início Realizado]])-V530,V530-(Tabela5[[#This Row],[Hora Fim Realizado]]-Tabela5[[#This Row],[Hora Início Realizado]]))</f>
        <v>8.2175925925921933E-3</v>
      </c>
      <c r="V530" s="3">
        <v>0.33333333333333298</v>
      </c>
      <c r="W530">
        <f>IF((V530-(Tabela5[[#This Row],[Hora Fim Realizado]]-Tabela5[[#This Row],[Hora Início Realizado]]))&lt; 0,-1*(MINUTE(Tabela5[[#This Row],[Hora ]]))+(HOUR(Tabela5[[#This Row],[Hora ]])*60),(MINUTE(Tabela5[[#This Row],[Hora ]]))+(HOUR(Tabela5[[#This Row],[Hora ]])*60))</f>
        <v>11</v>
      </c>
      <c r="X530" t="str">
        <f t="shared" si="8"/>
        <v>Até 30 minutos</v>
      </c>
      <c r="Y530" s="3">
        <f>IFERROR(MROUND(Tabela5[[#This Row],[Filtro Horário Fim]],1/48)," ")</f>
        <v>0.875</v>
      </c>
      <c r="Z530" s="3">
        <f>IFERROR(MROUND(Tabela5[[#This Row],[Hora Início Realizado]],1/48)," ")</f>
        <v>0.54166666666666663</v>
      </c>
    </row>
    <row r="531" spans="1:26" x14ac:dyDescent="0.3">
      <c r="A531" t="s">
        <v>17</v>
      </c>
      <c r="B531">
        <v>19</v>
      </c>
      <c r="C531" t="s">
        <v>1905</v>
      </c>
      <c r="D531" t="s">
        <v>2389</v>
      </c>
      <c r="E531" t="s">
        <v>2390</v>
      </c>
      <c r="F531" t="s">
        <v>2391</v>
      </c>
      <c r="G531" t="s">
        <v>435</v>
      </c>
      <c r="H531" t="s">
        <v>1606</v>
      </c>
      <c r="I531" t="s">
        <v>24</v>
      </c>
      <c r="J531" t="s">
        <v>37</v>
      </c>
      <c r="K531" t="s">
        <v>2052</v>
      </c>
      <c r="L531" t="s">
        <v>27</v>
      </c>
      <c r="M531" t="s">
        <v>28</v>
      </c>
      <c r="N531" t="s">
        <v>1795</v>
      </c>
      <c r="O531" s="3" t="s">
        <v>2392</v>
      </c>
      <c r="P531" t="s">
        <v>31</v>
      </c>
      <c r="R531">
        <v>12.125</v>
      </c>
      <c r="S531" t="str">
        <f>LEFT(Tabela5[[#This Row],[Hora Fim Realizado]],5)</f>
        <v>21:15</v>
      </c>
      <c r="T531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Acima de 21h</v>
      </c>
      <c r="U531" s="3">
        <f>IF((V531-(Tabela5[[#This Row],[Hora Fim Realizado]]-Tabela5[[#This Row],[Hora Início Realizado]]))&lt; 0,(Tabela5[[#This Row],[Hora Fim Realizado]]-Tabela5[[#This Row],[Hora Início Realizado]])-V531,V531-(Tabela5[[#This Row],[Hora Fim Realizado]]-Tabela5[[#This Row],[Hora Início Realizado]]))</f>
        <v>1.3680555555555196E-2</v>
      </c>
      <c r="V531" s="3">
        <v>0.33333333333333298</v>
      </c>
      <c r="W531">
        <f>IF((V531-(Tabela5[[#This Row],[Hora Fim Realizado]]-Tabela5[[#This Row],[Hora Início Realizado]]))&lt; 0,-1*(MINUTE(Tabela5[[#This Row],[Hora ]]))+(HOUR(Tabela5[[#This Row],[Hora ]])*60),(MINUTE(Tabela5[[#This Row],[Hora ]]))+(HOUR(Tabela5[[#This Row],[Hora ]])*60))</f>
        <v>19</v>
      </c>
      <c r="X531" t="str">
        <f t="shared" si="8"/>
        <v>Até 30 minutos</v>
      </c>
      <c r="Y531" s="3">
        <f>IFERROR(MROUND(Tabela5[[#This Row],[Filtro Horário Fim]],1/48)," ")</f>
        <v>0.89583333333333326</v>
      </c>
      <c r="Z531" s="3">
        <f>IFERROR(MROUND(Tabela5[[#This Row],[Hora Início Realizado]],1/48)," ")</f>
        <v>0.5625</v>
      </c>
    </row>
    <row r="532" spans="1:26" x14ac:dyDescent="0.3">
      <c r="A532" t="s">
        <v>17</v>
      </c>
      <c r="B532">
        <v>68</v>
      </c>
      <c r="C532" t="s">
        <v>1905</v>
      </c>
      <c r="D532" t="s">
        <v>2393</v>
      </c>
      <c r="E532" t="s">
        <v>2394</v>
      </c>
      <c r="F532" t="s">
        <v>2395</v>
      </c>
      <c r="G532" t="s">
        <v>419</v>
      </c>
      <c r="H532" t="s">
        <v>580</v>
      </c>
      <c r="I532" t="s">
        <v>24</v>
      </c>
      <c r="J532" t="s">
        <v>37</v>
      </c>
      <c r="K532" t="s">
        <v>1979</v>
      </c>
      <c r="L532" t="s">
        <v>27</v>
      </c>
      <c r="M532" t="s">
        <v>28</v>
      </c>
      <c r="N532" t="s">
        <v>2396</v>
      </c>
      <c r="O532" s="3" t="s">
        <v>2397</v>
      </c>
      <c r="P532" t="s">
        <v>59</v>
      </c>
      <c r="R532">
        <v>13.125</v>
      </c>
      <c r="S532" t="str">
        <f>LEFT(Tabela5[[#This Row],[Hora Fim Realizado]],5)</f>
        <v>20:20</v>
      </c>
      <c r="T532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532" s="3">
        <f>IF((V532-(Tabela5[[#This Row],[Hora Fim Realizado]]-Tabela5[[#This Row],[Hora Início Realizado]]))&lt; 0,(Tabela5[[#This Row],[Hora Fim Realizado]]-Tabela5[[#This Row],[Hora Início Realizado]])-V532,V532-(Tabela5[[#This Row],[Hora Fim Realizado]]-Tabela5[[#This Row],[Hora Início Realizado]]))</f>
        <v>4.762731481481447E-2</v>
      </c>
      <c r="V532" s="3">
        <v>0.33333333333333298</v>
      </c>
      <c r="W532">
        <f>IF((V532-(Tabela5[[#This Row],[Hora Fim Realizado]]-Tabela5[[#This Row],[Hora Início Realizado]]))&lt; 0,-1*(MINUTE(Tabela5[[#This Row],[Hora ]]))+(HOUR(Tabela5[[#This Row],[Hora ]])*60),(MINUTE(Tabela5[[#This Row],[Hora ]]))+(HOUR(Tabela5[[#This Row],[Hora ]])*60))</f>
        <v>68</v>
      </c>
      <c r="X532" t="str">
        <f t="shared" si="8"/>
        <v>De 60 até 90 minutos</v>
      </c>
      <c r="Y532" s="3">
        <f>IFERROR(MROUND(Tabela5[[#This Row],[Filtro Horário Fim]],1/48)," ")</f>
        <v>0.85416666666666663</v>
      </c>
      <c r="Z532" s="3">
        <f>IFERROR(MROUND(Tabela5[[#This Row],[Hora Início Realizado]],1/48)," ")</f>
        <v>0.5625</v>
      </c>
    </row>
    <row r="533" spans="1:26" x14ac:dyDescent="0.3">
      <c r="A533" t="s">
        <v>17</v>
      </c>
      <c r="B533">
        <v>137</v>
      </c>
      <c r="C533" t="s">
        <v>1905</v>
      </c>
      <c r="D533" t="s">
        <v>2398</v>
      </c>
      <c r="E533" t="s">
        <v>2399</v>
      </c>
      <c r="F533" t="s">
        <v>2400</v>
      </c>
      <c r="G533" t="s">
        <v>490</v>
      </c>
      <c r="H533" t="s">
        <v>1067</v>
      </c>
      <c r="I533" t="s">
        <v>24</v>
      </c>
      <c r="J533" t="s">
        <v>37</v>
      </c>
      <c r="K533" t="s">
        <v>1914</v>
      </c>
      <c r="L533" t="s">
        <v>767</v>
      </c>
      <c r="M533" t="s">
        <v>1859</v>
      </c>
      <c r="N533" t="s">
        <v>2401</v>
      </c>
      <c r="O533" s="3" t="s">
        <v>2402</v>
      </c>
      <c r="P533" t="s">
        <v>50</v>
      </c>
      <c r="R533">
        <v>9.870000000000001</v>
      </c>
      <c r="S533" t="str">
        <f>LEFT(Tabela5[[#This Row],[Hora Fim Realizado]],5)</f>
        <v>17:10</v>
      </c>
      <c r="T533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18h</v>
      </c>
      <c r="U533" s="3">
        <f>IF((V533-(Tabela5[[#This Row],[Hora Fim Realizado]]-Tabela5[[#This Row],[Hora Início Realizado]]))&lt; 0,(Tabela5[[#This Row],[Hora Fim Realizado]]-Tabela5[[#This Row],[Hora Início Realizado]])-V533,V533-(Tabela5[[#This Row],[Hora Fim Realizado]]-Tabela5[[#This Row],[Hora Início Realizado]]))</f>
        <v>9.5138888888888551E-2</v>
      </c>
      <c r="V533" s="3">
        <v>0.33333333333333298</v>
      </c>
      <c r="W533">
        <f>IF((V533-(Tabela5[[#This Row],[Hora Fim Realizado]]-Tabela5[[#This Row],[Hora Início Realizado]]))&lt; 0,-1*(MINUTE(Tabela5[[#This Row],[Hora ]]))+(HOUR(Tabela5[[#This Row],[Hora ]])*60),(MINUTE(Tabela5[[#This Row],[Hora ]]))+(HOUR(Tabela5[[#This Row],[Hora ]])*60))</f>
        <v>137</v>
      </c>
      <c r="X533" t="str">
        <f t="shared" si="8"/>
        <v>Acima de 120 minutos</v>
      </c>
      <c r="Y533" s="3">
        <f>IFERROR(MROUND(Tabela5[[#This Row],[Filtro Horário Fim]],1/48)," ")</f>
        <v>0.70833333333333326</v>
      </c>
      <c r="Z533" s="3">
        <f>IFERROR(MROUND(Tabela5[[#This Row],[Hora Início Realizado]],1/48)," ")</f>
        <v>0.47916666666666663</v>
      </c>
    </row>
    <row r="534" spans="1:26" x14ac:dyDescent="0.3">
      <c r="A534" t="s">
        <v>17</v>
      </c>
      <c r="B534">
        <v>48</v>
      </c>
      <c r="C534" t="s">
        <v>1905</v>
      </c>
      <c r="D534" t="s">
        <v>2403</v>
      </c>
      <c r="E534" t="s">
        <v>2404</v>
      </c>
      <c r="F534" t="s">
        <v>2405</v>
      </c>
      <c r="G534" t="s">
        <v>483</v>
      </c>
      <c r="H534" t="s">
        <v>558</v>
      </c>
      <c r="I534" t="s">
        <v>24</v>
      </c>
      <c r="J534" t="s">
        <v>37</v>
      </c>
      <c r="K534" t="s">
        <v>1908</v>
      </c>
      <c r="L534" t="s">
        <v>27</v>
      </c>
      <c r="M534" t="s">
        <v>28</v>
      </c>
      <c r="N534" t="s">
        <v>450</v>
      </c>
      <c r="O534" s="3" t="s">
        <v>2406</v>
      </c>
      <c r="P534" t="s">
        <v>92</v>
      </c>
      <c r="R534">
        <v>17.074999999999999</v>
      </c>
      <c r="S534" t="str">
        <f>LEFT(Tabela5[[#This Row],[Hora Fim Realizado]],5)</f>
        <v>20:30</v>
      </c>
      <c r="T534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534" s="3">
        <f>IF((V534-(Tabela5[[#This Row],[Hora Fim Realizado]]-Tabela5[[#This Row],[Hora Início Realizado]]))&lt; 0,(Tabela5[[#This Row],[Hora Fim Realizado]]-Tabela5[[#This Row],[Hora Início Realizado]])-V534,V534-(Tabela5[[#This Row],[Hora Fim Realizado]]-Tabela5[[#This Row],[Hora Início Realizado]]))</f>
        <v>3.3333333333333048E-2</v>
      </c>
      <c r="V534" s="3">
        <v>0.33333333333333298</v>
      </c>
      <c r="W534">
        <f>IF((V534-(Tabela5[[#This Row],[Hora Fim Realizado]]-Tabela5[[#This Row],[Hora Início Realizado]]))&lt; 0,-1*(MINUTE(Tabela5[[#This Row],[Hora ]]))+(HOUR(Tabela5[[#This Row],[Hora ]])*60),(MINUTE(Tabela5[[#This Row],[Hora ]]))+(HOUR(Tabela5[[#This Row],[Hora ]])*60))</f>
        <v>48</v>
      </c>
      <c r="X534" t="str">
        <f t="shared" si="8"/>
        <v>De 30 até 60 minutos</v>
      </c>
      <c r="Y534" s="3">
        <f>IFERROR(MROUND(Tabela5[[#This Row],[Filtro Horário Fim]],1/48)," ")</f>
        <v>0.85416666666666663</v>
      </c>
      <c r="Z534" s="3">
        <f>IFERROR(MROUND(Tabela5[[#This Row],[Hora Início Realizado]],1/48)," ")</f>
        <v>0.5625</v>
      </c>
    </row>
    <row r="535" spans="1:26" x14ac:dyDescent="0.3">
      <c r="A535" t="s">
        <v>17</v>
      </c>
      <c r="B535">
        <v>-43</v>
      </c>
      <c r="C535" t="s">
        <v>1905</v>
      </c>
      <c r="D535" t="s">
        <v>2407</v>
      </c>
      <c r="E535" t="s">
        <v>2408</v>
      </c>
      <c r="F535" t="s">
        <v>2409</v>
      </c>
      <c r="G535" t="s">
        <v>469</v>
      </c>
      <c r="H535" t="s">
        <v>983</v>
      </c>
      <c r="I535" t="s">
        <v>24</v>
      </c>
      <c r="J535" t="s">
        <v>37</v>
      </c>
      <c r="K535" t="s">
        <v>1979</v>
      </c>
      <c r="L535" t="s">
        <v>501</v>
      </c>
      <c r="M535" t="s">
        <v>502</v>
      </c>
      <c r="N535" t="s">
        <v>2410</v>
      </c>
      <c r="O535" s="3" t="s">
        <v>2411</v>
      </c>
      <c r="P535" t="s">
        <v>59</v>
      </c>
      <c r="R535">
        <v>17.875</v>
      </c>
      <c r="S535" t="str">
        <f>LEFT(Tabela5[[#This Row],[Hora Fim Realizado]],5)</f>
        <v>18:53</v>
      </c>
      <c r="T535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19h</v>
      </c>
      <c r="U535" s="3">
        <f>IF((V535-(Tabela5[[#This Row],[Hora Fim Realizado]]-Tabela5[[#This Row],[Hora Início Realizado]]))&lt; 0,(Tabela5[[#This Row],[Hora Fim Realizado]]-Tabela5[[#This Row],[Hora Início Realizado]])-V535,V535-(Tabela5[[#This Row],[Hora Fim Realizado]]-Tabela5[[#This Row],[Hora Início Realizado]]))</f>
        <v>2.9953703703704093E-2</v>
      </c>
      <c r="V535" s="3">
        <v>0.33333333333333298</v>
      </c>
      <c r="W535">
        <f>IF((V535-(Tabela5[[#This Row],[Hora Fim Realizado]]-Tabela5[[#This Row],[Hora Início Realizado]]))&lt; 0,-1*(MINUTE(Tabela5[[#This Row],[Hora ]]))+(HOUR(Tabela5[[#This Row],[Hora ]])*60),(MINUTE(Tabela5[[#This Row],[Hora ]]))+(HOUR(Tabela5[[#This Row],[Hora ]])*60))</f>
        <v>-43</v>
      </c>
      <c r="X535" t="str">
        <f t="shared" si="8"/>
        <v>Estouro</v>
      </c>
      <c r="Y535" s="3">
        <f>IFERROR(MROUND(Tabela5[[#This Row],[Filtro Horário Fim]],1/48)," ")</f>
        <v>0.79166666666666663</v>
      </c>
      <c r="Z535" s="3">
        <f>IFERROR(MROUND(Tabela5[[#This Row],[Hora Início Realizado]],1/48)," ")</f>
        <v>0.41666666666666663</v>
      </c>
    </row>
    <row r="536" spans="1:26" x14ac:dyDescent="0.3">
      <c r="A536" t="s">
        <v>17</v>
      </c>
      <c r="B536">
        <v>8</v>
      </c>
      <c r="C536" t="s">
        <v>1905</v>
      </c>
      <c r="D536" t="s">
        <v>2412</v>
      </c>
      <c r="E536" t="s">
        <v>2413</v>
      </c>
      <c r="F536" t="s">
        <v>2414</v>
      </c>
      <c r="G536" t="s">
        <v>602</v>
      </c>
      <c r="H536" t="s">
        <v>953</v>
      </c>
      <c r="I536" t="s">
        <v>24</v>
      </c>
      <c r="J536" t="s">
        <v>37</v>
      </c>
      <c r="K536" t="s">
        <v>1979</v>
      </c>
      <c r="L536" t="s">
        <v>27</v>
      </c>
      <c r="M536" t="s">
        <v>28</v>
      </c>
      <c r="N536" t="s">
        <v>2415</v>
      </c>
      <c r="O536" s="3" t="s">
        <v>2416</v>
      </c>
      <c r="P536" t="s">
        <v>31</v>
      </c>
      <c r="R536">
        <v>16.164999999999999</v>
      </c>
      <c r="S536" t="str">
        <f>LEFT(Tabela5[[#This Row],[Hora Fim Realizado]],5)</f>
        <v>20:55</v>
      </c>
      <c r="T536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536" s="3">
        <f>IF((V536-(Tabela5[[#This Row],[Hora Fim Realizado]]-Tabela5[[#This Row],[Hora Início Realizado]]))&lt; 0,(Tabela5[[#This Row],[Hora Fim Realizado]]-Tabela5[[#This Row],[Hora Início Realizado]])-V536,V536-(Tabela5[[#This Row],[Hora Fim Realizado]]-Tabela5[[#This Row],[Hora Início Realizado]]))</f>
        <v>5.8101851851847797E-3</v>
      </c>
      <c r="V536" s="3">
        <v>0.33333333333333298</v>
      </c>
      <c r="W536">
        <f>IF((V536-(Tabela5[[#This Row],[Hora Fim Realizado]]-Tabela5[[#This Row],[Hora Início Realizado]]))&lt; 0,-1*(MINUTE(Tabela5[[#This Row],[Hora ]]))+(HOUR(Tabela5[[#This Row],[Hora ]])*60),(MINUTE(Tabela5[[#This Row],[Hora ]]))+(HOUR(Tabela5[[#This Row],[Hora ]])*60))</f>
        <v>8</v>
      </c>
      <c r="X536" t="str">
        <f t="shared" si="8"/>
        <v>Até 30 minutos</v>
      </c>
      <c r="Y536" s="3">
        <f>IFERROR(MROUND(Tabela5[[#This Row],[Filtro Horário Fim]],1/48)," ")</f>
        <v>0.875</v>
      </c>
      <c r="Z536" s="3">
        <f>IFERROR(MROUND(Tabela5[[#This Row],[Hora Início Realizado]],1/48)," ")</f>
        <v>0.54166666666666663</v>
      </c>
    </row>
    <row r="537" spans="1:26" x14ac:dyDescent="0.3">
      <c r="A537" t="s">
        <v>17</v>
      </c>
      <c r="B537">
        <v>76</v>
      </c>
      <c r="C537" t="s">
        <v>1905</v>
      </c>
      <c r="D537" t="s">
        <v>2417</v>
      </c>
      <c r="E537" t="s">
        <v>2418</v>
      </c>
      <c r="F537" t="s">
        <v>2419</v>
      </c>
      <c r="G537" t="s">
        <v>469</v>
      </c>
      <c r="H537" t="s">
        <v>499</v>
      </c>
      <c r="I537" t="s">
        <v>24</v>
      </c>
      <c r="J537" t="s">
        <v>37</v>
      </c>
      <c r="K537" t="s">
        <v>1908</v>
      </c>
      <c r="L537" t="s">
        <v>27</v>
      </c>
      <c r="M537" t="s">
        <v>28</v>
      </c>
      <c r="N537" t="s">
        <v>204</v>
      </c>
      <c r="O537" s="3" t="s">
        <v>2420</v>
      </c>
      <c r="P537" t="s">
        <v>59</v>
      </c>
      <c r="R537">
        <v>13.375</v>
      </c>
      <c r="S537" t="str">
        <f>LEFT(Tabela5[[#This Row],[Hora Fim Realizado]],5)</f>
        <v>19:52</v>
      </c>
      <c r="T537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537" s="3">
        <f>IF((V537-(Tabela5[[#This Row],[Hora Fim Realizado]]-Tabela5[[#This Row],[Hora Início Realizado]]))&lt; 0,(Tabela5[[#This Row],[Hora Fim Realizado]]-Tabela5[[#This Row],[Hora Início Realizado]])-V537,V537-(Tabela5[[#This Row],[Hora Fim Realizado]]-Tabela5[[#This Row],[Hora Início Realizado]]))</f>
        <v>5.283564814814784E-2</v>
      </c>
      <c r="V537" s="3">
        <v>0.33333333333333298</v>
      </c>
      <c r="W537">
        <f>IF((V537-(Tabela5[[#This Row],[Hora Fim Realizado]]-Tabela5[[#This Row],[Hora Início Realizado]]))&lt; 0,-1*(MINUTE(Tabela5[[#This Row],[Hora ]]))+(HOUR(Tabela5[[#This Row],[Hora ]])*60),(MINUTE(Tabela5[[#This Row],[Hora ]]))+(HOUR(Tabela5[[#This Row],[Hora ]])*60))</f>
        <v>76</v>
      </c>
      <c r="X537" t="str">
        <f t="shared" si="8"/>
        <v>De 60 até 90 minutos</v>
      </c>
      <c r="Y537" s="3">
        <f>IFERROR(MROUND(Tabela5[[#This Row],[Filtro Horário Fim]],1/48)," ")</f>
        <v>0.83333333333333326</v>
      </c>
      <c r="Z537" s="3">
        <f>IFERROR(MROUND(Tabela5[[#This Row],[Hora Início Realizado]],1/48)," ")</f>
        <v>0.54166666666666663</v>
      </c>
    </row>
    <row r="538" spans="1:26" x14ac:dyDescent="0.3">
      <c r="A538" t="s">
        <v>17</v>
      </c>
      <c r="B538">
        <v>26</v>
      </c>
      <c r="C538" t="s">
        <v>1905</v>
      </c>
      <c r="D538" t="s">
        <v>2421</v>
      </c>
      <c r="E538" t="s">
        <v>2422</v>
      </c>
      <c r="F538" t="s">
        <v>2423</v>
      </c>
      <c r="G538" t="s">
        <v>522</v>
      </c>
      <c r="H538" t="s">
        <v>1469</v>
      </c>
      <c r="I538" t="s">
        <v>24</v>
      </c>
      <c r="J538" t="s">
        <v>37</v>
      </c>
      <c r="K538" t="s">
        <v>1908</v>
      </c>
      <c r="L538" t="s">
        <v>27</v>
      </c>
      <c r="M538" t="s">
        <v>28</v>
      </c>
      <c r="N538" t="s">
        <v>2424</v>
      </c>
      <c r="O538" s="3" t="s">
        <v>2425</v>
      </c>
      <c r="P538" t="s">
        <v>41</v>
      </c>
      <c r="R538">
        <v>15.75</v>
      </c>
      <c r="S538" t="str">
        <f>LEFT(Tabela5[[#This Row],[Hora Fim Realizado]],5)</f>
        <v>20:45</v>
      </c>
      <c r="T538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538" s="3">
        <f>IF((V538-(Tabela5[[#This Row],[Hora Fim Realizado]]-Tabela5[[#This Row],[Hora Início Realizado]]))&lt; 0,(Tabela5[[#This Row],[Hora Fim Realizado]]-Tabela5[[#This Row],[Hora Início Realizado]])-V538,V538-(Tabela5[[#This Row],[Hora Fim Realizado]]-Tabela5[[#This Row],[Hora Início Realizado]]))</f>
        <v>1.8668981481481162E-2</v>
      </c>
      <c r="V538" s="3">
        <v>0.33333333333333298</v>
      </c>
      <c r="W538">
        <f>IF((V538-(Tabela5[[#This Row],[Hora Fim Realizado]]-Tabela5[[#This Row],[Hora Início Realizado]]))&lt; 0,-1*(MINUTE(Tabela5[[#This Row],[Hora ]]))+(HOUR(Tabela5[[#This Row],[Hora ]])*60),(MINUTE(Tabela5[[#This Row],[Hora ]]))+(HOUR(Tabela5[[#This Row],[Hora ]])*60))</f>
        <v>26</v>
      </c>
      <c r="X538" t="str">
        <f t="shared" si="8"/>
        <v>Até 30 minutos</v>
      </c>
      <c r="Y538" s="3">
        <f>IFERROR(MROUND(Tabela5[[#This Row],[Filtro Horário Fim]],1/48)," ")</f>
        <v>0.875</v>
      </c>
      <c r="Z538" s="3">
        <f>IFERROR(MROUND(Tabela5[[#This Row],[Hora Início Realizado]],1/48)," ")</f>
        <v>0.54166666666666663</v>
      </c>
    </row>
    <row r="539" spans="1:26" x14ac:dyDescent="0.3">
      <c r="A539" t="s">
        <v>17</v>
      </c>
      <c r="B539">
        <v>262</v>
      </c>
      <c r="C539" t="s">
        <v>1905</v>
      </c>
      <c r="D539" t="s">
        <v>2426</v>
      </c>
      <c r="E539" t="s">
        <v>2427</v>
      </c>
      <c r="F539" t="s">
        <v>2428</v>
      </c>
      <c r="G539" t="s">
        <v>579</v>
      </c>
      <c r="H539" t="s">
        <v>23</v>
      </c>
      <c r="I539" t="s">
        <v>24</v>
      </c>
      <c r="J539" t="s">
        <v>37</v>
      </c>
      <c r="K539" t="s">
        <v>1908</v>
      </c>
      <c r="L539" t="s">
        <v>27</v>
      </c>
      <c r="M539" t="s">
        <v>28</v>
      </c>
      <c r="N539" t="s">
        <v>2429</v>
      </c>
      <c r="O539" s="3" t="s">
        <v>2430</v>
      </c>
      <c r="P539" t="s">
        <v>50</v>
      </c>
      <c r="R539">
        <v>16.375</v>
      </c>
      <c r="S539" t="str">
        <f>LEFT(Tabela5[[#This Row],[Hora Fim Realizado]],5)</f>
        <v>17:00</v>
      </c>
      <c r="T539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17h</v>
      </c>
      <c r="U539" s="3">
        <f>IF((V539-(Tabela5[[#This Row],[Hora Fim Realizado]]-Tabela5[[#This Row],[Hora Início Realizado]]))&lt; 0,(Tabela5[[#This Row],[Hora Fim Realizado]]-Tabela5[[#This Row],[Hora Início Realizado]])-V539,V539-(Tabela5[[#This Row],[Hora Fim Realizado]]-Tabela5[[#This Row],[Hora Início Realizado]]))</f>
        <v>0.1821412037037034</v>
      </c>
      <c r="V539" s="3">
        <v>0.33333333333333298</v>
      </c>
      <c r="W539">
        <f>IF((V539-(Tabela5[[#This Row],[Hora Fim Realizado]]-Tabela5[[#This Row],[Hora Início Realizado]]))&lt; 0,-1*(MINUTE(Tabela5[[#This Row],[Hora ]]))+(HOUR(Tabela5[[#This Row],[Hora ]])*60),(MINUTE(Tabela5[[#This Row],[Hora ]]))+(HOUR(Tabela5[[#This Row],[Hora ]])*60))</f>
        <v>262</v>
      </c>
      <c r="X539" t="str">
        <f t="shared" si="8"/>
        <v>Acima de 120 minutos</v>
      </c>
      <c r="Y539" s="3">
        <f>IFERROR(MROUND(Tabela5[[#This Row],[Filtro Horário Fim]],1/48)," ")</f>
        <v>0.70833333333333326</v>
      </c>
      <c r="Z539" s="3">
        <f>IFERROR(MROUND(Tabela5[[#This Row],[Hora Início Realizado]],1/48)," ")</f>
        <v>0.5625</v>
      </c>
    </row>
    <row r="540" spans="1:26" x14ac:dyDescent="0.3">
      <c r="A540" t="s">
        <v>17</v>
      </c>
      <c r="B540">
        <v>86</v>
      </c>
      <c r="C540" t="s">
        <v>1905</v>
      </c>
      <c r="D540" t="s">
        <v>2431</v>
      </c>
      <c r="E540" t="s">
        <v>2432</v>
      </c>
      <c r="F540" t="s">
        <v>2433</v>
      </c>
      <c r="G540" t="s">
        <v>602</v>
      </c>
      <c r="H540" t="s">
        <v>2096</v>
      </c>
      <c r="I540" t="s">
        <v>24</v>
      </c>
      <c r="J540" t="s">
        <v>37</v>
      </c>
      <c r="K540" t="s">
        <v>1970</v>
      </c>
      <c r="L540" t="s">
        <v>27</v>
      </c>
      <c r="M540" t="s">
        <v>28</v>
      </c>
      <c r="N540" t="s">
        <v>2434</v>
      </c>
      <c r="O540" s="3" t="s">
        <v>2435</v>
      </c>
      <c r="P540" t="s">
        <v>31</v>
      </c>
      <c r="R540">
        <v>14.195</v>
      </c>
      <c r="S540" t="str">
        <f>LEFT(Tabela5[[#This Row],[Hora Fim Realizado]],5)</f>
        <v>20:15</v>
      </c>
      <c r="T540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540" s="3">
        <f>IF((V540-(Tabela5[[#This Row],[Hora Fim Realizado]]-Tabela5[[#This Row],[Hora Início Realizado]]))&lt; 0,(Tabela5[[#This Row],[Hora Fim Realizado]]-Tabela5[[#This Row],[Hora Início Realizado]])-V540,V540-(Tabela5[[#This Row],[Hora Fim Realizado]]-Tabela5[[#This Row],[Hora Início Realizado]]))</f>
        <v>6.0381944444444058E-2</v>
      </c>
      <c r="V540" s="3">
        <v>0.33333333333333298</v>
      </c>
      <c r="W540">
        <f>IF((V540-(Tabela5[[#This Row],[Hora Fim Realizado]]-Tabela5[[#This Row],[Hora Início Realizado]]))&lt; 0,-1*(MINUTE(Tabela5[[#This Row],[Hora ]]))+(HOUR(Tabela5[[#This Row],[Hora ]])*60),(MINUTE(Tabela5[[#This Row],[Hora ]]))+(HOUR(Tabela5[[#This Row],[Hora ]])*60))</f>
        <v>86</v>
      </c>
      <c r="X540" t="str">
        <f t="shared" si="8"/>
        <v>De 60 até 90 minutos</v>
      </c>
      <c r="Y540" s="3">
        <f>IFERROR(MROUND(Tabela5[[#This Row],[Filtro Horário Fim]],1/48)," ")</f>
        <v>0.85416666666666663</v>
      </c>
      <c r="Z540" s="3">
        <f>IFERROR(MROUND(Tabela5[[#This Row],[Hora Início Realizado]],1/48)," ")</f>
        <v>0.5625</v>
      </c>
    </row>
    <row r="541" spans="1:26" x14ac:dyDescent="0.3">
      <c r="A541" t="s">
        <v>17</v>
      </c>
      <c r="B541">
        <v>16</v>
      </c>
      <c r="C541" t="s">
        <v>1905</v>
      </c>
      <c r="D541" t="s">
        <v>2436</v>
      </c>
      <c r="E541" t="s">
        <v>2437</v>
      </c>
      <c r="F541" t="s">
        <v>2438</v>
      </c>
      <c r="G541" t="s">
        <v>522</v>
      </c>
      <c r="H541" t="s">
        <v>420</v>
      </c>
      <c r="I541" t="s">
        <v>24</v>
      </c>
      <c r="J541" t="s">
        <v>37</v>
      </c>
      <c r="K541" t="s">
        <v>2052</v>
      </c>
      <c r="L541" t="s">
        <v>27</v>
      </c>
      <c r="M541" t="s">
        <v>28</v>
      </c>
      <c r="N541" t="s">
        <v>2439</v>
      </c>
      <c r="O541" s="3" t="s">
        <v>2114</v>
      </c>
      <c r="P541" t="s">
        <v>41</v>
      </c>
      <c r="R541">
        <v>12.18</v>
      </c>
      <c r="S541" t="str">
        <f>LEFT(Tabela5[[#This Row],[Hora Fim Realizado]],5)</f>
        <v>21:00</v>
      </c>
      <c r="T541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541" s="3">
        <f>IF((V541-(Tabela5[[#This Row],[Hora Fim Realizado]]-Tabela5[[#This Row],[Hora Início Realizado]]))&lt; 0,(Tabela5[[#This Row],[Hora Fim Realizado]]-Tabela5[[#This Row],[Hora Início Realizado]])-V541,V541-(Tabela5[[#This Row],[Hora Fim Realizado]]-Tabela5[[#This Row],[Hora Início Realizado]]))</f>
        <v>1.1481481481481148E-2</v>
      </c>
      <c r="V541" s="3">
        <v>0.33333333333333298</v>
      </c>
      <c r="W541">
        <f>IF((V541-(Tabela5[[#This Row],[Hora Fim Realizado]]-Tabela5[[#This Row],[Hora Início Realizado]]))&lt; 0,-1*(MINUTE(Tabela5[[#This Row],[Hora ]]))+(HOUR(Tabela5[[#This Row],[Hora ]])*60),(MINUTE(Tabela5[[#This Row],[Hora ]]))+(HOUR(Tabela5[[#This Row],[Hora ]])*60))</f>
        <v>16</v>
      </c>
      <c r="X541" t="str">
        <f t="shared" si="8"/>
        <v>Até 30 minutos</v>
      </c>
      <c r="Y541" s="3">
        <f>IFERROR(MROUND(Tabela5[[#This Row],[Filtro Horário Fim]],1/48)," ")</f>
        <v>0.875</v>
      </c>
      <c r="Z541" s="3">
        <f>IFERROR(MROUND(Tabela5[[#This Row],[Hora Início Realizado]],1/48)," ")</f>
        <v>0.5625</v>
      </c>
    </row>
    <row r="542" spans="1:26" x14ac:dyDescent="0.3">
      <c r="A542" t="s">
        <v>17</v>
      </c>
      <c r="B542">
        <v>10</v>
      </c>
      <c r="C542" t="s">
        <v>1905</v>
      </c>
      <c r="D542" t="s">
        <v>2440</v>
      </c>
      <c r="E542" t="s">
        <v>2441</v>
      </c>
      <c r="F542" t="s">
        <v>2442</v>
      </c>
      <c r="G542" t="s">
        <v>587</v>
      </c>
      <c r="H542" t="s">
        <v>476</v>
      </c>
      <c r="I542" t="s">
        <v>24</v>
      </c>
      <c r="J542" t="s">
        <v>37</v>
      </c>
      <c r="K542" t="s">
        <v>2052</v>
      </c>
      <c r="L542" t="s">
        <v>27</v>
      </c>
      <c r="M542" t="s">
        <v>28</v>
      </c>
      <c r="N542" t="s">
        <v>29</v>
      </c>
      <c r="O542" s="3" t="s">
        <v>257</v>
      </c>
      <c r="P542" t="s">
        <v>68</v>
      </c>
      <c r="R542">
        <v>17.89</v>
      </c>
      <c r="S542" t="str">
        <f>LEFT(Tabela5[[#This Row],[Hora Fim Realizado]],5)</f>
        <v>21:02</v>
      </c>
      <c r="T542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Acima de 21h</v>
      </c>
      <c r="U542" s="3">
        <f>IF((V542-(Tabela5[[#This Row],[Hora Fim Realizado]]-Tabela5[[#This Row],[Hora Início Realizado]]))&lt; 0,(Tabela5[[#This Row],[Hora Fim Realizado]]-Tabela5[[#This Row],[Hora Início Realizado]])-V542,V542-(Tabela5[[#This Row],[Hora Fim Realizado]]-Tabela5[[#This Row],[Hora Início Realizado]]))</f>
        <v>6.9444444444441422E-3</v>
      </c>
      <c r="V542" s="3">
        <v>0.33333333333333298</v>
      </c>
      <c r="W542">
        <f>IF((V542-(Tabela5[[#This Row],[Hora Fim Realizado]]-Tabela5[[#This Row],[Hora Início Realizado]]))&lt; 0,-1*(MINUTE(Tabela5[[#This Row],[Hora ]]))+(HOUR(Tabela5[[#This Row],[Hora ]])*60),(MINUTE(Tabela5[[#This Row],[Hora ]]))+(HOUR(Tabela5[[#This Row],[Hora ]])*60))</f>
        <v>10</v>
      </c>
      <c r="X542" t="str">
        <f t="shared" si="8"/>
        <v>Até 30 minutos</v>
      </c>
      <c r="Y542" s="3">
        <f>IFERROR(MROUND(Tabela5[[#This Row],[Filtro Horário Fim]],1/48)," ")</f>
        <v>0.875</v>
      </c>
      <c r="Z542" s="3">
        <f>IFERROR(MROUND(Tabela5[[#This Row],[Hora Início Realizado]],1/48)," ")</f>
        <v>0.54166666666666663</v>
      </c>
    </row>
    <row r="543" spans="1:26" x14ac:dyDescent="0.3">
      <c r="A543" t="s">
        <v>17</v>
      </c>
      <c r="B543">
        <v>8</v>
      </c>
      <c r="C543" t="s">
        <v>1905</v>
      </c>
      <c r="D543" t="s">
        <v>222</v>
      </c>
      <c r="E543" t="s">
        <v>2443</v>
      </c>
      <c r="F543" t="s">
        <v>2444</v>
      </c>
      <c r="G543" t="s">
        <v>594</v>
      </c>
      <c r="H543" t="s">
        <v>1842</v>
      </c>
      <c r="I543" t="s">
        <v>24</v>
      </c>
      <c r="J543" t="s">
        <v>37</v>
      </c>
      <c r="K543" t="s">
        <v>1979</v>
      </c>
      <c r="L543" t="s">
        <v>501</v>
      </c>
      <c r="M543" t="s">
        <v>502</v>
      </c>
      <c r="N543" t="s">
        <v>2445</v>
      </c>
      <c r="O543" s="3" t="s">
        <v>2446</v>
      </c>
      <c r="P543" t="s">
        <v>92</v>
      </c>
      <c r="R543">
        <v>15.125</v>
      </c>
      <c r="S543" t="str">
        <f>LEFT(Tabela5[[#This Row],[Hora Fim Realizado]],5)</f>
        <v>17:56</v>
      </c>
      <c r="T543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18h</v>
      </c>
      <c r="U543" s="3">
        <f>IF((V543-(Tabela5[[#This Row],[Hora Fim Realizado]]-Tabela5[[#This Row],[Hora Início Realizado]]))&lt; 0,(Tabela5[[#This Row],[Hora Fim Realizado]]-Tabela5[[#This Row],[Hora Início Realizado]])-V543,V543-(Tabela5[[#This Row],[Hora Fim Realizado]]-Tabela5[[#This Row],[Hora Início Realizado]]))</f>
        <v>6.0763888888885065E-3</v>
      </c>
      <c r="V543" s="3">
        <v>0.33333333333333298</v>
      </c>
      <c r="W543">
        <f>IF((V543-(Tabela5[[#This Row],[Hora Fim Realizado]]-Tabela5[[#This Row],[Hora Início Realizado]]))&lt; 0,-1*(MINUTE(Tabela5[[#This Row],[Hora ]]))+(HOUR(Tabela5[[#This Row],[Hora ]])*60),(MINUTE(Tabela5[[#This Row],[Hora ]]))+(HOUR(Tabela5[[#This Row],[Hora ]])*60))</f>
        <v>8</v>
      </c>
      <c r="X543" t="str">
        <f t="shared" si="8"/>
        <v>Até 30 minutos</v>
      </c>
      <c r="Y543" s="3">
        <f>IFERROR(MROUND(Tabela5[[#This Row],[Filtro Horário Fim]],1/48)," ")</f>
        <v>0.75</v>
      </c>
      <c r="Z543" s="3">
        <f>IFERROR(MROUND(Tabela5[[#This Row],[Hora Início Realizado]],1/48)," ")</f>
        <v>0.41666666666666663</v>
      </c>
    </row>
    <row r="544" spans="1:26" x14ac:dyDescent="0.3">
      <c r="A544" t="s">
        <v>17</v>
      </c>
      <c r="B544">
        <v>-35</v>
      </c>
      <c r="C544" t="s">
        <v>1905</v>
      </c>
      <c r="D544" t="s">
        <v>251</v>
      </c>
      <c r="E544" t="s">
        <v>2447</v>
      </c>
      <c r="F544" t="s">
        <v>2448</v>
      </c>
      <c r="G544" t="s">
        <v>594</v>
      </c>
      <c r="H544" t="s">
        <v>2449</v>
      </c>
      <c r="I544" t="s">
        <v>24</v>
      </c>
      <c r="J544" t="s">
        <v>37</v>
      </c>
      <c r="K544" t="s">
        <v>1970</v>
      </c>
      <c r="L544" t="s">
        <v>501</v>
      </c>
      <c r="M544" t="s">
        <v>502</v>
      </c>
      <c r="N544" t="s">
        <v>2450</v>
      </c>
      <c r="O544" s="3" t="s">
        <v>2451</v>
      </c>
      <c r="P544" t="s">
        <v>92</v>
      </c>
      <c r="R544">
        <v>15.52</v>
      </c>
      <c r="S544" t="str">
        <f>LEFT(Tabela5[[#This Row],[Hora Fim Realizado]],5)</f>
        <v>19:04</v>
      </c>
      <c r="T544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544" s="3">
        <f>IF((V544-(Tabela5[[#This Row],[Hora Fim Realizado]]-Tabela5[[#This Row],[Hora Início Realizado]]))&lt; 0,(Tabela5[[#This Row],[Hora Fim Realizado]]-Tabela5[[#This Row],[Hora Início Realizado]])-V544,V544-(Tabela5[[#This Row],[Hora Fim Realizado]]-Tabela5[[#This Row],[Hora Início Realizado]]))</f>
        <v>2.4756944444444762E-2</v>
      </c>
      <c r="V544" s="3">
        <v>0.33333333333333298</v>
      </c>
      <c r="W544">
        <f>IF((V544-(Tabela5[[#This Row],[Hora Fim Realizado]]-Tabela5[[#This Row],[Hora Início Realizado]]))&lt; 0,-1*(MINUTE(Tabela5[[#This Row],[Hora ]]))+(HOUR(Tabela5[[#This Row],[Hora ]])*60),(MINUTE(Tabela5[[#This Row],[Hora ]]))+(HOUR(Tabela5[[#This Row],[Hora ]])*60))</f>
        <v>-35</v>
      </c>
      <c r="X544" t="str">
        <f t="shared" si="8"/>
        <v>Estouro</v>
      </c>
      <c r="Y544" s="3">
        <f>IFERROR(MROUND(Tabela5[[#This Row],[Filtro Horário Fim]],1/48)," ")</f>
        <v>0.79166666666666663</v>
      </c>
      <c r="Z544" s="3">
        <f>IFERROR(MROUND(Tabela5[[#This Row],[Hora Início Realizado]],1/48)," ")</f>
        <v>0.4375</v>
      </c>
    </row>
    <row r="545" spans="1:26" x14ac:dyDescent="0.3">
      <c r="A545" t="s">
        <v>17</v>
      </c>
      <c r="B545">
        <v>359</v>
      </c>
      <c r="C545" t="s">
        <v>1905</v>
      </c>
      <c r="D545" t="s">
        <v>2452</v>
      </c>
      <c r="E545" t="s">
        <v>2453</v>
      </c>
      <c r="F545" t="s">
        <v>2454</v>
      </c>
      <c r="G545" t="s">
        <v>461</v>
      </c>
      <c r="H545" t="s">
        <v>284</v>
      </c>
      <c r="I545" t="s">
        <v>24</v>
      </c>
      <c r="J545" t="s">
        <v>37</v>
      </c>
      <c r="K545" t="s">
        <v>2020</v>
      </c>
      <c r="L545" t="s">
        <v>27</v>
      </c>
      <c r="M545" t="s">
        <v>28</v>
      </c>
      <c r="N545" t="s">
        <v>1741</v>
      </c>
      <c r="O545" s="3" t="s">
        <v>2455</v>
      </c>
      <c r="P545" t="s">
        <v>68</v>
      </c>
      <c r="R545">
        <v>5.125</v>
      </c>
      <c r="S545" t="str">
        <f>LEFT(Tabela5[[#This Row],[Hora Fim Realizado]],5)</f>
        <v>15:20</v>
      </c>
      <c r="T545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17h</v>
      </c>
      <c r="U545" s="3">
        <f>IF((V545-(Tabela5[[#This Row],[Hora Fim Realizado]]-Tabela5[[#This Row],[Hora Início Realizado]]))&lt; 0,(Tabela5[[#This Row],[Hora Fim Realizado]]-Tabela5[[#This Row],[Hora Início Realizado]])-V545,V545-(Tabela5[[#This Row],[Hora Fim Realizado]]-Tabela5[[#This Row],[Hora Início Realizado]]))</f>
        <v>0.24938657407407377</v>
      </c>
      <c r="V545" s="3">
        <v>0.33333333333333298</v>
      </c>
      <c r="W545">
        <f>IF((V545-(Tabela5[[#This Row],[Hora Fim Realizado]]-Tabela5[[#This Row],[Hora Início Realizado]]))&lt; 0,-1*(MINUTE(Tabela5[[#This Row],[Hora ]]))+(HOUR(Tabela5[[#This Row],[Hora ]])*60),(MINUTE(Tabela5[[#This Row],[Hora ]]))+(HOUR(Tabela5[[#This Row],[Hora ]])*60))</f>
        <v>359</v>
      </c>
      <c r="X545" t="str">
        <f t="shared" si="8"/>
        <v>Acima de 120 minutos</v>
      </c>
      <c r="Y545" s="3">
        <f>IFERROR(MROUND(Tabela5[[#This Row],[Filtro Horário Fim]],1/48)," ")</f>
        <v>0.64583333333333326</v>
      </c>
      <c r="Z545" s="3">
        <f>IFERROR(MROUND(Tabela5[[#This Row],[Hora Início Realizado]],1/48)," ")</f>
        <v>0.5625</v>
      </c>
    </row>
    <row r="546" spans="1:26" x14ac:dyDescent="0.3">
      <c r="A546" t="s">
        <v>17</v>
      </c>
      <c r="B546">
        <v>-31</v>
      </c>
      <c r="C546" t="s">
        <v>1905</v>
      </c>
      <c r="D546" t="s">
        <v>2456</v>
      </c>
      <c r="E546" t="s">
        <v>2457</v>
      </c>
      <c r="F546" t="s">
        <v>2458</v>
      </c>
      <c r="G546" t="s">
        <v>498</v>
      </c>
      <c r="H546" t="s">
        <v>723</v>
      </c>
      <c r="I546" t="s">
        <v>24</v>
      </c>
      <c r="J546" t="s">
        <v>37</v>
      </c>
      <c r="K546" t="s">
        <v>1979</v>
      </c>
      <c r="L546" t="s">
        <v>501</v>
      </c>
      <c r="M546" t="s">
        <v>502</v>
      </c>
      <c r="N546" t="s">
        <v>2459</v>
      </c>
      <c r="O546" s="3" t="s">
        <v>2460</v>
      </c>
      <c r="P546" t="s">
        <v>59</v>
      </c>
      <c r="R546">
        <v>15.25</v>
      </c>
      <c r="S546" t="str">
        <f>LEFT(Tabela5[[#This Row],[Hora Fim Realizado]],5)</f>
        <v>18:51</v>
      </c>
      <c r="T546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19h</v>
      </c>
      <c r="U546" s="3">
        <f>IF((V546-(Tabela5[[#This Row],[Hora Fim Realizado]]-Tabela5[[#This Row],[Hora Início Realizado]]))&lt; 0,(Tabela5[[#This Row],[Hora Fim Realizado]]-Tabela5[[#This Row],[Hora Início Realizado]])-V546,V546-(Tabela5[[#This Row],[Hora Fim Realizado]]-Tabela5[[#This Row],[Hora Início Realizado]]))</f>
        <v>2.1712962962963323E-2</v>
      </c>
      <c r="V546" s="3">
        <v>0.33333333333333298</v>
      </c>
      <c r="W546">
        <f>IF((V546-(Tabela5[[#This Row],[Hora Fim Realizado]]-Tabela5[[#This Row],[Hora Início Realizado]]))&lt; 0,-1*(MINUTE(Tabela5[[#This Row],[Hora ]]))+(HOUR(Tabela5[[#This Row],[Hora ]])*60),(MINUTE(Tabela5[[#This Row],[Hora ]]))+(HOUR(Tabela5[[#This Row],[Hora ]])*60))</f>
        <v>-31</v>
      </c>
      <c r="X546" t="str">
        <f t="shared" si="8"/>
        <v>Estouro</v>
      </c>
      <c r="Y546" s="3">
        <f>IFERROR(MROUND(Tabela5[[#This Row],[Filtro Horário Fim]],1/48)," ")</f>
        <v>0.79166666666666663</v>
      </c>
      <c r="Z546" s="3">
        <f>IFERROR(MROUND(Tabela5[[#This Row],[Hora Início Realizado]],1/48)," ")</f>
        <v>0.4375</v>
      </c>
    </row>
    <row r="547" spans="1:26" x14ac:dyDescent="0.3">
      <c r="A547" t="s">
        <v>17</v>
      </c>
      <c r="B547">
        <v>-10</v>
      </c>
      <c r="C547" t="s">
        <v>1905</v>
      </c>
      <c r="D547" t="s">
        <v>2461</v>
      </c>
      <c r="E547" t="s">
        <v>2462</v>
      </c>
      <c r="F547" t="s">
        <v>2463</v>
      </c>
      <c r="G547" t="s">
        <v>557</v>
      </c>
      <c r="H547" t="s">
        <v>89</v>
      </c>
      <c r="I547" t="s">
        <v>24</v>
      </c>
      <c r="J547" t="s">
        <v>37</v>
      </c>
      <c r="K547" t="s">
        <v>2052</v>
      </c>
      <c r="L547" t="s">
        <v>501</v>
      </c>
      <c r="M547" t="s">
        <v>502</v>
      </c>
      <c r="N547" t="s">
        <v>2464</v>
      </c>
      <c r="O547" s="3" t="s">
        <v>2465</v>
      </c>
      <c r="P547" t="s">
        <v>92</v>
      </c>
      <c r="R547">
        <v>14.875</v>
      </c>
      <c r="S547" t="str">
        <f>LEFT(Tabela5[[#This Row],[Hora Fim Realizado]],5)</f>
        <v>18:36</v>
      </c>
      <c r="T547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19h</v>
      </c>
      <c r="U547" s="3">
        <f>IF((V547-(Tabela5[[#This Row],[Hora Fim Realizado]]-Tabela5[[#This Row],[Hora Início Realizado]]))&lt; 0,(Tabela5[[#This Row],[Hora Fim Realizado]]-Tabela5[[#This Row],[Hora Início Realizado]])-V547,V547-(Tabela5[[#This Row],[Hora Fim Realizado]]-Tabela5[[#This Row],[Hora Início Realizado]]))</f>
        <v>7.1064814814818522E-3</v>
      </c>
      <c r="V547" s="3">
        <v>0.33333333333333298</v>
      </c>
      <c r="W547">
        <f>IF((V547-(Tabela5[[#This Row],[Hora Fim Realizado]]-Tabela5[[#This Row],[Hora Início Realizado]]))&lt; 0,-1*(MINUTE(Tabela5[[#This Row],[Hora ]]))+(HOUR(Tabela5[[#This Row],[Hora ]])*60),(MINUTE(Tabela5[[#This Row],[Hora ]]))+(HOUR(Tabela5[[#This Row],[Hora ]])*60))</f>
        <v>-10</v>
      </c>
      <c r="X547" t="str">
        <f t="shared" si="8"/>
        <v>Estouro</v>
      </c>
      <c r="Y547" s="3">
        <f>IFERROR(MROUND(Tabela5[[#This Row],[Filtro Horário Fim]],1/48)," ")</f>
        <v>0.77083333333333326</v>
      </c>
      <c r="Z547" s="3">
        <f>IFERROR(MROUND(Tabela5[[#This Row],[Hora Início Realizado]],1/48)," ")</f>
        <v>0.4375</v>
      </c>
    </row>
    <row r="548" spans="1:26" x14ac:dyDescent="0.3">
      <c r="A548" t="s">
        <v>17</v>
      </c>
      <c r="B548">
        <v>0</v>
      </c>
      <c r="C548" t="s">
        <v>1905</v>
      </c>
      <c r="D548" t="s">
        <v>2466</v>
      </c>
      <c r="E548" t="s">
        <v>2467</v>
      </c>
      <c r="F548" t="s">
        <v>2468</v>
      </c>
      <c r="G548" t="s">
        <v>498</v>
      </c>
      <c r="H548" t="s">
        <v>723</v>
      </c>
      <c r="I548" t="s">
        <v>24</v>
      </c>
      <c r="J548" t="s">
        <v>37</v>
      </c>
      <c r="K548" t="s">
        <v>1908</v>
      </c>
      <c r="L548" t="s">
        <v>501</v>
      </c>
      <c r="M548" t="s">
        <v>502</v>
      </c>
      <c r="N548" t="s">
        <v>2469</v>
      </c>
      <c r="O548" s="3" t="s">
        <v>2470</v>
      </c>
      <c r="P548" t="s">
        <v>59</v>
      </c>
      <c r="R548">
        <v>15.25</v>
      </c>
      <c r="S548" t="str">
        <f>LEFT(Tabela5[[#This Row],[Hora Fim Realizado]],5)</f>
        <v>18:18</v>
      </c>
      <c r="T548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19h</v>
      </c>
      <c r="U548" s="3">
        <f>IF((V548-(Tabela5[[#This Row],[Hora Fim Realizado]]-Tabela5[[#This Row],[Hora Início Realizado]]))&lt; 0,(Tabela5[[#This Row],[Hora Fim Realizado]]-Tabela5[[#This Row],[Hora Início Realizado]])-V548,V548-(Tabela5[[#This Row],[Hora Fim Realizado]]-Tabela5[[#This Row],[Hora Início Realizado]]))</f>
        <v>4.5138888888929252E-4</v>
      </c>
      <c r="V548" s="3">
        <v>0.33333333333333298</v>
      </c>
      <c r="W548">
        <f>IF((V548-(Tabela5[[#This Row],[Hora Fim Realizado]]-Tabela5[[#This Row],[Hora Início Realizado]]))&lt; 0,-1*(MINUTE(Tabela5[[#This Row],[Hora ]]))+(HOUR(Tabela5[[#This Row],[Hora ]])*60),(MINUTE(Tabela5[[#This Row],[Hora ]]))+(HOUR(Tabela5[[#This Row],[Hora ]])*60))</f>
        <v>0</v>
      </c>
      <c r="X548" t="str">
        <f t="shared" si="8"/>
        <v>Até 30 minutos</v>
      </c>
      <c r="Y548" s="3">
        <f>IFERROR(MROUND(Tabela5[[#This Row],[Filtro Horário Fim]],1/48)," ")</f>
        <v>0.77083333333333326</v>
      </c>
      <c r="Z548" s="3">
        <f>IFERROR(MROUND(Tabela5[[#This Row],[Hora Início Realizado]],1/48)," ")</f>
        <v>0.4375</v>
      </c>
    </row>
    <row r="549" spans="1:26" x14ac:dyDescent="0.3">
      <c r="A549" t="s">
        <v>17</v>
      </c>
      <c r="B549">
        <v>19</v>
      </c>
      <c r="C549" t="s">
        <v>1905</v>
      </c>
      <c r="D549" t="s">
        <v>2471</v>
      </c>
      <c r="E549" t="s">
        <v>2472</v>
      </c>
      <c r="F549" t="s">
        <v>2473</v>
      </c>
      <c r="G549" t="s">
        <v>508</v>
      </c>
      <c r="H549" t="s">
        <v>833</v>
      </c>
      <c r="I549" t="s">
        <v>24</v>
      </c>
      <c r="J549" t="s">
        <v>37</v>
      </c>
      <c r="K549" t="s">
        <v>1908</v>
      </c>
      <c r="L549" t="s">
        <v>27</v>
      </c>
      <c r="M549" t="s">
        <v>28</v>
      </c>
      <c r="N549" t="s">
        <v>2474</v>
      </c>
      <c r="O549" s="3" t="s">
        <v>2475</v>
      </c>
      <c r="P549" t="s">
        <v>68</v>
      </c>
      <c r="R549">
        <v>15.234999999999999</v>
      </c>
      <c r="S549" t="str">
        <f>LEFT(Tabela5[[#This Row],[Hora Fim Realizado]],5)</f>
        <v>21:03</v>
      </c>
      <c r="T549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Acima de 21h</v>
      </c>
      <c r="U549" s="3">
        <f>IF((V549-(Tabela5[[#This Row],[Hora Fim Realizado]]-Tabela5[[#This Row],[Hora Início Realizado]]))&lt; 0,(Tabela5[[#This Row],[Hora Fim Realizado]]-Tabela5[[#This Row],[Hora Início Realizado]])-V549,V549-(Tabela5[[#This Row],[Hora Fim Realizado]]-Tabela5[[#This Row],[Hora Início Realizado]]))</f>
        <v>1.3819444444444107E-2</v>
      </c>
      <c r="V549" s="3">
        <v>0.33333333333333298</v>
      </c>
      <c r="W549">
        <f>IF((V549-(Tabela5[[#This Row],[Hora Fim Realizado]]-Tabela5[[#This Row],[Hora Início Realizado]]))&lt; 0,-1*(MINUTE(Tabela5[[#This Row],[Hora ]]))+(HOUR(Tabela5[[#This Row],[Hora ]])*60),(MINUTE(Tabela5[[#This Row],[Hora ]]))+(HOUR(Tabela5[[#This Row],[Hora ]])*60))</f>
        <v>19</v>
      </c>
      <c r="X549" t="str">
        <f t="shared" si="8"/>
        <v>Até 30 minutos</v>
      </c>
      <c r="Y549" s="3">
        <f>IFERROR(MROUND(Tabela5[[#This Row],[Filtro Horário Fim]],1/48)," ")</f>
        <v>0.875</v>
      </c>
      <c r="Z549" s="3">
        <f>IFERROR(MROUND(Tabela5[[#This Row],[Hora Início Realizado]],1/48)," ")</f>
        <v>0.5625</v>
      </c>
    </row>
    <row r="550" spans="1:26" x14ac:dyDescent="0.3">
      <c r="A550" t="s">
        <v>17</v>
      </c>
      <c r="B550">
        <v>21</v>
      </c>
      <c r="C550" t="s">
        <v>1905</v>
      </c>
      <c r="D550" t="s">
        <v>2476</v>
      </c>
      <c r="E550" t="s">
        <v>2477</v>
      </c>
      <c r="F550" t="s">
        <v>2478</v>
      </c>
      <c r="G550" t="s">
        <v>543</v>
      </c>
      <c r="H550" t="s">
        <v>124</v>
      </c>
      <c r="I550" t="s">
        <v>24</v>
      </c>
      <c r="J550" t="s">
        <v>37</v>
      </c>
      <c r="K550" t="s">
        <v>2347</v>
      </c>
      <c r="L550" t="s">
        <v>27</v>
      </c>
      <c r="M550" t="s">
        <v>28</v>
      </c>
      <c r="N550" t="s">
        <v>2479</v>
      </c>
      <c r="O550" s="3" t="s">
        <v>2480</v>
      </c>
      <c r="P550" t="s">
        <v>41</v>
      </c>
      <c r="R550">
        <v>16.75</v>
      </c>
      <c r="S550" t="str">
        <f>LEFT(Tabela5[[#This Row],[Hora Fim Realizado]],5)</f>
        <v>20:48</v>
      </c>
      <c r="T550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550" s="3">
        <f>IF((V550-(Tabela5[[#This Row],[Hora Fim Realizado]]-Tabela5[[#This Row],[Hora Início Realizado]]))&lt; 0,(Tabela5[[#This Row],[Hora Fim Realizado]]-Tabela5[[#This Row],[Hora Início Realizado]])-V550,V550-(Tabela5[[#This Row],[Hora Fim Realizado]]-Tabela5[[#This Row],[Hora Início Realizado]]))</f>
        <v>1.5138888888888535E-2</v>
      </c>
      <c r="V550" s="3">
        <v>0.33333333333333298</v>
      </c>
      <c r="W550">
        <f>IF((V550-(Tabela5[[#This Row],[Hora Fim Realizado]]-Tabela5[[#This Row],[Hora Início Realizado]]))&lt; 0,-1*(MINUTE(Tabela5[[#This Row],[Hora ]]))+(HOUR(Tabela5[[#This Row],[Hora ]])*60),(MINUTE(Tabela5[[#This Row],[Hora ]]))+(HOUR(Tabela5[[#This Row],[Hora ]])*60))</f>
        <v>21</v>
      </c>
      <c r="X550" t="str">
        <f t="shared" si="8"/>
        <v>Até 30 minutos</v>
      </c>
      <c r="Y550" s="3">
        <f>IFERROR(MROUND(Tabela5[[#This Row],[Filtro Horário Fim]],1/48)," ")</f>
        <v>0.875</v>
      </c>
      <c r="Z550" s="3">
        <f>IFERROR(MROUND(Tabela5[[#This Row],[Hora Início Realizado]],1/48)," ")</f>
        <v>0.54166666666666663</v>
      </c>
    </row>
    <row r="551" spans="1:26" x14ac:dyDescent="0.3">
      <c r="A551" t="s">
        <v>17</v>
      </c>
      <c r="B551">
        <v>166</v>
      </c>
      <c r="C551" t="s">
        <v>1905</v>
      </c>
      <c r="D551" t="s">
        <v>2481</v>
      </c>
      <c r="E551" t="s">
        <v>2482</v>
      </c>
      <c r="F551" t="s">
        <v>2483</v>
      </c>
      <c r="G551" t="s">
        <v>515</v>
      </c>
      <c r="H551" t="s">
        <v>1418</v>
      </c>
      <c r="I551" t="s">
        <v>24</v>
      </c>
      <c r="J551" t="s">
        <v>37</v>
      </c>
      <c r="K551" t="s">
        <v>1908</v>
      </c>
      <c r="L551" t="s">
        <v>27</v>
      </c>
      <c r="M551" t="s">
        <v>28</v>
      </c>
      <c r="N551" t="s">
        <v>2484</v>
      </c>
      <c r="O551" s="3" t="s">
        <v>2485</v>
      </c>
      <c r="P551" t="s">
        <v>31</v>
      </c>
      <c r="R551">
        <v>15.125</v>
      </c>
      <c r="S551" t="str">
        <f>LEFT(Tabela5[[#This Row],[Hora Fim Realizado]],5)</f>
        <v>18:20</v>
      </c>
      <c r="T551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19h</v>
      </c>
      <c r="U551" s="3">
        <f>IF((V551-(Tabela5[[#This Row],[Hora Fim Realizado]]-Tabela5[[#This Row],[Hora Início Realizado]]))&lt; 0,(Tabela5[[#This Row],[Hora Fim Realizado]]-Tabela5[[#This Row],[Hora Início Realizado]])-V551,V551-(Tabela5[[#This Row],[Hora Fim Realizado]]-Tabela5[[#This Row],[Hora Início Realizado]]))</f>
        <v>0.1159259259259256</v>
      </c>
      <c r="V551" s="3">
        <v>0.33333333333333298</v>
      </c>
      <c r="W551">
        <f>IF((V551-(Tabela5[[#This Row],[Hora Fim Realizado]]-Tabela5[[#This Row],[Hora Início Realizado]]))&lt; 0,-1*(MINUTE(Tabela5[[#This Row],[Hora ]]))+(HOUR(Tabela5[[#This Row],[Hora ]])*60),(MINUTE(Tabela5[[#This Row],[Hora ]]))+(HOUR(Tabela5[[#This Row],[Hora ]])*60))</f>
        <v>166</v>
      </c>
      <c r="X551" t="str">
        <f t="shared" si="8"/>
        <v>Acima de 120 minutos</v>
      </c>
      <c r="Y551" s="3">
        <f>IFERROR(MROUND(Tabela5[[#This Row],[Filtro Horário Fim]],1/48)," ")</f>
        <v>0.77083333333333326</v>
      </c>
      <c r="Z551" s="3">
        <f>IFERROR(MROUND(Tabela5[[#This Row],[Hora Início Realizado]],1/48)," ")</f>
        <v>0.54166666666666663</v>
      </c>
    </row>
    <row r="552" spans="1:26" x14ac:dyDescent="0.3">
      <c r="A552" t="s">
        <v>17</v>
      </c>
      <c r="B552">
        <v>-10</v>
      </c>
      <c r="C552" t="s">
        <v>1905</v>
      </c>
      <c r="D552" t="s">
        <v>2486</v>
      </c>
      <c r="E552" t="s">
        <v>2487</v>
      </c>
      <c r="F552" t="s">
        <v>2488</v>
      </c>
      <c r="G552" t="s">
        <v>635</v>
      </c>
      <c r="H552" t="s">
        <v>1384</v>
      </c>
      <c r="I552" t="s">
        <v>24</v>
      </c>
      <c r="J552" t="s">
        <v>37</v>
      </c>
      <c r="K552" t="s">
        <v>2489</v>
      </c>
      <c r="L552" t="s">
        <v>501</v>
      </c>
      <c r="M552" t="s">
        <v>502</v>
      </c>
      <c r="N552" t="s">
        <v>2490</v>
      </c>
      <c r="O552" s="3" t="s">
        <v>2491</v>
      </c>
      <c r="P552" t="s">
        <v>68</v>
      </c>
      <c r="R552">
        <v>14.02</v>
      </c>
      <c r="S552" t="str">
        <f>LEFT(Tabela5[[#This Row],[Hora Fim Realizado]],5)</f>
        <v>18:48</v>
      </c>
      <c r="T552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19h</v>
      </c>
      <c r="U552" s="3">
        <f>IF((V552-(Tabela5[[#This Row],[Hora Fim Realizado]]-Tabela5[[#This Row],[Hora Início Realizado]]))&lt; 0,(Tabela5[[#This Row],[Hora Fim Realizado]]-Tabela5[[#This Row],[Hora Início Realizado]])-V552,V552-(Tabela5[[#This Row],[Hora Fim Realizado]]-Tabela5[[#This Row],[Hora Início Realizado]]))</f>
        <v>7.3842592592596179E-3</v>
      </c>
      <c r="V552" s="3">
        <v>0.33333333333333298</v>
      </c>
      <c r="W552">
        <f>IF((V552-(Tabela5[[#This Row],[Hora Fim Realizado]]-Tabela5[[#This Row],[Hora Início Realizado]]))&lt; 0,-1*(MINUTE(Tabela5[[#This Row],[Hora ]]))+(HOUR(Tabela5[[#This Row],[Hora ]])*60),(MINUTE(Tabela5[[#This Row],[Hora ]]))+(HOUR(Tabela5[[#This Row],[Hora ]])*60))</f>
        <v>-10</v>
      </c>
      <c r="X552" t="str">
        <f t="shared" si="8"/>
        <v>Estouro</v>
      </c>
      <c r="Y552" s="3">
        <f>IFERROR(MROUND(Tabela5[[#This Row],[Filtro Horário Fim]],1/48)," ")</f>
        <v>0.79166666666666663</v>
      </c>
      <c r="Z552" s="3">
        <f>IFERROR(MROUND(Tabela5[[#This Row],[Hora Início Realizado]],1/48)," ")</f>
        <v>0.4375</v>
      </c>
    </row>
    <row r="553" spans="1:26" x14ac:dyDescent="0.3">
      <c r="A553" t="s">
        <v>17</v>
      </c>
      <c r="B553">
        <v>187</v>
      </c>
      <c r="C553" t="s">
        <v>1905</v>
      </c>
      <c r="D553" t="s">
        <v>2492</v>
      </c>
      <c r="E553" t="s">
        <v>2493</v>
      </c>
      <c r="F553" t="s">
        <v>2494</v>
      </c>
      <c r="G553" t="s">
        <v>508</v>
      </c>
      <c r="H553" t="s">
        <v>1384</v>
      </c>
      <c r="I553" t="s">
        <v>24</v>
      </c>
      <c r="J553" t="s">
        <v>37</v>
      </c>
      <c r="K553" t="s">
        <v>1914</v>
      </c>
      <c r="L553" t="s">
        <v>27</v>
      </c>
      <c r="M553" t="s">
        <v>28</v>
      </c>
      <c r="N553" t="s">
        <v>2495</v>
      </c>
      <c r="O553" s="3" t="s">
        <v>2496</v>
      </c>
      <c r="P553" t="s">
        <v>68</v>
      </c>
      <c r="R553">
        <v>8.8049999999999997</v>
      </c>
      <c r="S553" t="str">
        <f>LEFT(Tabela5[[#This Row],[Hora Fim Realizado]],5)</f>
        <v>17:58</v>
      </c>
      <c r="T553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18h</v>
      </c>
      <c r="U553" s="3">
        <f>IF((V553-(Tabela5[[#This Row],[Hora Fim Realizado]]-Tabela5[[#This Row],[Hora Início Realizado]]))&lt; 0,(Tabela5[[#This Row],[Hora Fim Realizado]]-Tabela5[[#This Row],[Hora Início Realizado]])-V553,V553-(Tabela5[[#This Row],[Hora Fim Realizado]]-Tabela5[[#This Row],[Hora Início Realizado]]))</f>
        <v>0.12995370370370335</v>
      </c>
      <c r="V553" s="3">
        <v>0.33333333333333298</v>
      </c>
      <c r="W553">
        <f>IF((V553-(Tabela5[[#This Row],[Hora Fim Realizado]]-Tabela5[[#This Row],[Hora Início Realizado]]))&lt; 0,-1*(MINUTE(Tabela5[[#This Row],[Hora ]]))+(HOUR(Tabela5[[#This Row],[Hora ]])*60),(MINUTE(Tabela5[[#This Row],[Hora ]]))+(HOUR(Tabela5[[#This Row],[Hora ]])*60))</f>
        <v>187</v>
      </c>
      <c r="X553" t="str">
        <f t="shared" si="8"/>
        <v>Acima de 120 minutos</v>
      </c>
      <c r="Y553" s="3">
        <f>IFERROR(MROUND(Tabela5[[#This Row],[Filtro Horário Fim]],1/48)," ")</f>
        <v>0.75</v>
      </c>
      <c r="Z553" s="3">
        <f>IFERROR(MROUND(Tabela5[[#This Row],[Hora Início Realizado]],1/48)," ")</f>
        <v>0.54166666666666663</v>
      </c>
    </row>
    <row r="554" spans="1:26" x14ac:dyDescent="0.3">
      <c r="A554" t="s">
        <v>17</v>
      </c>
      <c r="B554">
        <v>78</v>
      </c>
      <c r="C554" t="s">
        <v>1905</v>
      </c>
      <c r="D554" t="s">
        <v>272</v>
      </c>
      <c r="E554" t="s">
        <v>2497</v>
      </c>
      <c r="F554" t="s">
        <v>2498</v>
      </c>
      <c r="G554" t="s">
        <v>543</v>
      </c>
      <c r="H554" t="s">
        <v>1649</v>
      </c>
      <c r="I554" t="s">
        <v>24</v>
      </c>
      <c r="J554" t="s">
        <v>37</v>
      </c>
      <c r="K554" t="s">
        <v>1908</v>
      </c>
      <c r="L554" t="s">
        <v>27</v>
      </c>
      <c r="M554" t="s">
        <v>28</v>
      </c>
      <c r="N554" t="s">
        <v>2011</v>
      </c>
      <c r="O554" s="3" t="s">
        <v>2499</v>
      </c>
      <c r="P554" t="s">
        <v>41</v>
      </c>
      <c r="R554">
        <v>15.75</v>
      </c>
      <c r="S554" t="str">
        <f>LEFT(Tabela5[[#This Row],[Hora Fim Realizado]],5)</f>
        <v>20:00</v>
      </c>
      <c r="T554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554" s="3">
        <f>IF((V554-(Tabela5[[#This Row],[Hora Fim Realizado]]-Tabela5[[#This Row],[Hora Início Realizado]]))&lt; 0,(Tabela5[[#This Row],[Hora Fim Realizado]]-Tabela5[[#This Row],[Hora Início Realizado]])-V554,V554-(Tabela5[[#This Row],[Hora Fim Realizado]]-Tabela5[[#This Row],[Hora Início Realizado]]))</f>
        <v>5.4826388888888633E-2</v>
      </c>
      <c r="V554" s="3">
        <v>0.33333333333333298</v>
      </c>
      <c r="W554">
        <f>IF((V554-(Tabela5[[#This Row],[Hora Fim Realizado]]-Tabela5[[#This Row],[Hora Início Realizado]]))&lt; 0,-1*(MINUTE(Tabela5[[#This Row],[Hora ]]))+(HOUR(Tabela5[[#This Row],[Hora ]])*60),(MINUTE(Tabela5[[#This Row],[Hora ]]))+(HOUR(Tabela5[[#This Row],[Hora ]])*60))</f>
        <v>78</v>
      </c>
      <c r="X554" t="str">
        <f t="shared" si="8"/>
        <v>De 60 até 90 minutos</v>
      </c>
      <c r="Y554" s="3">
        <f>IFERROR(MROUND(Tabela5[[#This Row],[Filtro Horário Fim]],1/48)," ")</f>
        <v>0.83333333333333326</v>
      </c>
      <c r="Z554" s="3">
        <f>IFERROR(MROUND(Tabela5[[#This Row],[Hora Início Realizado]],1/48)," ")</f>
        <v>0.5625</v>
      </c>
    </row>
    <row r="555" spans="1:26" x14ac:dyDescent="0.3">
      <c r="A555" t="s">
        <v>17</v>
      </c>
      <c r="B555">
        <v>-7</v>
      </c>
      <c r="C555" t="s">
        <v>1905</v>
      </c>
      <c r="D555" t="s">
        <v>2500</v>
      </c>
      <c r="E555" t="s">
        <v>2501</v>
      </c>
      <c r="F555" t="s">
        <v>2502</v>
      </c>
      <c r="G555" t="s">
        <v>615</v>
      </c>
      <c r="H555" t="s">
        <v>558</v>
      </c>
      <c r="I555" t="s">
        <v>24</v>
      </c>
      <c r="J555" t="s">
        <v>37</v>
      </c>
      <c r="K555" t="s">
        <v>1979</v>
      </c>
      <c r="L555" t="s">
        <v>501</v>
      </c>
      <c r="M555" t="s">
        <v>502</v>
      </c>
      <c r="N555" t="s">
        <v>2503</v>
      </c>
      <c r="O555" s="3" t="s">
        <v>2504</v>
      </c>
      <c r="P555" t="s">
        <v>50</v>
      </c>
      <c r="R555">
        <v>15.53</v>
      </c>
      <c r="S555" t="str">
        <f>LEFT(Tabela5[[#This Row],[Hora Fim Realizado]],5)</f>
        <v>19:01</v>
      </c>
      <c r="T555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555" s="3">
        <f>IF((V555-(Tabela5[[#This Row],[Hora Fim Realizado]]-Tabela5[[#This Row],[Hora Início Realizado]]))&lt; 0,(Tabela5[[#This Row],[Hora Fim Realizado]]-Tabela5[[#This Row],[Hora Início Realizado]])-V555,V555-(Tabela5[[#This Row],[Hora Fim Realizado]]-Tabela5[[#This Row],[Hora Início Realizado]]))</f>
        <v>4.9189814814818433E-3</v>
      </c>
      <c r="V555" s="3">
        <v>0.33333333333333298</v>
      </c>
      <c r="W555">
        <f>IF((V555-(Tabela5[[#This Row],[Hora Fim Realizado]]-Tabela5[[#This Row],[Hora Início Realizado]]))&lt; 0,-1*(MINUTE(Tabela5[[#This Row],[Hora ]]))+(HOUR(Tabela5[[#This Row],[Hora ]])*60),(MINUTE(Tabela5[[#This Row],[Hora ]]))+(HOUR(Tabela5[[#This Row],[Hora ]])*60))</f>
        <v>-7</v>
      </c>
      <c r="X555" t="str">
        <f t="shared" si="8"/>
        <v>Estouro</v>
      </c>
      <c r="Y555" s="3">
        <f>IFERROR(MROUND(Tabela5[[#This Row],[Filtro Horário Fim]],1/48)," ")</f>
        <v>0.79166666666666663</v>
      </c>
      <c r="Z555" s="3">
        <f>IFERROR(MROUND(Tabela5[[#This Row],[Hora Início Realizado]],1/48)," ")</f>
        <v>0.45833333333333331</v>
      </c>
    </row>
    <row r="556" spans="1:26" x14ac:dyDescent="0.3">
      <c r="A556" t="s">
        <v>17</v>
      </c>
      <c r="B556">
        <v>8</v>
      </c>
      <c r="C556" t="s">
        <v>1905</v>
      </c>
      <c r="D556" t="s">
        <v>2505</v>
      </c>
      <c r="E556" t="s">
        <v>2506</v>
      </c>
      <c r="F556" t="s">
        <v>2507</v>
      </c>
      <c r="G556" t="s">
        <v>609</v>
      </c>
      <c r="H556" t="s">
        <v>412</v>
      </c>
      <c r="I556" t="s">
        <v>24</v>
      </c>
      <c r="J556" t="s">
        <v>37</v>
      </c>
      <c r="K556" t="s">
        <v>2508</v>
      </c>
      <c r="L556" t="s">
        <v>27</v>
      </c>
      <c r="M556" t="s">
        <v>28</v>
      </c>
      <c r="N556" t="s">
        <v>364</v>
      </c>
      <c r="O556" s="3" t="s">
        <v>2509</v>
      </c>
      <c r="P556" t="s">
        <v>59</v>
      </c>
      <c r="R556">
        <v>10.495000000000001</v>
      </c>
      <c r="S556" t="str">
        <f>LEFT(Tabela5[[#This Row],[Hora Fim Realizado]],5)</f>
        <v>20:58</v>
      </c>
      <c r="T556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556" s="3">
        <f>IF((V556-(Tabela5[[#This Row],[Hora Fim Realizado]]-Tabela5[[#This Row],[Hora Início Realizado]]))&lt; 0,(Tabela5[[#This Row],[Hora Fim Realizado]]-Tabela5[[#This Row],[Hora Início Realizado]])-V556,V556-(Tabela5[[#This Row],[Hora Fim Realizado]]-Tabela5[[#This Row],[Hora Início Realizado]]))</f>
        <v>5.9143518518514626E-3</v>
      </c>
      <c r="V556" s="3">
        <v>0.33333333333333298</v>
      </c>
      <c r="W556">
        <f>IF((V556-(Tabela5[[#This Row],[Hora Fim Realizado]]-Tabela5[[#This Row],[Hora Início Realizado]]))&lt; 0,-1*(MINUTE(Tabela5[[#This Row],[Hora ]]))+(HOUR(Tabela5[[#This Row],[Hora ]])*60),(MINUTE(Tabela5[[#This Row],[Hora ]]))+(HOUR(Tabela5[[#This Row],[Hora ]])*60))</f>
        <v>8</v>
      </c>
      <c r="X556" t="str">
        <f t="shared" si="8"/>
        <v>Até 30 minutos</v>
      </c>
      <c r="Y556" s="3">
        <f>IFERROR(MROUND(Tabela5[[#This Row],[Filtro Horário Fim]],1/48)," ")</f>
        <v>0.875</v>
      </c>
      <c r="Z556" s="3">
        <f>IFERROR(MROUND(Tabela5[[#This Row],[Hora Início Realizado]],1/48)," ")</f>
        <v>0.54166666666666663</v>
      </c>
    </row>
    <row r="557" spans="1:26" x14ac:dyDescent="0.3">
      <c r="A557" t="s">
        <v>17</v>
      </c>
      <c r="B557">
        <v>-29</v>
      </c>
      <c r="C557" t="s">
        <v>1905</v>
      </c>
      <c r="D557" t="s">
        <v>2510</v>
      </c>
      <c r="E557" t="s">
        <v>2511</v>
      </c>
      <c r="F557" t="s">
        <v>2512</v>
      </c>
      <c r="G557" t="s">
        <v>537</v>
      </c>
      <c r="H557" t="s">
        <v>2513</v>
      </c>
      <c r="I557" t="s">
        <v>24</v>
      </c>
      <c r="J557" t="s">
        <v>37</v>
      </c>
      <c r="K557" t="s">
        <v>2508</v>
      </c>
      <c r="L557" t="s">
        <v>501</v>
      </c>
      <c r="M557" t="s">
        <v>502</v>
      </c>
      <c r="N557" t="s">
        <v>2514</v>
      </c>
      <c r="O557" s="3" t="s">
        <v>2515</v>
      </c>
      <c r="P557" t="s">
        <v>41</v>
      </c>
      <c r="R557">
        <v>14.875</v>
      </c>
      <c r="S557" t="str">
        <f>LEFT(Tabela5[[#This Row],[Hora Fim Realizado]],5)</f>
        <v>18:55</v>
      </c>
      <c r="T557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19h</v>
      </c>
      <c r="U557" s="3">
        <f>IF((V557-(Tabela5[[#This Row],[Hora Fim Realizado]]-Tabela5[[#This Row],[Hora Início Realizado]]))&lt; 0,(Tabela5[[#This Row],[Hora Fim Realizado]]-Tabela5[[#This Row],[Hora Início Realizado]])-V557,V557-(Tabela5[[#This Row],[Hora Fim Realizado]]-Tabela5[[#This Row],[Hora Início Realizado]]))</f>
        <v>2.0196759259259567E-2</v>
      </c>
      <c r="V557" s="3">
        <v>0.33333333333333298</v>
      </c>
      <c r="W557">
        <f>IF((V557-(Tabela5[[#This Row],[Hora Fim Realizado]]-Tabela5[[#This Row],[Hora Início Realizado]]))&lt; 0,-1*(MINUTE(Tabela5[[#This Row],[Hora ]]))+(HOUR(Tabela5[[#This Row],[Hora ]])*60),(MINUTE(Tabela5[[#This Row],[Hora ]]))+(HOUR(Tabela5[[#This Row],[Hora ]])*60))</f>
        <v>-29</v>
      </c>
      <c r="X557" t="str">
        <f t="shared" si="8"/>
        <v>Estouro</v>
      </c>
      <c r="Y557" s="3">
        <f>IFERROR(MROUND(Tabela5[[#This Row],[Filtro Horário Fim]],1/48)," ")</f>
        <v>0.79166666666666663</v>
      </c>
      <c r="Z557" s="3">
        <f>IFERROR(MROUND(Tabela5[[#This Row],[Hora Início Realizado]],1/48)," ")</f>
        <v>0.4375</v>
      </c>
    </row>
    <row r="558" spans="1:26" x14ac:dyDescent="0.3">
      <c r="A558" t="s">
        <v>17</v>
      </c>
      <c r="B558">
        <v>-48</v>
      </c>
      <c r="C558" t="s">
        <v>1905</v>
      </c>
      <c r="D558" t="s">
        <v>2516</v>
      </c>
      <c r="E558" t="s">
        <v>2517</v>
      </c>
      <c r="F558" t="s">
        <v>2518</v>
      </c>
      <c r="G558" t="s">
        <v>530</v>
      </c>
      <c r="H558" t="s">
        <v>1484</v>
      </c>
      <c r="I558" t="s">
        <v>24</v>
      </c>
      <c r="J558" t="s">
        <v>37</v>
      </c>
      <c r="K558" t="s">
        <v>2508</v>
      </c>
      <c r="L558" t="s">
        <v>767</v>
      </c>
      <c r="M558" t="s">
        <v>566</v>
      </c>
      <c r="N558" t="s">
        <v>2519</v>
      </c>
      <c r="O558" s="3" t="s">
        <v>1888</v>
      </c>
      <c r="P558" t="s">
        <v>68</v>
      </c>
      <c r="R558">
        <v>13.76</v>
      </c>
      <c r="S558" t="str">
        <f>LEFT(Tabela5[[#This Row],[Hora Fim Realizado]],5)</f>
        <v>20:00</v>
      </c>
      <c r="T558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558" s="3">
        <f>IF((V558-(Tabela5[[#This Row],[Hora Fim Realizado]]-Tabela5[[#This Row],[Hora Início Realizado]]))&lt; 0,(Tabela5[[#This Row],[Hora Fim Realizado]]-Tabela5[[#This Row],[Hora Início Realizado]])-V558,V558-(Tabela5[[#This Row],[Hora Fim Realizado]]-Tabela5[[#This Row],[Hora Início Realizado]]))</f>
        <v>3.3333333333333715E-2</v>
      </c>
      <c r="V558" s="3">
        <v>0.33333333333333298</v>
      </c>
      <c r="W558">
        <f>IF((V558-(Tabela5[[#This Row],[Hora Fim Realizado]]-Tabela5[[#This Row],[Hora Início Realizado]]))&lt; 0,-1*(MINUTE(Tabela5[[#This Row],[Hora ]]))+(HOUR(Tabela5[[#This Row],[Hora ]])*60),(MINUTE(Tabela5[[#This Row],[Hora ]]))+(HOUR(Tabela5[[#This Row],[Hora ]])*60))</f>
        <v>-48</v>
      </c>
      <c r="X558" t="str">
        <f t="shared" si="8"/>
        <v>Estouro</v>
      </c>
      <c r="Y558" s="3">
        <f>IFERROR(MROUND(Tabela5[[#This Row],[Filtro Horário Fim]],1/48)," ")</f>
        <v>0.83333333333333326</v>
      </c>
      <c r="Z558" s="3">
        <f>IFERROR(MROUND(Tabela5[[#This Row],[Hora Início Realizado]],1/48)," ")</f>
        <v>0.45833333333333331</v>
      </c>
    </row>
    <row r="559" spans="1:26" x14ac:dyDescent="0.3">
      <c r="A559" t="s">
        <v>17</v>
      </c>
      <c r="B559">
        <v>450</v>
      </c>
      <c r="C559" t="s">
        <v>1905</v>
      </c>
      <c r="D559" t="s">
        <v>294</v>
      </c>
      <c r="E559" t="s">
        <v>2520</v>
      </c>
      <c r="F559" t="s">
        <v>2521</v>
      </c>
      <c r="G559" t="s">
        <v>551</v>
      </c>
      <c r="H559" t="s">
        <v>1946</v>
      </c>
      <c r="I559" t="s">
        <v>24</v>
      </c>
      <c r="J559" t="s">
        <v>37</v>
      </c>
      <c r="K559" t="s">
        <v>2508</v>
      </c>
      <c r="L559" t="s">
        <v>767</v>
      </c>
      <c r="M559" t="s">
        <v>566</v>
      </c>
      <c r="N559" t="s">
        <v>2522</v>
      </c>
      <c r="O559" s="3" t="s">
        <v>1888</v>
      </c>
      <c r="P559" t="s">
        <v>31</v>
      </c>
      <c r="R559">
        <v>16.405000000000001</v>
      </c>
      <c r="S559" t="str">
        <f>LEFT(Tabela5[[#This Row],[Hora Fim Realizado]],5)</f>
        <v>20:00</v>
      </c>
      <c r="T559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559" s="3">
        <f>IF((V559-(Tabela5[[#This Row],[Hora Fim Realizado]]-Tabela5[[#This Row],[Hora Início Realizado]]))&lt; 0,(Tabela5[[#This Row],[Hora Fim Realizado]]-Tabela5[[#This Row],[Hora Início Realizado]])-V559,V559-(Tabela5[[#This Row],[Hora Fim Realizado]]-Tabela5[[#This Row],[Hora Início Realizado]]))</f>
        <v>0.35416666666666669</v>
      </c>
      <c r="W559">
        <f>IF((V559-(Tabela5[[#This Row],[Hora Fim Realizado]]-Tabela5[[#This Row],[Hora Início Realizado]]))&lt; 0,-1*(MINUTE(Tabela5[[#This Row],[Hora ]]))+(HOUR(Tabela5[[#This Row],[Hora ]])*60),(MINUTE(Tabela5[[#This Row],[Hora ]]))+(HOUR(Tabela5[[#This Row],[Hora ]])*60))</f>
        <v>450</v>
      </c>
      <c r="X559" t="str">
        <f t="shared" si="8"/>
        <v>Acima de 120 minutos</v>
      </c>
      <c r="Y559" s="3">
        <f>IFERROR(MROUND(Tabela5[[#This Row],[Filtro Horário Fim]],1/48)," ")</f>
        <v>0.83333333333333326</v>
      </c>
      <c r="Z559" s="3">
        <f>IFERROR(MROUND(Tabela5[[#This Row],[Hora Início Realizado]],1/48)," ")</f>
        <v>0.47916666666666663</v>
      </c>
    </row>
    <row r="560" spans="1:26" x14ac:dyDescent="0.3">
      <c r="A560" t="s">
        <v>17</v>
      </c>
      <c r="B560">
        <v>228</v>
      </c>
      <c r="C560" t="s">
        <v>1905</v>
      </c>
      <c r="D560" t="s">
        <v>300</v>
      </c>
      <c r="E560" t="s">
        <v>2523</v>
      </c>
      <c r="F560" t="s">
        <v>2524</v>
      </c>
      <c r="G560" t="s">
        <v>641</v>
      </c>
      <c r="H560" t="s">
        <v>491</v>
      </c>
      <c r="I560" t="s">
        <v>24</v>
      </c>
      <c r="J560" t="s">
        <v>37</v>
      </c>
      <c r="K560" t="s">
        <v>2489</v>
      </c>
      <c r="L560" t="s">
        <v>27</v>
      </c>
      <c r="M560" t="s">
        <v>942</v>
      </c>
      <c r="N560" t="s">
        <v>2525</v>
      </c>
      <c r="O560" s="3" t="s">
        <v>2526</v>
      </c>
      <c r="P560" t="s">
        <v>31</v>
      </c>
      <c r="R560">
        <v>4.625</v>
      </c>
      <c r="S560" t="str">
        <f>LEFT(Tabela5[[#This Row],[Hora Fim Realizado]],5)</f>
        <v>18:22</v>
      </c>
      <c r="T560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19h</v>
      </c>
      <c r="U560" s="3">
        <f>IF((V560-(Tabela5[[#This Row],[Hora Fim Realizado]]-Tabela5[[#This Row],[Hora Início Realizado]]))&lt; 0,(Tabela5[[#This Row],[Hora Fim Realizado]]-Tabela5[[#This Row],[Hora Início Realizado]])-V560,V560-(Tabela5[[#This Row],[Hora Fim Realizado]]-Tabela5[[#This Row],[Hora Início Realizado]]))</f>
        <v>0.1752893518518519</v>
      </c>
      <c r="W560">
        <f>IF((V560-(Tabela5[[#This Row],[Hora Fim Realizado]]-Tabela5[[#This Row],[Hora Início Realizado]]))&lt; 0,-1*(MINUTE(Tabela5[[#This Row],[Hora ]]))+(HOUR(Tabela5[[#This Row],[Hora ]])*60),(MINUTE(Tabela5[[#This Row],[Hora ]]))+(HOUR(Tabela5[[#This Row],[Hora ]])*60))</f>
        <v>228</v>
      </c>
      <c r="X560" t="str">
        <f t="shared" si="8"/>
        <v>Acima de 120 minutos</v>
      </c>
      <c r="Y560" s="3">
        <f>IFERROR(MROUND(Tabela5[[#This Row],[Filtro Horário Fim]],1/48)," ")</f>
        <v>0.77083333333333326</v>
      </c>
      <c r="Z560" s="3">
        <f>IFERROR(MROUND(Tabela5[[#This Row],[Hora Início Realizado]],1/48)," ")</f>
        <v>0.58333333333333326</v>
      </c>
    </row>
    <row r="561" spans="1:26" x14ac:dyDescent="0.3">
      <c r="A561" t="s">
        <v>17</v>
      </c>
      <c r="B561">
        <v>390</v>
      </c>
      <c r="C561" t="s">
        <v>1905</v>
      </c>
      <c r="D561" t="s">
        <v>2527</v>
      </c>
      <c r="E561" t="s">
        <v>2528</v>
      </c>
      <c r="F561" t="s">
        <v>2529</v>
      </c>
      <c r="G561" t="s">
        <v>654</v>
      </c>
      <c r="H561" t="s">
        <v>558</v>
      </c>
      <c r="I561" t="s">
        <v>24</v>
      </c>
      <c r="J561" t="s">
        <v>37</v>
      </c>
      <c r="K561" t="s">
        <v>2489</v>
      </c>
      <c r="L561" t="s">
        <v>27</v>
      </c>
      <c r="M561" t="s">
        <v>28</v>
      </c>
      <c r="N561" t="s">
        <v>2530</v>
      </c>
      <c r="O561" s="3" t="s">
        <v>2531</v>
      </c>
      <c r="P561" t="s">
        <v>41</v>
      </c>
      <c r="R561">
        <v>15.375</v>
      </c>
      <c r="S561" t="str">
        <f>LEFT(Tabela5[[#This Row],[Hora Fim Realizado]],5)</f>
        <v>20:58</v>
      </c>
      <c r="T561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561" s="3">
        <f>IF((V561-(Tabela5[[#This Row],[Hora Fim Realizado]]-Tabela5[[#This Row],[Hora Início Realizado]]))&lt; 0,(Tabela5[[#This Row],[Hora Fim Realizado]]-Tabela5[[#This Row],[Hora Início Realizado]])-V561,V561-(Tabela5[[#This Row],[Hora Fim Realizado]]-Tabela5[[#This Row],[Hora Início Realizado]]))</f>
        <v>0.31290509259259258</v>
      </c>
      <c r="W561">
        <f>IF((V561-(Tabela5[[#This Row],[Hora Fim Realizado]]-Tabela5[[#This Row],[Hora Início Realizado]]))&lt; 0,-1*(MINUTE(Tabela5[[#This Row],[Hora ]]))+(HOUR(Tabela5[[#This Row],[Hora ]])*60),(MINUTE(Tabela5[[#This Row],[Hora ]]))+(HOUR(Tabela5[[#This Row],[Hora ]])*60))</f>
        <v>390</v>
      </c>
      <c r="X561" t="str">
        <f t="shared" si="8"/>
        <v>Acima de 120 minutos</v>
      </c>
      <c r="Y561" s="3">
        <f>IFERROR(MROUND(Tabela5[[#This Row],[Filtro Horário Fim]],1/48)," ")</f>
        <v>0.875</v>
      </c>
      <c r="Z561" s="3">
        <f>IFERROR(MROUND(Tabela5[[#This Row],[Hora Início Realizado]],1/48)," ")</f>
        <v>0.5625</v>
      </c>
    </row>
    <row r="562" spans="1:26" x14ac:dyDescent="0.3">
      <c r="A562" t="s">
        <v>17</v>
      </c>
      <c r="B562">
        <v>456</v>
      </c>
      <c r="C562" t="s">
        <v>1905</v>
      </c>
      <c r="D562" t="s">
        <v>2532</v>
      </c>
      <c r="E562" t="s">
        <v>2533</v>
      </c>
      <c r="F562" t="s">
        <v>2534</v>
      </c>
      <c r="G562" t="s">
        <v>615</v>
      </c>
      <c r="H562" t="s">
        <v>255</v>
      </c>
      <c r="I562" t="s">
        <v>24</v>
      </c>
      <c r="J562" t="s">
        <v>37</v>
      </c>
      <c r="K562" t="s">
        <v>1908</v>
      </c>
      <c r="L562" t="s">
        <v>501</v>
      </c>
      <c r="M562" t="s">
        <v>502</v>
      </c>
      <c r="N562" t="s">
        <v>2535</v>
      </c>
      <c r="O562" s="3" t="s">
        <v>2536</v>
      </c>
      <c r="P562" t="s">
        <v>50</v>
      </c>
      <c r="R562">
        <v>14.875</v>
      </c>
      <c r="S562" t="str">
        <f>LEFT(Tabela5[[#This Row],[Hora Fim Realizado]],5)</f>
        <v>19:09</v>
      </c>
      <c r="T562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562" s="3">
        <f>IF((V562-(Tabela5[[#This Row],[Hora Fim Realizado]]-Tabela5[[#This Row],[Hora Início Realizado]]))&lt; 0,(Tabela5[[#This Row],[Hora Fim Realizado]]-Tabela5[[#This Row],[Hora Início Realizado]])-V562,V562-(Tabela5[[#This Row],[Hora Fim Realizado]]-Tabela5[[#This Row],[Hora Início Realizado]]))</f>
        <v>0.35000000000000003</v>
      </c>
      <c r="W562">
        <f>IF((V562-(Tabela5[[#This Row],[Hora Fim Realizado]]-Tabela5[[#This Row],[Hora Início Realizado]]))&lt; 0,-1*(MINUTE(Tabela5[[#This Row],[Hora ]]))+(HOUR(Tabela5[[#This Row],[Hora ]])*60),(MINUTE(Tabela5[[#This Row],[Hora ]]))+(HOUR(Tabela5[[#This Row],[Hora ]])*60))</f>
        <v>456</v>
      </c>
      <c r="X562" t="str">
        <f t="shared" si="8"/>
        <v>Acima de 120 minutos</v>
      </c>
      <c r="Y562" s="3">
        <f>IFERROR(MROUND(Tabela5[[#This Row],[Filtro Horário Fim]],1/48)," ")</f>
        <v>0.79166666666666663</v>
      </c>
      <c r="Z562" s="3">
        <f>IFERROR(MROUND(Tabela5[[#This Row],[Hora Início Realizado]],1/48)," ")</f>
        <v>0.45833333333333331</v>
      </c>
    </row>
    <row r="563" spans="1:26" x14ac:dyDescent="0.3">
      <c r="A563" t="s">
        <v>17</v>
      </c>
      <c r="B563">
        <v>397</v>
      </c>
      <c r="C563" t="s">
        <v>1905</v>
      </c>
      <c r="D563" t="s">
        <v>2537</v>
      </c>
      <c r="E563" t="s">
        <v>2538</v>
      </c>
      <c r="F563" t="s">
        <v>2539</v>
      </c>
      <c r="G563" t="s">
        <v>609</v>
      </c>
      <c r="H563" t="s">
        <v>983</v>
      </c>
      <c r="I563" t="s">
        <v>24</v>
      </c>
      <c r="J563" t="s">
        <v>37</v>
      </c>
      <c r="K563" t="s">
        <v>2489</v>
      </c>
      <c r="L563" t="s">
        <v>27</v>
      </c>
      <c r="M563" t="s">
        <v>28</v>
      </c>
      <c r="N563" t="s">
        <v>2540</v>
      </c>
      <c r="O563" s="3" t="s">
        <v>2541</v>
      </c>
      <c r="P563" t="s">
        <v>59</v>
      </c>
      <c r="R563">
        <v>14.335000000000001</v>
      </c>
      <c r="S563" t="str">
        <f>LEFT(Tabela5[[#This Row],[Hora Fim Realizado]],5)</f>
        <v>21:08</v>
      </c>
      <c r="T563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Acima de 21h</v>
      </c>
      <c r="U563" s="3">
        <f>IF((V563-(Tabela5[[#This Row],[Hora Fim Realizado]]-Tabela5[[#This Row],[Hora Início Realizado]]))&lt; 0,(Tabela5[[#This Row],[Hora Fim Realizado]]-Tabela5[[#This Row],[Hora Início Realizado]])-V563,V563-(Tabela5[[#This Row],[Hora Fim Realizado]]-Tabela5[[#This Row],[Hora Início Realizado]]))</f>
        <v>0.30817129629629625</v>
      </c>
      <c r="W563">
        <f>IF((V563-(Tabela5[[#This Row],[Hora Fim Realizado]]-Tabela5[[#This Row],[Hora Início Realizado]]))&lt; 0,-1*(MINUTE(Tabela5[[#This Row],[Hora ]]))+(HOUR(Tabela5[[#This Row],[Hora ]])*60),(MINUTE(Tabela5[[#This Row],[Hora ]]))+(HOUR(Tabela5[[#This Row],[Hora ]])*60))</f>
        <v>397</v>
      </c>
      <c r="X563" t="str">
        <f t="shared" si="8"/>
        <v>Acima de 120 minutos</v>
      </c>
      <c r="Y563" s="3">
        <f>IFERROR(MROUND(Tabela5[[#This Row],[Filtro Horário Fim]],1/48)," ")</f>
        <v>0.875</v>
      </c>
      <c r="Z563" s="3">
        <f>IFERROR(MROUND(Tabela5[[#This Row],[Hora Início Realizado]],1/48)," ")</f>
        <v>0.5625</v>
      </c>
    </row>
    <row r="564" spans="1:26" x14ac:dyDescent="0.3">
      <c r="A564" t="s">
        <v>17</v>
      </c>
      <c r="B564">
        <v>420</v>
      </c>
      <c r="C564" t="s">
        <v>1905</v>
      </c>
      <c r="D564" t="s">
        <v>2542</v>
      </c>
      <c r="E564" t="s">
        <v>2543</v>
      </c>
      <c r="F564" t="s">
        <v>2544</v>
      </c>
      <c r="G564" t="s">
        <v>530</v>
      </c>
      <c r="H564" t="s">
        <v>558</v>
      </c>
      <c r="I564" t="s">
        <v>24</v>
      </c>
      <c r="J564" t="s">
        <v>37</v>
      </c>
      <c r="K564" t="s">
        <v>2489</v>
      </c>
      <c r="L564" t="s">
        <v>27</v>
      </c>
      <c r="M564" t="s">
        <v>28</v>
      </c>
      <c r="N564" t="s">
        <v>2545</v>
      </c>
      <c r="O564" s="3" t="s">
        <v>2546</v>
      </c>
      <c r="P564" t="s">
        <v>68</v>
      </c>
      <c r="R564">
        <v>18</v>
      </c>
      <c r="S564" t="str">
        <f>LEFT(Tabela5[[#This Row],[Hora Fim Realizado]],5)</f>
        <v>20:08</v>
      </c>
      <c r="T564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564" s="3">
        <f>IF((V564-(Tabela5[[#This Row],[Hora Fim Realizado]]-Tabela5[[#This Row],[Hora Início Realizado]]))&lt; 0,(Tabela5[[#This Row],[Hora Fim Realizado]]-Tabela5[[#This Row],[Hora Início Realizado]])-V564,V564-(Tabela5[[#This Row],[Hora Fim Realizado]]-Tabela5[[#This Row],[Hora Início Realizado]]))</f>
        <v>0.29221064814814812</v>
      </c>
      <c r="W564">
        <f>IF((V564-(Tabela5[[#This Row],[Hora Fim Realizado]]-Tabela5[[#This Row],[Hora Início Realizado]]))&lt; 0,-1*(MINUTE(Tabela5[[#This Row],[Hora ]]))+(HOUR(Tabela5[[#This Row],[Hora ]])*60),(MINUTE(Tabela5[[#This Row],[Hora ]]))+(HOUR(Tabela5[[#This Row],[Hora ]])*60))</f>
        <v>420</v>
      </c>
      <c r="X564" t="str">
        <f t="shared" si="8"/>
        <v>Acima de 120 minutos</v>
      </c>
      <c r="Y564" s="3">
        <f>IFERROR(MROUND(Tabela5[[#This Row],[Filtro Horário Fim]],1/48)," ")</f>
        <v>0.83333333333333326</v>
      </c>
      <c r="Z564" s="3">
        <f>IFERROR(MROUND(Tabela5[[#This Row],[Hora Início Realizado]],1/48)," ")</f>
        <v>0.54166666666666663</v>
      </c>
    </row>
    <row r="565" spans="1:26" x14ac:dyDescent="0.3">
      <c r="A565" t="s">
        <v>17</v>
      </c>
      <c r="B565">
        <v>380</v>
      </c>
      <c r="C565" t="s">
        <v>1905</v>
      </c>
      <c r="D565" t="s">
        <v>2547</v>
      </c>
      <c r="E565" t="s">
        <v>2548</v>
      </c>
      <c r="F565" t="s">
        <v>2549</v>
      </c>
      <c r="G565" t="s">
        <v>537</v>
      </c>
      <c r="H565" t="s">
        <v>1163</v>
      </c>
      <c r="I565" t="s">
        <v>24</v>
      </c>
      <c r="J565" t="s">
        <v>37</v>
      </c>
      <c r="K565" t="s">
        <v>2489</v>
      </c>
      <c r="L565" t="s">
        <v>767</v>
      </c>
      <c r="M565" t="s">
        <v>566</v>
      </c>
      <c r="N565" t="s">
        <v>2550</v>
      </c>
      <c r="O565" s="3" t="s">
        <v>2551</v>
      </c>
      <c r="P565" t="s">
        <v>41</v>
      </c>
      <c r="R565">
        <v>16</v>
      </c>
      <c r="S565" t="str">
        <f>LEFT(Tabela5[[#This Row],[Hora Fim Realizado]],5)</f>
        <v>19:19</v>
      </c>
      <c r="T565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565" s="3">
        <f>IF((V565-(Tabela5[[#This Row],[Hora Fim Realizado]]-Tabela5[[#This Row],[Hora Início Realizado]]))&lt; 0,(Tabela5[[#This Row],[Hora Fim Realizado]]-Tabela5[[#This Row],[Hora Início Realizado]])-V565,V565-(Tabela5[[#This Row],[Hora Fim Realizado]]-Tabela5[[#This Row],[Hora Início Realizado]]))</f>
        <v>0.31959490740740742</v>
      </c>
      <c r="W565">
        <f>IF((V565-(Tabela5[[#This Row],[Hora Fim Realizado]]-Tabela5[[#This Row],[Hora Início Realizado]]))&lt; 0,-1*(MINUTE(Tabela5[[#This Row],[Hora ]]))+(HOUR(Tabela5[[#This Row],[Hora ]])*60),(MINUTE(Tabela5[[#This Row],[Hora ]]))+(HOUR(Tabela5[[#This Row],[Hora ]])*60))</f>
        <v>380</v>
      </c>
      <c r="X565" t="str">
        <f t="shared" si="8"/>
        <v>Acima de 120 minutos</v>
      </c>
      <c r="Y565" s="3">
        <f>IFERROR(MROUND(Tabela5[[#This Row],[Filtro Horário Fim]],1/48)," ")</f>
        <v>0.8125</v>
      </c>
      <c r="Z565" s="3">
        <f>IFERROR(MROUND(Tabela5[[#This Row],[Hora Início Realizado]],1/48)," ")</f>
        <v>0.47916666666666663</v>
      </c>
    </row>
    <row r="566" spans="1:26" x14ac:dyDescent="0.3">
      <c r="A566" t="s">
        <v>17</v>
      </c>
      <c r="B566">
        <v>419</v>
      </c>
      <c r="C566" t="s">
        <v>1905</v>
      </c>
      <c r="D566" t="s">
        <v>2552</v>
      </c>
      <c r="E566" t="s">
        <v>2553</v>
      </c>
      <c r="F566" t="s">
        <v>2554</v>
      </c>
      <c r="G566" t="s">
        <v>551</v>
      </c>
      <c r="H566" t="s">
        <v>354</v>
      </c>
      <c r="I566" t="s">
        <v>24</v>
      </c>
      <c r="J566" t="s">
        <v>37</v>
      </c>
      <c r="K566" t="s">
        <v>2489</v>
      </c>
      <c r="L566" t="s">
        <v>27</v>
      </c>
      <c r="M566" t="s">
        <v>28</v>
      </c>
      <c r="N566" t="s">
        <v>377</v>
      </c>
      <c r="O566" s="3" t="s">
        <v>2555</v>
      </c>
      <c r="P566" t="s">
        <v>31</v>
      </c>
      <c r="R566">
        <v>11.375</v>
      </c>
      <c r="S566" t="str">
        <f>LEFT(Tabela5[[#This Row],[Hora Fim Realizado]],5)</f>
        <v>20:09</v>
      </c>
      <c r="T566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566" s="3">
        <f>IF((V566-(Tabela5[[#This Row],[Hora Fim Realizado]]-Tabela5[[#This Row],[Hora Início Realizado]]))&lt; 0,(Tabela5[[#This Row],[Hora Fim Realizado]]-Tabela5[[#This Row],[Hora Início Realizado]])-V566,V566-(Tabela5[[#This Row],[Hora Fim Realizado]]-Tabela5[[#This Row],[Hora Início Realizado]]))</f>
        <v>0.29304398148148147</v>
      </c>
      <c r="W566">
        <f>IF((V566-(Tabela5[[#This Row],[Hora Fim Realizado]]-Tabela5[[#This Row],[Hora Início Realizado]]))&lt; 0,-1*(MINUTE(Tabela5[[#This Row],[Hora ]]))+(HOUR(Tabela5[[#This Row],[Hora ]])*60),(MINUTE(Tabela5[[#This Row],[Hora ]]))+(HOUR(Tabela5[[#This Row],[Hora ]])*60))</f>
        <v>419</v>
      </c>
      <c r="X566" t="str">
        <f t="shared" si="8"/>
        <v>Acima de 120 minutos</v>
      </c>
      <c r="Y566" s="3">
        <f>IFERROR(MROUND(Tabela5[[#This Row],[Filtro Horário Fim]],1/48)," ")</f>
        <v>0.83333333333333326</v>
      </c>
      <c r="Z566" s="3">
        <f>IFERROR(MROUND(Tabela5[[#This Row],[Hora Início Realizado]],1/48)," ")</f>
        <v>0.54166666666666663</v>
      </c>
    </row>
    <row r="567" spans="1:26" x14ac:dyDescent="0.3">
      <c r="A567" t="s">
        <v>17</v>
      </c>
      <c r="B567">
        <v>438</v>
      </c>
      <c r="C567" t="s">
        <v>1905</v>
      </c>
      <c r="D567" t="s">
        <v>1233</v>
      </c>
      <c r="E567" t="s">
        <v>2556</v>
      </c>
      <c r="F567" t="s">
        <v>2557</v>
      </c>
      <c r="G567" t="s">
        <v>635</v>
      </c>
      <c r="H567" t="s">
        <v>1682</v>
      </c>
      <c r="I567" t="s">
        <v>24</v>
      </c>
      <c r="J567" t="s">
        <v>37</v>
      </c>
      <c r="K567" t="s">
        <v>2508</v>
      </c>
      <c r="L567" t="s">
        <v>767</v>
      </c>
      <c r="M567" t="s">
        <v>566</v>
      </c>
      <c r="N567" t="s">
        <v>2558</v>
      </c>
      <c r="O567" s="3" t="s">
        <v>2559</v>
      </c>
      <c r="P567" t="s">
        <v>68</v>
      </c>
      <c r="R567">
        <v>15</v>
      </c>
      <c r="S567" t="str">
        <f>LEFT(Tabela5[[#This Row],[Hora Fim Realizado]],5)</f>
        <v>19:56</v>
      </c>
      <c r="T567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567" s="3">
        <f>IF((V567-(Tabela5[[#This Row],[Hora Fim Realizado]]-Tabela5[[#This Row],[Hora Início Realizado]]))&lt; 0,(Tabela5[[#This Row],[Hora Fim Realizado]]-Tabela5[[#This Row],[Hora Início Realizado]])-V567,V567-(Tabela5[[#This Row],[Hora Fim Realizado]]-Tabela5[[#This Row],[Hora Início Realizado]]))</f>
        <v>0.36252314814814818</v>
      </c>
      <c r="W567">
        <f>IF((V567-(Tabela5[[#This Row],[Hora Fim Realizado]]-Tabela5[[#This Row],[Hora Início Realizado]]))&lt; 0,-1*(MINUTE(Tabela5[[#This Row],[Hora ]]))+(HOUR(Tabela5[[#This Row],[Hora ]])*60),(MINUTE(Tabela5[[#This Row],[Hora ]]))+(HOUR(Tabela5[[#This Row],[Hora ]])*60))</f>
        <v>438</v>
      </c>
      <c r="X567" t="str">
        <f t="shared" si="8"/>
        <v>Acima de 120 minutos</v>
      </c>
      <c r="Y567" s="3">
        <f>IFERROR(MROUND(Tabela5[[#This Row],[Filtro Horário Fim]],1/48)," ")</f>
        <v>0.83333333333333326</v>
      </c>
      <c r="Z567" s="3">
        <f>IFERROR(MROUND(Tabela5[[#This Row],[Hora Início Realizado]],1/48)," ")</f>
        <v>0.45833333333333331</v>
      </c>
    </row>
    <row r="568" spans="1:26" x14ac:dyDescent="0.3">
      <c r="A568" t="s">
        <v>17</v>
      </c>
      <c r="B568">
        <v>399</v>
      </c>
      <c r="C568" t="s">
        <v>1905</v>
      </c>
      <c r="D568" t="s">
        <v>1238</v>
      </c>
      <c r="E568" t="s">
        <v>2560</v>
      </c>
      <c r="F568" t="s">
        <v>2561</v>
      </c>
      <c r="G568" t="s">
        <v>654</v>
      </c>
      <c r="H568" t="s">
        <v>1163</v>
      </c>
      <c r="I568" t="s">
        <v>24</v>
      </c>
      <c r="J568" t="s">
        <v>37</v>
      </c>
      <c r="K568" t="s">
        <v>2508</v>
      </c>
      <c r="L568" t="s">
        <v>27</v>
      </c>
      <c r="M568" t="s">
        <v>28</v>
      </c>
      <c r="N568" t="s">
        <v>2562</v>
      </c>
      <c r="O568" s="3" t="s">
        <v>2563</v>
      </c>
      <c r="P568" t="s">
        <v>41</v>
      </c>
      <c r="R568">
        <v>14.75</v>
      </c>
      <c r="S568" t="str">
        <f>LEFT(Tabela5[[#This Row],[Hora Fim Realizado]],5)</f>
        <v>20:37</v>
      </c>
      <c r="T568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568" s="3">
        <f>IF((V568-(Tabela5[[#This Row],[Hora Fim Realizado]]-Tabela5[[#This Row],[Hora Início Realizado]]))&lt; 0,(Tabela5[[#This Row],[Hora Fim Realizado]]-Tabela5[[#This Row],[Hora Início Realizado]])-V568,V568-(Tabela5[[#This Row],[Hora Fim Realizado]]-Tabela5[[#This Row],[Hora Início Realizado]]))</f>
        <v>0.30640046296296297</v>
      </c>
      <c r="W568">
        <f>IF((V568-(Tabela5[[#This Row],[Hora Fim Realizado]]-Tabela5[[#This Row],[Hora Início Realizado]]))&lt; 0,-1*(MINUTE(Tabela5[[#This Row],[Hora ]]))+(HOUR(Tabela5[[#This Row],[Hora ]])*60),(MINUTE(Tabela5[[#This Row],[Hora ]]))+(HOUR(Tabela5[[#This Row],[Hora ]])*60))</f>
        <v>399</v>
      </c>
      <c r="X568" t="str">
        <f t="shared" si="8"/>
        <v>Acima de 120 minutos</v>
      </c>
      <c r="Y568" s="3">
        <f>IFERROR(MROUND(Tabela5[[#This Row],[Filtro Horário Fim]],1/48)," ")</f>
        <v>0.85416666666666663</v>
      </c>
      <c r="Z568" s="3">
        <f>IFERROR(MROUND(Tabela5[[#This Row],[Hora Início Realizado]],1/48)," ")</f>
        <v>0.5625</v>
      </c>
    </row>
    <row r="569" spans="1:26" x14ac:dyDescent="0.3">
      <c r="A569" t="s">
        <v>17</v>
      </c>
      <c r="B569">
        <v>378</v>
      </c>
      <c r="C569" t="s">
        <v>1905</v>
      </c>
      <c r="D569" t="s">
        <v>350</v>
      </c>
      <c r="E569" t="s">
        <v>2564</v>
      </c>
      <c r="F569" t="s">
        <v>2565</v>
      </c>
      <c r="G569" t="s">
        <v>628</v>
      </c>
      <c r="H569" t="s">
        <v>820</v>
      </c>
      <c r="I569" t="s">
        <v>24</v>
      </c>
      <c r="J569" t="s">
        <v>37</v>
      </c>
      <c r="K569" t="s">
        <v>2508</v>
      </c>
      <c r="L569" t="s">
        <v>27</v>
      </c>
      <c r="M569" t="s">
        <v>28</v>
      </c>
      <c r="N569" t="s">
        <v>450</v>
      </c>
      <c r="O569" s="3" t="s">
        <v>1215</v>
      </c>
      <c r="P569" t="s">
        <v>59</v>
      </c>
      <c r="R569">
        <v>16.755000000000003</v>
      </c>
      <c r="S569" t="str">
        <f>LEFT(Tabela5[[#This Row],[Hora Fim Realizado]],5)</f>
        <v>21:00</v>
      </c>
      <c r="T569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569" s="3">
        <f>IF((V569-(Tabela5[[#This Row],[Hora Fim Realizado]]-Tabela5[[#This Row],[Hora Início Realizado]]))&lt; 0,(Tabela5[[#This Row],[Hora Fim Realizado]]-Tabela5[[#This Row],[Hora Início Realizado]])-V569,V569-(Tabela5[[#This Row],[Hora Fim Realizado]]-Tabela5[[#This Row],[Hora Início Realizado]]))</f>
        <v>0.3209143518518518</v>
      </c>
      <c r="W569">
        <f>IF((V569-(Tabela5[[#This Row],[Hora Fim Realizado]]-Tabela5[[#This Row],[Hora Início Realizado]]))&lt; 0,-1*(MINUTE(Tabela5[[#This Row],[Hora ]]))+(HOUR(Tabela5[[#This Row],[Hora ]])*60),(MINUTE(Tabela5[[#This Row],[Hora ]]))+(HOUR(Tabela5[[#This Row],[Hora ]])*60))</f>
        <v>378</v>
      </c>
      <c r="X569" t="str">
        <f t="shared" si="8"/>
        <v>Acima de 120 minutos</v>
      </c>
      <c r="Y569" s="3">
        <f>IFERROR(MROUND(Tabela5[[#This Row],[Filtro Horário Fim]],1/48)," ")</f>
        <v>0.875</v>
      </c>
      <c r="Z569" s="3">
        <f>IFERROR(MROUND(Tabela5[[#This Row],[Hora Início Realizado]],1/48)," ")</f>
        <v>0.5625</v>
      </c>
    </row>
    <row r="570" spans="1:26" x14ac:dyDescent="0.3">
      <c r="A570" t="s">
        <v>17</v>
      </c>
      <c r="B570">
        <v>420</v>
      </c>
      <c r="C570" t="s">
        <v>1905</v>
      </c>
      <c r="D570" t="s">
        <v>1244</v>
      </c>
      <c r="E570" t="s">
        <v>2566</v>
      </c>
      <c r="F570" t="s">
        <v>2567</v>
      </c>
      <c r="G570" t="s">
        <v>628</v>
      </c>
      <c r="H570" t="s">
        <v>55</v>
      </c>
      <c r="I570" t="s">
        <v>24</v>
      </c>
      <c r="J570" t="s">
        <v>37</v>
      </c>
      <c r="K570" t="s">
        <v>2489</v>
      </c>
      <c r="L570" t="s">
        <v>27</v>
      </c>
      <c r="M570" t="s">
        <v>28</v>
      </c>
      <c r="N570" t="s">
        <v>2568</v>
      </c>
      <c r="O570" s="3" t="s">
        <v>2569</v>
      </c>
      <c r="P570" t="s">
        <v>59</v>
      </c>
      <c r="R570">
        <v>16.355</v>
      </c>
      <c r="S570" t="str">
        <f>LEFT(Tabela5[[#This Row],[Hora Fim Realizado]],5)</f>
        <v>20:21</v>
      </c>
      <c r="T570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570" s="3">
        <f>IF((V570-(Tabela5[[#This Row],[Hora Fim Realizado]]-Tabela5[[#This Row],[Hora Início Realizado]]))&lt; 0,(Tabela5[[#This Row],[Hora Fim Realizado]]-Tabela5[[#This Row],[Hora Início Realizado]])-V570,V570-(Tabela5[[#This Row],[Hora Fim Realizado]]-Tabela5[[#This Row],[Hora Início Realizado]]))</f>
        <v>0.29190972222222222</v>
      </c>
      <c r="W570">
        <f>IF((V570-(Tabela5[[#This Row],[Hora Fim Realizado]]-Tabela5[[#This Row],[Hora Início Realizado]]))&lt; 0,-1*(MINUTE(Tabela5[[#This Row],[Hora ]]))+(HOUR(Tabela5[[#This Row],[Hora ]])*60),(MINUTE(Tabela5[[#This Row],[Hora ]]))+(HOUR(Tabela5[[#This Row],[Hora ]])*60))</f>
        <v>420</v>
      </c>
      <c r="X570" t="str">
        <f t="shared" si="8"/>
        <v>Acima de 120 minutos</v>
      </c>
      <c r="Y570" s="3">
        <f>IFERROR(MROUND(Tabela5[[#This Row],[Filtro Horário Fim]],1/48)," ")</f>
        <v>0.85416666666666663</v>
      </c>
      <c r="Z570" s="3">
        <f>IFERROR(MROUND(Tabela5[[#This Row],[Hora Início Realizado]],1/48)," ")</f>
        <v>0.5625</v>
      </c>
    </row>
    <row r="571" spans="1:26" x14ac:dyDescent="0.3">
      <c r="A571" t="s">
        <v>17</v>
      </c>
      <c r="B571">
        <v>371</v>
      </c>
      <c r="C571" t="s">
        <v>1905</v>
      </c>
      <c r="D571" t="s">
        <v>1251</v>
      </c>
      <c r="E571" t="s">
        <v>2570</v>
      </c>
      <c r="F571" t="s">
        <v>2571</v>
      </c>
      <c r="G571" t="s">
        <v>647</v>
      </c>
      <c r="H571" t="s">
        <v>420</v>
      </c>
      <c r="I571" t="s">
        <v>24</v>
      </c>
      <c r="J571" t="s">
        <v>37</v>
      </c>
      <c r="K571" t="s">
        <v>2489</v>
      </c>
      <c r="L571" t="s">
        <v>767</v>
      </c>
      <c r="M571" t="s">
        <v>566</v>
      </c>
      <c r="N571" t="s">
        <v>2572</v>
      </c>
      <c r="O571" s="3" t="s">
        <v>2573</v>
      </c>
      <c r="P571" t="s">
        <v>92</v>
      </c>
      <c r="R571">
        <v>16.125</v>
      </c>
      <c r="S571" t="str">
        <f>LEFT(Tabela5[[#This Row],[Hora Fim Realizado]],5)</f>
        <v>19:34</v>
      </c>
      <c r="T571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571" s="3">
        <f>IF((V571-(Tabela5[[#This Row],[Hora Fim Realizado]]-Tabela5[[#This Row],[Hora Início Realizado]]))&lt; 0,(Tabela5[[#This Row],[Hora Fim Realizado]]-Tabela5[[#This Row],[Hora Início Realizado]])-V571,V571-(Tabela5[[#This Row],[Hora Fim Realizado]]-Tabela5[[#This Row],[Hora Início Realizado]]))</f>
        <v>0.32633101851851859</v>
      </c>
      <c r="W571">
        <f>IF((V571-(Tabela5[[#This Row],[Hora Fim Realizado]]-Tabela5[[#This Row],[Hora Início Realizado]]))&lt; 0,-1*(MINUTE(Tabela5[[#This Row],[Hora ]]))+(HOUR(Tabela5[[#This Row],[Hora ]])*60),(MINUTE(Tabela5[[#This Row],[Hora ]]))+(HOUR(Tabela5[[#This Row],[Hora ]])*60))</f>
        <v>371</v>
      </c>
      <c r="X571" t="str">
        <f t="shared" si="8"/>
        <v>Acima de 120 minutos</v>
      </c>
      <c r="Y571" s="3">
        <f>IFERROR(MROUND(Tabela5[[#This Row],[Filtro Horário Fim]],1/48)," ")</f>
        <v>0.8125</v>
      </c>
      <c r="Z571" s="3">
        <f>IFERROR(MROUND(Tabela5[[#This Row],[Hora Início Realizado]],1/48)," ")</f>
        <v>0.5</v>
      </c>
    </row>
    <row r="572" spans="1:26" x14ac:dyDescent="0.3">
      <c r="A572" t="s">
        <v>17</v>
      </c>
      <c r="B572">
        <v>371</v>
      </c>
      <c r="C572" t="s">
        <v>1905</v>
      </c>
      <c r="D572" t="s">
        <v>2574</v>
      </c>
      <c r="E572" t="s">
        <v>2575</v>
      </c>
      <c r="F572" t="s">
        <v>2576</v>
      </c>
      <c r="G572" t="s">
        <v>641</v>
      </c>
      <c r="H572" t="s">
        <v>1495</v>
      </c>
      <c r="I572" t="s">
        <v>24</v>
      </c>
      <c r="J572" t="s">
        <v>37</v>
      </c>
      <c r="K572" t="s">
        <v>2508</v>
      </c>
      <c r="L572" t="s">
        <v>27</v>
      </c>
      <c r="M572" t="s">
        <v>28</v>
      </c>
      <c r="N572" t="s">
        <v>2577</v>
      </c>
      <c r="O572" s="3" t="s">
        <v>2578</v>
      </c>
      <c r="P572" t="s">
        <v>31</v>
      </c>
      <c r="R572">
        <v>16.125</v>
      </c>
      <c r="S572" t="str">
        <f>LEFT(Tabela5[[#This Row],[Hora Fim Realizado]],5)</f>
        <v>21:04</v>
      </c>
      <c r="T572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Acima de 21h</v>
      </c>
      <c r="U572" s="3">
        <f>IF((V572-(Tabela5[[#This Row],[Hora Fim Realizado]]-Tabela5[[#This Row],[Hora Início Realizado]]))&lt; 0,(Tabela5[[#This Row],[Hora Fim Realizado]]-Tabela5[[#This Row],[Hora Início Realizado]])-V572,V572-(Tabela5[[#This Row],[Hora Fim Realizado]]-Tabela5[[#This Row],[Hora Início Realizado]]))</f>
        <v>0.32626157407407408</v>
      </c>
      <c r="W572">
        <f>IF((V572-(Tabela5[[#This Row],[Hora Fim Realizado]]-Tabela5[[#This Row],[Hora Início Realizado]]))&lt; 0,-1*(MINUTE(Tabela5[[#This Row],[Hora ]]))+(HOUR(Tabela5[[#This Row],[Hora ]])*60),(MINUTE(Tabela5[[#This Row],[Hora ]]))+(HOUR(Tabela5[[#This Row],[Hora ]])*60))</f>
        <v>371</v>
      </c>
      <c r="X572" t="str">
        <f t="shared" si="8"/>
        <v>Acima de 120 minutos</v>
      </c>
      <c r="Y572" s="3">
        <f>IFERROR(MROUND(Tabela5[[#This Row],[Filtro Horário Fim]],1/48)," ")</f>
        <v>0.875</v>
      </c>
      <c r="Z572" s="3">
        <f>IFERROR(MROUND(Tabela5[[#This Row],[Hora Início Realizado]],1/48)," ")</f>
        <v>0.5625</v>
      </c>
    </row>
    <row r="573" spans="1:26" x14ac:dyDescent="0.3">
      <c r="A573" t="s">
        <v>17</v>
      </c>
      <c r="B573">
        <v>442</v>
      </c>
      <c r="C573" t="s">
        <v>1905</v>
      </c>
      <c r="D573" t="s">
        <v>1264</v>
      </c>
      <c r="E573" t="s">
        <v>2579</v>
      </c>
      <c r="F573" t="s">
        <v>2580</v>
      </c>
      <c r="G573" t="s">
        <v>647</v>
      </c>
      <c r="H573" t="s">
        <v>46</v>
      </c>
      <c r="I573" t="s">
        <v>24</v>
      </c>
      <c r="J573" t="s">
        <v>37</v>
      </c>
      <c r="K573" t="s">
        <v>2508</v>
      </c>
      <c r="L573" t="s">
        <v>767</v>
      </c>
      <c r="M573" t="s">
        <v>566</v>
      </c>
      <c r="N573" t="s">
        <v>2581</v>
      </c>
      <c r="O573" s="3" t="s">
        <v>1888</v>
      </c>
      <c r="P573" t="s">
        <v>92</v>
      </c>
      <c r="R573">
        <v>16.625</v>
      </c>
      <c r="S573" t="str">
        <f>LEFT(Tabela5[[#This Row],[Hora Fim Realizado]],5)</f>
        <v>20:00</v>
      </c>
      <c r="T573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573" s="3">
        <f>IF((V573-(Tabela5[[#This Row],[Hora Fim Realizado]]-Tabela5[[#This Row],[Hora Início Realizado]]))&lt; 0,(Tabela5[[#This Row],[Hora Fim Realizado]]-Tabela5[[#This Row],[Hora Início Realizado]])-V573,V573-(Tabela5[[#This Row],[Hora Fim Realizado]]-Tabela5[[#This Row],[Hora Início Realizado]]))</f>
        <v>0.35978009259259264</v>
      </c>
      <c r="W573">
        <f>IF((V573-(Tabela5[[#This Row],[Hora Fim Realizado]]-Tabela5[[#This Row],[Hora Início Realizado]]))&lt; 0,-1*(MINUTE(Tabela5[[#This Row],[Hora ]]))+(HOUR(Tabela5[[#This Row],[Hora ]])*60),(MINUTE(Tabela5[[#This Row],[Hora ]]))+(HOUR(Tabela5[[#This Row],[Hora ]])*60))</f>
        <v>442</v>
      </c>
      <c r="X573" t="str">
        <f t="shared" si="8"/>
        <v>Acima de 120 minutos</v>
      </c>
      <c r="Y573" s="3">
        <f>IFERROR(MROUND(Tabela5[[#This Row],[Filtro Horário Fim]],1/48)," ")</f>
        <v>0.83333333333333326</v>
      </c>
      <c r="Z573" s="3">
        <f>IFERROR(MROUND(Tabela5[[#This Row],[Hora Início Realizado]],1/48)," ")</f>
        <v>0.47916666666666663</v>
      </c>
    </row>
    <row r="574" spans="1:26" x14ac:dyDescent="0.3">
      <c r="A574" t="s">
        <v>17</v>
      </c>
      <c r="B574">
        <v>369</v>
      </c>
      <c r="C574" t="s">
        <v>1905</v>
      </c>
      <c r="D574" t="s">
        <v>2582</v>
      </c>
      <c r="E574" t="s">
        <v>2583</v>
      </c>
      <c r="F574" t="s">
        <v>2584</v>
      </c>
      <c r="G574" t="s">
        <v>564</v>
      </c>
      <c r="H574" t="s">
        <v>174</v>
      </c>
      <c r="I574" t="s">
        <v>24</v>
      </c>
      <c r="J574" t="s">
        <v>37</v>
      </c>
      <c r="K574" t="s">
        <v>2508</v>
      </c>
      <c r="L574" t="s">
        <v>27</v>
      </c>
      <c r="M574" t="s">
        <v>28</v>
      </c>
      <c r="N574" t="s">
        <v>677</v>
      </c>
      <c r="O574" s="3" t="s">
        <v>779</v>
      </c>
      <c r="P574" t="s">
        <v>50</v>
      </c>
      <c r="R574">
        <v>13.875</v>
      </c>
      <c r="S574" t="str">
        <f>LEFT(Tabela5[[#This Row],[Hora Fim Realizado]],5)</f>
        <v>21:01</v>
      </c>
      <c r="T574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Acima de 21h</v>
      </c>
      <c r="U574" s="3">
        <f>IF((V574-(Tabela5[[#This Row],[Hora Fim Realizado]]-Tabela5[[#This Row],[Hora Início Realizado]]))&lt; 0,(Tabela5[[#This Row],[Hora Fim Realizado]]-Tabela5[[#This Row],[Hora Início Realizado]])-V574,V574-(Tabela5[[#This Row],[Hora Fim Realizado]]-Tabela5[[#This Row],[Hora Início Realizado]]))</f>
        <v>0.32746527777777767</v>
      </c>
      <c r="W574">
        <f>IF((V574-(Tabela5[[#This Row],[Hora Fim Realizado]]-Tabela5[[#This Row],[Hora Início Realizado]]))&lt; 0,-1*(MINUTE(Tabela5[[#This Row],[Hora ]]))+(HOUR(Tabela5[[#This Row],[Hora ]])*60),(MINUTE(Tabela5[[#This Row],[Hora ]]))+(HOUR(Tabela5[[#This Row],[Hora ]])*60))</f>
        <v>369</v>
      </c>
      <c r="X574" t="str">
        <f t="shared" si="8"/>
        <v>Acima de 120 minutos</v>
      </c>
      <c r="Y574" s="3">
        <f>IFERROR(MROUND(Tabela5[[#This Row],[Filtro Horário Fim]],1/48)," ")</f>
        <v>0.875</v>
      </c>
      <c r="Z574" s="3">
        <f>IFERROR(MROUND(Tabela5[[#This Row],[Hora Início Realizado]],1/48)," ")</f>
        <v>0.54166666666666663</v>
      </c>
    </row>
    <row r="575" spans="1:26" x14ac:dyDescent="0.3">
      <c r="A575" t="s">
        <v>17</v>
      </c>
      <c r="B575">
        <v>424</v>
      </c>
      <c r="C575" t="s">
        <v>1905</v>
      </c>
      <c r="D575" t="s">
        <v>1288</v>
      </c>
      <c r="E575" t="s">
        <v>2585</v>
      </c>
      <c r="F575" t="s">
        <v>2586</v>
      </c>
      <c r="G575" t="s">
        <v>1083</v>
      </c>
      <c r="H575" t="s">
        <v>23</v>
      </c>
      <c r="I575" t="s">
        <v>24</v>
      </c>
      <c r="J575" t="s">
        <v>37</v>
      </c>
      <c r="K575" t="s">
        <v>2489</v>
      </c>
      <c r="L575" t="s">
        <v>767</v>
      </c>
      <c r="M575" t="s">
        <v>566</v>
      </c>
      <c r="N575" t="s">
        <v>2587</v>
      </c>
      <c r="O575" s="3" t="s">
        <v>2588</v>
      </c>
      <c r="P575" t="s">
        <v>59</v>
      </c>
      <c r="R575">
        <v>14.375</v>
      </c>
      <c r="S575" t="str">
        <f>LEFT(Tabela5[[#This Row],[Hora Fim Realizado]],5)</f>
        <v>20:05</v>
      </c>
      <c r="T575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575" s="3">
        <f>IF((V575-(Tabela5[[#This Row],[Hora Fim Realizado]]-Tabela5[[#This Row],[Hora Início Realizado]]))&lt; 0,(Tabela5[[#This Row],[Hora Fim Realizado]]-Tabela5[[#This Row],[Hora Início Realizado]])-V575,V575-(Tabela5[[#This Row],[Hora Fim Realizado]]-Tabela5[[#This Row],[Hora Início Realizado]]))</f>
        <v>0.37232638888888892</v>
      </c>
      <c r="W575">
        <f>IF((V575-(Tabela5[[#This Row],[Hora Fim Realizado]]-Tabela5[[#This Row],[Hora Início Realizado]]))&lt; 0,-1*(MINUTE(Tabela5[[#This Row],[Hora ]]))+(HOUR(Tabela5[[#This Row],[Hora ]])*60),(MINUTE(Tabela5[[#This Row],[Hora ]]))+(HOUR(Tabela5[[#This Row],[Hora ]])*60))</f>
        <v>424</v>
      </c>
      <c r="X575" t="str">
        <f t="shared" si="8"/>
        <v>Acima de 120 minutos</v>
      </c>
      <c r="Y575" s="3">
        <f>IFERROR(MROUND(Tabela5[[#This Row],[Filtro Horário Fim]],1/48)," ")</f>
        <v>0.83333333333333326</v>
      </c>
      <c r="Z575" s="3">
        <f>IFERROR(MROUND(Tabela5[[#This Row],[Hora Início Realizado]],1/48)," ")</f>
        <v>0.45833333333333331</v>
      </c>
    </row>
    <row r="576" spans="1:26" x14ac:dyDescent="0.3">
      <c r="A576" t="s">
        <v>17</v>
      </c>
      <c r="B576">
        <v>455</v>
      </c>
      <c r="C576" t="s">
        <v>1905</v>
      </c>
      <c r="D576" t="s">
        <v>408</v>
      </c>
      <c r="E576" t="s">
        <v>2589</v>
      </c>
      <c r="F576" t="s">
        <v>2590</v>
      </c>
      <c r="G576" t="s">
        <v>1127</v>
      </c>
      <c r="H576" t="s">
        <v>1195</v>
      </c>
      <c r="I576" t="s">
        <v>24</v>
      </c>
      <c r="J576" t="s">
        <v>37</v>
      </c>
      <c r="K576" t="s">
        <v>2489</v>
      </c>
      <c r="L576" t="s">
        <v>501</v>
      </c>
      <c r="M576" t="s">
        <v>502</v>
      </c>
      <c r="N576" t="s">
        <v>1553</v>
      </c>
      <c r="O576" s="3" t="s">
        <v>2591</v>
      </c>
      <c r="P576" t="s">
        <v>31</v>
      </c>
      <c r="R576">
        <v>15.994999999999999</v>
      </c>
      <c r="S576" t="str">
        <f>LEFT(Tabela5[[#This Row],[Hora Fim Realizado]],5)</f>
        <v>18:52</v>
      </c>
      <c r="T576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19h</v>
      </c>
      <c r="U576" s="3">
        <f>IF((V576-(Tabela5[[#This Row],[Hora Fim Realizado]]-Tabela5[[#This Row],[Hora Início Realizado]]))&lt; 0,(Tabela5[[#This Row],[Hora Fim Realizado]]-Tabela5[[#This Row],[Hora Início Realizado]])-V576,V576-(Tabela5[[#This Row],[Hora Fim Realizado]]-Tabela5[[#This Row],[Hora Início Realizado]]))</f>
        <v>0.35137731481481482</v>
      </c>
      <c r="W576">
        <f>IF((V576-(Tabela5[[#This Row],[Hora Fim Realizado]]-Tabela5[[#This Row],[Hora Início Realizado]]))&lt; 0,-1*(MINUTE(Tabela5[[#This Row],[Hora ]]))+(HOUR(Tabela5[[#This Row],[Hora ]])*60),(MINUTE(Tabela5[[#This Row],[Hora ]]))+(HOUR(Tabela5[[#This Row],[Hora ]])*60))</f>
        <v>455</v>
      </c>
      <c r="X576" t="str">
        <f t="shared" si="8"/>
        <v>Acima de 120 minutos</v>
      </c>
      <c r="Y576" s="3">
        <f>IFERROR(MROUND(Tabela5[[#This Row],[Filtro Horário Fim]],1/48)," ")</f>
        <v>0.79166666666666663</v>
      </c>
      <c r="Z576" s="3">
        <f>IFERROR(MROUND(Tabela5[[#This Row],[Hora Início Realizado]],1/48)," ")</f>
        <v>0.4375</v>
      </c>
    </row>
    <row r="577" spans="1:26" x14ac:dyDescent="0.3">
      <c r="A577" t="s">
        <v>17</v>
      </c>
      <c r="B577">
        <v>254</v>
      </c>
      <c r="C577" t="s">
        <v>1905</v>
      </c>
      <c r="D577" t="s">
        <v>2592</v>
      </c>
      <c r="E577" t="s">
        <v>2593</v>
      </c>
      <c r="F577" t="s">
        <v>2594</v>
      </c>
      <c r="G577" t="s">
        <v>1162</v>
      </c>
      <c r="H577" t="s">
        <v>544</v>
      </c>
      <c r="I577" t="s">
        <v>24</v>
      </c>
      <c r="J577" t="s">
        <v>37</v>
      </c>
      <c r="K577" t="s">
        <v>2489</v>
      </c>
      <c r="L577" t="s">
        <v>27</v>
      </c>
      <c r="M577" t="s">
        <v>28</v>
      </c>
      <c r="N577" t="s">
        <v>2595</v>
      </c>
      <c r="O577" s="3" t="s">
        <v>2596</v>
      </c>
      <c r="P577" t="s">
        <v>41</v>
      </c>
      <c r="R577">
        <v>16.5</v>
      </c>
      <c r="S577" t="str">
        <f>LEFT(Tabela5[[#This Row],[Hora Fim Realizado]],5)</f>
        <v>18:44</v>
      </c>
      <c r="T577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19h</v>
      </c>
      <c r="U577" s="3">
        <f>IF((V577-(Tabela5[[#This Row],[Hora Fim Realizado]]-Tabela5[[#This Row],[Hora Início Realizado]]))&lt; 0,(Tabela5[[#This Row],[Hora Fim Realizado]]-Tabela5[[#This Row],[Hora Início Realizado]])-V577,V577-(Tabela5[[#This Row],[Hora Fim Realizado]]-Tabela5[[#This Row],[Hora Início Realizado]]))</f>
        <v>0.24057870370370371</v>
      </c>
      <c r="W577">
        <f>IF((V577-(Tabela5[[#This Row],[Hora Fim Realizado]]-Tabela5[[#This Row],[Hora Início Realizado]]))&lt; 0,-1*(MINUTE(Tabela5[[#This Row],[Hora ]]))+(HOUR(Tabela5[[#This Row],[Hora ]])*60),(MINUTE(Tabela5[[#This Row],[Hora ]]))+(HOUR(Tabela5[[#This Row],[Hora ]])*60))</f>
        <v>254</v>
      </c>
      <c r="X577" t="str">
        <f t="shared" si="8"/>
        <v>Acima de 120 minutos</v>
      </c>
      <c r="Y577" s="3">
        <f>IFERROR(MROUND(Tabela5[[#This Row],[Filtro Horário Fim]],1/48)," ")</f>
        <v>0.77083333333333326</v>
      </c>
      <c r="Z577" s="3">
        <f>IFERROR(MROUND(Tabela5[[#This Row],[Hora Início Realizado]],1/48)," ")</f>
        <v>0.54166666666666663</v>
      </c>
    </row>
    <row r="578" spans="1:26" x14ac:dyDescent="0.3">
      <c r="A578" t="s">
        <v>17</v>
      </c>
      <c r="B578">
        <v>203</v>
      </c>
      <c r="C578" t="s">
        <v>1905</v>
      </c>
      <c r="D578" t="s">
        <v>2597</v>
      </c>
      <c r="E578" t="s">
        <v>2598</v>
      </c>
      <c r="F578" t="s">
        <v>2599</v>
      </c>
      <c r="G578" t="s">
        <v>1169</v>
      </c>
      <c r="H578" t="s">
        <v>786</v>
      </c>
      <c r="I578" t="s">
        <v>24</v>
      </c>
      <c r="J578" t="s">
        <v>37</v>
      </c>
      <c r="K578" t="s">
        <v>2489</v>
      </c>
      <c r="L578" t="s">
        <v>27</v>
      </c>
      <c r="M578" t="s">
        <v>28</v>
      </c>
      <c r="N578" t="s">
        <v>2600</v>
      </c>
      <c r="O578" s="3" t="s">
        <v>2601</v>
      </c>
      <c r="P578" t="s">
        <v>92</v>
      </c>
      <c r="R578">
        <v>15.96</v>
      </c>
      <c r="S578" t="str">
        <f>LEFT(Tabela5[[#This Row],[Hora Fim Realizado]],5)</f>
        <v>17:40</v>
      </c>
      <c r="T578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18h</v>
      </c>
      <c r="U578" s="3">
        <f>IF((V578-(Tabela5[[#This Row],[Hora Fim Realizado]]-Tabela5[[#This Row],[Hora Início Realizado]]))&lt; 0,(Tabela5[[#This Row],[Hora Fim Realizado]]-Tabela5[[#This Row],[Hora Início Realizado]])-V578,V578-(Tabela5[[#This Row],[Hora Fim Realizado]]-Tabela5[[#This Row],[Hora Início Realizado]]))</f>
        <v>0.19243055555555555</v>
      </c>
      <c r="W578">
        <f>IF((V578-(Tabela5[[#This Row],[Hora Fim Realizado]]-Tabela5[[#This Row],[Hora Início Realizado]]))&lt; 0,-1*(MINUTE(Tabela5[[#This Row],[Hora ]]))+(HOUR(Tabela5[[#This Row],[Hora ]])*60),(MINUTE(Tabela5[[#This Row],[Hora ]]))+(HOUR(Tabela5[[#This Row],[Hora ]])*60))</f>
        <v>203</v>
      </c>
      <c r="X578" t="str">
        <f t="shared" ref="X578:X641" si="9">IF(W578&lt;0, "Estouro", IF(W578&lt;=31,"Até 30 minutos",IF(W578&lt;=61,"De 30 até 60 minutos",IF(W578&lt;=91,"De 60 até 90 minutos",IF(W578&lt;=121,"De 90 até 120 minutos", IF(W578&gt;=121,"Acima de 120 minutos"))))))</f>
        <v>Acima de 120 minutos</v>
      </c>
      <c r="Y578" s="3">
        <f>IFERROR(MROUND(Tabela5[[#This Row],[Filtro Horário Fim]],1/48)," ")</f>
        <v>0.72916666666666663</v>
      </c>
      <c r="Z578" s="3">
        <f>IFERROR(MROUND(Tabela5[[#This Row],[Hora Início Realizado]],1/48)," ")</f>
        <v>0.54166666666666663</v>
      </c>
    </row>
    <row r="579" spans="1:26" x14ac:dyDescent="0.3">
      <c r="A579" t="s">
        <v>17</v>
      </c>
      <c r="B579">
        <v>399</v>
      </c>
      <c r="C579" t="s">
        <v>1905</v>
      </c>
      <c r="D579" t="s">
        <v>2602</v>
      </c>
      <c r="E579" t="s">
        <v>2603</v>
      </c>
      <c r="F579" t="s">
        <v>2604</v>
      </c>
      <c r="G579" t="s">
        <v>1120</v>
      </c>
      <c r="H579" t="s">
        <v>2605</v>
      </c>
      <c r="I579" t="s">
        <v>24</v>
      </c>
      <c r="J579" t="s">
        <v>37</v>
      </c>
      <c r="K579" t="s">
        <v>2508</v>
      </c>
      <c r="L579" t="s">
        <v>27</v>
      </c>
      <c r="M579" t="s">
        <v>28</v>
      </c>
      <c r="N579" t="s">
        <v>2606</v>
      </c>
      <c r="O579" s="3" t="s">
        <v>2607</v>
      </c>
      <c r="P579" t="s">
        <v>50</v>
      </c>
      <c r="R579">
        <v>15.375</v>
      </c>
      <c r="S579" t="str">
        <f>LEFT(Tabela5[[#This Row],[Hora Fim Realizado]],5)</f>
        <v>20:32</v>
      </c>
      <c r="T579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579" s="3">
        <f>IF((V579-(Tabela5[[#This Row],[Hora Fim Realizado]]-Tabela5[[#This Row],[Hora Início Realizado]]))&lt; 0,(Tabela5[[#This Row],[Hora Fim Realizado]]-Tabela5[[#This Row],[Hora Início Realizado]])-V579,V579-(Tabela5[[#This Row],[Hora Fim Realizado]]-Tabela5[[#This Row],[Hora Início Realizado]]))</f>
        <v>0.30626157407407406</v>
      </c>
      <c r="W579">
        <f>IF((V579-(Tabela5[[#This Row],[Hora Fim Realizado]]-Tabela5[[#This Row],[Hora Início Realizado]]))&lt; 0,-1*(MINUTE(Tabela5[[#This Row],[Hora ]]))+(HOUR(Tabela5[[#This Row],[Hora ]])*60),(MINUTE(Tabela5[[#This Row],[Hora ]]))+(HOUR(Tabela5[[#This Row],[Hora ]])*60))</f>
        <v>399</v>
      </c>
      <c r="X579" t="str">
        <f t="shared" si="9"/>
        <v>Acima de 120 minutos</v>
      </c>
      <c r="Y579" s="3">
        <f>IFERROR(MROUND(Tabela5[[#This Row],[Filtro Horário Fim]],1/48)," ")</f>
        <v>0.85416666666666663</v>
      </c>
      <c r="Z579" s="3">
        <f>IFERROR(MROUND(Tabela5[[#This Row],[Hora Início Realizado]],1/48)," ")</f>
        <v>0.54166666666666663</v>
      </c>
    </row>
    <row r="580" spans="1:26" x14ac:dyDescent="0.3">
      <c r="A580" t="s">
        <v>17</v>
      </c>
      <c r="B580">
        <v>448</v>
      </c>
      <c r="C580" t="s">
        <v>1905</v>
      </c>
      <c r="D580" t="s">
        <v>2608</v>
      </c>
      <c r="E580" t="s">
        <v>2609</v>
      </c>
      <c r="F580" t="s">
        <v>2610</v>
      </c>
      <c r="G580" t="s">
        <v>1162</v>
      </c>
      <c r="H580" t="s">
        <v>1384</v>
      </c>
      <c r="I580" t="s">
        <v>24</v>
      </c>
      <c r="J580" t="s">
        <v>37</v>
      </c>
      <c r="K580" t="s">
        <v>2508</v>
      </c>
      <c r="L580" t="s">
        <v>501</v>
      </c>
      <c r="M580" t="s">
        <v>502</v>
      </c>
      <c r="N580" t="s">
        <v>2611</v>
      </c>
      <c r="O580" s="3" t="s">
        <v>2612</v>
      </c>
      <c r="P580" t="s">
        <v>41</v>
      </c>
      <c r="R580">
        <v>15.25</v>
      </c>
      <c r="S580" t="str">
        <f>LEFT(Tabela5[[#This Row],[Hora Fim Realizado]],5)</f>
        <v>19:06</v>
      </c>
      <c r="T580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580" s="3">
        <f>IF((V580-(Tabela5[[#This Row],[Hora Fim Realizado]]-Tabela5[[#This Row],[Hora Início Realizado]]))&lt; 0,(Tabela5[[#This Row],[Hora Fim Realizado]]-Tabela5[[#This Row],[Hora Início Realizado]])-V580,V580-(Tabela5[[#This Row],[Hora Fim Realizado]]-Tabela5[[#This Row],[Hora Início Realizado]]))</f>
        <v>0.35594907407407406</v>
      </c>
      <c r="W580">
        <f>IF((V580-(Tabela5[[#This Row],[Hora Fim Realizado]]-Tabela5[[#This Row],[Hora Início Realizado]]))&lt; 0,-1*(MINUTE(Tabela5[[#This Row],[Hora ]]))+(HOUR(Tabela5[[#This Row],[Hora ]])*60),(MINUTE(Tabela5[[#This Row],[Hora ]]))+(HOUR(Tabela5[[#This Row],[Hora ]])*60))</f>
        <v>448</v>
      </c>
      <c r="X580" t="str">
        <f t="shared" si="9"/>
        <v>Acima de 120 minutos</v>
      </c>
      <c r="Y580" s="3">
        <f>IFERROR(MROUND(Tabela5[[#This Row],[Filtro Horário Fim]],1/48)," ")</f>
        <v>0.79166666666666663</v>
      </c>
      <c r="Z580" s="3">
        <f>IFERROR(MROUND(Tabela5[[#This Row],[Hora Início Realizado]],1/48)," ")</f>
        <v>0.4375</v>
      </c>
    </row>
    <row r="581" spans="1:26" x14ac:dyDescent="0.3">
      <c r="A581" t="s">
        <v>17</v>
      </c>
      <c r="B581">
        <v>420</v>
      </c>
      <c r="C581" t="s">
        <v>1905</v>
      </c>
      <c r="D581" t="s">
        <v>2613</v>
      </c>
      <c r="E581" t="s">
        <v>2614</v>
      </c>
      <c r="F581" t="s">
        <v>2615</v>
      </c>
      <c r="G581" t="s">
        <v>1144</v>
      </c>
      <c r="H581" t="s">
        <v>1613</v>
      </c>
      <c r="I581" t="s">
        <v>24</v>
      </c>
      <c r="J581" t="s">
        <v>37</v>
      </c>
      <c r="K581" t="s">
        <v>2508</v>
      </c>
      <c r="L581" t="s">
        <v>27</v>
      </c>
      <c r="M581" t="s">
        <v>28</v>
      </c>
      <c r="N581" t="s">
        <v>2616</v>
      </c>
      <c r="O581" s="3" t="s">
        <v>2617</v>
      </c>
      <c r="P581" t="s">
        <v>68</v>
      </c>
      <c r="R581">
        <v>15.754999999999999</v>
      </c>
      <c r="S581" t="str">
        <f>LEFT(Tabela5[[#This Row],[Hora Fim Realizado]],5)</f>
        <v>20:46</v>
      </c>
      <c r="T581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581" s="3">
        <f>IF((V581-(Tabela5[[#This Row],[Hora Fim Realizado]]-Tabela5[[#This Row],[Hora Início Realizado]]))&lt; 0,(Tabela5[[#This Row],[Hora Fim Realizado]]-Tabela5[[#This Row],[Hora Início Realizado]])-V581,V581-(Tabela5[[#This Row],[Hora Fim Realizado]]-Tabela5[[#This Row],[Hora Início Realizado]]))</f>
        <v>0.29231481481481481</v>
      </c>
      <c r="W581">
        <f>IF((V581-(Tabela5[[#This Row],[Hora Fim Realizado]]-Tabela5[[#This Row],[Hora Início Realizado]]))&lt; 0,-1*(MINUTE(Tabela5[[#This Row],[Hora ]]))+(HOUR(Tabela5[[#This Row],[Hora ]])*60),(MINUTE(Tabela5[[#This Row],[Hora ]]))+(HOUR(Tabela5[[#This Row],[Hora ]])*60))</f>
        <v>420</v>
      </c>
      <c r="X581" t="str">
        <f t="shared" si="9"/>
        <v>Acima de 120 minutos</v>
      </c>
      <c r="Y581" s="3">
        <f>IFERROR(MROUND(Tabela5[[#This Row],[Filtro Horário Fim]],1/48)," ")</f>
        <v>0.875</v>
      </c>
      <c r="Z581" s="3">
        <f>IFERROR(MROUND(Tabela5[[#This Row],[Hora Início Realizado]],1/48)," ")</f>
        <v>0.58333333333333326</v>
      </c>
    </row>
    <row r="582" spans="1:26" x14ac:dyDescent="0.3">
      <c r="A582" t="s">
        <v>17</v>
      </c>
      <c r="B582">
        <v>403</v>
      </c>
      <c r="C582" t="s">
        <v>1905</v>
      </c>
      <c r="D582" t="s">
        <v>2618</v>
      </c>
      <c r="E582" t="s">
        <v>2619</v>
      </c>
      <c r="F582" t="s">
        <v>2620</v>
      </c>
      <c r="G582" t="s">
        <v>1083</v>
      </c>
      <c r="H582" t="s">
        <v>1555</v>
      </c>
      <c r="I582" t="s">
        <v>24</v>
      </c>
      <c r="J582" t="s">
        <v>37</v>
      </c>
      <c r="K582" t="s">
        <v>2508</v>
      </c>
      <c r="L582" t="s">
        <v>27</v>
      </c>
      <c r="M582" t="s">
        <v>28</v>
      </c>
      <c r="N582" t="s">
        <v>377</v>
      </c>
      <c r="O582" s="3" t="s">
        <v>2621</v>
      </c>
      <c r="P582" t="s">
        <v>59</v>
      </c>
      <c r="R582">
        <v>16.815000000000001</v>
      </c>
      <c r="S582" t="str">
        <f>LEFT(Tabela5[[#This Row],[Hora Fim Realizado]],5)</f>
        <v>20:25</v>
      </c>
      <c r="T582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582" s="3">
        <f>IF((V582-(Tabela5[[#This Row],[Hora Fim Realizado]]-Tabela5[[#This Row],[Hora Início Realizado]]))&lt; 0,(Tabela5[[#This Row],[Hora Fim Realizado]]-Tabela5[[#This Row],[Hora Início Realizado]])-V582,V582-(Tabela5[[#This Row],[Hora Fim Realizado]]-Tabela5[[#This Row],[Hora Início Realizado]]))</f>
        <v>0.30347222222222214</v>
      </c>
      <c r="W582">
        <f>IF((V582-(Tabela5[[#This Row],[Hora Fim Realizado]]-Tabela5[[#This Row],[Hora Início Realizado]]))&lt; 0,-1*(MINUTE(Tabela5[[#This Row],[Hora ]]))+(HOUR(Tabela5[[#This Row],[Hora ]])*60),(MINUTE(Tabela5[[#This Row],[Hora ]]))+(HOUR(Tabela5[[#This Row],[Hora ]])*60))</f>
        <v>403</v>
      </c>
      <c r="X582" t="str">
        <f t="shared" si="9"/>
        <v>Acima de 120 minutos</v>
      </c>
      <c r="Y582" s="3">
        <f>IFERROR(MROUND(Tabela5[[#This Row],[Filtro Horário Fim]],1/48)," ")</f>
        <v>0.85416666666666663</v>
      </c>
      <c r="Z582" s="3">
        <f>IFERROR(MROUND(Tabela5[[#This Row],[Hora Início Realizado]],1/48)," ")</f>
        <v>0.54166666666666663</v>
      </c>
    </row>
    <row r="583" spans="1:26" x14ac:dyDescent="0.3">
      <c r="A583" t="s">
        <v>17</v>
      </c>
      <c r="B583">
        <v>375</v>
      </c>
      <c r="C583" t="s">
        <v>1905</v>
      </c>
      <c r="D583" t="s">
        <v>2622</v>
      </c>
      <c r="E583" t="s">
        <v>2623</v>
      </c>
      <c r="F583" t="s">
        <v>2624</v>
      </c>
      <c r="G583" t="s">
        <v>1127</v>
      </c>
      <c r="H583" t="s">
        <v>697</v>
      </c>
      <c r="I583" t="s">
        <v>24</v>
      </c>
      <c r="J583" t="s">
        <v>37</v>
      </c>
      <c r="K583" t="s">
        <v>2508</v>
      </c>
      <c r="L583" t="s">
        <v>27</v>
      </c>
      <c r="M583" t="s">
        <v>28</v>
      </c>
      <c r="N583" t="s">
        <v>2625</v>
      </c>
      <c r="O583" s="3" t="s">
        <v>2114</v>
      </c>
      <c r="P583" t="s">
        <v>31</v>
      </c>
      <c r="R583">
        <v>16.625</v>
      </c>
      <c r="S583" t="str">
        <f>LEFT(Tabela5[[#This Row],[Hora Fim Realizado]],5)</f>
        <v>21:00</v>
      </c>
      <c r="T583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583" s="3">
        <f>IF((V583-(Tabela5[[#This Row],[Hora Fim Realizado]]-Tabela5[[#This Row],[Hora Início Realizado]]))&lt; 0,(Tabela5[[#This Row],[Hora Fim Realizado]]-Tabela5[[#This Row],[Hora Início Realizado]])-V583,V583-(Tabela5[[#This Row],[Hora Fim Realizado]]-Tabela5[[#This Row],[Hora Início Realizado]]))</f>
        <v>0.32331018518518517</v>
      </c>
      <c r="W583">
        <f>IF((V583-(Tabela5[[#This Row],[Hora Fim Realizado]]-Tabela5[[#This Row],[Hora Início Realizado]]))&lt; 0,-1*(MINUTE(Tabela5[[#This Row],[Hora ]]))+(HOUR(Tabela5[[#This Row],[Hora ]])*60),(MINUTE(Tabela5[[#This Row],[Hora ]]))+(HOUR(Tabela5[[#This Row],[Hora ]])*60))</f>
        <v>375</v>
      </c>
      <c r="X583" t="str">
        <f t="shared" si="9"/>
        <v>Acima de 120 minutos</v>
      </c>
      <c r="Y583" s="3">
        <f>IFERROR(MROUND(Tabela5[[#This Row],[Filtro Horário Fim]],1/48)," ")</f>
        <v>0.875</v>
      </c>
      <c r="Z583" s="3">
        <f>IFERROR(MROUND(Tabela5[[#This Row],[Hora Início Realizado]],1/48)," ")</f>
        <v>0.54166666666666663</v>
      </c>
    </row>
    <row r="584" spans="1:26" x14ac:dyDescent="0.3">
      <c r="A584" t="s">
        <v>17</v>
      </c>
      <c r="B584">
        <v>435</v>
      </c>
      <c r="C584" t="s">
        <v>1905</v>
      </c>
      <c r="D584" t="s">
        <v>2626</v>
      </c>
      <c r="E584" t="s">
        <v>2627</v>
      </c>
      <c r="F584" t="s">
        <v>2628</v>
      </c>
      <c r="G584" t="s">
        <v>1120</v>
      </c>
      <c r="H584" t="s">
        <v>476</v>
      </c>
      <c r="I584" t="s">
        <v>24</v>
      </c>
      <c r="J584" t="s">
        <v>37</v>
      </c>
      <c r="K584" t="s">
        <v>2489</v>
      </c>
      <c r="L584" t="s">
        <v>501</v>
      </c>
      <c r="M584" t="s">
        <v>502</v>
      </c>
      <c r="N584" t="s">
        <v>2170</v>
      </c>
      <c r="O584" s="3" t="s">
        <v>2629</v>
      </c>
      <c r="P584" t="s">
        <v>50</v>
      </c>
      <c r="R584">
        <v>15.31</v>
      </c>
      <c r="S584" t="str">
        <f>LEFT(Tabela5[[#This Row],[Hora Fim Realizado]],5)</f>
        <v>19:10</v>
      </c>
      <c r="T584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584" s="3">
        <f>IF((V584-(Tabela5[[#This Row],[Hora Fim Realizado]]-Tabela5[[#This Row],[Hora Início Realizado]]))&lt; 0,(Tabela5[[#This Row],[Hora Fim Realizado]]-Tabela5[[#This Row],[Hora Início Realizado]])-V584,V584-(Tabela5[[#This Row],[Hora Fim Realizado]]-Tabela5[[#This Row],[Hora Início Realizado]]))</f>
        <v>0.36472222222222217</v>
      </c>
      <c r="W584">
        <f>IF((V584-(Tabela5[[#This Row],[Hora Fim Realizado]]-Tabela5[[#This Row],[Hora Início Realizado]]))&lt; 0,-1*(MINUTE(Tabela5[[#This Row],[Hora ]]))+(HOUR(Tabela5[[#This Row],[Hora ]])*60),(MINUTE(Tabela5[[#This Row],[Hora ]]))+(HOUR(Tabela5[[#This Row],[Hora ]])*60))</f>
        <v>435</v>
      </c>
      <c r="X584" t="str">
        <f t="shared" si="9"/>
        <v>Acima de 120 minutos</v>
      </c>
      <c r="Y584" s="3">
        <f>IFERROR(MROUND(Tabela5[[#This Row],[Filtro Horário Fim]],1/48)," ")</f>
        <v>0.79166666666666663</v>
      </c>
      <c r="Z584" s="3">
        <f>IFERROR(MROUND(Tabela5[[#This Row],[Hora Início Realizado]],1/48)," ")</f>
        <v>0.4375</v>
      </c>
    </row>
    <row r="585" spans="1:26" x14ac:dyDescent="0.3">
      <c r="A585" t="s">
        <v>17</v>
      </c>
      <c r="B585">
        <v>373</v>
      </c>
      <c r="C585" t="s">
        <v>1905</v>
      </c>
      <c r="D585" t="s">
        <v>2630</v>
      </c>
      <c r="E585" t="s">
        <v>2631</v>
      </c>
      <c r="F585" t="s">
        <v>2632</v>
      </c>
      <c r="G585" t="s">
        <v>1194</v>
      </c>
      <c r="H585" t="s">
        <v>1469</v>
      </c>
      <c r="I585" t="s">
        <v>24</v>
      </c>
      <c r="J585" t="s">
        <v>37</v>
      </c>
      <c r="K585" t="s">
        <v>2489</v>
      </c>
      <c r="L585" t="s">
        <v>501</v>
      </c>
      <c r="M585" t="s">
        <v>502</v>
      </c>
      <c r="N585" t="s">
        <v>2633</v>
      </c>
      <c r="O585" s="3" t="s">
        <v>2634</v>
      </c>
      <c r="P585" t="s">
        <v>41</v>
      </c>
      <c r="R585">
        <v>15.875</v>
      </c>
      <c r="S585" t="str">
        <f>LEFT(Tabela5[[#This Row],[Hora Fim Realizado]],5)</f>
        <v>18:17</v>
      </c>
      <c r="T585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19h</v>
      </c>
      <c r="U585" s="3">
        <f>IF((V585-(Tabela5[[#This Row],[Hora Fim Realizado]]-Tabela5[[#This Row],[Hora Início Realizado]]))&lt; 0,(Tabela5[[#This Row],[Hora Fim Realizado]]-Tabela5[[#This Row],[Hora Início Realizado]])-V585,V585-(Tabela5[[#This Row],[Hora Fim Realizado]]-Tabela5[[#This Row],[Hora Início Realizado]]))</f>
        <v>0.32431712962962961</v>
      </c>
      <c r="W585">
        <f>IF((V585-(Tabela5[[#This Row],[Hora Fim Realizado]]-Tabela5[[#This Row],[Hora Início Realizado]]))&lt; 0,-1*(MINUTE(Tabela5[[#This Row],[Hora ]]))+(HOUR(Tabela5[[#This Row],[Hora ]])*60),(MINUTE(Tabela5[[#This Row],[Hora ]]))+(HOUR(Tabela5[[#This Row],[Hora ]])*60))</f>
        <v>373</v>
      </c>
      <c r="X585" t="str">
        <f t="shared" si="9"/>
        <v>Acima de 120 minutos</v>
      </c>
      <c r="Y585" s="3">
        <f>IFERROR(MROUND(Tabela5[[#This Row],[Filtro Horário Fim]],1/48)," ")</f>
        <v>0.77083333333333326</v>
      </c>
      <c r="Z585" s="3">
        <f>IFERROR(MROUND(Tabela5[[#This Row],[Hora Início Realizado]],1/48)," ")</f>
        <v>0.4375</v>
      </c>
    </row>
    <row r="586" spans="1:26" x14ac:dyDescent="0.3">
      <c r="A586" t="s">
        <v>17</v>
      </c>
      <c r="B586">
        <v>473</v>
      </c>
      <c r="C586" t="s">
        <v>1905</v>
      </c>
      <c r="D586" t="s">
        <v>416</v>
      </c>
      <c r="E586" t="s">
        <v>2635</v>
      </c>
      <c r="F586" t="s">
        <v>2636</v>
      </c>
      <c r="G586" t="s">
        <v>1156</v>
      </c>
      <c r="H586" t="s">
        <v>573</v>
      </c>
      <c r="I586" t="s">
        <v>24</v>
      </c>
      <c r="J586" t="s">
        <v>37</v>
      </c>
      <c r="K586" t="s">
        <v>2489</v>
      </c>
      <c r="L586" t="s">
        <v>501</v>
      </c>
      <c r="M586" t="s">
        <v>502</v>
      </c>
      <c r="N586" t="s">
        <v>2637</v>
      </c>
      <c r="O586" s="3" t="s">
        <v>2638</v>
      </c>
      <c r="P586" t="s">
        <v>92</v>
      </c>
      <c r="R586">
        <v>11.88</v>
      </c>
      <c r="S586" t="str">
        <f>LEFT(Tabela5[[#This Row],[Hora Fim Realizado]],5)</f>
        <v>18:40</v>
      </c>
      <c r="T586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19h</v>
      </c>
      <c r="U586" s="3">
        <f>IF((V586-(Tabela5[[#This Row],[Hora Fim Realizado]]-Tabela5[[#This Row],[Hora Início Realizado]]))&lt; 0,(Tabela5[[#This Row],[Hora Fim Realizado]]-Tabela5[[#This Row],[Hora Início Realizado]])-V586,V586-(Tabela5[[#This Row],[Hora Fim Realizado]]-Tabela5[[#This Row],[Hora Início Realizado]]))</f>
        <v>0.33822916666666664</v>
      </c>
      <c r="W586">
        <f>IF((V586-(Tabela5[[#This Row],[Hora Fim Realizado]]-Tabela5[[#This Row],[Hora Início Realizado]]))&lt; 0,-1*(MINUTE(Tabela5[[#This Row],[Hora ]]))+(HOUR(Tabela5[[#This Row],[Hora ]])*60),(MINUTE(Tabela5[[#This Row],[Hora ]]))+(HOUR(Tabela5[[#This Row],[Hora ]])*60))</f>
        <v>473</v>
      </c>
      <c r="X586" t="str">
        <f t="shared" si="9"/>
        <v>Acima de 120 minutos</v>
      </c>
      <c r="Y586" s="3">
        <f>IFERROR(MROUND(Tabela5[[#This Row],[Filtro Horário Fim]],1/48)," ")</f>
        <v>0.77083333333333326</v>
      </c>
      <c r="Z586" s="3">
        <f>IFERROR(MROUND(Tabela5[[#This Row],[Hora Início Realizado]],1/48)," ")</f>
        <v>0.4375</v>
      </c>
    </row>
    <row r="587" spans="1:26" x14ac:dyDescent="0.3">
      <c r="A587" t="s">
        <v>17</v>
      </c>
      <c r="B587">
        <v>490</v>
      </c>
      <c r="C587" t="s">
        <v>1905</v>
      </c>
      <c r="D587" t="s">
        <v>1326</v>
      </c>
      <c r="E587" t="s">
        <v>2639</v>
      </c>
      <c r="F587" t="s">
        <v>2640</v>
      </c>
      <c r="G587" t="s">
        <v>1181</v>
      </c>
      <c r="H587" t="s">
        <v>182</v>
      </c>
      <c r="I587" t="s">
        <v>24</v>
      </c>
      <c r="J587" t="s">
        <v>37</v>
      </c>
      <c r="K587" t="s">
        <v>2489</v>
      </c>
      <c r="L587" t="s">
        <v>27</v>
      </c>
      <c r="M587" t="s">
        <v>28</v>
      </c>
      <c r="N587" t="s">
        <v>456</v>
      </c>
      <c r="O587" s="3" t="s">
        <v>2641</v>
      </c>
      <c r="P587" t="s">
        <v>59</v>
      </c>
      <c r="R587">
        <v>16.25</v>
      </c>
      <c r="S587" t="str">
        <f>LEFT(Tabela5[[#This Row],[Hora Fim Realizado]],5)</f>
        <v>22:57</v>
      </c>
      <c r="T587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Acima de 21h</v>
      </c>
      <c r="U587" s="3">
        <f>IF((V587-(Tabela5[[#This Row],[Hora Fim Realizado]]-Tabela5[[#This Row],[Hora Início Realizado]]))&lt; 0,(Tabela5[[#This Row],[Hora Fim Realizado]]-Tabela5[[#This Row],[Hora Início Realizado]])-V587,V587-(Tabela5[[#This Row],[Hora Fim Realizado]]-Tabela5[[#This Row],[Hora Início Realizado]]))</f>
        <v>0.4102083333333334</v>
      </c>
      <c r="W587">
        <f>IF((V587-(Tabela5[[#This Row],[Hora Fim Realizado]]-Tabela5[[#This Row],[Hora Início Realizado]]))&lt; 0,-1*(MINUTE(Tabela5[[#This Row],[Hora ]]))+(HOUR(Tabela5[[#This Row],[Hora ]])*60),(MINUTE(Tabela5[[#This Row],[Hora ]]))+(HOUR(Tabela5[[#This Row],[Hora ]])*60))</f>
        <v>490</v>
      </c>
      <c r="X587" t="str">
        <f t="shared" si="9"/>
        <v>Acima de 120 minutos</v>
      </c>
      <c r="Y587" s="3">
        <f>IFERROR(MROUND(Tabela5[[#This Row],[Filtro Horário Fim]],1/48)," ")</f>
        <v>0.95833333333333326</v>
      </c>
      <c r="Z587" s="3">
        <f>IFERROR(MROUND(Tabela5[[#This Row],[Hora Início Realizado]],1/48)," ")</f>
        <v>0.54166666666666663</v>
      </c>
    </row>
    <row r="588" spans="1:26" x14ac:dyDescent="0.3">
      <c r="A588" t="s">
        <v>17</v>
      </c>
      <c r="B588">
        <v>381</v>
      </c>
      <c r="C588" t="s">
        <v>1905</v>
      </c>
      <c r="D588" t="s">
        <v>2642</v>
      </c>
      <c r="E588" t="s">
        <v>2643</v>
      </c>
      <c r="F588" t="s">
        <v>2644</v>
      </c>
      <c r="G588" t="s">
        <v>1194</v>
      </c>
      <c r="H588" t="s">
        <v>1516</v>
      </c>
      <c r="I588" t="s">
        <v>24</v>
      </c>
      <c r="J588" t="s">
        <v>37</v>
      </c>
      <c r="K588" t="s">
        <v>2508</v>
      </c>
      <c r="L588" t="s">
        <v>27</v>
      </c>
      <c r="M588" t="s">
        <v>28</v>
      </c>
      <c r="N588" t="s">
        <v>2645</v>
      </c>
      <c r="O588" s="3" t="s">
        <v>2114</v>
      </c>
      <c r="P588" t="s">
        <v>41</v>
      </c>
      <c r="R588">
        <v>15.375</v>
      </c>
      <c r="S588" t="str">
        <f>LEFT(Tabela5[[#This Row],[Hora Fim Realizado]],5)</f>
        <v>21:00</v>
      </c>
      <c r="T588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588" s="3">
        <f>IF((V588-(Tabela5[[#This Row],[Hora Fim Realizado]]-Tabela5[[#This Row],[Hora Início Realizado]]))&lt; 0,(Tabela5[[#This Row],[Hora Fim Realizado]]-Tabela5[[#This Row],[Hora Início Realizado]])-V588,V588-(Tabela5[[#This Row],[Hora Fim Realizado]]-Tabela5[[#This Row],[Hora Início Realizado]]))</f>
        <v>0.31921296296296298</v>
      </c>
      <c r="W588">
        <f>IF((V588-(Tabela5[[#This Row],[Hora Fim Realizado]]-Tabela5[[#This Row],[Hora Início Realizado]]))&lt; 0,-1*(MINUTE(Tabela5[[#This Row],[Hora ]]))+(HOUR(Tabela5[[#This Row],[Hora ]])*60),(MINUTE(Tabela5[[#This Row],[Hora ]]))+(HOUR(Tabela5[[#This Row],[Hora ]])*60))</f>
        <v>381</v>
      </c>
      <c r="X588" t="str">
        <f t="shared" si="9"/>
        <v>Acima de 120 minutos</v>
      </c>
      <c r="Y588" s="3">
        <f>IFERROR(MROUND(Tabela5[[#This Row],[Filtro Horário Fim]],1/48)," ")</f>
        <v>0.875</v>
      </c>
      <c r="Z588" s="3">
        <f>IFERROR(MROUND(Tabela5[[#This Row],[Hora Início Realizado]],1/48)," ")</f>
        <v>0.5625</v>
      </c>
    </row>
    <row r="589" spans="1:26" x14ac:dyDescent="0.3">
      <c r="A589" t="s">
        <v>17</v>
      </c>
      <c r="B589">
        <v>391</v>
      </c>
      <c r="C589" t="s">
        <v>1905</v>
      </c>
      <c r="D589" t="s">
        <v>439</v>
      </c>
      <c r="E589" t="s">
        <v>2646</v>
      </c>
      <c r="F589" t="s">
        <v>2647</v>
      </c>
      <c r="G589" t="s">
        <v>1224</v>
      </c>
      <c r="H589" t="s">
        <v>717</v>
      </c>
      <c r="I589" t="s">
        <v>24</v>
      </c>
      <c r="J589" t="s">
        <v>37</v>
      </c>
      <c r="K589" t="s">
        <v>2508</v>
      </c>
      <c r="L589" t="s">
        <v>27</v>
      </c>
      <c r="M589" t="s">
        <v>28</v>
      </c>
      <c r="N589" t="s">
        <v>2648</v>
      </c>
      <c r="O589" s="3" t="s">
        <v>2649</v>
      </c>
      <c r="P589" t="s">
        <v>50</v>
      </c>
      <c r="R589">
        <v>15.25</v>
      </c>
      <c r="S589" t="str">
        <f>LEFT(Tabela5[[#This Row],[Hora Fim Realizado]],5)</f>
        <v>20:50</v>
      </c>
      <c r="T589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589" s="3">
        <f>IF((V589-(Tabela5[[#This Row],[Hora Fim Realizado]]-Tabela5[[#This Row],[Hora Início Realizado]]))&lt; 0,(Tabela5[[#This Row],[Hora Fim Realizado]]-Tabela5[[#This Row],[Hora Início Realizado]])-V589,V589-(Tabela5[[#This Row],[Hora Fim Realizado]]-Tabela5[[#This Row],[Hora Início Realizado]]))</f>
        <v>0.31218749999999995</v>
      </c>
      <c r="W589">
        <f>IF((V589-(Tabela5[[#This Row],[Hora Fim Realizado]]-Tabela5[[#This Row],[Hora Início Realizado]]))&lt; 0,-1*(MINUTE(Tabela5[[#This Row],[Hora ]]))+(HOUR(Tabela5[[#This Row],[Hora ]])*60),(MINUTE(Tabela5[[#This Row],[Hora ]]))+(HOUR(Tabela5[[#This Row],[Hora ]])*60))</f>
        <v>391</v>
      </c>
      <c r="X589" t="str">
        <f t="shared" si="9"/>
        <v>Acima de 120 minutos</v>
      </c>
      <c r="Y589" s="3">
        <f>IFERROR(MROUND(Tabela5[[#This Row],[Filtro Horário Fim]],1/48)," ")</f>
        <v>0.875</v>
      </c>
      <c r="Z589" s="3">
        <f>IFERROR(MROUND(Tabela5[[#This Row],[Hora Início Realizado]],1/48)," ")</f>
        <v>0.5625</v>
      </c>
    </row>
    <row r="590" spans="1:26" x14ac:dyDescent="0.3">
      <c r="A590" t="s">
        <v>17</v>
      </c>
      <c r="B590">
        <v>465</v>
      </c>
      <c r="C590" t="s">
        <v>1905</v>
      </c>
      <c r="D590" t="s">
        <v>446</v>
      </c>
      <c r="E590" t="s">
        <v>2650</v>
      </c>
      <c r="F590" t="s">
        <v>2636</v>
      </c>
      <c r="G590" t="s">
        <v>1224</v>
      </c>
      <c r="H590" t="s">
        <v>1145</v>
      </c>
      <c r="I590" t="s">
        <v>24</v>
      </c>
      <c r="J590" t="s">
        <v>37</v>
      </c>
      <c r="K590" t="s">
        <v>2489</v>
      </c>
      <c r="L590" t="s">
        <v>501</v>
      </c>
      <c r="M590" t="s">
        <v>502</v>
      </c>
      <c r="N590" t="s">
        <v>2651</v>
      </c>
      <c r="O590" s="3" t="s">
        <v>2652</v>
      </c>
      <c r="P590" t="s">
        <v>50</v>
      </c>
      <c r="R590">
        <v>16.420000000000002</v>
      </c>
      <c r="S590" t="str">
        <f>LEFT(Tabela5[[#This Row],[Hora Fim Realizado]],5)</f>
        <v>18:27</v>
      </c>
      <c r="T590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19h</v>
      </c>
      <c r="U590" s="3">
        <f>IF((V590-(Tabela5[[#This Row],[Hora Fim Realizado]]-Tabela5[[#This Row],[Hora Início Realizado]]))&lt; 0,(Tabela5[[#This Row],[Hora Fim Realizado]]-Tabela5[[#This Row],[Hora Início Realizado]])-V590,V590-(Tabela5[[#This Row],[Hora Fim Realizado]]-Tabela5[[#This Row],[Hora Início Realizado]]))</f>
        <v>0.34385416666666663</v>
      </c>
      <c r="W590">
        <f>IF((V590-(Tabela5[[#This Row],[Hora Fim Realizado]]-Tabela5[[#This Row],[Hora Início Realizado]]))&lt; 0,-1*(MINUTE(Tabela5[[#This Row],[Hora ]]))+(HOUR(Tabela5[[#This Row],[Hora ]])*60),(MINUTE(Tabela5[[#This Row],[Hora ]]))+(HOUR(Tabela5[[#This Row],[Hora ]])*60))</f>
        <v>465</v>
      </c>
      <c r="X590" t="str">
        <f t="shared" si="9"/>
        <v>Acima de 120 minutos</v>
      </c>
      <c r="Y590" s="3">
        <f>IFERROR(MROUND(Tabela5[[#This Row],[Filtro Horário Fim]],1/48)," ")</f>
        <v>0.77083333333333326</v>
      </c>
      <c r="Z590" s="3">
        <f>IFERROR(MROUND(Tabela5[[#This Row],[Hora Início Realizado]],1/48)," ")</f>
        <v>0.41666666666666663</v>
      </c>
    </row>
    <row r="591" spans="1:26" x14ac:dyDescent="0.3">
      <c r="A591" t="s">
        <v>17</v>
      </c>
      <c r="B591">
        <v>396</v>
      </c>
      <c r="C591" t="s">
        <v>1905</v>
      </c>
      <c r="D591" t="s">
        <v>1339</v>
      </c>
      <c r="E591" t="s">
        <v>2653</v>
      </c>
      <c r="F591" t="s">
        <v>2654</v>
      </c>
      <c r="G591" t="s">
        <v>1208</v>
      </c>
      <c r="H591" t="s">
        <v>789</v>
      </c>
      <c r="I591" t="s">
        <v>24</v>
      </c>
      <c r="J591" t="s">
        <v>37</v>
      </c>
      <c r="K591" t="s">
        <v>2508</v>
      </c>
      <c r="L591" t="s">
        <v>27</v>
      </c>
      <c r="M591" t="s">
        <v>28</v>
      </c>
      <c r="N591" t="s">
        <v>97</v>
      </c>
      <c r="O591" s="3" t="s">
        <v>2655</v>
      </c>
      <c r="P591" t="s">
        <v>59</v>
      </c>
      <c r="R591">
        <v>13.625</v>
      </c>
      <c r="S591" t="str">
        <f>LEFT(Tabela5[[#This Row],[Hora Fim Realizado]],5)</f>
        <v>20:39</v>
      </c>
      <c r="T591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591" s="3">
        <f>IF((V591-(Tabela5[[#This Row],[Hora Fim Realizado]]-Tabela5[[#This Row],[Hora Início Realizado]]))&lt; 0,(Tabela5[[#This Row],[Hora Fim Realizado]]-Tabela5[[#This Row],[Hora Início Realizado]])-V591,V591-(Tabela5[[#This Row],[Hora Fim Realizado]]-Tabela5[[#This Row],[Hora Início Realizado]]))</f>
        <v>0.30841435185185184</v>
      </c>
      <c r="W591">
        <f>IF((V591-(Tabela5[[#This Row],[Hora Fim Realizado]]-Tabela5[[#This Row],[Hora Início Realizado]]))&lt; 0,-1*(MINUTE(Tabela5[[#This Row],[Hora ]]))+(HOUR(Tabela5[[#This Row],[Hora ]])*60),(MINUTE(Tabela5[[#This Row],[Hora ]]))+(HOUR(Tabela5[[#This Row],[Hora ]])*60))</f>
        <v>396</v>
      </c>
      <c r="X591" t="str">
        <f t="shared" si="9"/>
        <v>Acima de 120 minutos</v>
      </c>
      <c r="Y591" s="3">
        <f>IFERROR(MROUND(Tabela5[[#This Row],[Filtro Horário Fim]],1/48)," ")</f>
        <v>0.85416666666666663</v>
      </c>
      <c r="Z591" s="3">
        <f>IFERROR(MROUND(Tabela5[[#This Row],[Hora Início Realizado]],1/48)," ")</f>
        <v>0.5625</v>
      </c>
    </row>
    <row r="592" spans="1:26" x14ac:dyDescent="0.3">
      <c r="A592" t="s">
        <v>17</v>
      </c>
      <c r="B592">
        <v>328</v>
      </c>
      <c r="C592" t="s">
        <v>1905</v>
      </c>
      <c r="D592" t="s">
        <v>1355</v>
      </c>
      <c r="E592" t="s">
        <v>2656</v>
      </c>
      <c r="F592" t="s">
        <v>2657</v>
      </c>
      <c r="G592" t="s">
        <v>1201</v>
      </c>
      <c r="H592" t="s">
        <v>1606</v>
      </c>
      <c r="I592" t="s">
        <v>24</v>
      </c>
      <c r="J592" t="s">
        <v>37</v>
      </c>
      <c r="K592" t="s">
        <v>2508</v>
      </c>
      <c r="L592" t="s">
        <v>27</v>
      </c>
      <c r="M592" t="s">
        <v>28</v>
      </c>
      <c r="N592" t="s">
        <v>2658</v>
      </c>
      <c r="O592" s="3" t="s">
        <v>2659</v>
      </c>
      <c r="P592" t="s">
        <v>31</v>
      </c>
      <c r="R592">
        <v>10.875</v>
      </c>
      <c r="S592" t="str">
        <f>LEFT(Tabela5[[#This Row],[Hora Fim Realizado]],5)</f>
        <v>19:42</v>
      </c>
      <c r="T592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592" s="3">
        <f>IF((V592-(Tabela5[[#This Row],[Hora Fim Realizado]]-Tabela5[[#This Row],[Hora Início Realizado]]))&lt; 0,(Tabela5[[#This Row],[Hora Fim Realizado]]-Tabela5[[#This Row],[Hora Início Realizado]])-V592,V592-(Tabela5[[#This Row],[Hora Fim Realizado]]-Tabela5[[#This Row],[Hora Início Realizado]]))</f>
        <v>0.27232638888888894</v>
      </c>
      <c r="W592">
        <f>IF((V592-(Tabela5[[#This Row],[Hora Fim Realizado]]-Tabela5[[#This Row],[Hora Início Realizado]]))&lt; 0,-1*(MINUTE(Tabela5[[#This Row],[Hora ]]))+(HOUR(Tabela5[[#This Row],[Hora ]])*60),(MINUTE(Tabela5[[#This Row],[Hora ]]))+(HOUR(Tabela5[[#This Row],[Hora ]])*60))</f>
        <v>328</v>
      </c>
      <c r="X592" t="str">
        <f t="shared" si="9"/>
        <v>Acima de 120 minutos</v>
      </c>
      <c r="Y592" s="3">
        <f>IFERROR(MROUND(Tabela5[[#This Row],[Filtro Horário Fim]],1/48)," ")</f>
        <v>0.8125</v>
      </c>
      <c r="Z592" s="3">
        <f>IFERROR(MROUND(Tabela5[[#This Row],[Hora Início Realizado]],1/48)," ")</f>
        <v>0.54166666666666663</v>
      </c>
    </row>
    <row r="593" spans="1:26" x14ac:dyDescent="0.3">
      <c r="A593" t="s">
        <v>17</v>
      </c>
      <c r="B593">
        <v>333</v>
      </c>
      <c r="C593" t="s">
        <v>1905</v>
      </c>
      <c r="D593" t="s">
        <v>2660</v>
      </c>
      <c r="E593" t="s">
        <v>2661</v>
      </c>
      <c r="F593" t="s">
        <v>2662</v>
      </c>
      <c r="G593" t="s">
        <v>1188</v>
      </c>
      <c r="H593" t="s">
        <v>558</v>
      </c>
      <c r="I593" t="s">
        <v>24</v>
      </c>
      <c r="J593" t="s">
        <v>37</v>
      </c>
      <c r="K593" t="s">
        <v>2489</v>
      </c>
      <c r="L593" t="s">
        <v>27</v>
      </c>
      <c r="M593" t="s">
        <v>28</v>
      </c>
      <c r="N593" t="s">
        <v>2663</v>
      </c>
      <c r="O593" s="3" t="s">
        <v>2664</v>
      </c>
      <c r="P593" t="s">
        <v>68</v>
      </c>
      <c r="R593">
        <v>15.875</v>
      </c>
      <c r="S593" t="str">
        <f>LEFT(Tabela5[[#This Row],[Hora Fim Realizado]],5)</f>
        <v>19:48</v>
      </c>
      <c r="T593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593" s="3">
        <f>IF((V593-(Tabela5[[#This Row],[Hora Fim Realizado]]-Tabela5[[#This Row],[Hora Início Realizado]]))&lt; 0,(Tabela5[[#This Row],[Hora Fim Realizado]]-Tabela5[[#This Row],[Hora Início Realizado]])-V593,V593-(Tabela5[[#This Row],[Hora Fim Realizado]]-Tabela5[[#This Row],[Hora Início Realizado]]))</f>
        <v>0.26906250000000009</v>
      </c>
      <c r="W593">
        <f>IF((V593-(Tabela5[[#This Row],[Hora Fim Realizado]]-Tabela5[[#This Row],[Hora Início Realizado]]))&lt; 0,-1*(MINUTE(Tabela5[[#This Row],[Hora ]]))+(HOUR(Tabela5[[#This Row],[Hora ]])*60),(MINUTE(Tabela5[[#This Row],[Hora ]]))+(HOUR(Tabela5[[#This Row],[Hora ]])*60))</f>
        <v>333</v>
      </c>
      <c r="X593" t="str">
        <f t="shared" si="9"/>
        <v>Acima de 120 minutos</v>
      </c>
      <c r="Y593" s="3">
        <f>IFERROR(MROUND(Tabela5[[#This Row],[Filtro Horário Fim]],1/48)," ")</f>
        <v>0.83333333333333326</v>
      </c>
      <c r="Z593" s="3">
        <f>IFERROR(MROUND(Tabela5[[#This Row],[Hora Início Realizado]],1/48)," ")</f>
        <v>0.5625</v>
      </c>
    </row>
    <row r="594" spans="1:26" x14ac:dyDescent="0.3">
      <c r="A594" t="s">
        <v>17</v>
      </c>
      <c r="B594">
        <v>151</v>
      </c>
      <c r="C594" t="s">
        <v>1905</v>
      </c>
      <c r="D594" t="s">
        <v>2665</v>
      </c>
      <c r="E594" t="s">
        <v>2666</v>
      </c>
      <c r="F594" t="s">
        <v>2667</v>
      </c>
      <c r="G594" t="s">
        <v>1188</v>
      </c>
      <c r="H594" t="s">
        <v>499</v>
      </c>
      <c r="I594" t="s">
        <v>24</v>
      </c>
      <c r="J594" t="s">
        <v>37</v>
      </c>
      <c r="K594" t="s">
        <v>2508</v>
      </c>
      <c r="L594" t="s">
        <v>27</v>
      </c>
      <c r="M594" t="s">
        <v>942</v>
      </c>
      <c r="N594" t="s">
        <v>2668</v>
      </c>
      <c r="O594" s="3" t="s">
        <v>2669</v>
      </c>
      <c r="P594" t="s">
        <v>68</v>
      </c>
      <c r="R594">
        <v>8.6150000000000002</v>
      </c>
      <c r="S594" t="str">
        <f>LEFT(Tabela5[[#This Row],[Hora Fim Realizado]],5)</f>
        <v>17:48</v>
      </c>
      <c r="T594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18h</v>
      </c>
      <c r="U594" s="3">
        <f>IF((V594-(Tabela5[[#This Row],[Hora Fim Realizado]]-Tabela5[[#This Row],[Hora Início Realizado]]))&lt; 0,(Tabela5[[#This Row],[Hora Fim Realizado]]-Tabela5[[#This Row],[Hora Início Realizado]])-V594,V594-(Tabela5[[#This Row],[Hora Fim Realizado]]-Tabela5[[#This Row],[Hora Início Realizado]]))</f>
        <v>0.14527777777777773</v>
      </c>
      <c r="W594">
        <f>IF((V594-(Tabela5[[#This Row],[Hora Fim Realizado]]-Tabela5[[#This Row],[Hora Início Realizado]]))&lt; 0,-1*(MINUTE(Tabela5[[#This Row],[Hora ]]))+(HOUR(Tabela5[[#This Row],[Hora ]])*60),(MINUTE(Tabela5[[#This Row],[Hora ]]))+(HOUR(Tabela5[[#This Row],[Hora ]])*60))</f>
        <v>151</v>
      </c>
      <c r="X594" t="str">
        <f t="shared" si="9"/>
        <v>Acima de 120 minutos</v>
      </c>
      <c r="Y594" s="3">
        <f>IFERROR(MROUND(Tabela5[[#This Row],[Filtro Horário Fim]],1/48)," ")</f>
        <v>0.75</v>
      </c>
      <c r="Z594" s="3">
        <f>IFERROR(MROUND(Tabela5[[#This Row],[Hora Início Realizado]],1/48)," ")</f>
        <v>0.60416666666666663</v>
      </c>
    </row>
    <row r="595" spans="1:26" x14ac:dyDescent="0.3">
      <c r="A595" t="s">
        <v>17</v>
      </c>
      <c r="B595">
        <v>382</v>
      </c>
      <c r="C595" t="s">
        <v>1905</v>
      </c>
      <c r="D595" t="s">
        <v>1375</v>
      </c>
      <c r="E595" t="s">
        <v>2670</v>
      </c>
      <c r="F595" t="s">
        <v>2671</v>
      </c>
      <c r="G595" t="s">
        <v>1201</v>
      </c>
      <c r="H595" t="s">
        <v>2513</v>
      </c>
      <c r="I595" t="s">
        <v>24</v>
      </c>
      <c r="J595" t="s">
        <v>37</v>
      </c>
      <c r="K595" t="s">
        <v>2489</v>
      </c>
      <c r="L595" t="s">
        <v>501</v>
      </c>
      <c r="M595" t="s">
        <v>502</v>
      </c>
      <c r="N595" t="s">
        <v>2672</v>
      </c>
      <c r="O595" s="3" t="s">
        <v>2673</v>
      </c>
      <c r="P595" t="s">
        <v>31</v>
      </c>
      <c r="R595">
        <v>15.25</v>
      </c>
      <c r="S595" t="str">
        <f>LEFT(Tabela5[[#This Row],[Hora Fim Realizado]],5)</f>
        <v>18:29</v>
      </c>
      <c r="T595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19h</v>
      </c>
      <c r="U595" s="3">
        <f>IF((V595-(Tabela5[[#This Row],[Hora Fim Realizado]]-Tabela5[[#This Row],[Hora Início Realizado]]))&lt; 0,(Tabela5[[#This Row],[Hora Fim Realizado]]-Tabela5[[#This Row],[Hora Início Realizado]])-V595,V595-(Tabela5[[#This Row],[Hora Fim Realizado]]-Tabela5[[#This Row],[Hora Início Realizado]]))</f>
        <v>0.31871527777777781</v>
      </c>
      <c r="W595">
        <f>IF((V595-(Tabela5[[#This Row],[Hora Fim Realizado]]-Tabela5[[#This Row],[Hora Início Realizado]]))&lt; 0,-1*(MINUTE(Tabela5[[#This Row],[Hora ]]))+(HOUR(Tabela5[[#This Row],[Hora ]])*60),(MINUTE(Tabela5[[#This Row],[Hora ]]))+(HOUR(Tabela5[[#This Row],[Hora ]])*60))</f>
        <v>382</v>
      </c>
      <c r="X595" t="str">
        <f t="shared" si="9"/>
        <v>Acima de 120 minutos</v>
      </c>
      <c r="Y595" s="3">
        <f>IFERROR(MROUND(Tabela5[[#This Row],[Filtro Horário Fim]],1/48)," ")</f>
        <v>0.77083333333333326</v>
      </c>
      <c r="Z595" s="3">
        <f>IFERROR(MROUND(Tabela5[[#This Row],[Hora Início Realizado]],1/48)," ")</f>
        <v>0.45833333333333331</v>
      </c>
    </row>
    <row r="596" spans="1:26" x14ac:dyDescent="0.3">
      <c r="A596" t="s">
        <v>17</v>
      </c>
      <c r="B596">
        <v>329</v>
      </c>
      <c r="C596" t="s">
        <v>1905</v>
      </c>
      <c r="D596" t="s">
        <v>2674</v>
      </c>
      <c r="E596" t="s">
        <v>2675</v>
      </c>
      <c r="F596" t="s">
        <v>2676</v>
      </c>
      <c r="G596" t="s">
        <v>1156</v>
      </c>
      <c r="H596" t="s">
        <v>499</v>
      </c>
      <c r="I596" t="s">
        <v>24</v>
      </c>
      <c r="J596" t="s">
        <v>37</v>
      </c>
      <c r="K596" t="s">
        <v>2508</v>
      </c>
      <c r="L596" t="s">
        <v>27</v>
      </c>
      <c r="M596" t="s">
        <v>28</v>
      </c>
      <c r="N596" t="s">
        <v>57</v>
      </c>
      <c r="O596" s="3" t="s">
        <v>2677</v>
      </c>
      <c r="P596" t="s">
        <v>92</v>
      </c>
      <c r="R596">
        <v>10</v>
      </c>
      <c r="S596" t="str">
        <f>LEFT(Tabela5[[#This Row],[Hora Fim Realizado]],5)</f>
        <v>19:36</v>
      </c>
      <c r="T596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596" s="3">
        <f>IF((V596-(Tabela5[[#This Row],[Hora Fim Realizado]]-Tabela5[[#This Row],[Hora Início Realizado]]))&lt; 0,(Tabela5[[#This Row],[Hora Fim Realizado]]-Tabela5[[#This Row],[Hora Início Realizado]])-V596,V596-(Tabela5[[#This Row],[Hora Fim Realizado]]-Tabela5[[#This Row],[Hora Início Realizado]]))</f>
        <v>0.27201388888888889</v>
      </c>
      <c r="W596">
        <f>IF((V596-(Tabela5[[#This Row],[Hora Fim Realizado]]-Tabela5[[#This Row],[Hora Início Realizado]]))&lt; 0,-1*(MINUTE(Tabela5[[#This Row],[Hora ]]))+(HOUR(Tabela5[[#This Row],[Hora ]])*60),(MINUTE(Tabela5[[#This Row],[Hora ]]))+(HOUR(Tabela5[[#This Row],[Hora ]])*60))</f>
        <v>329</v>
      </c>
      <c r="X596" t="str">
        <f t="shared" si="9"/>
        <v>Acima de 120 minutos</v>
      </c>
      <c r="Y596" s="3">
        <f>IFERROR(MROUND(Tabela5[[#This Row],[Filtro Horário Fim]],1/48)," ")</f>
        <v>0.8125</v>
      </c>
      <c r="Z596" s="3">
        <f>IFERROR(MROUND(Tabela5[[#This Row],[Hora Início Realizado]],1/48)," ")</f>
        <v>0.54166666666666663</v>
      </c>
    </row>
    <row r="597" spans="1:26" x14ac:dyDescent="0.3">
      <c r="A597" t="s">
        <v>17</v>
      </c>
      <c r="B597">
        <v>450</v>
      </c>
      <c r="C597" t="s">
        <v>1905</v>
      </c>
      <c r="D597" t="s">
        <v>512</v>
      </c>
      <c r="E597" t="s">
        <v>2948</v>
      </c>
      <c r="F597" t="s">
        <v>2949</v>
      </c>
      <c r="G597" t="s">
        <v>2859</v>
      </c>
      <c r="H597" t="s">
        <v>777</v>
      </c>
      <c r="I597" t="s">
        <v>24</v>
      </c>
      <c r="J597" t="s">
        <v>37</v>
      </c>
      <c r="K597" t="s">
        <v>2508</v>
      </c>
      <c r="L597" t="s">
        <v>501</v>
      </c>
      <c r="M597" t="s">
        <v>502</v>
      </c>
      <c r="N597" t="s">
        <v>2950</v>
      </c>
      <c r="O597" s="3" t="s">
        <v>2951</v>
      </c>
      <c r="P597" t="s">
        <v>92</v>
      </c>
      <c r="R597">
        <v>15.25</v>
      </c>
      <c r="S597" t="str">
        <f>LEFT(Tabela5[[#This Row],[Hora Fim Realizado]],5)</f>
        <v>18:59</v>
      </c>
      <c r="T597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19h</v>
      </c>
      <c r="U597" s="3">
        <f>IF((V597-(Tabela5[[#This Row],[Hora Fim Realizado]]-Tabela5[[#This Row],[Hora Início Realizado]]))&lt; 0,(Tabela5[[#This Row],[Hora Fim Realizado]]-Tabela5[[#This Row],[Hora Início Realizado]])-V597,V597-(Tabela5[[#This Row],[Hora Fim Realizado]]-Tabela5[[#This Row],[Hora Início Realizado]]))</f>
        <v>0.35465277777777782</v>
      </c>
      <c r="W597">
        <f>IF((V597-(Tabela5[[#This Row],[Hora Fim Realizado]]-Tabela5[[#This Row],[Hora Início Realizado]]))&lt; 0,-1*(MINUTE(Tabela5[[#This Row],[Hora ]]))+(HOUR(Tabela5[[#This Row],[Hora ]])*60),(MINUTE(Tabela5[[#This Row],[Hora ]]))+(HOUR(Tabela5[[#This Row],[Hora ]])*60))</f>
        <v>450</v>
      </c>
      <c r="X597" t="str">
        <f t="shared" si="9"/>
        <v>Acima de 120 minutos</v>
      </c>
      <c r="Y597" s="3">
        <f>IFERROR(MROUND(Tabela5[[#This Row],[Filtro Horário Fim]],1/48)," ")</f>
        <v>0.79166666666666663</v>
      </c>
      <c r="Z597" s="3">
        <f>IFERROR(MROUND(Tabela5[[#This Row],[Hora Início Realizado]],1/48)," ")</f>
        <v>0.4375</v>
      </c>
    </row>
    <row r="598" spans="1:26" x14ac:dyDescent="0.3">
      <c r="A598" t="s">
        <v>17</v>
      </c>
      <c r="B598">
        <v>287</v>
      </c>
      <c r="C598" t="s">
        <v>1905</v>
      </c>
      <c r="D598" t="s">
        <v>2678</v>
      </c>
      <c r="E598" t="s">
        <v>2679</v>
      </c>
      <c r="F598" t="s">
        <v>2680</v>
      </c>
      <c r="G598" t="s">
        <v>1208</v>
      </c>
      <c r="H598" t="s">
        <v>262</v>
      </c>
      <c r="I598" t="s">
        <v>24</v>
      </c>
      <c r="J598" t="s">
        <v>37</v>
      </c>
      <c r="K598" t="s">
        <v>2489</v>
      </c>
      <c r="L598" t="s">
        <v>27</v>
      </c>
      <c r="M598" t="s">
        <v>28</v>
      </c>
      <c r="N598" t="s">
        <v>2681</v>
      </c>
      <c r="O598" s="3" t="s">
        <v>1916</v>
      </c>
      <c r="P598" t="s">
        <v>59</v>
      </c>
      <c r="R598">
        <v>16.875</v>
      </c>
      <c r="S598" t="str">
        <f>LEFT(Tabela5[[#This Row],[Hora Fim Realizado]],5)</f>
        <v>18:23</v>
      </c>
      <c r="T598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19h</v>
      </c>
      <c r="U598" s="3">
        <f>IF((V598-(Tabela5[[#This Row],[Hora Fim Realizado]]-Tabela5[[#This Row],[Hora Início Realizado]]))&lt; 0,(Tabela5[[#This Row],[Hora Fim Realizado]]-Tabela5[[#This Row],[Hora Início Realizado]])-V598,V598-(Tabela5[[#This Row],[Hora Fim Realizado]]-Tabela5[[#This Row],[Hora Início Realizado]]))</f>
        <v>0.21791666666666665</v>
      </c>
      <c r="W598">
        <f>IF((V598-(Tabela5[[#This Row],[Hora Fim Realizado]]-Tabela5[[#This Row],[Hora Início Realizado]]))&lt; 0,-1*(MINUTE(Tabela5[[#This Row],[Hora ]]))+(HOUR(Tabela5[[#This Row],[Hora ]])*60),(MINUTE(Tabela5[[#This Row],[Hora ]]))+(HOUR(Tabela5[[#This Row],[Hora ]])*60))</f>
        <v>287</v>
      </c>
      <c r="X598" t="str">
        <f t="shared" si="9"/>
        <v>Acima de 120 minutos</v>
      </c>
      <c r="Y598" s="3">
        <f>IFERROR(MROUND(Tabela5[[#This Row],[Filtro Horário Fim]],1/48)," ")</f>
        <v>0.77083333333333326</v>
      </c>
      <c r="Z598" s="3">
        <f>IFERROR(MROUND(Tabela5[[#This Row],[Hora Início Realizado]],1/48)," ")</f>
        <v>0.54166666666666663</v>
      </c>
    </row>
    <row r="599" spans="1:26" x14ac:dyDescent="0.3">
      <c r="A599" t="s">
        <v>17</v>
      </c>
      <c r="B599">
        <v>451</v>
      </c>
      <c r="C599" t="s">
        <v>1905</v>
      </c>
      <c r="D599" t="s">
        <v>2952</v>
      </c>
      <c r="E599" t="s">
        <v>2953</v>
      </c>
      <c r="F599" t="s">
        <v>2954</v>
      </c>
      <c r="G599" t="s">
        <v>2841</v>
      </c>
      <c r="H599" t="s">
        <v>144</v>
      </c>
      <c r="I599" t="s">
        <v>24</v>
      </c>
      <c r="J599" t="s">
        <v>37</v>
      </c>
      <c r="K599" t="s">
        <v>2489</v>
      </c>
      <c r="L599" t="s">
        <v>501</v>
      </c>
      <c r="M599" t="s">
        <v>502</v>
      </c>
      <c r="N599" t="s">
        <v>2955</v>
      </c>
      <c r="O599" s="3" t="s">
        <v>2956</v>
      </c>
      <c r="P599" t="s">
        <v>41</v>
      </c>
      <c r="R599">
        <v>14.75</v>
      </c>
      <c r="S599" t="str">
        <f>LEFT(Tabela5[[#This Row],[Hora Fim Realizado]],5)</f>
        <v>19:02</v>
      </c>
      <c r="T599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599" s="3">
        <f>IF((V599-(Tabela5[[#This Row],[Hora Fim Realizado]]-Tabela5[[#This Row],[Hora Início Realizado]]))&lt; 0,(Tabela5[[#This Row],[Hora Fim Realizado]]-Tabela5[[#This Row],[Hora Início Realizado]])-V599,V599-(Tabela5[[#This Row],[Hora Fim Realizado]]-Tabela5[[#This Row],[Hora Início Realizado]]))</f>
        <v>0.35363425925925929</v>
      </c>
      <c r="W599">
        <f>IF((V599-(Tabela5[[#This Row],[Hora Fim Realizado]]-Tabela5[[#This Row],[Hora Início Realizado]]))&lt; 0,-1*(MINUTE(Tabela5[[#This Row],[Hora ]]))+(HOUR(Tabela5[[#This Row],[Hora ]])*60),(MINUTE(Tabela5[[#This Row],[Hora ]]))+(HOUR(Tabela5[[#This Row],[Hora ]])*60))</f>
        <v>451</v>
      </c>
      <c r="X599" t="str">
        <f t="shared" si="9"/>
        <v>Acima de 120 minutos</v>
      </c>
      <c r="Y599" s="3">
        <f>IFERROR(MROUND(Tabela5[[#This Row],[Filtro Horário Fim]],1/48)," ")</f>
        <v>0.79166666666666663</v>
      </c>
      <c r="Z599" s="3">
        <f>IFERROR(MROUND(Tabela5[[#This Row],[Hora Início Realizado]],1/48)," ")</f>
        <v>0.4375</v>
      </c>
    </row>
    <row r="600" spans="1:26" x14ac:dyDescent="0.3">
      <c r="A600" t="s">
        <v>17</v>
      </c>
      <c r="B600">
        <v>375</v>
      </c>
      <c r="C600" t="s">
        <v>1905</v>
      </c>
      <c r="D600" t="s">
        <v>1397</v>
      </c>
      <c r="E600" t="s">
        <v>2957</v>
      </c>
      <c r="F600" t="s">
        <v>2958</v>
      </c>
      <c r="G600" t="s">
        <v>2881</v>
      </c>
      <c r="H600" t="s">
        <v>1656</v>
      </c>
      <c r="I600" t="s">
        <v>24</v>
      </c>
      <c r="J600" t="s">
        <v>37</v>
      </c>
      <c r="K600" t="s">
        <v>2489</v>
      </c>
      <c r="L600" t="s">
        <v>501</v>
      </c>
      <c r="M600" t="s">
        <v>502</v>
      </c>
      <c r="N600" t="s">
        <v>2959</v>
      </c>
      <c r="O600" s="3" t="s">
        <v>2960</v>
      </c>
      <c r="P600" t="s">
        <v>50</v>
      </c>
      <c r="R600">
        <v>13.41</v>
      </c>
      <c r="S600" t="str">
        <f>LEFT(Tabela5[[#This Row],[Hora Fim Realizado]],5)</f>
        <v>18:07</v>
      </c>
      <c r="T600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19h</v>
      </c>
      <c r="U600" s="3">
        <f>IF((V600-(Tabela5[[#This Row],[Hora Fim Realizado]]-Tabela5[[#This Row],[Hora Início Realizado]]))&lt; 0,(Tabela5[[#This Row],[Hora Fim Realizado]]-Tabela5[[#This Row],[Hora Início Realizado]])-V600,V600-(Tabela5[[#This Row],[Hora Fim Realizado]]-Tabela5[[#This Row],[Hora Início Realizado]]))</f>
        <v>0.32321759259259258</v>
      </c>
      <c r="W600">
        <f>IF((V600-(Tabela5[[#This Row],[Hora Fim Realizado]]-Tabela5[[#This Row],[Hora Início Realizado]]))&lt; 0,-1*(MINUTE(Tabela5[[#This Row],[Hora ]]))+(HOUR(Tabela5[[#This Row],[Hora ]])*60),(MINUTE(Tabela5[[#This Row],[Hora ]]))+(HOUR(Tabela5[[#This Row],[Hora ]])*60))</f>
        <v>375</v>
      </c>
      <c r="X600" t="str">
        <f t="shared" si="9"/>
        <v>Acima de 120 minutos</v>
      </c>
      <c r="Y600" s="3">
        <f>IFERROR(MROUND(Tabela5[[#This Row],[Filtro Horário Fim]],1/48)," ")</f>
        <v>0.75</v>
      </c>
      <c r="Z600" s="3">
        <f>IFERROR(MROUND(Tabela5[[#This Row],[Hora Início Realizado]],1/48)," ")</f>
        <v>0.4375</v>
      </c>
    </row>
    <row r="601" spans="1:26" x14ac:dyDescent="0.3">
      <c r="A601" t="s">
        <v>17</v>
      </c>
      <c r="B601">
        <v>476</v>
      </c>
      <c r="C601" t="s">
        <v>1905</v>
      </c>
      <c r="D601" t="s">
        <v>2961</v>
      </c>
      <c r="E601" t="s">
        <v>2962</v>
      </c>
      <c r="F601" t="s">
        <v>2963</v>
      </c>
      <c r="G601" t="s">
        <v>2875</v>
      </c>
      <c r="H601" t="s">
        <v>777</v>
      </c>
      <c r="I601" t="s">
        <v>24</v>
      </c>
      <c r="J601" t="s">
        <v>37</v>
      </c>
      <c r="K601" t="s">
        <v>2489</v>
      </c>
      <c r="L601" t="s">
        <v>501</v>
      </c>
      <c r="M601" t="s">
        <v>502</v>
      </c>
      <c r="N601" t="s">
        <v>1965</v>
      </c>
      <c r="O601" s="3" t="s">
        <v>2964</v>
      </c>
      <c r="P601" t="s">
        <v>31</v>
      </c>
      <c r="R601">
        <v>16.375</v>
      </c>
      <c r="S601" t="str">
        <f>LEFT(Tabela5[[#This Row],[Hora Fim Realizado]],5)</f>
        <v>18:19</v>
      </c>
      <c r="T601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19h</v>
      </c>
      <c r="U601" s="3">
        <f>IF((V601-(Tabela5[[#This Row],[Hora Fim Realizado]]-Tabela5[[#This Row],[Hora Início Realizado]]))&lt; 0,(Tabela5[[#This Row],[Hora Fim Realizado]]-Tabela5[[#This Row],[Hora Início Realizado]])-V601,V601-(Tabela5[[#This Row],[Hora Fim Realizado]]-Tabela5[[#This Row],[Hora Início Realizado]]))</f>
        <v>0.33659722222222227</v>
      </c>
      <c r="W601">
        <f>IF((V601-(Tabela5[[#This Row],[Hora Fim Realizado]]-Tabela5[[#This Row],[Hora Início Realizado]]))&lt; 0,-1*(MINUTE(Tabela5[[#This Row],[Hora ]]))+(HOUR(Tabela5[[#This Row],[Hora ]])*60),(MINUTE(Tabela5[[#This Row],[Hora ]]))+(HOUR(Tabela5[[#This Row],[Hora ]])*60))</f>
        <v>476</v>
      </c>
      <c r="X601" t="str">
        <f t="shared" si="9"/>
        <v>Acima de 120 minutos</v>
      </c>
      <c r="Y601" s="3">
        <f>IFERROR(MROUND(Tabela5[[#This Row],[Filtro Horário Fim]],1/48)," ")</f>
        <v>0.77083333333333326</v>
      </c>
      <c r="Z601" s="3">
        <f>IFERROR(MROUND(Tabela5[[#This Row],[Hora Início Realizado]],1/48)," ")</f>
        <v>0.4375</v>
      </c>
    </row>
    <row r="602" spans="1:26" x14ac:dyDescent="0.3">
      <c r="A602" t="s">
        <v>17</v>
      </c>
      <c r="B602">
        <v>408</v>
      </c>
      <c r="C602" t="s">
        <v>1905</v>
      </c>
      <c r="D602" t="s">
        <v>2965</v>
      </c>
      <c r="E602" t="s">
        <v>2966</v>
      </c>
      <c r="F602" t="s">
        <v>2967</v>
      </c>
      <c r="G602" t="s">
        <v>2841</v>
      </c>
      <c r="H602" t="s">
        <v>152</v>
      </c>
      <c r="I602" t="s">
        <v>24</v>
      </c>
      <c r="J602" t="s">
        <v>37</v>
      </c>
      <c r="K602" t="s">
        <v>2508</v>
      </c>
      <c r="L602" t="s">
        <v>27</v>
      </c>
      <c r="M602" t="s">
        <v>28</v>
      </c>
      <c r="N602" t="s">
        <v>2968</v>
      </c>
      <c r="O602" s="3" t="s">
        <v>2969</v>
      </c>
      <c r="P602" t="s">
        <v>41</v>
      </c>
      <c r="R602">
        <v>16</v>
      </c>
      <c r="S602" t="str">
        <f>LEFT(Tabela5[[#This Row],[Hora Fim Realizado]],5)</f>
        <v>20:57</v>
      </c>
      <c r="T602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602" s="3">
        <f>IF((V602-(Tabela5[[#This Row],[Hora Fim Realizado]]-Tabela5[[#This Row],[Hora Início Realizado]]))&lt; 0,(Tabela5[[#This Row],[Hora Fim Realizado]]-Tabela5[[#This Row],[Hora Início Realizado]])-V602,V602-(Tabela5[[#This Row],[Hora Fim Realizado]]-Tabela5[[#This Row],[Hora Início Realizado]]))</f>
        <v>0.30054398148148143</v>
      </c>
      <c r="W602">
        <f>IF((V602-(Tabela5[[#This Row],[Hora Fim Realizado]]-Tabela5[[#This Row],[Hora Início Realizado]]))&lt; 0,-1*(MINUTE(Tabela5[[#This Row],[Hora ]]))+(HOUR(Tabela5[[#This Row],[Hora ]])*60),(MINUTE(Tabela5[[#This Row],[Hora ]]))+(HOUR(Tabela5[[#This Row],[Hora ]])*60))</f>
        <v>408</v>
      </c>
      <c r="X602" t="str">
        <f t="shared" si="9"/>
        <v>Acima de 120 minutos</v>
      </c>
      <c r="Y602" s="3">
        <f>IFERROR(MROUND(Tabela5[[#This Row],[Filtro Horário Fim]],1/48)," ")</f>
        <v>0.875</v>
      </c>
      <c r="Z602" s="3">
        <f>IFERROR(MROUND(Tabela5[[#This Row],[Hora Início Realizado]],1/48)," ")</f>
        <v>0.5625</v>
      </c>
    </row>
    <row r="603" spans="1:26" x14ac:dyDescent="0.3">
      <c r="A603" t="s">
        <v>17</v>
      </c>
      <c r="B603">
        <v>437</v>
      </c>
      <c r="C603" t="s">
        <v>1905</v>
      </c>
      <c r="D603" t="s">
        <v>1403</v>
      </c>
      <c r="E603" t="s">
        <v>2970</v>
      </c>
      <c r="F603" t="s">
        <v>2971</v>
      </c>
      <c r="G603" t="s">
        <v>2875</v>
      </c>
      <c r="H603" t="s">
        <v>777</v>
      </c>
      <c r="I603" t="s">
        <v>24</v>
      </c>
      <c r="J603" t="s">
        <v>37</v>
      </c>
      <c r="K603" t="s">
        <v>2508</v>
      </c>
      <c r="L603" t="s">
        <v>501</v>
      </c>
      <c r="M603" t="s">
        <v>502</v>
      </c>
      <c r="N603" t="s">
        <v>2972</v>
      </c>
      <c r="O603" s="3" t="s">
        <v>2973</v>
      </c>
      <c r="P603" t="s">
        <v>31</v>
      </c>
      <c r="R603">
        <v>15.25</v>
      </c>
      <c r="S603" t="str">
        <f>LEFT(Tabela5[[#This Row],[Hora Fim Realizado]],5)</f>
        <v>19:09</v>
      </c>
      <c r="T603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603" s="3">
        <f>IF((V603-(Tabela5[[#This Row],[Hora Fim Realizado]]-Tabela5[[#This Row],[Hora Início Realizado]]))&lt; 0,(Tabela5[[#This Row],[Hora Fim Realizado]]-Tabela5[[#This Row],[Hora Início Realizado]])-V603,V603-(Tabela5[[#This Row],[Hora Fim Realizado]]-Tabela5[[#This Row],[Hora Início Realizado]]))</f>
        <v>0.36322916666666666</v>
      </c>
      <c r="W603">
        <f>IF((V603-(Tabela5[[#This Row],[Hora Fim Realizado]]-Tabela5[[#This Row],[Hora Início Realizado]]))&lt; 0,-1*(MINUTE(Tabela5[[#This Row],[Hora ]]))+(HOUR(Tabela5[[#This Row],[Hora ]])*60),(MINUTE(Tabela5[[#This Row],[Hora ]]))+(HOUR(Tabela5[[#This Row],[Hora ]])*60))</f>
        <v>437</v>
      </c>
      <c r="X603" t="str">
        <f t="shared" si="9"/>
        <v>Acima de 120 minutos</v>
      </c>
      <c r="Y603" s="3">
        <f>IFERROR(MROUND(Tabela5[[#This Row],[Filtro Horário Fim]],1/48)," ")</f>
        <v>0.79166666666666663</v>
      </c>
      <c r="Z603" s="3">
        <f>IFERROR(MROUND(Tabela5[[#This Row],[Hora Início Realizado]],1/48)," ")</f>
        <v>0.4375</v>
      </c>
    </row>
    <row r="604" spans="1:26" x14ac:dyDescent="0.3">
      <c r="A604" t="s">
        <v>17</v>
      </c>
      <c r="B604">
        <v>246</v>
      </c>
      <c r="C604" t="s">
        <v>1905</v>
      </c>
      <c r="D604" t="s">
        <v>2974</v>
      </c>
      <c r="E604" t="s">
        <v>2975</v>
      </c>
      <c r="F604" t="s">
        <v>2976</v>
      </c>
      <c r="G604" t="s">
        <v>2881</v>
      </c>
      <c r="H604" t="s">
        <v>124</v>
      </c>
      <c r="I604" t="s">
        <v>24</v>
      </c>
      <c r="J604" t="s">
        <v>37</v>
      </c>
      <c r="K604" t="s">
        <v>2508</v>
      </c>
      <c r="L604" t="s">
        <v>27</v>
      </c>
      <c r="M604" t="s">
        <v>28</v>
      </c>
      <c r="N604" t="s">
        <v>2977</v>
      </c>
      <c r="O604" s="3" t="s">
        <v>2226</v>
      </c>
      <c r="P604" t="s">
        <v>50</v>
      </c>
      <c r="R604">
        <v>8.3949999999999996</v>
      </c>
      <c r="S604" t="str">
        <f>LEFT(Tabela5[[#This Row],[Hora Fim Realizado]],5)</f>
        <v>19:40</v>
      </c>
      <c r="T604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604" s="3">
        <f>IF((V604-(Tabela5[[#This Row],[Hora Fim Realizado]]-Tabela5[[#This Row],[Hora Início Realizado]]))&lt; 0,(Tabela5[[#This Row],[Hora Fim Realizado]]-Tabela5[[#This Row],[Hora Início Realizado]])-V604,V604-(Tabela5[[#This Row],[Hora Fim Realizado]]-Tabela5[[#This Row],[Hora Início Realizado]]))</f>
        <v>0.24635416666666665</v>
      </c>
      <c r="W604">
        <f>IF((V604-(Tabela5[[#This Row],[Hora Fim Realizado]]-Tabela5[[#This Row],[Hora Início Realizado]]))&lt; 0,-1*(MINUTE(Tabela5[[#This Row],[Hora ]]))+(HOUR(Tabela5[[#This Row],[Hora ]])*60),(MINUTE(Tabela5[[#This Row],[Hora ]]))+(HOUR(Tabela5[[#This Row],[Hora ]])*60))</f>
        <v>246</v>
      </c>
      <c r="X604" t="str">
        <f t="shared" si="9"/>
        <v>Acima de 120 minutos</v>
      </c>
      <c r="Y604" s="3">
        <f>IFERROR(MROUND(Tabela5[[#This Row],[Filtro Horário Fim]],1/48)," ")</f>
        <v>0.8125</v>
      </c>
      <c r="Z604" s="3">
        <f>IFERROR(MROUND(Tabela5[[#This Row],[Hora Início Realizado]],1/48)," ")</f>
        <v>0.58333333333333326</v>
      </c>
    </row>
    <row r="605" spans="1:26" x14ac:dyDescent="0.3">
      <c r="A605" t="s">
        <v>17</v>
      </c>
      <c r="B605">
        <v>258</v>
      </c>
      <c r="C605" t="s">
        <v>1905</v>
      </c>
      <c r="D605" t="s">
        <v>2978</v>
      </c>
      <c r="E605" t="s">
        <v>2979</v>
      </c>
      <c r="F605" t="s">
        <v>2980</v>
      </c>
      <c r="G605" t="s">
        <v>2870</v>
      </c>
      <c r="H605" t="s">
        <v>1418</v>
      </c>
      <c r="I605" t="s">
        <v>24</v>
      </c>
      <c r="J605" t="s">
        <v>37</v>
      </c>
      <c r="K605" t="s">
        <v>2489</v>
      </c>
      <c r="L605" t="s">
        <v>27</v>
      </c>
      <c r="M605" t="s">
        <v>28</v>
      </c>
      <c r="N605" t="s">
        <v>2981</v>
      </c>
      <c r="O605" s="3" t="s">
        <v>2982</v>
      </c>
      <c r="P605" t="s">
        <v>31</v>
      </c>
      <c r="R605">
        <v>16.75</v>
      </c>
      <c r="S605" t="str">
        <f>LEFT(Tabela5[[#This Row],[Hora Fim Realizado]],5)</f>
        <v>19:01</v>
      </c>
      <c r="T605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605" s="3">
        <f>IF((V605-(Tabela5[[#This Row],[Hora Fim Realizado]]-Tabela5[[#This Row],[Hora Início Realizado]]))&lt; 0,(Tabela5[[#This Row],[Hora Fim Realizado]]-Tabela5[[#This Row],[Hora Início Realizado]])-V605,V605-(Tabela5[[#This Row],[Hora Fim Realizado]]-Tabela5[[#This Row],[Hora Início Realizado]]))</f>
        <v>0.2380092592592592</v>
      </c>
      <c r="W605">
        <f>IF((V605-(Tabela5[[#This Row],[Hora Fim Realizado]]-Tabela5[[#This Row],[Hora Início Realizado]]))&lt; 0,-1*(MINUTE(Tabela5[[#This Row],[Hora ]]))+(HOUR(Tabela5[[#This Row],[Hora ]])*60),(MINUTE(Tabela5[[#This Row],[Hora ]]))+(HOUR(Tabela5[[#This Row],[Hora ]])*60))</f>
        <v>258</v>
      </c>
      <c r="X605" t="str">
        <f t="shared" si="9"/>
        <v>Acima de 120 minutos</v>
      </c>
      <c r="Y605" s="3">
        <f>IFERROR(MROUND(Tabela5[[#This Row],[Filtro Horário Fim]],1/48)," ")</f>
        <v>0.79166666666666663</v>
      </c>
      <c r="Z605" s="3">
        <f>IFERROR(MROUND(Tabela5[[#This Row],[Hora Início Realizado]],1/48)," ")</f>
        <v>0.5625</v>
      </c>
    </row>
    <row r="606" spans="1:26" x14ac:dyDescent="0.3">
      <c r="A606" t="s">
        <v>17</v>
      </c>
      <c r="B606">
        <v>361</v>
      </c>
      <c r="C606" t="s">
        <v>1905</v>
      </c>
      <c r="D606" t="s">
        <v>2983</v>
      </c>
      <c r="E606" t="s">
        <v>2984</v>
      </c>
      <c r="F606" t="s">
        <v>2985</v>
      </c>
      <c r="G606" t="s">
        <v>2835</v>
      </c>
      <c r="H606" t="s">
        <v>1946</v>
      </c>
      <c r="I606" t="s">
        <v>24</v>
      </c>
      <c r="J606" t="s">
        <v>37</v>
      </c>
      <c r="K606" t="s">
        <v>2489</v>
      </c>
      <c r="L606" t="s">
        <v>27</v>
      </c>
      <c r="M606" t="s">
        <v>28</v>
      </c>
      <c r="N606" t="s">
        <v>285</v>
      </c>
      <c r="O606" s="3" t="s">
        <v>2986</v>
      </c>
      <c r="P606" t="s">
        <v>50</v>
      </c>
      <c r="R606">
        <v>15.75</v>
      </c>
      <c r="S606" t="str">
        <f>LEFT(Tabela5[[#This Row],[Hora Fim Realizado]],5)</f>
        <v>21:07</v>
      </c>
      <c r="T606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Acima de 21h</v>
      </c>
      <c r="U606" s="3">
        <f>IF((V606-(Tabela5[[#This Row],[Hora Fim Realizado]]-Tabela5[[#This Row],[Hora Início Realizado]]))&lt; 0,(Tabela5[[#This Row],[Hora Fim Realizado]]-Tabela5[[#This Row],[Hora Início Realizado]])-V606,V606-(Tabela5[[#This Row],[Hora Fim Realizado]]-Tabela5[[#This Row],[Hora Início Realizado]]))</f>
        <v>0.33276620370370369</v>
      </c>
      <c r="W606">
        <f>IF((V606-(Tabela5[[#This Row],[Hora Fim Realizado]]-Tabela5[[#This Row],[Hora Início Realizado]]))&lt; 0,-1*(MINUTE(Tabela5[[#This Row],[Hora ]]))+(HOUR(Tabela5[[#This Row],[Hora ]])*60),(MINUTE(Tabela5[[#This Row],[Hora ]]))+(HOUR(Tabela5[[#This Row],[Hora ]])*60))</f>
        <v>361</v>
      </c>
      <c r="X606" t="str">
        <f t="shared" si="9"/>
        <v>Acima de 120 minutos</v>
      </c>
      <c r="Y606" s="3">
        <f>IFERROR(MROUND(Tabela5[[#This Row],[Filtro Horário Fim]],1/48)," ")</f>
        <v>0.875</v>
      </c>
      <c r="Z606" s="3">
        <f>IFERROR(MROUND(Tabela5[[#This Row],[Hora Início Realizado]],1/48)," ")</f>
        <v>0.54166666666666663</v>
      </c>
    </row>
    <row r="607" spans="1:26" x14ac:dyDescent="0.3">
      <c r="A607" t="s">
        <v>17</v>
      </c>
      <c r="B607">
        <v>209</v>
      </c>
      <c r="C607" t="s">
        <v>1905</v>
      </c>
      <c r="D607" t="s">
        <v>2987</v>
      </c>
      <c r="E607" t="s">
        <v>2988</v>
      </c>
      <c r="F607" t="s">
        <v>2989</v>
      </c>
      <c r="G607" t="s">
        <v>2893</v>
      </c>
      <c r="H607" t="s">
        <v>1551</v>
      </c>
      <c r="I607" t="s">
        <v>24</v>
      </c>
      <c r="J607" t="s">
        <v>37</v>
      </c>
      <c r="K607" t="s">
        <v>2489</v>
      </c>
      <c r="L607" t="s">
        <v>501</v>
      </c>
      <c r="M607" t="s">
        <v>502</v>
      </c>
      <c r="N607" t="s">
        <v>2990</v>
      </c>
      <c r="O607" s="3" t="s">
        <v>2991</v>
      </c>
      <c r="P607" t="s">
        <v>92</v>
      </c>
      <c r="R607">
        <v>15.195</v>
      </c>
      <c r="S607" t="str">
        <f>LEFT(Tabela5[[#This Row],[Hora Fim Realizado]],5)</f>
        <v>15:58</v>
      </c>
      <c r="T607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17h</v>
      </c>
      <c r="U607" s="3">
        <f>IF((V607-(Tabela5[[#This Row],[Hora Fim Realizado]]-Tabela5[[#This Row],[Hora Início Realizado]]))&lt; 0,(Tabela5[[#This Row],[Hora Fim Realizado]]-Tabela5[[#This Row],[Hora Início Realizado]])-V607,V607-(Tabela5[[#This Row],[Hora Fim Realizado]]-Tabela5[[#This Row],[Hora Início Realizado]]))</f>
        <v>0.18874999999999997</v>
      </c>
      <c r="W607">
        <f>IF((V607-(Tabela5[[#This Row],[Hora Fim Realizado]]-Tabela5[[#This Row],[Hora Início Realizado]]))&lt; 0,-1*(MINUTE(Tabela5[[#This Row],[Hora ]]))+(HOUR(Tabela5[[#This Row],[Hora ]])*60),(MINUTE(Tabela5[[#This Row],[Hora ]]))+(HOUR(Tabela5[[#This Row],[Hora ]])*60))</f>
        <v>209</v>
      </c>
      <c r="X607" t="str">
        <f t="shared" si="9"/>
        <v>Acima de 120 minutos</v>
      </c>
      <c r="Y607" s="3">
        <f>IFERROR(MROUND(Tabela5[[#This Row],[Filtro Horário Fim]],1/48)," ")</f>
        <v>0.66666666666666663</v>
      </c>
      <c r="Z607" s="3">
        <f>IFERROR(MROUND(Tabela5[[#This Row],[Hora Início Realizado]],1/48)," ")</f>
        <v>0.47916666666666663</v>
      </c>
    </row>
    <row r="608" spans="1:26" x14ac:dyDescent="0.3">
      <c r="A608" t="s">
        <v>17</v>
      </c>
      <c r="B608">
        <v>413</v>
      </c>
      <c r="C608" t="s">
        <v>1905</v>
      </c>
      <c r="D608" t="s">
        <v>2992</v>
      </c>
      <c r="E608" t="s">
        <v>2993</v>
      </c>
      <c r="F608" t="s">
        <v>2994</v>
      </c>
      <c r="G608" t="s">
        <v>2887</v>
      </c>
      <c r="H608" t="s">
        <v>1384</v>
      </c>
      <c r="I608" t="s">
        <v>24</v>
      </c>
      <c r="J608" t="s">
        <v>37</v>
      </c>
      <c r="K608" t="s">
        <v>2489</v>
      </c>
      <c r="L608" t="s">
        <v>27</v>
      </c>
      <c r="M608" t="s">
        <v>28</v>
      </c>
      <c r="N608" t="s">
        <v>1741</v>
      </c>
      <c r="O608" s="3" t="s">
        <v>2995</v>
      </c>
      <c r="P608" t="s">
        <v>68</v>
      </c>
      <c r="R608">
        <v>16.239999999999998</v>
      </c>
      <c r="S608" t="str">
        <f>LEFT(Tabela5[[#This Row],[Hora Fim Realizado]],5)</f>
        <v>20:27</v>
      </c>
      <c r="T608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608" s="3">
        <f>IF((V608-(Tabela5[[#This Row],[Hora Fim Realizado]]-Tabela5[[#This Row],[Hora Início Realizado]]))&lt; 0,(Tabela5[[#This Row],[Hora Fim Realizado]]-Tabela5[[#This Row],[Hora Início Realizado]])-V608,V608-(Tabela5[[#This Row],[Hora Fim Realizado]]-Tabela5[[#This Row],[Hora Início Realizado]]))</f>
        <v>0.29675925925925928</v>
      </c>
      <c r="W608">
        <f>IF((V608-(Tabela5[[#This Row],[Hora Fim Realizado]]-Tabela5[[#This Row],[Hora Início Realizado]]))&lt; 0,-1*(MINUTE(Tabela5[[#This Row],[Hora ]]))+(HOUR(Tabela5[[#This Row],[Hora ]])*60),(MINUTE(Tabela5[[#This Row],[Hora ]]))+(HOUR(Tabela5[[#This Row],[Hora ]])*60))</f>
        <v>413</v>
      </c>
      <c r="X608" t="str">
        <f t="shared" si="9"/>
        <v>Acima de 120 minutos</v>
      </c>
      <c r="Y608" s="3">
        <f>IFERROR(MROUND(Tabela5[[#This Row],[Filtro Horário Fim]],1/48)," ")</f>
        <v>0.85416666666666663</v>
      </c>
      <c r="Z608" s="3">
        <f>IFERROR(MROUND(Tabela5[[#This Row],[Hora Início Realizado]],1/48)," ")</f>
        <v>0.5625</v>
      </c>
    </row>
    <row r="609" spans="1:26" x14ac:dyDescent="0.3">
      <c r="A609" t="s">
        <v>17</v>
      </c>
      <c r="B609">
        <v>366</v>
      </c>
      <c r="C609" t="s">
        <v>1905</v>
      </c>
      <c r="D609" t="s">
        <v>2996</v>
      </c>
      <c r="E609" t="s">
        <v>2997</v>
      </c>
      <c r="F609" t="s">
        <v>2998</v>
      </c>
      <c r="G609" t="s">
        <v>2848</v>
      </c>
      <c r="H609" t="s">
        <v>907</v>
      </c>
      <c r="I609" t="s">
        <v>24</v>
      </c>
      <c r="J609" t="s">
        <v>37</v>
      </c>
      <c r="K609" t="s">
        <v>2489</v>
      </c>
      <c r="L609" t="s">
        <v>767</v>
      </c>
      <c r="M609" t="s">
        <v>502</v>
      </c>
      <c r="N609" t="s">
        <v>2999</v>
      </c>
      <c r="O609" s="3" t="s">
        <v>3000</v>
      </c>
      <c r="P609" t="s">
        <v>59</v>
      </c>
      <c r="R609">
        <v>11.25</v>
      </c>
      <c r="S609" t="str">
        <f>LEFT(Tabela5[[#This Row],[Hora Fim Realizado]],5)</f>
        <v>19:14</v>
      </c>
      <c r="T609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609" s="3">
        <f>IF((V609-(Tabela5[[#This Row],[Hora Fim Realizado]]-Tabela5[[#This Row],[Hora Início Realizado]]))&lt; 0,(Tabela5[[#This Row],[Hora Fim Realizado]]-Tabela5[[#This Row],[Hora Início Realizado]])-V609,V609-(Tabela5[[#This Row],[Hora Fim Realizado]]-Tabela5[[#This Row],[Hora Início Realizado]]))</f>
        <v>0.32982638888888893</v>
      </c>
      <c r="W609">
        <f>IF((V609-(Tabela5[[#This Row],[Hora Fim Realizado]]-Tabela5[[#This Row],[Hora Início Realizado]]))&lt; 0,-1*(MINUTE(Tabela5[[#This Row],[Hora ]]))+(HOUR(Tabela5[[#This Row],[Hora ]])*60),(MINUTE(Tabela5[[#This Row],[Hora ]]))+(HOUR(Tabela5[[#This Row],[Hora ]])*60))</f>
        <v>366</v>
      </c>
      <c r="X609" t="str">
        <f t="shared" si="9"/>
        <v>Acima de 120 minutos</v>
      </c>
      <c r="Y609" s="3">
        <f>IFERROR(MROUND(Tabela5[[#This Row],[Filtro Horário Fim]],1/48)," ")</f>
        <v>0.79166666666666663</v>
      </c>
      <c r="Z609" s="3">
        <f>IFERROR(MROUND(Tabela5[[#This Row],[Hora Início Realizado]],1/48)," ")</f>
        <v>0.47916666666666663</v>
      </c>
    </row>
    <row r="610" spans="1:26" x14ac:dyDescent="0.3">
      <c r="A610" t="s">
        <v>17</v>
      </c>
      <c r="B610">
        <v>442</v>
      </c>
      <c r="C610" t="s">
        <v>1905</v>
      </c>
      <c r="D610" t="s">
        <v>3001</v>
      </c>
      <c r="E610" t="s">
        <v>3002</v>
      </c>
      <c r="F610" t="s">
        <v>3003</v>
      </c>
      <c r="G610" t="s">
        <v>2899</v>
      </c>
      <c r="H610" t="s">
        <v>46</v>
      </c>
      <c r="I610" t="s">
        <v>24</v>
      </c>
      <c r="J610" t="s">
        <v>37</v>
      </c>
      <c r="K610" t="s">
        <v>3004</v>
      </c>
      <c r="L610" t="s">
        <v>501</v>
      </c>
      <c r="M610" t="s">
        <v>502</v>
      </c>
      <c r="N610" t="s">
        <v>3005</v>
      </c>
      <c r="O610" s="3" t="s">
        <v>3006</v>
      </c>
      <c r="P610" t="s">
        <v>59</v>
      </c>
      <c r="R610">
        <v>16.5</v>
      </c>
      <c r="S610" t="str">
        <f>LEFT(Tabela5[[#This Row],[Hora Fim Realizado]],5)</f>
        <v>19:03</v>
      </c>
      <c r="T610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610" s="3">
        <f>IF((V610-(Tabela5[[#This Row],[Hora Fim Realizado]]-Tabela5[[#This Row],[Hora Início Realizado]]))&lt; 0,(Tabela5[[#This Row],[Hora Fim Realizado]]-Tabela5[[#This Row],[Hora Início Realizado]])-V610,V610-(Tabela5[[#This Row],[Hora Fim Realizado]]-Tabela5[[#This Row],[Hora Início Realizado]]))</f>
        <v>0.36006944444444439</v>
      </c>
      <c r="W610">
        <f>IF((V610-(Tabela5[[#This Row],[Hora Fim Realizado]]-Tabela5[[#This Row],[Hora Início Realizado]]))&lt; 0,-1*(MINUTE(Tabela5[[#This Row],[Hora ]]))+(HOUR(Tabela5[[#This Row],[Hora ]])*60),(MINUTE(Tabela5[[#This Row],[Hora ]]))+(HOUR(Tabela5[[#This Row],[Hora ]])*60))</f>
        <v>442</v>
      </c>
      <c r="X610" t="str">
        <f t="shared" si="9"/>
        <v>Acima de 120 minutos</v>
      </c>
      <c r="Y610" s="3">
        <f>IFERROR(MROUND(Tabela5[[#This Row],[Filtro Horário Fim]],1/48)," ")</f>
        <v>0.79166666666666663</v>
      </c>
      <c r="Z610" s="3">
        <f>IFERROR(MROUND(Tabela5[[#This Row],[Hora Início Realizado]],1/48)," ")</f>
        <v>0.4375</v>
      </c>
    </row>
    <row r="611" spans="1:26" x14ac:dyDescent="0.3">
      <c r="A611" t="s">
        <v>17</v>
      </c>
      <c r="B611">
        <v>408</v>
      </c>
      <c r="C611" t="s">
        <v>1905</v>
      </c>
      <c r="D611" t="s">
        <v>3007</v>
      </c>
      <c r="E611" t="s">
        <v>3008</v>
      </c>
      <c r="F611" t="s">
        <v>3009</v>
      </c>
      <c r="G611" t="s">
        <v>2870</v>
      </c>
      <c r="H611" t="s">
        <v>333</v>
      </c>
      <c r="I611" t="s">
        <v>24</v>
      </c>
      <c r="J611" t="s">
        <v>37</v>
      </c>
      <c r="K611" t="s">
        <v>2508</v>
      </c>
      <c r="L611" t="s">
        <v>27</v>
      </c>
      <c r="M611" t="s">
        <v>28</v>
      </c>
      <c r="N611" t="s">
        <v>3010</v>
      </c>
      <c r="O611" s="3" t="s">
        <v>3011</v>
      </c>
      <c r="P611" t="s">
        <v>31</v>
      </c>
      <c r="R611">
        <v>12</v>
      </c>
      <c r="S611" t="str">
        <f>LEFT(Tabela5[[#This Row],[Hora Fim Realizado]],5)</f>
        <v>20:45</v>
      </c>
      <c r="T611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611" s="3">
        <f>IF((V611-(Tabela5[[#This Row],[Hora Fim Realizado]]-Tabela5[[#This Row],[Hora Início Realizado]]))&lt; 0,(Tabela5[[#This Row],[Hora Fim Realizado]]-Tabela5[[#This Row],[Hora Início Realizado]])-V611,V611-(Tabela5[[#This Row],[Hora Fim Realizado]]-Tabela5[[#This Row],[Hora Início Realizado]]))</f>
        <v>0.30000000000000004</v>
      </c>
      <c r="W611">
        <f>IF((V611-(Tabela5[[#This Row],[Hora Fim Realizado]]-Tabela5[[#This Row],[Hora Início Realizado]]))&lt; 0,-1*(MINUTE(Tabela5[[#This Row],[Hora ]]))+(HOUR(Tabela5[[#This Row],[Hora ]])*60),(MINUTE(Tabela5[[#This Row],[Hora ]]))+(HOUR(Tabela5[[#This Row],[Hora ]])*60))</f>
        <v>408</v>
      </c>
      <c r="X611" t="str">
        <f t="shared" si="9"/>
        <v>Acima de 120 minutos</v>
      </c>
      <c r="Y611" s="3">
        <f>IFERROR(MROUND(Tabela5[[#This Row],[Filtro Horário Fim]],1/48)," ")</f>
        <v>0.875</v>
      </c>
      <c r="Z611" s="3">
        <f>IFERROR(MROUND(Tabela5[[#This Row],[Hora Início Realizado]],1/48)," ")</f>
        <v>0.5625</v>
      </c>
    </row>
    <row r="612" spans="1:26" x14ac:dyDescent="0.3">
      <c r="A612" t="s">
        <v>17</v>
      </c>
      <c r="B612">
        <v>381</v>
      </c>
      <c r="C612" t="s">
        <v>1905</v>
      </c>
      <c r="D612" t="s">
        <v>3012</v>
      </c>
      <c r="E612" t="s">
        <v>3013</v>
      </c>
      <c r="F612" t="s">
        <v>3014</v>
      </c>
      <c r="G612" t="s">
        <v>2835</v>
      </c>
      <c r="H612" t="s">
        <v>174</v>
      </c>
      <c r="I612" t="s">
        <v>24</v>
      </c>
      <c r="J612" t="s">
        <v>37</v>
      </c>
      <c r="K612" t="s">
        <v>2508</v>
      </c>
      <c r="L612" t="s">
        <v>27</v>
      </c>
      <c r="M612" t="s">
        <v>28</v>
      </c>
      <c r="N612" t="s">
        <v>1990</v>
      </c>
      <c r="O612" s="3" t="s">
        <v>2048</v>
      </c>
      <c r="P612" t="s">
        <v>50</v>
      </c>
      <c r="R612">
        <v>12.855</v>
      </c>
      <c r="S612" t="str">
        <f>LEFT(Tabela5[[#This Row],[Hora Fim Realizado]],5)</f>
        <v>20:50</v>
      </c>
      <c r="T612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612" s="3">
        <f>IF((V612-(Tabela5[[#This Row],[Hora Fim Realizado]]-Tabela5[[#This Row],[Hora Início Realizado]]))&lt; 0,(Tabela5[[#This Row],[Hora Fim Realizado]]-Tabela5[[#This Row],[Hora Início Realizado]])-V612,V612-(Tabela5[[#This Row],[Hora Fim Realizado]]-Tabela5[[#This Row],[Hora Início Realizado]]))</f>
        <v>0.31896990740740738</v>
      </c>
      <c r="W612">
        <f>IF((V612-(Tabela5[[#This Row],[Hora Fim Realizado]]-Tabela5[[#This Row],[Hora Início Realizado]]))&lt; 0,-1*(MINUTE(Tabela5[[#This Row],[Hora ]]))+(HOUR(Tabela5[[#This Row],[Hora ]])*60),(MINUTE(Tabela5[[#This Row],[Hora ]]))+(HOUR(Tabela5[[#This Row],[Hora ]])*60))</f>
        <v>381</v>
      </c>
      <c r="X612" t="str">
        <f t="shared" si="9"/>
        <v>Acima de 120 minutos</v>
      </c>
      <c r="Y612" s="3">
        <f>IFERROR(MROUND(Tabela5[[#This Row],[Filtro Horário Fim]],1/48)," ")</f>
        <v>0.875</v>
      </c>
      <c r="Z612" s="3">
        <f>IFERROR(MROUND(Tabela5[[#This Row],[Hora Início Realizado]],1/48)," ")</f>
        <v>0.54166666666666663</v>
      </c>
    </row>
    <row r="613" spans="1:26" x14ac:dyDescent="0.3">
      <c r="A613" t="s">
        <v>17</v>
      </c>
      <c r="B613">
        <v>397</v>
      </c>
      <c r="C613" t="s">
        <v>1905</v>
      </c>
      <c r="D613" t="s">
        <v>3015</v>
      </c>
      <c r="E613" t="s">
        <v>3016</v>
      </c>
      <c r="F613" t="s">
        <v>3017</v>
      </c>
      <c r="G613" t="s">
        <v>2848</v>
      </c>
      <c r="H613" t="s">
        <v>226</v>
      </c>
      <c r="I613" t="s">
        <v>24</v>
      </c>
      <c r="J613" t="s">
        <v>37</v>
      </c>
      <c r="K613" t="s">
        <v>2508</v>
      </c>
      <c r="L613" t="s">
        <v>27</v>
      </c>
      <c r="M613" t="s">
        <v>28</v>
      </c>
      <c r="N613" t="s">
        <v>677</v>
      </c>
      <c r="O613" s="3" t="s">
        <v>3018</v>
      </c>
      <c r="P613" t="s">
        <v>59</v>
      </c>
      <c r="R613">
        <v>16</v>
      </c>
      <c r="S613" t="str">
        <f>LEFT(Tabela5[[#This Row],[Hora Fim Realizado]],5)</f>
        <v>20:33</v>
      </c>
      <c r="T613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613" s="3">
        <f>IF((V613-(Tabela5[[#This Row],[Hora Fim Realizado]]-Tabela5[[#This Row],[Hora Início Realizado]]))&lt; 0,(Tabela5[[#This Row],[Hora Fim Realizado]]-Tabela5[[#This Row],[Hora Início Realizado]])-V613,V613-(Tabela5[[#This Row],[Hora Fim Realizado]]-Tabela5[[#This Row],[Hora Início Realizado]]))</f>
        <v>0.30777777777777771</v>
      </c>
      <c r="W613">
        <f>IF((V613-(Tabela5[[#This Row],[Hora Fim Realizado]]-Tabela5[[#This Row],[Hora Início Realizado]]))&lt; 0,-1*(MINUTE(Tabela5[[#This Row],[Hora ]]))+(HOUR(Tabela5[[#This Row],[Hora ]])*60),(MINUTE(Tabela5[[#This Row],[Hora ]]))+(HOUR(Tabela5[[#This Row],[Hora ]])*60))</f>
        <v>397</v>
      </c>
      <c r="X613" t="str">
        <f t="shared" si="9"/>
        <v>Acima de 120 minutos</v>
      </c>
      <c r="Y613" s="3">
        <f>IFERROR(MROUND(Tabela5[[#This Row],[Filtro Horário Fim]],1/48)," ")</f>
        <v>0.85416666666666663</v>
      </c>
      <c r="Z613" s="3">
        <f>IFERROR(MROUND(Tabela5[[#This Row],[Hora Início Realizado]],1/48)," ")</f>
        <v>0.54166666666666663</v>
      </c>
    </row>
    <row r="614" spans="1:26" x14ac:dyDescent="0.3">
      <c r="A614" t="s">
        <v>17</v>
      </c>
      <c r="B614">
        <v>303</v>
      </c>
      <c r="C614" t="s">
        <v>1905</v>
      </c>
      <c r="D614" t="s">
        <v>1415</v>
      </c>
      <c r="E614" t="s">
        <v>3019</v>
      </c>
      <c r="F614" t="s">
        <v>3020</v>
      </c>
      <c r="G614" t="s">
        <v>2887</v>
      </c>
      <c r="H614" t="s">
        <v>262</v>
      </c>
      <c r="I614" t="s">
        <v>24</v>
      </c>
      <c r="J614" t="s">
        <v>37</v>
      </c>
      <c r="K614" t="s">
        <v>2508</v>
      </c>
      <c r="L614" t="s">
        <v>27</v>
      </c>
      <c r="M614" t="s">
        <v>28</v>
      </c>
      <c r="N614" t="s">
        <v>3021</v>
      </c>
      <c r="O614" s="3" t="s">
        <v>3022</v>
      </c>
      <c r="P614" t="s">
        <v>68</v>
      </c>
      <c r="R614">
        <v>13.875</v>
      </c>
      <c r="S614" t="str">
        <f>LEFT(Tabela5[[#This Row],[Hora Fim Realizado]],5)</f>
        <v>20:06</v>
      </c>
      <c r="T614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614" s="3">
        <f>IF((V614-(Tabela5[[#This Row],[Hora Fim Realizado]]-Tabela5[[#This Row],[Hora Início Realizado]]))&lt; 0,(Tabela5[[#This Row],[Hora Fim Realizado]]-Tabela5[[#This Row],[Hora Início Realizado]])-V614,V614-(Tabela5[[#This Row],[Hora Fim Realizado]]-Tabela5[[#This Row],[Hora Início Realizado]]))</f>
        <v>0.28991898148148143</v>
      </c>
      <c r="W614">
        <f>IF((V614-(Tabela5[[#This Row],[Hora Fim Realizado]]-Tabela5[[#This Row],[Hora Início Realizado]]))&lt; 0,-1*(MINUTE(Tabela5[[#This Row],[Hora ]]))+(HOUR(Tabela5[[#This Row],[Hora ]])*60),(MINUTE(Tabela5[[#This Row],[Hora ]]))+(HOUR(Tabela5[[#This Row],[Hora ]])*60))</f>
        <v>303</v>
      </c>
      <c r="X614" t="str">
        <f t="shared" si="9"/>
        <v>Acima de 120 minutos</v>
      </c>
      <c r="Y614" s="3">
        <f>IFERROR(MROUND(Tabela5[[#This Row],[Filtro Horário Fim]],1/48)," ")</f>
        <v>0.83333333333333326</v>
      </c>
      <c r="Z614" s="3">
        <f>IFERROR(MROUND(Tabela5[[#This Row],[Hora Início Realizado]],1/48)," ")</f>
        <v>0.54166666666666663</v>
      </c>
    </row>
    <row r="615" spans="1:26" x14ac:dyDescent="0.3">
      <c r="A615" t="s">
        <v>17</v>
      </c>
      <c r="B615">
        <v>230</v>
      </c>
      <c r="C615" t="s">
        <v>1905</v>
      </c>
      <c r="D615" t="s">
        <v>3023</v>
      </c>
      <c r="E615" t="s">
        <v>3024</v>
      </c>
      <c r="F615" t="s">
        <v>3025</v>
      </c>
      <c r="G615" t="s">
        <v>2893</v>
      </c>
      <c r="H615" t="s">
        <v>476</v>
      </c>
      <c r="I615" t="s">
        <v>24</v>
      </c>
      <c r="J615" t="s">
        <v>37</v>
      </c>
      <c r="K615" t="s">
        <v>2508</v>
      </c>
      <c r="L615" t="s">
        <v>27</v>
      </c>
      <c r="M615" t="s">
        <v>28</v>
      </c>
      <c r="N615" t="s">
        <v>803</v>
      </c>
      <c r="O615" s="3" t="s">
        <v>3026</v>
      </c>
      <c r="P615" t="s">
        <v>92</v>
      </c>
      <c r="R615">
        <v>10.25</v>
      </c>
      <c r="S615" t="str">
        <f>LEFT(Tabela5[[#This Row],[Hora Fim Realizado]],5)</f>
        <v>17:35</v>
      </c>
      <c r="T615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18h</v>
      </c>
      <c r="U615" s="3">
        <f>IF((V615-(Tabela5[[#This Row],[Hora Fim Realizado]]-Tabela5[[#This Row],[Hora Início Realizado]]))&lt; 0,(Tabela5[[#This Row],[Hora Fim Realizado]]-Tabela5[[#This Row],[Hora Início Realizado]])-V615,V615-(Tabela5[[#This Row],[Hora Fim Realizado]]-Tabela5[[#This Row],[Hora Início Realizado]]))</f>
        <v>0.17361111111111105</v>
      </c>
      <c r="W615">
        <f>IF((V615-(Tabela5[[#This Row],[Hora Fim Realizado]]-Tabela5[[#This Row],[Hora Início Realizado]]))&lt; 0,-1*(MINUTE(Tabela5[[#This Row],[Hora ]]))+(HOUR(Tabela5[[#This Row],[Hora ]])*60),(MINUTE(Tabela5[[#This Row],[Hora ]]))+(HOUR(Tabela5[[#This Row],[Hora ]])*60))</f>
        <v>230</v>
      </c>
      <c r="X615" t="str">
        <f t="shared" si="9"/>
        <v>Acima de 120 minutos</v>
      </c>
      <c r="Y615" s="3">
        <f>IFERROR(MROUND(Tabela5[[#This Row],[Filtro Horário Fim]],1/48)," ")</f>
        <v>0.72916666666666663</v>
      </c>
      <c r="Z615" s="3">
        <f>IFERROR(MROUND(Tabela5[[#This Row],[Hora Início Realizado]],1/48)," ")</f>
        <v>0.5625</v>
      </c>
    </row>
    <row r="616" spans="1:26" x14ac:dyDescent="0.3">
      <c r="A616" t="s">
        <v>17</v>
      </c>
      <c r="B616">
        <v>285</v>
      </c>
      <c r="C616" t="s">
        <v>1905</v>
      </c>
      <c r="D616" t="s">
        <v>3144</v>
      </c>
      <c r="E616" t="s">
        <v>3145</v>
      </c>
      <c r="F616" t="s">
        <v>3146</v>
      </c>
      <c r="G616" t="s">
        <v>3104</v>
      </c>
      <c r="H616" t="s">
        <v>1384</v>
      </c>
      <c r="I616" t="s">
        <v>24</v>
      </c>
      <c r="J616" t="s">
        <v>37</v>
      </c>
      <c r="K616" t="s">
        <v>3147</v>
      </c>
      <c r="L616" t="s">
        <v>27</v>
      </c>
      <c r="M616" t="s">
        <v>28</v>
      </c>
      <c r="N616" t="s">
        <v>3148</v>
      </c>
      <c r="O616" s="3" t="s">
        <v>3149</v>
      </c>
      <c r="P616" t="s">
        <v>68</v>
      </c>
      <c r="R616">
        <v>7.25</v>
      </c>
      <c r="S616" t="str">
        <f>LEFT(Tabela5[[#This Row],[Hora Fim Realizado]],5)</f>
        <v>18:31</v>
      </c>
      <c r="T616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19h</v>
      </c>
      <c r="U616" s="3">
        <f>IF((V616-(Tabela5[[#This Row],[Hora Fim Realizado]]-Tabela5[[#This Row],[Hora Início Realizado]]))&lt; 0,(Tabela5[[#This Row],[Hora Fim Realizado]]-Tabela5[[#This Row],[Hora Início Realizado]])-V616,V616-(Tabela5[[#This Row],[Hora Fim Realizado]]-Tabela5[[#This Row],[Hora Início Realizado]]))</f>
        <v>0.21880787037037031</v>
      </c>
      <c r="W616">
        <f>IF((V616-(Tabela5[[#This Row],[Hora Fim Realizado]]-Tabela5[[#This Row],[Hora Início Realizado]]))&lt; 0,-1*(MINUTE(Tabela5[[#This Row],[Hora ]]))+(HOUR(Tabela5[[#This Row],[Hora ]])*60),(MINUTE(Tabela5[[#This Row],[Hora ]]))+(HOUR(Tabela5[[#This Row],[Hora ]])*60))</f>
        <v>285</v>
      </c>
      <c r="X616" t="str">
        <f t="shared" si="9"/>
        <v>Acima de 120 minutos</v>
      </c>
      <c r="Y616" s="3">
        <f>IFERROR(MROUND(Tabela5[[#This Row],[Filtro Horário Fim]],1/48)," ")</f>
        <v>0.77083333333333326</v>
      </c>
      <c r="Z616" s="3">
        <f>IFERROR(MROUND(Tabela5[[#This Row],[Hora Início Realizado]],1/48)," ")</f>
        <v>0.5625</v>
      </c>
    </row>
    <row r="617" spans="1:26" x14ac:dyDescent="0.3">
      <c r="A617" t="s">
        <v>17</v>
      </c>
      <c r="B617">
        <v>318</v>
      </c>
      <c r="C617" t="s">
        <v>1905</v>
      </c>
      <c r="D617" t="s">
        <v>3027</v>
      </c>
      <c r="E617" t="s">
        <v>3028</v>
      </c>
      <c r="F617" t="s">
        <v>3029</v>
      </c>
      <c r="G617" t="s">
        <v>2899</v>
      </c>
      <c r="H617" t="s">
        <v>820</v>
      </c>
      <c r="I617" t="s">
        <v>24</v>
      </c>
      <c r="J617" t="s">
        <v>37</v>
      </c>
      <c r="K617" t="s">
        <v>3030</v>
      </c>
      <c r="L617" t="s">
        <v>27</v>
      </c>
      <c r="M617" t="s">
        <v>28</v>
      </c>
      <c r="N617" t="s">
        <v>803</v>
      </c>
      <c r="O617" s="3" t="s">
        <v>3031</v>
      </c>
      <c r="P617" t="s">
        <v>59</v>
      </c>
      <c r="R617">
        <v>10.375</v>
      </c>
      <c r="S617" t="str">
        <f>LEFT(Tabela5[[#This Row],[Hora Fim Realizado]],5)</f>
        <v>20:07</v>
      </c>
      <c r="T617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617" s="3">
        <f>IF((V617-(Tabela5[[#This Row],[Hora Fim Realizado]]-Tabela5[[#This Row],[Hora Início Realizado]]))&lt; 0,(Tabela5[[#This Row],[Hora Fim Realizado]]-Tabela5[[#This Row],[Hora Início Realizado]])-V617,V617-(Tabela5[[#This Row],[Hora Fim Realizado]]-Tabela5[[#This Row],[Hora Início Realizado]]))</f>
        <v>0.27973379629629624</v>
      </c>
      <c r="W617">
        <f>IF((V617-(Tabela5[[#This Row],[Hora Fim Realizado]]-Tabela5[[#This Row],[Hora Início Realizado]]))&lt; 0,-1*(MINUTE(Tabela5[[#This Row],[Hora ]]))+(HOUR(Tabela5[[#This Row],[Hora ]])*60),(MINUTE(Tabela5[[#This Row],[Hora ]]))+(HOUR(Tabela5[[#This Row],[Hora ]])*60))</f>
        <v>318</v>
      </c>
      <c r="X617" t="str">
        <f t="shared" si="9"/>
        <v>Acima de 120 minutos</v>
      </c>
      <c r="Y617" s="3">
        <f>IFERROR(MROUND(Tabela5[[#This Row],[Filtro Horário Fim]],1/48)," ")</f>
        <v>0.83333333333333326</v>
      </c>
      <c r="Z617" s="3">
        <f>IFERROR(MROUND(Tabela5[[#This Row],[Hora Início Realizado]],1/48)," ")</f>
        <v>0.5625</v>
      </c>
    </row>
    <row r="618" spans="1:26" x14ac:dyDescent="0.3">
      <c r="A618" t="s">
        <v>17</v>
      </c>
      <c r="B618">
        <v>430</v>
      </c>
      <c r="C618" t="s">
        <v>1905</v>
      </c>
      <c r="D618" t="s">
        <v>3150</v>
      </c>
      <c r="E618" t="s">
        <v>3151</v>
      </c>
      <c r="F618" t="s">
        <v>3152</v>
      </c>
      <c r="G618" t="s">
        <v>3098</v>
      </c>
      <c r="H618" t="s">
        <v>499</v>
      </c>
      <c r="I618" t="s">
        <v>24</v>
      </c>
      <c r="J618" t="s">
        <v>37</v>
      </c>
      <c r="K618" t="s">
        <v>3004</v>
      </c>
      <c r="L618" t="s">
        <v>501</v>
      </c>
      <c r="M618" t="s">
        <v>502</v>
      </c>
      <c r="N618" t="s">
        <v>3153</v>
      </c>
      <c r="O618" s="3" t="s">
        <v>3154</v>
      </c>
      <c r="P618" t="s">
        <v>41</v>
      </c>
      <c r="R618">
        <v>15.975</v>
      </c>
      <c r="S618" t="str">
        <f>LEFT(Tabela5[[#This Row],[Hora Fim Realizado]],5)</f>
        <v>18:56</v>
      </c>
      <c r="T618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19h</v>
      </c>
      <c r="U618" s="3">
        <f>IF((V618-(Tabela5[[#This Row],[Hora Fim Realizado]]-Tabela5[[#This Row],[Hora Início Realizado]]))&lt; 0,(Tabela5[[#This Row],[Hora Fim Realizado]]-Tabela5[[#This Row],[Hora Início Realizado]])-V618,V618-(Tabela5[[#This Row],[Hora Fim Realizado]]-Tabela5[[#This Row],[Hora Início Realizado]]))</f>
        <v>0.36846064814814811</v>
      </c>
      <c r="W618">
        <f>IF((V618-(Tabela5[[#This Row],[Hora Fim Realizado]]-Tabela5[[#This Row],[Hora Início Realizado]]))&lt; 0,-1*(MINUTE(Tabela5[[#This Row],[Hora ]]))+(HOUR(Tabela5[[#This Row],[Hora ]])*60),(MINUTE(Tabela5[[#This Row],[Hora ]]))+(HOUR(Tabela5[[#This Row],[Hora ]])*60))</f>
        <v>430</v>
      </c>
      <c r="X618" t="str">
        <f t="shared" si="9"/>
        <v>Acima de 120 minutos</v>
      </c>
      <c r="Y618" s="3">
        <f>IFERROR(MROUND(Tabela5[[#This Row],[Filtro Horário Fim]],1/48)," ")</f>
        <v>0.79166666666666663</v>
      </c>
      <c r="Z618" s="3">
        <f>IFERROR(MROUND(Tabela5[[#This Row],[Hora Início Realizado]],1/48)," ")</f>
        <v>0.41666666666666663</v>
      </c>
    </row>
    <row r="619" spans="1:26" x14ac:dyDescent="0.3">
      <c r="A619" t="s">
        <v>17</v>
      </c>
      <c r="B619">
        <v>470</v>
      </c>
      <c r="C619" t="s">
        <v>1905</v>
      </c>
      <c r="D619" t="s">
        <v>1438</v>
      </c>
      <c r="E619" t="s">
        <v>3155</v>
      </c>
      <c r="F619" t="s">
        <v>3156</v>
      </c>
      <c r="G619" t="s">
        <v>3104</v>
      </c>
      <c r="H619" t="s">
        <v>622</v>
      </c>
      <c r="I619" t="s">
        <v>24</v>
      </c>
      <c r="J619" t="s">
        <v>37</v>
      </c>
      <c r="K619" t="s">
        <v>3004</v>
      </c>
      <c r="L619" t="s">
        <v>767</v>
      </c>
      <c r="M619" t="s">
        <v>566</v>
      </c>
      <c r="N619" t="s">
        <v>2999</v>
      </c>
      <c r="O619" s="3" t="s">
        <v>3157</v>
      </c>
      <c r="P619" t="s">
        <v>68</v>
      </c>
      <c r="R619">
        <v>16.75</v>
      </c>
      <c r="S619" t="str">
        <f>LEFT(Tabela5[[#This Row],[Hora Fim Realizado]],5)</f>
        <v>19:30</v>
      </c>
      <c r="T619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619" s="3">
        <f>IF((V619-(Tabela5[[#This Row],[Hora Fim Realizado]]-Tabela5[[#This Row],[Hora Início Realizado]]))&lt; 0,(Tabela5[[#This Row],[Hora Fim Realizado]]-Tabela5[[#This Row],[Hora Início Realizado]])-V619,V619-(Tabela5[[#This Row],[Hora Fim Realizado]]-Tabela5[[#This Row],[Hora Início Realizado]]))</f>
        <v>0.34056712962962965</v>
      </c>
      <c r="W619">
        <f>IF((V619-(Tabela5[[#This Row],[Hora Fim Realizado]]-Tabela5[[#This Row],[Hora Início Realizado]]))&lt; 0,-1*(MINUTE(Tabela5[[#This Row],[Hora ]]))+(HOUR(Tabela5[[#This Row],[Hora ]])*60),(MINUTE(Tabela5[[#This Row],[Hora ]]))+(HOUR(Tabela5[[#This Row],[Hora ]])*60))</f>
        <v>470</v>
      </c>
      <c r="X619" t="str">
        <f t="shared" si="9"/>
        <v>Acima de 120 minutos</v>
      </c>
      <c r="Y619" s="3">
        <f>IFERROR(MROUND(Tabela5[[#This Row],[Filtro Horário Fim]],1/48)," ")</f>
        <v>0.8125</v>
      </c>
      <c r="Z619" s="3">
        <f>IFERROR(MROUND(Tabela5[[#This Row],[Hora Início Realizado]],1/48)," ")</f>
        <v>0.47916666666666663</v>
      </c>
    </row>
    <row r="620" spans="1:26" x14ac:dyDescent="0.3">
      <c r="A620" t="s">
        <v>17</v>
      </c>
      <c r="B620">
        <v>389</v>
      </c>
      <c r="C620" t="s">
        <v>1905</v>
      </c>
      <c r="D620" t="s">
        <v>1444</v>
      </c>
      <c r="E620" t="s">
        <v>3158</v>
      </c>
      <c r="F620" t="s">
        <v>3159</v>
      </c>
      <c r="G620" t="s">
        <v>3098</v>
      </c>
      <c r="H620" t="s">
        <v>182</v>
      </c>
      <c r="I620" t="s">
        <v>24</v>
      </c>
      <c r="J620" t="s">
        <v>37</v>
      </c>
      <c r="K620" t="s">
        <v>3160</v>
      </c>
      <c r="L620" t="s">
        <v>27</v>
      </c>
      <c r="M620" t="s">
        <v>28</v>
      </c>
      <c r="N620" t="s">
        <v>57</v>
      </c>
      <c r="O620" s="3" t="s">
        <v>3161</v>
      </c>
      <c r="P620" t="s">
        <v>41</v>
      </c>
      <c r="R620">
        <v>15.97</v>
      </c>
      <c r="S620" t="str">
        <f>LEFT(Tabela5[[#This Row],[Hora Fim Realizado]],5)</f>
        <v>20:36</v>
      </c>
      <c r="T620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620" s="3">
        <f>IF((V620-(Tabela5[[#This Row],[Hora Fim Realizado]]-Tabela5[[#This Row],[Hora Início Realizado]]))&lt; 0,(Tabela5[[#This Row],[Hora Fim Realizado]]-Tabela5[[#This Row],[Hora Início Realizado]])-V620,V620-(Tabela5[[#This Row],[Hora Fim Realizado]]-Tabela5[[#This Row],[Hora Início Realizado]]))</f>
        <v>0.31328703703703709</v>
      </c>
      <c r="W620">
        <f>IF((V620-(Tabela5[[#This Row],[Hora Fim Realizado]]-Tabela5[[#This Row],[Hora Início Realizado]]))&lt; 0,-1*(MINUTE(Tabela5[[#This Row],[Hora ]]))+(HOUR(Tabela5[[#This Row],[Hora ]])*60),(MINUTE(Tabela5[[#This Row],[Hora ]]))+(HOUR(Tabela5[[#This Row],[Hora ]])*60))</f>
        <v>389</v>
      </c>
      <c r="X620" t="str">
        <f t="shared" si="9"/>
        <v>Acima de 120 minutos</v>
      </c>
      <c r="Y620" s="3">
        <f>IFERROR(MROUND(Tabela5[[#This Row],[Filtro Horário Fim]],1/48)," ")</f>
        <v>0.85416666666666663</v>
      </c>
      <c r="Z620" s="3">
        <f>IFERROR(MROUND(Tabela5[[#This Row],[Hora Início Realizado]],1/48)," ")</f>
        <v>0.54166666666666663</v>
      </c>
    </row>
    <row r="621" spans="1:26" x14ac:dyDescent="0.3">
      <c r="A621" t="s">
        <v>17</v>
      </c>
      <c r="B621">
        <v>333</v>
      </c>
      <c r="C621" t="s">
        <v>1905</v>
      </c>
      <c r="D621" t="s">
        <v>1449</v>
      </c>
      <c r="E621" t="s">
        <v>3162</v>
      </c>
      <c r="F621" t="s">
        <v>3163</v>
      </c>
      <c r="G621" t="s">
        <v>3069</v>
      </c>
      <c r="H621" t="s">
        <v>1418</v>
      </c>
      <c r="I621" t="s">
        <v>24</v>
      </c>
      <c r="J621" t="s">
        <v>37</v>
      </c>
      <c r="K621" t="s">
        <v>3004</v>
      </c>
      <c r="L621" t="s">
        <v>27</v>
      </c>
      <c r="M621" t="s">
        <v>28</v>
      </c>
      <c r="N621" t="s">
        <v>677</v>
      </c>
      <c r="O621" s="3" t="s">
        <v>3164</v>
      </c>
      <c r="P621" t="s">
        <v>31</v>
      </c>
      <c r="R621">
        <v>16</v>
      </c>
      <c r="S621" t="str">
        <f>LEFT(Tabela5[[#This Row],[Hora Fim Realizado]],5)</f>
        <v>19:37</v>
      </c>
      <c r="T621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621" s="3">
        <f>IF((V621-(Tabela5[[#This Row],[Hora Fim Realizado]]-Tabela5[[#This Row],[Hora Início Realizado]]))&lt; 0,(Tabela5[[#This Row],[Hora Fim Realizado]]-Tabela5[[#This Row],[Hora Início Realizado]])-V621,V621-(Tabela5[[#This Row],[Hora Fim Realizado]]-Tabela5[[#This Row],[Hora Início Realizado]]))</f>
        <v>0.26920138888888889</v>
      </c>
      <c r="W621">
        <f>IF((V621-(Tabela5[[#This Row],[Hora Fim Realizado]]-Tabela5[[#This Row],[Hora Início Realizado]]))&lt; 0,-1*(MINUTE(Tabela5[[#This Row],[Hora ]]))+(HOUR(Tabela5[[#This Row],[Hora ]])*60),(MINUTE(Tabela5[[#This Row],[Hora ]]))+(HOUR(Tabela5[[#This Row],[Hora ]])*60))</f>
        <v>333</v>
      </c>
      <c r="X621" t="str">
        <f t="shared" si="9"/>
        <v>Acima de 120 minutos</v>
      </c>
      <c r="Y621" s="3">
        <f>IFERROR(MROUND(Tabela5[[#This Row],[Filtro Horário Fim]],1/48)," ")</f>
        <v>0.8125</v>
      </c>
      <c r="Z621" s="3">
        <f>IFERROR(MROUND(Tabela5[[#This Row],[Hora Início Realizado]],1/48)," ")</f>
        <v>0.54166666666666663</v>
      </c>
    </row>
    <row r="622" spans="1:26" x14ac:dyDescent="0.3">
      <c r="A622" t="s">
        <v>17</v>
      </c>
      <c r="B622">
        <v>302</v>
      </c>
      <c r="C622" t="s">
        <v>1905</v>
      </c>
      <c r="D622" t="s">
        <v>1456</v>
      </c>
      <c r="E622" t="s">
        <v>3165</v>
      </c>
      <c r="F622" t="s">
        <v>3166</v>
      </c>
      <c r="G622" t="s">
        <v>3076</v>
      </c>
      <c r="H622" t="s">
        <v>137</v>
      </c>
      <c r="I622" t="s">
        <v>24</v>
      </c>
      <c r="J622" t="s">
        <v>37</v>
      </c>
      <c r="K622" t="s">
        <v>3167</v>
      </c>
      <c r="L622" t="s">
        <v>27</v>
      </c>
      <c r="M622" t="s">
        <v>28</v>
      </c>
      <c r="N622" t="s">
        <v>1990</v>
      </c>
      <c r="O622" s="3" t="s">
        <v>3168</v>
      </c>
      <c r="P622" t="s">
        <v>50</v>
      </c>
      <c r="R622">
        <v>16.16</v>
      </c>
      <c r="S622" t="str">
        <f>LEFT(Tabela5[[#This Row],[Hora Fim Realizado]],5)</f>
        <v>20:09</v>
      </c>
      <c r="T622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622" s="3">
        <f>IF((V622-(Tabela5[[#This Row],[Hora Fim Realizado]]-Tabela5[[#This Row],[Hora Início Realizado]]))&lt; 0,(Tabela5[[#This Row],[Hora Fim Realizado]]-Tabela5[[#This Row],[Hora Início Realizado]])-V622,V622-(Tabela5[[#This Row],[Hora Fim Realizado]]-Tabela5[[#This Row],[Hora Início Realizado]]))</f>
        <v>0.29069444444444437</v>
      </c>
      <c r="W622">
        <f>IF((V622-(Tabela5[[#This Row],[Hora Fim Realizado]]-Tabela5[[#This Row],[Hora Início Realizado]]))&lt; 0,-1*(MINUTE(Tabela5[[#This Row],[Hora ]]))+(HOUR(Tabela5[[#This Row],[Hora ]])*60),(MINUTE(Tabela5[[#This Row],[Hora ]]))+(HOUR(Tabela5[[#This Row],[Hora ]])*60))</f>
        <v>302</v>
      </c>
      <c r="X622" t="str">
        <f t="shared" si="9"/>
        <v>Acima de 120 minutos</v>
      </c>
      <c r="Y622" s="3">
        <f>IFERROR(MROUND(Tabela5[[#This Row],[Filtro Horário Fim]],1/48)," ")</f>
        <v>0.83333333333333326</v>
      </c>
      <c r="Z622" s="3">
        <f>IFERROR(MROUND(Tabela5[[#This Row],[Hora Início Realizado]],1/48)," ")</f>
        <v>0.54166666666666663</v>
      </c>
    </row>
    <row r="623" spans="1:26" x14ac:dyDescent="0.3">
      <c r="A623" t="s">
        <v>17</v>
      </c>
      <c r="B623">
        <v>459</v>
      </c>
      <c r="C623" t="s">
        <v>1905</v>
      </c>
      <c r="D623" t="s">
        <v>3169</v>
      </c>
      <c r="E623" t="s">
        <v>3170</v>
      </c>
      <c r="F623" t="s">
        <v>3171</v>
      </c>
      <c r="G623" t="s">
        <v>3069</v>
      </c>
      <c r="H623" t="s">
        <v>89</v>
      </c>
      <c r="I623" t="s">
        <v>24</v>
      </c>
      <c r="J623" t="s">
        <v>37</v>
      </c>
      <c r="K623" t="s">
        <v>3160</v>
      </c>
      <c r="L623" t="s">
        <v>501</v>
      </c>
      <c r="M623" t="s">
        <v>502</v>
      </c>
      <c r="N623" t="s">
        <v>3172</v>
      </c>
      <c r="O623" s="3" t="s">
        <v>3173</v>
      </c>
      <c r="P623" t="s">
        <v>31</v>
      </c>
      <c r="R623">
        <v>15.254999999999999</v>
      </c>
      <c r="S623" t="str">
        <f>LEFT(Tabela5[[#This Row],[Hora Fim Realizado]],5)</f>
        <v>19:00</v>
      </c>
      <c r="T623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623" s="3">
        <f>IF((V623-(Tabela5[[#This Row],[Hora Fim Realizado]]-Tabela5[[#This Row],[Hora Início Realizado]]))&lt; 0,(Tabela5[[#This Row],[Hora Fim Realizado]]-Tabela5[[#This Row],[Hora Início Realizado]])-V623,V623-(Tabela5[[#This Row],[Hora Fim Realizado]]-Tabela5[[#This Row],[Hora Início Realizado]]))</f>
        <v>0.34807870370370364</v>
      </c>
      <c r="W623">
        <f>IF((V623-(Tabela5[[#This Row],[Hora Fim Realizado]]-Tabela5[[#This Row],[Hora Início Realizado]]))&lt; 0,-1*(MINUTE(Tabela5[[#This Row],[Hora ]]))+(HOUR(Tabela5[[#This Row],[Hora ]])*60),(MINUTE(Tabela5[[#This Row],[Hora ]]))+(HOUR(Tabela5[[#This Row],[Hora ]])*60))</f>
        <v>459</v>
      </c>
      <c r="X623" t="str">
        <f t="shared" si="9"/>
        <v>Acima de 120 minutos</v>
      </c>
      <c r="Y623" s="3">
        <f>IFERROR(MROUND(Tabela5[[#This Row],[Filtro Horário Fim]],1/48)," ")</f>
        <v>0.79166666666666663</v>
      </c>
      <c r="Z623" s="3">
        <f>IFERROR(MROUND(Tabela5[[#This Row],[Hora Início Realizado]],1/48)," ")</f>
        <v>0.4375</v>
      </c>
    </row>
    <row r="624" spans="1:26" x14ac:dyDescent="0.3">
      <c r="A624" t="s">
        <v>17</v>
      </c>
      <c r="B624">
        <v>440</v>
      </c>
      <c r="C624" t="s">
        <v>1905</v>
      </c>
      <c r="D624" t="s">
        <v>3174</v>
      </c>
      <c r="E624" t="s">
        <v>3175</v>
      </c>
      <c r="F624" t="s">
        <v>3176</v>
      </c>
      <c r="G624" t="s">
        <v>3076</v>
      </c>
      <c r="H624" t="s">
        <v>580</v>
      </c>
      <c r="I624" t="s">
        <v>24</v>
      </c>
      <c r="J624" t="s">
        <v>37</v>
      </c>
      <c r="K624" t="s">
        <v>3177</v>
      </c>
      <c r="L624" t="s">
        <v>501</v>
      </c>
      <c r="M624" t="s">
        <v>502</v>
      </c>
      <c r="N624" t="s">
        <v>3178</v>
      </c>
      <c r="O624" s="3" t="s">
        <v>3179</v>
      </c>
      <c r="P624" t="s">
        <v>50</v>
      </c>
      <c r="R624">
        <v>16.5</v>
      </c>
      <c r="S624" t="str">
        <f>LEFT(Tabela5[[#This Row],[Hora Fim Realizado]],5)</f>
        <v>19:00</v>
      </c>
      <c r="T624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624" s="3">
        <f>IF((V624-(Tabela5[[#This Row],[Hora Fim Realizado]]-Tabela5[[#This Row],[Hora Início Realizado]]))&lt; 0,(Tabela5[[#This Row],[Hora Fim Realizado]]-Tabela5[[#This Row],[Hora Início Realizado]])-V624,V624-(Tabela5[[#This Row],[Hora Fim Realizado]]-Tabela5[[#This Row],[Hora Início Realizado]]))</f>
        <v>0.36159722222222218</v>
      </c>
      <c r="W624">
        <f>IF((V624-(Tabela5[[#This Row],[Hora Fim Realizado]]-Tabela5[[#This Row],[Hora Início Realizado]]))&lt; 0,-1*(MINUTE(Tabela5[[#This Row],[Hora ]]))+(HOUR(Tabela5[[#This Row],[Hora ]])*60),(MINUTE(Tabela5[[#This Row],[Hora ]]))+(HOUR(Tabela5[[#This Row],[Hora ]])*60))</f>
        <v>440</v>
      </c>
      <c r="X624" t="str">
        <f t="shared" si="9"/>
        <v>Acima de 120 minutos</v>
      </c>
      <c r="Y624" s="3">
        <f>IFERROR(MROUND(Tabela5[[#This Row],[Filtro Horário Fim]],1/48)," ")</f>
        <v>0.79166666666666663</v>
      </c>
      <c r="Z624" s="3">
        <f>IFERROR(MROUND(Tabela5[[#This Row],[Hora Início Realizado]],1/48)," ")</f>
        <v>0.4375</v>
      </c>
    </row>
    <row r="625" spans="1:26" x14ac:dyDescent="0.3">
      <c r="A625" t="s">
        <v>17</v>
      </c>
      <c r="B625">
        <v>477</v>
      </c>
      <c r="C625" t="s">
        <v>1905</v>
      </c>
      <c r="D625" t="s">
        <v>3180</v>
      </c>
      <c r="E625" t="s">
        <v>3181</v>
      </c>
      <c r="F625" t="s">
        <v>3182</v>
      </c>
      <c r="G625" t="s">
        <v>3081</v>
      </c>
      <c r="H625" t="s">
        <v>622</v>
      </c>
      <c r="I625" t="s">
        <v>24</v>
      </c>
      <c r="J625" t="s">
        <v>37</v>
      </c>
      <c r="K625" t="s">
        <v>3177</v>
      </c>
      <c r="L625" t="s">
        <v>501</v>
      </c>
      <c r="M625" t="s">
        <v>502</v>
      </c>
      <c r="N625" t="s">
        <v>3183</v>
      </c>
      <c r="O625" s="3" t="s">
        <v>3184</v>
      </c>
      <c r="P625" t="s">
        <v>92</v>
      </c>
      <c r="R625">
        <v>15.92</v>
      </c>
      <c r="S625" t="str">
        <f>LEFT(Tabela5[[#This Row],[Hora Fim Realizado]],5)</f>
        <v>18:28</v>
      </c>
      <c r="T625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19h</v>
      </c>
      <c r="U625" s="3">
        <f>IF((V625-(Tabela5[[#This Row],[Hora Fim Realizado]]-Tabela5[[#This Row],[Hora Início Realizado]]))&lt; 0,(Tabela5[[#This Row],[Hora Fim Realizado]]-Tabela5[[#This Row],[Hora Início Realizado]])-V625,V625-(Tabela5[[#This Row],[Hora Fim Realizado]]-Tabela5[[#This Row],[Hora Início Realizado]]))</f>
        <v>0.33553240740740742</v>
      </c>
      <c r="W625">
        <f>IF((V625-(Tabela5[[#This Row],[Hora Fim Realizado]]-Tabela5[[#This Row],[Hora Início Realizado]]))&lt; 0,-1*(MINUTE(Tabela5[[#This Row],[Hora ]]))+(HOUR(Tabela5[[#This Row],[Hora ]])*60),(MINUTE(Tabela5[[#This Row],[Hora ]]))+(HOUR(Tabela5[[#This Row],[Hora ]])*60))</f>
        <v>477</v>
      </c>
      <c r="X625" t="str">
        <f t="shared" si="9"/>
        <v>Acima de 120 minutos</v>
      </c>
      <c r="Y625" s="3">
        <f>IFERROR(MROUND(Tabela5[[#This Row],[Filtro Horário Fim]],1/48)," ")</f>
        <v>0.77083333333333326</v>
      </c>
      <c r="Z625" s="3">
        <f>IFERROR(MROUND(Tabela5[[#This Row],[Hora Início Realizado]],1/48)," ")</f>
        <v>0.4375</v>
      </c>
    </row>
    <row r="626" spans="1:26" x14ac:dyDescent="0.3">
      <c r="A626" t="s">
        <v>17</v>
      </c>
      <c r="B626">
        <v>389</v>
      </c>
      <c r="C626" t="s">
        <v>1905</v>
      </c>
      <c r="D626" t="s">
        <v>3185</v>
      </c>
      <c r="E626" t="s">
        <v>3186</v>
      </c>
      <c r="F626" t="s">
        <v>3187</v>
      </c>
      <c r="G626" t="s">
        <v>3081</v>
      </c>
      <c r="H626" t="s">
        <v>255</v>
      </c>
      <c r="I626" t="s">
        <v>24</v>
      </c>
      <c r="J626" t="s">
        <v>37</v>
      </c>
      <c r="K626" t="s">
        <v>3004</v>
      </c>
      <c r="L626" t="s">
        <v>27</v>
      </c>
      <c r="M626" t="s">
        <v>28</v>
      </c>
      <c r="N626" t="s">
        <v>3188</v>
      </c>
      <c r="O626" s="3" t="s">
        <v>3189</v>
      </c>
      <c r="P626" t="s">
        <v>92</v>
      </c>
      <c r="R626">
        <v>16.71</v>
      </c>
      <c r="S626" t="str">
        <f>LEFT(Tabela5[[#This Row],[Hora Fim Realizado]],5)</f>
        <v>20:42</v>
      </c>
      <c r="T626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626" s="3">
        <f>IF((V626-(Tabela5[[#This Row],[Hora Fim Realizado]]-Tabela5[[#This Row],[Hora Início Realizado]]))&lt; 0,(Tabela5[[#This Row],[Hora Fim Realizado]]-Tabela5[[#This Row],[Hora Início Realizado]])-V626,V626-(Tabela5[[#This Row],[Hora Fim Realizado]]-Tabela5[[#This Row],[Hora Início Realizado]]))</f>
        <v>0.31364583333333329</v>
      </c>
      <c r="W626">
        <f>IF((V626-(Tabela5[[#This Row],[Hora Fim Realizado]]-Tabela5[[#This Row],[Hora Início Realizado]]))&lt; 0,-1*(MINUTE(Tabela5[[#This Row],[Hora ]]))+(HOUR(Tabela5[[#This Row],[Hora ]])*60),(MINUTE(Tabela5[[#This Row],[Hora ]]))+(HOUR(Tabela5[[#This Row],[Hora ]])*60))</f>
        <v>389</v>
      </c>
      <c r="X626" t="str">
        <f t="shared" si="9"/>
        <v>Acima de 120 minutos</v>
      </c>
      <c r="Y626" s="3">
        <f>IFERROR(MROUND(Tabela5[[#This Row],[Filtro Horário Fim]],1/48)," ")</f>
        <v>0.85416666666666663</v>
      </c>
      <c r="Z626" s="3">
        <f>IFERROR(MROUND(Tabela5[[#This Row],[Hora Início Realizado]],1/48)," ")</f>
        <v>0.54166666666666663</v>
      </c>
    </row>
    <row r="627" spans="1:26" x14ac:dyDescent="0.3">
      <c r="A627" t="s">
        <v>17</v>
      </c>
      <c r="B627">
        <v>441</v>
      </c>
      <c r="C627" t="s">
        <v>1905</v>
      </c>
      <c r="D627" t="s">
        <v>3190</v>
      </c>
      <c r="E627" t="s">
        <v>3191</v>
      </c>
      <c r="F627" t="s">
        <v>3192</v>
      </c>
      <c r="G627" t="s">
        <v>3086</v>
      </c>
      <c r="H627" t="s">
        <v>291</v>
      </c>
      <c r="I627" t="s">
        <v>24</v>
      </c>
      <c r="J627" t="s">
        <v>37</v>
      </c>
      <c r="K627" t="s">
        <v>2508</v>
      </c>
      <c r="L627" t="s">
        <v>501</v>
      </c>
      <c r="M627" t="s">
        <v>502</v>
      </c>
      <c r="N627" t="s">
        <v>1746</v>
      </c>
      <c r="O627" s="3" t="s">
        <v>3193</v>
      </c>
      <c r="P627" t="s">
        <v>59</v>
      </c>
      <c r="R627">
        <v>16</v>
      </c>
      <c r="S627" t="str">
        <f>LEFT(Tabela5[[#This Row],[Hora Fim Realizado]],5)</f>
        <v>18:59</v>
      </c>
      <c r="T627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19h</v>
      </c>
      <c r="U627" s="3">
        <f>IF((V627-(Tabela5[[#This Row],[Hora Fim Realizado]]-Tabela5[[#This Row],[Hora Início Realizado]]))&lt; 0,(Tabela5[[#This Row],[Hora Fim Realizado]]-Tabela5[[#This Row],[Hora Início Realizado]])-V627,V627-(Tabela5[[#This Row],[Hora Fim Realizado]]-Tabela5[[#This Row],[Hora Início Realizado]]))</f>
        <v>0.3607407407407407</v>
      </c>
      <c r="W627">
        <f>IF((V627-(Tabela5[[#This Row],[Hora Fim Realizado]]-Tabela5[[#This Row],[Hora Início Realizado]]))&lt; 0,-1*(MINUTE(Tabela5[[#This Row],[Hora ]]))+(HOUR(Tabela5[[#This Row],[Hora ]])*60),(MINUTE(Tabela5[[#This Row],[Hora ]]))+(HOUR(Tabela5[[#This Row],[Hora ]])*60))</f>
        <v>441</v>
      </c>
      <c r="X627" t="str">
        <f t="shared" si="9"/>
        <v>Acima de 120 minutos</v>
      </c>
      <c r="Y627" s="3">
        <f>IFERROR(MROUND(Tabela5[[#This Row],[Filtro Horário Fim]],1/48)," ")</f>
        <v>0.79166666666666663</v>
      </c>
      <c r="Z627" s="3">
        <f>IFERROR(MROUND(Tabela5[[#This Row],[Hora Início Realizado]],1/48)," ")</f>
        <v>0.4375</v>
      </c>
    </row>
    <row r="628" spans="1:26" x14ac:dyDescent="0.3">
      <c r="A628" t="s">
        <v>17</v>
      </c>
      <c r="B628">
        <v>451</v>
      </c>
      <c r="C628" t="s">
        <v>1905</v>
      </c>
      <c r="D628" t="s">
        <v>3342</v>
      </c>
      <c r="E628" t="s">
        <v>3343</v>
      </c>
      <c r="F628" t="s">
        <v>3344</v>
      </c>
      <c r="G628" t="s">
        <v>3202</v>
      </c>
      <c r="H628" t="s">
        <v>89</v>
      </c>
      <c r="I628" t="s">
        <v>24</v>
      </c>
      <c r="J628" t="s">
        <v>37</v>
      </c>
      <c r="K628" t="s">
        <v>2489</v>
      </c>
      <c r="L628" t="s">
        <v>501</v>
      </c>
      <c r="M628" t="s">
        <v>502</v>
      </c>
      <c r="N628" t="s">
        <v>3345</v>
      </c>
      <c r="O628" s="3" t="s">
        <v>3346</v>
      </c>
      <c r="P628" t="s">
        <v>92</v>
      </c>
      <c r="R628">
        <v>12.625</v>
      </c>
      <c r="S628" t="str">
        <f>LEFT(Tabela5[[#This Row],[Hora Fim Realizado]],5)</f>
        <v>18:59</v>
      </c>
      <c r="T628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19h</v>
      </c>
      <c r="U628" s="3">
        <f>IF((V628-(Tabela5[[#This Row],[Hora Fim Realizado]]-Tabela5[[#This Row],[Hora Início Realizado]]))&lt; 0,(Tabela5[[#This Row],[Hora Fim Realizado]]-Tabela5[[#This Row],[Hora Início Realizado]])-V628,V628-(Tabela5[[#This Row],[Hora Fim Realizado]]-Tabela5[[#This Row],[Hora Início Realizado]]))</f>
        <v>0.35372685185185182</v>
      </c>
      <c r="W628">
        <f>IF((V628-(Tabela5[[#This Row],[Hora Fim Realizado]]-Tabela5[[#This Row],[Hora Início Realizado]]))&lt; 0,-1*(MINUTE(Tabela5[[#This Row],[Hora ]]))+(HOUR(Tabela5[[#This Row],[Hora ]])*60),(MINUTE(Tabela5[[#This Row],[Hora ]]))+(HOUR(Tabela5[[#This Row],[Hora ]])*60))</f>
        <v>451</v>
      </c>
      <c r="X628" t="str">
        <f t="shared" si="9"/>
        <v>Acima de 120 minutos</v>
      </c>
      <c r="Y628" s="3">
        <f>IFERROR(MROUND(Tabela5[[#This Row],[Filtro Horário Fim]],1/48)," ")</f>
        <v>0.79166666666666663</v>
      </c>
      <c r="Z628" s="3">
        <f>IFERROR(MROUND(Tabela5[[#This Row],[Hora Início Realizado]],1/48)," ")</f>
        <v>0.4375</v>
      </c>
    </row>
    <row r="629" spans="1:26" x14ac:dyDescent="0.3">
      <c r="A629" t="s">
        <v>17</v>
      </c>
      <c r="B629">
        <v>370</v>
      </c>
      <c r="C629" t="s">
        <v>1905</v>
      </c>
      <c r="D629" t="s">
        <v>3347</v>
      </c>
      <c r="E629" t="s">
        <v>3348</v>
      </c>
      <c r="F629" t="s">
        <v>3349</v>
      </c>
      <c r="G629" t="s">
        <v>3214</v>
      </c>
      <c r="H629" t="s">
        <v>46</v>
      </c>
      <c r="I629" t="s">
        <v>24</v>
      </c>
      <c r="J629" t="s">
        <v>37</v>
      </c>
      <c r="K629" t="s">
        <v>2489</v>
      </c>
      <c r="L629" t="s">
        <v>27</v>
      </c>
      <c r="M629" t="s">
        <v>28</v>
      </c>
      <c r="N629" t="s">
        <v>3350</v>
      </c>
      <c r="O629" s="3" t="s">
        <v>3351</v>
      </c>
      <c r="P629" t="s">
        <v>68</v>
      </c>
      <c r="R629">
        <v>10.625</v>
      </c>
      <c r="S629" t="str">
        <f>LEFT(Tabela5[[#This Row],[Hora Fim Realizado]],5)</f>
        <v>21:05</v>
      </c>
      <c r="T629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Acima de 21h</v>
      </c>
      <c r="U629" s="3">
        <f>IF((V629-(Tabela5[[#This Row],[Hora Fim Realizado]]-Tabela5[[#This Row],[Hora Início Realizado]]))&lt; 0,(Tabela5[[#This Row],[Hora Fim Realizado]]-Tabela5[[#This Row],[Hora Início Realizado]])-V629,V629-(Tabela5[[#This Row],[Hora Fim Realizado]]-Tabela5[[#This Row],[Hora Início Realizado]]))</f>
        <v>0.32648148148148148</v>
      </c>
      <c r="W629">
        <f>IF((V629-(Tabela5[[#This Row],[Hora Fim Realizado]]-Tabela5[[#This Row],[Hora Início Realizado]]))&lt; 0,-1*(MINUTE(Tabela5[[#This Row],[Hora ]]))+(HOUR(Tabela5[[#This Row],[Hora ]])*60),(MINUTE(Tabela5[[#This Row],[Hora ]]))+(HOUR(Tabela5[[#This Row],[Hora ]])*60))</f>
        <v>370</v>
      </c>
      <c r="X629" t="str">
        <f t="shared" si="9"/>
        <v>Acima de 120 minutos</v>
      </c>
      <c r="Y629" s="3">
        <f>IFERROR(MROUND(Tabela5[[#This Row],[Filtro Horário Fim]],1/48)," ")</f>
        <v>0.875</v>
      </c>
      <c r="Z629" s="3">
        <f>IFERROR(MROUND(Tabela5[[#This Row],[Hora Início Realizado]],1/48)," ")</f>
        <v>0.5625</v>
      </c>
    </row>
    <row r="630" spans="1:26" x14ac:dyDescent="0.3">
      <c r="A630" t="s">
        <v>17</v>
      </c>
      <c r="B630">
        <v>436</v>
      </c>
      <c r="C630" t="s">
        <v>1905</v>
      </c>
      <c r="D630" t="s">
        <v>3194</v>
      </c>
      <c r="E630" t="s">
        <v>3195</v>
      </c>
      <c r="F630" t="s">
        <v>3196</v>
      </c>
      <c r="G630" t="s">
        <v>3086</v>
      </c>
      <c r="H630" t="s">
        <v>291</v>
      </c>
      <c r="I630" t="s">
        <v>24</v>
      </c>
      <c r="J630" t="s">
        <v>37</v>
      </c>
      <c r="K630" t="s">
        <v>2489</v>
      </c>
      <c r="L630" t="s">
        <v>501</v>
      </c>
      <c r="M630" t="s">
        <v>502</v>
      </c>
      <c r="N630" t="s">
        <v>3197</v>
      </c>
      <c r="O630" s="3" t="s">
        <v>3198</v>
      </c>
      <c r="P630" t="s">
        <v>59</v>
      </c>
      <c r="R630">
        <v>13.625</v>
      </c>
      <c r="S630" t="str">
        <f>LEFT(Tabela5[[#This Row],[Hora Fim Realizado]],5)</f>
        <v>19:01</v>
      </c>
      <c r="T630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630" s="3">
        <f>IF((V630-(Tabela5[[#This Row],[Hora Fim Realizado]]-Tabela5[[#This Row],[Hora Início Realizado]]))&lt; 0,(Tabela5[[#This Row],[Hora Fim Realizado]]-Tabela5[[#This Row],[Hora Início Realizado]])-V630,V630-(Tabela5[[#This Row],[Hora Fim Realizado]]-Tabela5[[#This Row],[Hora Início Realizado]]))</f>
        <v>0.36453703703703705</v>
      </c>
      <c r="W630">
        <f>IF((V630-(Tabela5[[#This Row],[Hora Fim Realizado]]-Tabela5[[#This Row],[Hora Início Realizado]]))&lt; 0,-1*(MINUTE(Tabela5[[#This Row],[Hora ]]))+(HOUR(Tabela5[[#This Row],[Hora ]])*60),(MINUTE(Tabela5[[#This Row],[Hora ]]))+(HOUR(Tabela5[[#This Row],[Hora ]])*60))</f>
        <v>436</v>
      </c>
      <c r="X630" t="str">
        <f t="shared" si="9"/>
        <v>Acima de 120 minutos</v>
      </c>
      <c r="Y630" s="3">
        <f>IFERROR(MROUND(Tabela5[[#This Row],[Filtro Horário Fim]],1/48)," ")</f>
        <v>0.79166666666666663</v>
      </c>
      <c r="Z630" s="3">
        <f>IFERROR(MROUND(Tabela5[[#This Row],[Hora Início Realizado]],1/48)," ")</f>
        <v>0.4375</v>
      </c>
    </row>
    <row r="631" spans="1:26" x14ac:dyDescent="0.3">
      <c r="A631" t="s">
        <v>17</v>
      </c>
      <c r="B631">
        <v>272</v>
      </c>
      <c r="C631" t="s">
        <v>1905</v>
      </c>
      <c r="D631" t="s">
        <v>3352</v>
      </c>
      <c r="E631" t="s">
        <v>3353</v>
      </c>
      <c r="F631" t="s">
        <v>3354</v>
      </c>
      <c r="G631" t="s">
        <v>3220</v>
      </c>
      <c r="H631" t="s">
        <v>700</v>
      </c>
      <c r="I631" t="s">
        <v>24</v>
      </c>
      <c r="J631" t="s">
        <v>37</v>
      </c>
      <c r="K631" t="s">
        <v>2508</v>
      </c>
      <c r="L631" t="s">
        <v>501</v>
      </c>
      <c r="M631" t="s">
        <v>1929</v>
      </c>
      <c r="N631" t="s">
        <v>3355</v>
      </c>
      <c r="O631" s="3" t="s">
        <v>3356</v>
      </c>
      <c r="P631" t="s">
        <v>31</v>
      </c>
      <c r="R631">
        <v>4.25</v>
      </c>
      <c r="S631" t="str">
        <f>LEFT(Tabela5[[#This Row],[Hora Fim Realizado]],5)</f>
        <v>15:51</v>
      </c>
      <c r="T631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17h</v>
      </c>
      <c r="U631" s="3">
        <f>IF((V631-(Tabela5[[#This Row],[Hora Fim Realizado]]-Tabela5[[#This Row],[Hora Início Realizado]]))&lt; 0,(Tabela5[[#This Row],[Hora Fim Realizado]]-Tabela5[[#This Row],[Hora Início Realizado]])-V631,V631-(Tabela5[[#This Row],[Hora Fim Realizado]]-Tabela5[[#This Row],[Hora Início Realizado]]))</f>
        <v>0.22839120370370369</v>
      </c>
      <c r="W631">
        <f>IF((V631-(Tabela5[[#This Row],[Hora Fim Realizado]]-Tabela5[[#This Row],[Hora Início Realizado]]))&lt; 0,-1*(MINUTE(Tabela5[[#This Row],[Hora ]]))+(HOUR(Tabela5[[#This Row],[Hora ]])*60),(MINUTE(Tabela5[[#This Row],[Hora ]]))+(HOUR(Tabela5[[#This Row],[Hora ]])*60))</f>
        <v>272</v>
      </c>
      <c r="X631" t="str">
        <f t="shared" si="9"/>
        <v>Acima de 120 minutos</v>
      </c>
      <c r="Y631" s="3">
        <f>IFERROR(MROUND(Tabela5[[#This Row],[Filtro Horário Fim]],1/48)," ")</f>
        <v>0.66666666666666663</v>
      </c>
      <c r="Z631" s="3">
        <f>IFERROR(MROUND(Tabela5[[#This Row],[Hora Início Realizado]],1/48)," ")</f>
        <v>0.4375</v>
      </c>
    </row>
    <row r="632" spans="1:26" x14ac:dyDescent="0.3">
      <c r="A632" t="s">
        <v>17</v>
      </c>
      <c r="B632">
        <v>447</v>
      </c>
      <c r="C632" t="s">
        <v>1905</v>
      </c>
      <c r="D632" t="s">
        <v>3357</v>
      </c>
      <c r="E632" t="s">
        <v>3358</v>
      </c>
      <c r="F632" t="s">
        <v>3359</v>
      </c>
      <c r="G632" t="s">
        <v>3214</v>
      </c>
      <c r="H632" t="s">
        <v>420</v>
      </c>
      <c r="I632" t="s">
        <v>24</v>
      </c>
      <c r="J632" t="s">
        <v>37</v>
      </c>
      <c r="K632" t="s">
        <v>2508</v>
      </c>
      <c r="L632" t="s">
        <v>501</v>
      </c>
      <c r="M632" t="s">
        <v>502</v>
      </c>
      <c r="N632" t="s">
        <v>3360</v>
      </c>
      <c r="O632" s="3" t="s">
        <v>3361</v>
      </c>
      <c r="P632" t="s">
        <v>68</v>
      </c>
      <c r="R632">
        <v>15.625</v>
      </c>
      <c r="S632" t="str">
        <f>LEFT(Tabela5[[#This Row],[Hora Fim Realizado]],5)</f>
        <v>19:15</v>
      </c>
      <c r="T632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632" s="3">
        <f>IF((V632-(Tabela5[[#This Row],[Hora Fim Realizado]]-Tabela5[[#This Row],[Hora Início Realizado]]))&lt; 0,(Tabela5[[#This Row],[Hora Fim Realizado]]-Tabela5[[#This Row],[Hora Início Realizado]])-V632,V632-(Tabela5[[#This Row],[Hora Fim Realizado]]-Tabela5[[#This Row],[Hora Início Realizado]]))</f>
        <v>0.35627314814814814</v>
      </c>
      <c r="W632">
        <f>IF((V632-(Tabela5[[#This Row],[Hora Fim Realizado]]-Tabela5[[#This Row],[Hora Início Realizado]]))&lt; 0,-1*(MINUTE(Tabela5[[#This Row],[Hora ]]))+(HOUR(Tabela5[[#This Row],[Hora ]])*60),(MINUTE(Tabela5[[#This Row],[Hora ]]))+(HOUR(Tabela5[[#This Row],[Hora ]])*60))</f>
        <v>447</v>
      </c>
      <c r="X632" t="str">
        <f t="shared" si="9"/>
        <v>Acima de 120 minutos</v>
      </c>
      <c r="Y632" s="3">
        <f>IFERROR(MROUND(Tabela5[[#This Row],[Filtro Horário Fim]],1/48)," ")</f>
        <v>0.8125</v>
      </c>
      <c r="Z632" s="3">
        <f>IFERROR(MROUND(Tabela5[[#This Row],[Hora Início Realizado]],1/48)," ")</f>
        <v>0.4375</v>
      </c>
    </row>
    <row r="633" spans="1:26" x14ac:dyDescent="0.3">
      <c r="A633" t="s">
        <v>17</v>
      </c>
      <c r="B633">
        <v>540</v>
      </c>
      <c r="C633" t="s">
        <v>1905</v>
      </c>
      <c r="D633" t="s">
        <v>3362</v>
      </c>
      <c r="E633" t="s">
        <v>3363</v>
      </c>
      <c r="F633" t="s">
        <v>3364</v>
      </c>
      <c r="G633" t="s">
        <v>3202</v>
      </c>
      <c r="H633" t="s">
        <v>89</v>
      </c>
      <c r="I633" t="s">
        <v>24</v>
      </c>
      <c r="J633" t="s">
        <v>37</v>
      </c>
      <c r="K633" t="s">
        <v>2508</v>
      </c>
      <c r="L633" t="s">
        <v>501</v>
      </c>
      <c r="M633" t="s">
        <v>502</v>
      </c>
      <c r="N633" t="s">
        <v>3365</v>
      </c>
      <c r="O633" s="3" t="s">
        <v>3366</v>
      </c>
      <c r="P633" t="s">
        <v>92</v>
      </c>
      <c r="R633">
        <v>16.405000000000001</v>
      </c>
      <c r="S633" t="str">
        <f>LEFT(Tabela5[[#This Row],[Hora Fim Realizado]],5)</f>
        <v>19:14</v>
      </c>
      <c r="T633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633" s="3">
        <f>IF((V633-(Tabela5[[#This Row],[Hora Fim Realizado]]-Tabela5[[#This Row],[Hora Início Realizado]]))&lt; 0,(Tabela5[[#This Row],[Hora Fim Realizado]]-Tabela5[[#This Row],[Hora Início Realizado]])-V633,V633-(Tabela5[[#This Row],[Hora Fim Realizado]]-Tabela5[[#This Row],[Hora Início Realizado]]))</f>
        <v>0.37546296296296294</v>
      </c>
      <c r="W633">
        <f>IF((V633-(Tabela5[[#This Row],[Hora Fim Realizado]]-Tabela5[[#This Row],[Hora Início Realizado]]))&lt; 0,-1*(MINUTE(Tabela5[[#This Row],[Hora ]]))+(HOUR(Tabela5[[#This Row],[Hora ]])*60),(MINUTE(Tabela5[[#This Row],[Hora ]]))+(HOUR(Tabela5[[#This Row],[Hora ]])*60))</f>
        <v>540</v>
      </c>
      <c r="X633" t="str">
        <f t="shared" si="9"/>
        <v>Acima de 120 minutos</v>
      </c>
      <c r="Y633" s="3">
        <f>IFERROR(MROUND(Tabela5[[#This Row],[Filtro Horário Fim]],1/48)," ")</f>
        <v>0.79166666666666663</v>
      </c>
      <c r="Z633" s="3">
        <f>IFERROR(MROUND(Tabela5[[#This Row],[Hora Início Realizado]],1/48)," ")</f>
        <v>0.41666666666666663</v>
      </c>
    </row>
    <row r="634" spans="1:26" x14ac:dyDescent="0.3">
      <c r="A634" t="s">
        <v>17</v>
      </c>
      <c r="B634">
        <v>375</v>
      </c>
      <c r="C634" t="s">
        <v>1905</v>
      </c>
      <c r="D634" t="s">
        <v>3367</v>
      </c>
      <c r="E634" t="s">
        <v>3368</v>
      </c>
      <c r="F634" t="s">
        <v>3369</v>
      </c>
      <c r="G634" t="s">
        <v>3226</v>
      </c>
      <c r="H634" t="s">
        <v>491</v>
      </c>
      <c r="I634" t="s">
        <v>24</v>
      </c>
      <c r="J634" t="s">
        <v>37</v>
      </c>
      <c r="K634" t="s">
        <v>2508</v>
      </c>
      <c r="L634" t="s">
        <v>27</v>
      </c>
      <c r="M634" t="s">
        <v>28</v>
      </c>
      <c r="N634" t="s">
        <v>3072</v>
      </c>
      <c r="O634" s="3" t="s">
        <v>3370</v>
      </c>
      <c r="P634" t="s">
        <v>50</v>
      </c>
      <c r="R634">
        <v>15</v>
      </c>
      <c r="S634" t="str">
        <f>LEFT(Tabela5[[#This Row],[Hora Fim Realizado]],5)</f>
        <v>21:00</v>
      </c>
      <c r="T634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634" s="3">
        <f>IF((V634-(Tabela5[[#This Row],[Hora Fim Realizado]]-Tabela5[[#This Row],[Hora Início Realizado]]))&lt; 0,(Tabela5[[#This Row],[Hora Fim Realizado]]-Tabela5[[#This Row],[Hora Início Realizado]])-V634,V634-(Tabela5[[#This Row],[Hora Fim Realizado]]-Tabela5[[#This Row],[Hora Início Realizado]]))</f>
        <v>0.32296296296296301</v>
      </c>
      <c r="W634">
        <f>IF((V634-(Tabela5[[#This Row],[Hora Fim Realizado]]-Tabela5[[#This Row],[Hora Início Realizado]]))&lt; 0,-1*(MINUTE(Tabela5[[#This Row],[Hora ]]))+(HOUR(Tabela5[[#This Row],[Hora ]])*60),(MINUTE(Tabela5[[#This Row],[Hora ]]))+(HOUR(Tabela5[[#This Row],[Hora ]])*60))</f>
        <v>375</v>
      </c>
      <c r="X634" t="str">
        <f t="shared" si="9"/>
        <v>Acima de 120 minutos</v>
      </c>
      <c r="Y634" s="3">
        <f>IFERROR(MROUND(Tabela5[[#This Row],[Filtro Horário Fim]],1/48)," ")</f>
        <v>0.875</v>
      </c>
      <c r="Z634" s="3">
        <f>IFERROR(MROUND(Tabela5[[#This Row],[Hora Início Realizado]],1/48)," ")</f>
        <v>0.5625</v>
      </c>
    </row>
    <row r="635" spans="1:26" x14ac:dyDescent="0.3">
      <c r="A635" t="s">
        <v>17</v>
      </c>
      <c r="B635">
        <v>380</v>
      </c>
      <c r="C635" t="s">
        <v>1905</v>
      </c>
      <c r="D635" t="s">
        <v>3371</v>
      </c>
      <c r="E635" t="s">
        <v>3372</v>
      </c>
      <c r="F635" t="s">
        <v>3373</v>
      </c>
      <c r="G635" t="s">
        <v>3265</v>
      </c>
      <c r="H635" t="s">
        <v>46</v>
      </c>
      <c r="I635" t="s">
        <v>24</v>
      </c>
      <c r="J635" t="s">
        <v>37</v>
      </c>
      <c r="K635" t="s">
        <v>2508</v>
      </c>
      <c r="L635" t="s">
        <v>27</v>
      </c>
      <c r="M635" t="s">
        <v>28</v>
      </c>
      <c r="N635" t="s">
        <v>3374</v>
      </c>
      <c r="O635" s="3" t="s">
        <v>3375</v>
      </c>
      <c r="P635" t="s">
        <v>50</v>
      </c>
      <c r="R635">
        <v>14.370000000000001</v>
      </c>
      <c r="S635" t="str">
        <f>LEFT(Tabela5[[#This Row],[Hora Fim Realizado]],5)</f>
        <v>21:00</v>
      </c>
      <c r="T635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635" s="3">
        <f>IF((V635-(Tabela5[[#This Row],[Hora Fim Realizado]]-Tabela5[[#This Row],[Hora Início Realizado]]))&lt; 0,(Tabela5[[#This Row],[Hora Fim Realizado]]-Tabela5[[#This Row],[Hora Início Realizado]])-V635,V635-(Tabela5[[#This Row],[Hora Fim Realizado]]-Tabela5[[#This Row],[Hora Início Realizado]]))</f>
        <v>0.31946759259259261</v>
      </c>
      <c r="W635">
        <f>IF((V635-(Tabela5[[#This Row],[Hora Fim Realizado]]-Tabela5[[#This Row],[Hora Início Realizado]]))&lt; 0,-1*(MINUTE(Tabela5[[#This Row],[Hora ]]))+(HOUR(Tabela5[[#This Row],[Hora ]])*60),(MINUTE(Tabela5[[#This Row],[Hora ]]))+(HOUR(Tabela5[[#This Row],[Hora ]])*60))</f>
        <v>380</v>
      </c>
      <c r="X635" t="str">
        <f t="shared" si="9"/>
        <v>Acima de 120 minutos</v>
      </c>
      <c r="Y635" s="3">
        <f>IFERROR(MROUND(Tabela5[[#This Row],[Filtro Horário Fim]],1/48)," ")</f>
        <v>0.875</v>
      </c>
      <c r="Z635" s="3">
        <f>IFERROR(MROUND(Tabela5[[#This Row],[Hora Início Realizado]],1/48)," ")</f>
        <v>0.5625</v>
      </c>
    </row>
    <row r="636" spans="1:26" x14ac:dyDescent="0.3">
      <c r="A636" t="s">
        <v>17</v>
      </c>
      <c r="B636">
        <v>437</v>
      </c>
      <c r="C636" t="s">
        <v>1905</v>
      </c>
      <c r="D636" t="s">
        <v>599</v>
      </c>
      <c r="E636" t="s">
        <v>3376</v>
      </c>
      <c r="F636" t="s">
        <v>3377</v>
      </c>
      <c r="G636" t="s">
        <v>3235</v>
      </c>
      <c r="H636" t="s">
        <v>1889</v>
      </c>
      <c r="I636" t="s">
        <v>24</v>
      </c>
      <c r="J636" t="s">
        <v>37</v>
      </c>
      <c r="K636" t="s">
        <v>2489</v>
      </c>
      <c r="L636" t="s">
        <v>501</v>
      </c>
      <c r="M636" t="s">
        <v>502</v>
      </c>
      <c r="N636" t="s">
        <v>3378</v>
      </c>
      <c r="O636" s="3" t="s">
        <v>3379</v>
      </c>
      <c r="P636" t="s">
        <v>41</v>
      </c>
      <c r="R636">
        <v>12.49</v>
      </c>
      <c r="S636" t="str">
        <f>LEFT(Tabela5[[#This Row],[Hora Fim Realizado]],5)</f>
        <v>19:22</v>
      </c>
      <c r="T636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636" s="3">
        <f>IF((V636-(Tabela5[[#This Row],[Hora Fim Realizado]]-Tabela5[[#This Row],[Hora Início Realizado]]))&lt; 0,(Tabela5[[#This Row],[Hora Fim Realizado]]-Tabela5[[#This Row],[Hora Início Realizado]])-V636,V636-(Tabela5[[#This Row],[Hora Fim Realizado]]-Tabela5[[#This Row],[Hora Início Realizado]]))</f>
        <v>0.36383101851851851</v>
      </c>
      <c r="W636">
        <f>IF((V636-(Tabela5[[#This Row],[Hora Fim Realizado]]-Tabela5[[#This Row],[Hora Início Realizado]]))&lt; 0,-1*(MINUTE(Tabela5[[#This Row],[Hora ]]))+(HOUR(Tabela5[[#This Row],[Hora ]])*60),(MINUTE(Tabela5[[#This Row],[Hora ]]))+(HOUR(Tabela5[[#This Row],[Hora ]])*60))</f>
        <v>437</v>
      </c>
      <c r="X636" t="str">
        <f t="shared" si="9"/>
        <v>Acima de 120 minutos</v>
      </c>
      <c r="Y636" s="3">
        <f>IFERROR(MROUND(Tabela5[[#This Row],[Filtro Horário Fim]],1/48)," ")</f>
        <v>0.8125</v>
      </c>
      <c r="Z636" s="3">
        <f>IFERROR(MROUND(Tabela5[[#This Row],[Hora Início Realizado]],1/48)," ")</f>
        <v>0.4375</v>
      </c>
    </row>
    <row r="637" spans="1:26" x14ac:dyDescent="0.3">
      <c r="A637" t="s">
        <v>17</v>
      </c>
      <c r="B637">
        <v>404</v>
      </c>
      <c r="C637" t="s">
        <v>1905</v>
      </c>
      <c r="D637" t="s">
        <v>3380</v>
      </c>
      <c r="E637" t="s">
        <v>3381</v>
      </c>
      <c r="F637" t="s">
        <v>3382</v>
      </c>
      <c r="G637" t="s">
        <v>3253</v>
      </c>
      <c r="H637" t="s">
        <v>420</v>
      </c>
      <c r="I637" t="s">
        <v>24</v>
      </c>
      <c r="J637" t="s">
        <v>37</v>
      </c>
      <c r="K637" t="s">
        <v>2489</v>
      </c>
      <c r="L637" t="s">
        <v>501</v>
      </c>
      <c r="M637" t="s">
        <v>502</v>
      </c>
      <c r="N637" t="s">
        <v>3383</v>
      </c>
      <c r="O637" s="3" t="s">
        <v>3384</v>
      </c>
      <c r="P637" t="s">
        <v>68</v>
      </c>
      <c r="R637">
        <v>15.375</v>
      </c>
      <c r="S637" t="str">
        <f>LEFT(Tabela5[[#This Row],[Hora Fim Realizado]],5)</f>
        <v>17:43</v>
      </c>
      <c r="T637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18h</v>
      </c>
      <c r="U637" s="3">
        <f>IF((V637-(Tabela5[[#This Row],[Hora Fim Realizado]]-Tabela5[[#This Row],[Hora Início Realizado]]))&lt; 0,(Tabela5[[#This Row],[Hora Fim Realizado]]-Tabela5[[#This Row],[Hora Início Realizado]])-V637,V637-(Tabela5[[#This Row],[Hora Fim Realizado]]-Tabela5[[#This Row],[Hora Início Realizado]]))</f>
        <v>0.30313657407407413</v>
      </c>
      <c r="W637">
        <f>IF((V637-(Tabela5[[#This Row],[Hora Fim Realizado]]-Tabela5[[#This Row],[Hora Início Realizado]]))&lt; 0,-1*(MINUTE(Tabela5[[#This Row],[Hora ]]))+(HOUR(Tabela5[[#This Row],[Hora ]])*60),(MINUTE(Tabela5[[#This Row],[Hora ]]))+(HOUR(Tabela5[[#This Row],[Hora ]])*60))</f>
        <v>404</v>
      </c>
      <c r="X637" t="str">
        <f t="shared" si="9"/>
        <v>Acima de 120 minutos</v>
      </c>
      <c r="Y637" s="3">
        <f>IFERROR(MROUND(Tabela5[[#This Row],[Filtro Horário Fim]],1/48)," ")</f>
        <v>0.72916666666666663</v>
      </c>
      <c r="Z637" s="3">
        <f>IFERROR(MROUND(Tabela5[[#This Row],[Hora Início Realizado]],1/48)," ")</f>
        <v>0.4375</v>
      </c>
    </row>
    <row r="638" spans="1:26" x14ac:dyDescent="0.3">
      <c r="A638" t="s">
        <v>17</v>
      </c>
      <c r="B638">
        <v>363</v>
      </c>
      <c r="C638" t="s">
        <v>1905</v>
      </c>
      <c r="D638" t="s">
        <v>3385</v>
      </c>
      <c r="E638" t="s">
        <v>3386</v>
      </c>
      <c r="F638" t="s">
        <v>3387</v>
      </c>
      <c r="G638" t="s">
        <v>3247</v>
      </c>
      <c r="H638" t="s">
        <v>1673</v>
      </c>
      <c r="I638" t="s">
        <v>24</v>
      </c>
      <c r="J638" t="s">
        <v>37</v>
      </c>
      <c r="K638" t="s">
        <v>2489</v>
      </c>
      <c r="L638" t="s">
        <v>27</v>
      </c>
      <c r="M638" t="s">
        <v>28</v>
      </c>
      <c r="N638" t="s">
        <v>3388</v>
      </c>
      <c r="O638" s="3" t="s">
        <v>3389</v>
      </c>
      <c r="P638" t="s">
        <v>59</v>
      </c>
      <c r="R638">
        <v>15.074999999999999</v>
      </c>
      <c r="S638" t="str">
        <f>LEFT(Tabela5[[#This Row],[Hora Fim Realizado]],5)</f>
        <v>21:01</v>
      </c>
      <c r="T638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Acima de 21h</v>
      </c>
      <c r="U638" s="3">
        <f>IF((V638-(Tabela5[[#This Row],[Hora Fim Realizado]]-Tabela5[[#This Row],[Hora Início Realizado]]))&lt; 0,(Tabela5[[#This Row],[Hora Fim Realizado]]-Tabela5[[#This Row],[Hora Início Realizado]])-V638,V638-(Tabela5[[#This Row],[Hora Fim Realizado]]-Tabela5[[#This Row],[Hora Início Realizado]]))</f>
        <v>0.33131944444444439</v>
      </c>
      <c r="W638">
        <f>IF((V638-(Tabela5[[#This Row],[Hora Fim Realizado]]-Tabela5[[#This Row],[Hora Início Realizado]]))&lt; 0,-1*(MINUTE(Tabela5[[#This Row],[Hora ]]))+(HOUR(Tabela5[[#This Row],[Hora ]])*60),(MINUTE(Tabela5[[#This Row],[Hora ]]))+(HOUR(Tabela5[[#This Row],[Hora ]])*60))</f>
        <v>363</v>
      </c>
      <c r="X638" t="str">
        <f t="shared" si="9"/>
        <v>Acima de 120 minutos</v>
      </c>
      <c r="Y638" s="3">
        <f>IFERROR(MROUND(Tabela5[[#This Row],[Filtro Horário Fim]],1/48)," ")</f>
        <v>0.875</v>
      </c>
      <c r="Z638" s="3">
        <f>IFERROR(MROUND(Tabela5[[#This Row],[Hora Início Realizado]],1/48)," ")</f>
        <v>0.54166666666666663</v>
      </c>
    </row>
    <row r="639" spans="1:26" x14ac:dyDescent="0.3">
      <c r="A639" t="s">
        <v>17</v>
      </c>
      <c r="B639">
        <v>375</v>
      </c>
      <c r="C639" t="s">
        <v>1905</v>
      </c>
      <c r="D639" t="s">
        <v>3390</v>
      </c>
      <c r="E639" t="s">
        <v>3391</v>
      </c>
      <c r="F639" t="s">
        <v>3392</v>
      </c>
      <c r="G639" t="s">
        <v>3241</v>
      </c>
      <c r="H639" t="s">
        <v>833</v>
      </c>
      <c r="I639" t="s">
        <v>24</v>
      </c>
      <c r="J639" t="s">
        <v>37</v>
      </c>
      <c r="K639" t="s">
        <v>2508</v>
      </c>
      <c r="L639" t="s">
        <v>27</v>
      </c>
      <c r="M639" t="s">
        <v>28</v>
      </c>
      <c r="N639" t="s">
        <v>3393</v>
      </c>
      <c r="O639" s="3" t="s">
        <v>2733</v>
      </c>
      <c r="P639" t="s">
        <v>31</v>
      </c>
      <c r="R639">
        <v>16.375</v>
      </c>
      <c r="S639" t="str">
        <f>LEFT(Tabela5[[#This Row],[Hora Fim Realizado]],5)</f>
        <v>21:01</v>
      </c>
      <c r="T639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Acima de 21h</v>
      </c>
      <c r="U639" s="3">
        <f>IF((V639-(Tabela5[[#This Row],[Hora Fim Realizado]]-Tabela5[[#This Row],[Hora Início Realizado]]))&lt; 0,(Tabela5[[#This Row],[Hora Fim Realizado]]-Tabela5[[#This Row],[Hora Início Realizado]])-V639,V639-(Tabela5[[#This Row],[Hora Fim Realizado]]-Tabela5[[#This Row],[Hora Início Realizado]]))</f>
        <v>0.32351851851851854</v>
      </c>
      <c r="W639">
        <f>IF((V639-(Tabela5[[#This Row],[Hora Fim Realizado]]-Tabela5[[#This Row],[Hora Início Realizado]]))&lt; 0,-1*(MINUTE(Tabela5[[#This Row],[Hora ]]))+(HOUR(Tabela5[[#This Row],[Hora ]])*60),(MINUTE(Tabela5[[#This Row],[Hora ]]))+(HOUR(Tabela5[[#This Row],[Hora ]])*60))</f>
        <v>375</v>
      </c>
      <c r="X639" t="str">
        <f t="shared" si="9"/>
        <v>Acima de 120 minutos</v>
      </c>
      <c r="Y639" s="3">
        <f>IFERROR(MROUND(Tabela5[[#This Row],[Filtro Horário Fim]],1/48)," ")</f>
        <v>0.875</v>
      </c>
      <c r="Z639" s="3">
        <f>IFERROR(MROUND(Tabela5[[#This Row],[Hora Início Realizado]],1/48)," ")</f>
        <v>0.5625</v>
      </c>
    </row>
    <row r="640" spans="1:26" x14ac:dyDescent="0.3">
      <c r="A640" t="s">
        <v>17</v>
      </c>
      <c r="B640">
        <v>420</v>
      </c>
      <c r="C640" t="s">
        <v>1905</v>
      </c>
      <c r="D640" t="s">
        <v>3641</v>
      </c>
      <c r="E640" t="s">
        <v>3642</v>
      </c>
      <c r="F640" t="s">
        <v>3643</v>
      </c>
      <c r="G640" t="s">
        <v>3440</v>
      </c>
      <c r="H640" t="s">
        <v>89</v>
      </c>
      <c r="I640" t="s">
        <v>24</v>
      </c>
      <c r="J640" t="s">
        <v>37</v>
      </c>
      <c r="K640" t="s">
        <v>2508</v>
      </c>
      <c r="L640" t="s">
        <v>27</v>
      </c>
      <c r="M640" t="s">
        <v>28</v>
      </c>
      <c r="N640" t="s">
        <v>803</v>
      </c>
      <c r="O640" s="3" t="s">
        <v>2621</v>
      </c>
      <c r="P640" t="s">
        <v>41</v>
      </c>
      <c r="R640">
        <v>15.02</v>
      </c>
      <c r="S640" t="str">
        <f>LEFT(Tabela5[[#This Row],[Hora Fim Realizado]],5)</f>
        <v>20:25</v>
      </c>
      <c r="T640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640" s="3">
        <f>IF((V640-(Tabela5[[#This Row],[Hora Fim Realizado]]-Tabela5[[#This Row],[Hora Início Realizado]]))&lt; 0,(Tabela5[[#This Row],[Hora Fim Realizado]]-Tabela5[[#This Row],[Hora Início Realizado]])-V640,V640-(Tabela5[[#This Row],[Hora Fim Realizado]]-Tabela5[[#This Row],[Hora Início Realizado]]))</f>
        <v>0.29166666666666663</v>
      </c>
      <c r="W640">
        <f>IF((V640-(Tabela5[[#This Row],[Hora Fim Realizado]]-Tabela5[[#This Row],[Hora Início Realizado]]))&lt; 0,-1*(MINUTE(Tabela5[[#This Row],[Hora ]]))+(HOUR(Tabela5[[#This Row],[Hora ]])*60),(MINUTE(Tabela5[[#This Row],[Hora ]]))+(HOUR(Tabela5[[#This Row],[Hora ]])*60))</f>
        <v>420</v>
      </c>
      <c r="X640" t="str">
        <f t="shared" si="9"/>
        <v>Acima de 120 minutos</v>
      </c>
      <c r="Y640" s="3">
        <f>IFERROR(MROUND(Tabela5[[#This Row],[Filtro Horário Fim]],1/48)," ")</f>
        <v>0.85416666666666663</v>
      </c>
      <c r="Z640" s="3">
        <f>IFERROR(MROUND(Tabela5[[#This Row],[Hora Início Realizado]],1/48)," ")</f>
        <v>0.5625</v>
      </c>
    </row>
    <row r="641" spans="1:26" x14ac:dyDescent="0.3">
      <c r="A641" t="s">
        <v>17</v>
      </c>
      <c r="B641">
        <v>395</v>
      </c>
      <c r="C641" t="s">
        <v>1905</v>
      </c>
      <c r="D641" t="s">
        <v>3394</v>
      </c>
      <c r="E641" t="s">
        <v>3395</v>
      </c>
      <c r="F641" t="s">
        <v>3396</v>
      </c>
      <c r="G641" t="s">
        <v>3253</v>
      </c>
      <c r="H641" t="s">
        <v>46</v>
      </c>
      <c r="I641" t="s">
        <v>24</v>
      </c>
      <c r="J641" t="s">
        <v>37</v>
      </c>
      <c r="K641" t="s">
        <v>2508</v>
      </c>
      <c r="L641" t="s">
        <v>27</v>
      </c>
      <c r="M641" t="s">
        <v>28</v>
      </c>
      <c r="N641" t="s">
        <v>97</v>
      </c>
      <c r="O641" s="3" t="s">
        <v>3397</v>
      </c>
      <c r="P641" t="s">
        <v>68</v>
      </c>
      <c r="R641">
        <v>14.875</v>
      </c>
      <c r="S641" t="str">
        <f>LEFT(Tabela5[[#This Row],[Hora Fim Realizado]],5)</f>
        <v>20:40</v>
      </c>
      <c r="T641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641" s="3">
        <f>IF((V641-(Tabela5[[#This Row],[Hora Fim Realizado]]-Tabela5[[#This Row],[Hora Início Realizado]]))&lt; 0,(Tabela5[[#This Row],[Hora Fim Realizado]]-Tabela5[[#This Row],[Hora Início Realizado]])-V641,V641-(Tabela5[[#This Row],[Hora Fim Realizado]]-Tabela5[[#This Row],[Hora Início Realizado]]))</f>
        <v>0.3090856481481481</v>
      </c>
      <c r="W641">
        <f>IF((V641-(Tabela5[[#This Row],[Hora Fim Realizado]]-Tabela5[[#This Row],[Hora Início Realizado]]))&lt; 0,-1*(MINUTE(Tabela5[[#This Row],[Hora ]]))+(HOUR(Tabela5[[#This Row],[Hora ]])*60),(MINUTE(Tabela5[[#This Row],[Hora ]]))+(HOUR(Tabela5[[#This Row],[Hora ]])*60))</f>
        <v>395</v>
      </c>
      <c r="X641" t="str">
        <f t="shared" si="9"/>
        <v>Acima de 120 minutos</v>
      </c>
      <c r="Y641" s="3">
        <f>IFERROR(MROUND(Tabela5[[#This Row],[Filtro Horário Fim]],1/48)," ")</f>
        <v>0.85416666666666663</v>
      </c>
      <c r="Z641" s="3">
        <f>IFERROR(MROUND(Tabela5[[#This Row],[Hora Início Realizado]],1/48)," ")</f>
        <v>0.5625</v>
      </c>
    </row>
    <row r="642" spans="1:26" x14ac:dyDescent="0.3">
      <c r="A642" t="s">
        <v>17</v>
      </c>
      <c r="B642">
        <v>441</v>
      </c>
      <c r="C642" t="s">
        <v>1905</v>
      </c>
      <c r="D642" t="s">
        <v>3398</v>
      </c>
      <c r="E642" t="s">
        <v>3399</v>
      </c>
      <c r="F642" t="s">
        <v>3400</v>
      </c>
      <c r="G642" t="s">
        <v>3259</v>
      </c>
      <c r="H642" t="s">
        <v>255</v>
      </c>
      <c r="I642" t="s">
        <v>24</v>
      </c>
      <c r="J642" t="s">
        <v>37</v>
      </c>
      <c r="K642" t="s">
        <v>2508</v>
      </c>
      <c r="L642" t="s">
        <v>501</v>
      </c>
      <c r="M642" t="s">
        <v>502</v>
      </c>
      <c r="N642" t="s">
        <v>3401</v>
      </c>
      <c r="O642" s="3" t="s">
        <v>3179</v>
      </c>
      <c r="P642" t="s">
        <v>92</v>
      </c>
      <c r="R642">
        <v>15.875</v>
      </c>
      <c r="S642" t="str">
        <f>LEFT(Tabela5[[#This Row],[Hora Fim Realizado]],5)</f>
        <v>19:00</v>
      </c>
      <c r="T642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642" s="3">
        <f>IF((V642-(Tabela5[[#This Row],[Hora Fim Realizado]]-Tabela5[[#This Row],[Hora Início Realizado]]))&lt; 0,(Tabela5[[#This Row],[Hora Fim Realizado]]-Tabela5[[#This Row],[Hora Início Realizado]])-V642,V642-(Tabela5[[#This Row],[Hora Fim Realizado]]-Tabela5[[#This Row],[Hora Início Realizado]]))</f>
        <v>0.36101851851851846</v>
      </c>
      <c r="W642">
        <f>IF((V642-(Tabela5[[#This Row],[Hora Fim Realizado]]-Tabela5[[#This Row],[Hora Início Realizado]]))&lt; 0,-1*(MINUTE(Tabela5[[#This Row],[Hora ]]))+(HOUR(Tabela5[[#This Row],[Hora ]])*60),(MINUTE(Tabela5[[#This Row],[Hora ]]))+(HOUR(Tabela5[[#This Row],[Hora ]])*60))</f>
        <v>441</v>
      </c>
      <c r="X642" t="str">
        <f t="shared" ref="X642:X705" si="10">IF(W642&lt;0, "Estouro", IF(W642&lt;=31,"Até 30 minutos",IF(W642&lt;=61,"De 30 até 60 minutos",IF(W642&lt;=91,"De 60 até 90 minutos",IF(W642&lt;=121,"De 90 até 120 minutos", IF(W642&gt;=121,"Acima de 120 minutos"))))))</f>
        <v>Acima de 120 minutos</v>
      </c>
      <c r="Y642" s="3">
        <f>IFERROR(MROUND(Tabela5[[#This Row],[Filtro Horário Fim]],1/48)," ")</f>
        <v>0.79166666666666663</v>
      </c>
      <c r="Z642" s="3">
        <f>IFERROR(MROUND(Tabela5[[#This Row],[Hora Início Realizado]],1/48)," ")</f>
        <v>0.4375</v>
      </c>
    </row>
    <row r="643" spans="1:26" x14ac:dyDescent="0.3">
      <c r="A643" t="s">
        <v>17</v>
      </c>
      <c r="B643">
        <v>453</v>
      </c>
      <c r="C643" t="s">
        <v>1905</v>
      </c>
      <c r="D643" t="s">
        <v>3402</v>
      </c>
      <c r="E643" t="s">
        <v>3403</v>
      </c>
      <c r="F643" t="s">
        <v>3404</v>
      </c>
      <c r="G643" t="s">
        <v>3241</v>
      </c>
      <c r="H643" t="s">
        <v>845</v>
      </c>
      <c r="I643" t="s">
        <v>24</v>
      </c>
      <c r="J643" t="s">
        <v>37</v>
      </c>
      <c r="K643" t="s">
        <v>2489</v>
      </c>
      <c r="L643" t="s">
        <v>501</v>
      </c>
      <c r="M643" t="s">
        <v>502</v>
      </c>
      <c r="N643" t="s">
        <v>3405</v>
      </c>
      <c r="O643" s="3" t="s">
        <v>3406</v>
      </c>
      <c r="P643" t="s">
        <v>31</v>
      </c>
      <c r="R643">
        <v>13.685</v>
      </c>
      <c r="S643" t="str">
        <f>LEFT(Tabela5[[#This Row],[Hora Fim Realizado]],5)</f>
        <v>18:55</v>
      </c>
      <c r="T643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19h</v>
      </c>
      <c r="U643" s="3">
        <f>IF((V643-(Tabela5[[#This Row],[Hora Fim Realizado]]-Tabela5[[#This Row],[Hora Início Realizado]]))&lt; 0,(Tabela5[[#This Row],[Hora Fim Realizado]]-Tabela5[[#This Row],[Hora Início Realizado]])-V643,V643-(Tabela5[[#This Row],[Hora Fim Realizado]]-Tabela5[[#This Row],[Hora Início Realizado]]))</f>
        <v>0.35208333333333336</v>
      </c>
      <c r="W643">
        <f>IF((V643-(Tabela5[[#This Row],[Hora Fim Realizado]]-Tabela5[[#This Row],[Hora Início Realizado]]))&lt; 0,-1*(MINUTE(Tabela5[[#This Row],[Hora ]]))+(HOUR(Tabela5[[#This Row],[Hora ]])*60),(MINUTE(Tabela5[[#This Row],[Hora ]]))+(HOUR(Tabela5[[#This Row],[Hora ]])*60))</f>
        <v>453</v>
      </c>
      <c r="X643" t="str">
        <f t="shared" si="10"/>
        <v>Acima de 120 minutos</v>
      </c>
      <c r="Y643" s="3">
        <f>IFERROR(MROUND(Tabela5[[#This Row],[Filtro Horário Fim]],1/48)," ")</f>
        <v>0.79166666666666663</v>
      </c>
      <c r="Z643" s="3">
        <f>IFERROR(MROUND(Tabela5[[#This Row],[Hora Início Realizado]],1/48)," ")</f>
        <v>0.4375</v>
      </c>
    </row>
    <row r="644" spans="1:26" x14ac:dyDescent="0.3">
      <c r="A644" t="s">
        <v>17</v>
      </c>
      <c r="B644">
        <v>344</v>
      </c>
      <c r="C644" t="s">
        <v>1905</v>
      </c>
      <c r="D644" t="s">
        <v>3407</v>
      </c>
      <c r="E644" t="s">
        <v>3408</v>
      </c>
      <c r="F644" t="s">
        <v>3409</v>
      </c>
      <c r="G644" t="s">
        <v>3259</v>
      </c>
      <c r="H644" t="s">
        <v>1241</v>
      </c>
      <c r="I644" t="s">
        <v>24</v>
      </c>
      <c r="J644" t="s">
        <v>37</v>
      </c>
      <c r="K644" t="s">
        <v>2489</v>
      </c>
      <c r="L644" t="s">
        <v>501</v>
      </c>
      <c r="M644" t="s">
        <v>502</v>
      </c>
      <c r="N644" t="s">
        <v>3410</v>
      </c>
      <c r="O644" s="3" t="s">
        <v>3411</v>
      </c>
      <c r="P644" t="s">
        <v>92</v>
      </c>
      <c r="R644">
        <v>13</v>
      </c>
      <c r="S644" t="str">
        <f>LEFT(Tabela5[[#This Row],[Hora Fim Realizado]],5)</f>
        <v>18:27</v>
      </c>
      <c r="T644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19h</v>
      </c>
      <c r="U644" s="3">
        <f>IF((V644-(Tabela5[[#This Row],[Hora Fim Realizado]]-Tabela5[[#This Row],[Hora Início Realizado]]))&lt; 0,(Tabela5[[#This Row],[Hora Fim Realizado]]-Tabela5[[#This Row],[Hora Início Realizado]])-V644,V644-(Tabela5[[#This Row],[Hora Fim Realizado]]-Tabela5[[#This Row],[Hora Início Realizado]]))</f>
        <v>0.26124999999999998</v>
      </c>
      <c r="W644">
        <f>IF((V644-(Tabela5[[#This Row],[Hora Fim Realizado]]-Tabela5[[#This Row],[Hora Início Realizado]]))&lt; 0,-1*(MINUTE(Tabela5[[#This Row],[Hora ]]))+(HOUR(Tabela5[[#This Row],[Hora ]])*60),(MINUTE(Tabela5[[#This Row],[Hora ]]))+(HOUR(Tabela5[[#This Row],[Hora ]])*60))</f>
        <v>344</v>
      </c>
      <c r="X644" t="str">
        <f t="shared" si="10"/>
        <v>Acima de 120 minutos</v>
      </c>
      <c r="Y644" s="3">
        <f>IFERROR(MROUND(Tabela5[[#This Row],[Filtro Horário Fim]],1/48)," ")</f>
        <v>0.77083333333333326</v>
      </c>
      <c r="Z644" s="3">
        <f>IFERROR(MROUND(Tabela5[[#This Row],[Hora Início Realizado]],1/48)," ")</f>
        <v>0.5</v>
      </c>
    </row>
    <row r="645" spans="1:26" x14ac:dyDescent="0.3">
      <c r="A645" t="s">
        <v>17</v>
      </c>
      <c r="B645">
        <v>122</v>
      </c>
      <c r="C645" t="s">
        <v>1905</v>
      </c>
      <c r="D645" t="s">
        <v>632</v>
      </c>
      <c r="E645" t="s">
        <v>3412</v>
      </c>
      <c r="F645" t="s">
        <v>3392</v>
      </c>
      <c r="G645" t="s">
        <v>3235</v>
      </c>
      <c r="H645" t="s">
        <v>3294</v>
      </c>
      <c r="I645" t="s">
        <v>24</v>
      </c>
      <c r="J645" t="s">
        <v>37</v>
      </c>
      <c r="K645" t="s">
        <v>2508</v>
      </c>
      <c r="L645" t="s">
        <v>27</v>
      </c>
      <c r="M645" t="s">
        <v>28</v>
      </c>
      <c r="N645" t="s">
        <v>3413</v>
      </c>
      <c r="O645" s="3" t="s">
        <v>3414</v>
      </c>
      <c r="P645" t="s">
        <v>41</v>
      </c>
      <c r="R645">
        <v>14.975</v>
      </c>
      <c r="S645" t="str">
        <f>LEFT(Tabela5[[#This Row],[Hora Fim Realizado]],5)</f>
        <v>17:11</v>
      </c>
      <c r="T645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18h</v>
      </c>
      <c r="U645" s="3">
        <f>IF((V645-(Tabela5[[#This Row],[Hora Fim Realizado]]-Tabela5[[#This Row],[Hora Início Realizado]]))&lt; 0,(Tabela5[[#This Row],[Hora Fim Realizado]]-Tabela5[[#This Row],[Hora Início Realizado]])-V645,V645-(Tabela5[[#This Row],[Hora Fim Realizado]]-Tabela5[[#This Row],[Hora Início Realizado]]))</f>
        <v>0.1656481481481481</v>
      </c>
      <c r="W645">
        <f>IF((V645-(Tabela5[[#This Row],[Hora Fim Realizado]]-Tabela5[[#This Row],[Hora Início Realizado]]))&lt; 0,-1*(MINUTE(Tabela5[[#This Row],[Hora ]]))+(HOUR(Tabela5[[#This Row],[Hora ]])*60),(MINUTE(Tabela5[[#This Row],[Hora ]]))+(HOUR(Tabela5[[#This Row],[Hora ]])*60))</f>
        <v>122</v>
      </c>
      <c r="X645" t="str">
        <f t="shared" si="10"/>
        <v>Acima de 120 minutos</v>
      </c>
      <c r="Y645" s="3">
        <f>IFERROR(MROUND(Tabela5[[#This Row],[Filtro Horário Fim]],1/48)," ")</f>
        <v>0.70833333333333326</v>
      </c>
      <c r="Z645" s="3">
        <f>IFERROR(MROUND(Tabela5[[#This Row],[Hora Início Realizado]],1/48)," ")</f>
        <v>0.54166666666666663</v>
      </c>
    </row>
    <row r="646" spans="1:26" x14ac:dyDescent="0.3">
      <c r="A646" t="s">
        <v>17</v>
      </c>
      <c r="B646">
        <v>388</v>
      </c>
      <c r="C646" t="s">
        <v>1905</v>
      </c>
      <c r="D646" t="s">
        <v>3644</v>
      </c>
      <c r="E646" t="s">
        <v>3645</v>
      </c>
      <c r="F646" t="s">
        <v>3646</v>
      </c>
      <c r="G646" t="s">
        <v>3457</v>
      </c>
      <c r="H646" t="s">
        <v>166</v>
      </c>
      <c r="I646" t="s">
        <v>24</v>
      </c>
      <c r="J646" t="s">
        <v>37</v>
      </c>
      <c r="K646" t="s">
        <v>2508</v>
      </c>
      <c r="L646" t="s">
        <v>27</v>
      </c>
      <c r="M646" t="s">
        <v>28</v>
      </c>
      <c r="N646" t="s">
        <v>3647</v>
      </c>
      <c r="O646" s="3" t="s">
        <v>3648</v>
      </c>
      <c r="P646" t="s">
        <v>92</v>
      </c>
      <c r="R646">
        <v>10.504999999999999</v>
      </c>
      <c r="S646" t="str">
        <f>LEFT(Tabela5[[#This Row],[Hora Fim Realizado]],5)</f>
        <v>20:39</v>
      </c>
      <c r="T646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646" s="3">
        <f>IF((V646-(Tabela5[[#This Row],[Hora Fim Realizado]]-Tabela5[[#This Row],[Hora Início Realizado]]))&lt; 0,(Tabela5[[#This Row],[Hora Fim Realizado]]-Tabela5[[#This Row],[Hora Início Realizado]])-V646,V646-(Tabela5[[#This Row],[Hora Fim Realizado]]-Tabela5[[#This Row],[Hora Início Realizado]]))</f>
        <v>0.31436342592592592</v>
      </c>
      <c r="W646">
        <f>IF((V646-(Tabela5[[#This Row],[Hora Fim Realizado]]-Tabela5[[#This Row],[Hora Início Realizado]]))&lt; 0,-1*(MINUTE(Tabela5[[#This Row],[Hora ]]))+(HOUR(Tabela5[[#This Row],[Hora ]])*60),(MINUTE(Tabela5[[#This Row],[Hora ]]))+(HOUR(Tabela5[[#This Row],[Hora ]])*60))</f>
        <v>388</v>
      </c>
      <c r="X646" t="str">
        <f t="shared" si="10"/>
        <v>Acima de 120 minutos</v>
      </c>
      <c r="Y646" s="3">
        <f>IFERROR(MROUND(Tabela5[[#This Row],[Filtro Horário Fim]],1/48)," ")</f>
        <v>0.85416666666666663</v>
      </c>
      <c r="Z646" s="3">
        <f>IFERROR(MROUND(Tabela5[[#This Row],[Hora Início Realizado]],1/48)," ")</f>
        <v>0.54166666666666663</v>
      </c>
    </row>
    <row r="647" spans="1:26" x14ac:dyDescent="0.3">
      <c r="A647" t="s">
        <v>17</v>
      </c>
      <c r="B647">
        <v>375</v>
      </c>
      <c r="C647" t="s">
        <v>1905</v>
      </c>
      <c r="D647" t="s">
        <v>3649</v>
      </c>
      <c r="E647" t="s">
        <v>3650</v>
      </c>
      <c r="F647" t="s">
        <v>3646</v>
      </c>
      <c r="G647" t="s">
        <v>3452</v>
      </c>
      <c r="H647" t="s">
        <v>580</v>
      </c>
      <c r="I647" t="s">
        <v>24</v>
      </c>
      <c r="J647" t="s">
        <v>37</v>
      </c>
      <c r="K647" t="s">
        <v>2508</v>
      </c>
      <c r="L647" t="s">
        <v>27</v>
      </c>
      <c r="M647" t="s">
        <v>28</v>
      </c>
      <c r="N647" t="s">
        <v>3651</v>
      </c>
      <c r="O647" s="3" t="s">
        <v>3652</v>
      </c>
      <c r="P647" t="s">
        <v>50</v>
      </c>
      <c r="R647">
        <v>11.615</v>
      </c>
      <c r="S647" t="str">
        <f>LEFT(Tabela5[[#This Row],[Hora Fim Realizado]],5)</f>
        <v>21:00</v>
      </c>
      <c r="T647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647" s="3">
        <f>IF((V647-(Tabela5[[#This Row],[Hora Fim Realizado]]-Tabela5[[#This Row],[Hora Início Realizado]]))&lt; 0,(Tabela5[[#This Row],[Hora Fim Realizado]]-Tabela5[[#This Row],[Hora Início Realizado]])-V647,V647-(Tabela5[[#This Row],[Hora Fim Realizado]]-Tabela5[[#This Row],[Hora Início Realizado]]))</f>
        <v>0.32325231481481476</v>
      </c>
      <c r="W647">
        <f>IF((V647-(Tabela5[[#This Row],[Hora Fim Realizado]]-Tabela5[[#This Row],[Hora Início Realizado]]))&lt; 0,-1*(MINUTE(Tabela5[[#This Row],[Hora ]]))+(HOUR(Tabela5[[#This Row],[Hora ]])*60),(MINUTE(Tabela5[[#This Row],[Hora ]]))+(HOUR(Tabela5[[#This Row],[Hora ]])*60))</f>
        <v>375</v>
      </c>
      <c r="X647" t="str">
        <f t="shared" si="10"/>
        <v>Acima de 120 minutos</v>
      </c>
      <c r="Y647" s="3">
        <f>IFERROR(MROUND(Tabela5[[#This Row],[Filtro Horário Fim]],1/48)," ")</f>
        <v>0.875</v>
      </c>
      <c r="Z647" s="3">
        <f>IFERROR(MROUND(Tabela5[[#This Row],[Hora Início Realizado]],1/48)," ")</f>
        <v>0.54166666666666663</v>
      </c>
    </row>
    <row r="648" spans="1:26" x14ac:dyDescent="0.3">
      <c r="A648" t="s">
        <v>17</v>
      </c>
      <c r="B648">
        <v>189</v>
      </c>
      <c r="C648" t="s">
        <v>1905</v>
      </c>
      <c r="D648" t="s">
        <v>3415</v>
      </c>
      <c r="E648" t="s">
        <v>3416</v>
      </c>
      <c r="F648" t="s">
        <v>3417</v>
      </c>
      <c r="G648" t="s">
        <v>3247</v>
      </c>
      <c r="H648" t="s">
        <v>929</v>
      </c>
      <c r="I648" t="s">
        <v>24</v>
      </c>
      <c r="J648" t="s">
        <v>37</v>
      </c>
      <c r="K648" t="s">
        <v>2508</v>
      </c>
      <c r="L648" t="s">
        <v>545</v>
      </c>
      <c r="M648" t="s">
        <v>502</v>
      </c>
      <c r="N648" t="s">
        <v>3418</v>
      </c>
      <c r="O648" s="3" t="s">
        <v>3419</v>
      </c>
      <c r="P648" t="s">
        <v>59</v>
      </c>
      <c r="R648">
        <v>7.28</v>
      </c>
      <c r="S648" t="str">
        <f>LEFT(Tabela5[[#This Row],[Hora Fim Realizado]],5)</f>
        <v>19:12</v>
      </c>
      <c r="T648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648" s="3">
        <f>IF((V648-(Tabela5[[#This Row],[Hora Fim Realizado]]-Tabela5[[#This Row],[Hora Início Realizado]]))&lt; 0,(Tabela5[[#This Row],[Hora Fim Realizado]]-Tabela5[[#This Row],[Hora Início Realizado]])-V648,V648-(Tabela5[[#This Row],[Hora Fim Realizado]]-Tabela5[[#This Row],[Hora Início Realizado]]))</f>
        <v>0.20255787037037032</v>
      </c>
      <c r="W648">
        <f>IF((V648-(Tabela5[[#This Row],[Hora Fim Realizado]]-Tabela5[[#This Row],[Hora Início Realizado]]))&lt; 0,-1*(MINUTE(Tabela5[[#This Row],[Hora ]]))+(HOUR(Tabela5[[#This Row],[Hora ]])*60),(MINUTE(Tabela5[[#This Row],[Hora ]]))+(HOUR(Tabela5[[#This Row],[Hora ]])*60))</f>
        <v>189</v>
      </c>
      <c r="X648" t="str">
        <f t="shared" si="10"/>
        <v>Acima de 120 minutos</v>
      </c>
      <c r="Y648" s="3">
        <f>IFERROR(MROUND(Tabela5[[#This Row],[Filtro Horário Fim]],1/48)," ")</f>
        <v>0.79166666666666663</v>
      </c>
      <c r="Z648" s="3">
        <f>IFERROR(MROUND(Tabela5[[#This Row],[Hora Início Realizado]],1/48)," ")</f>
        <v>0.60416666666666663</v>
      </c>
    </row>
    <row r="649" spans="1:26" x14ac:dyDescent="0.3">
      <c r="A649" t="s">
        <v>17</v>
      </c>
      <c r="B649">
        <v>215</v>
      </c>
      <c r="C649" t="s">
        <v>1905</v>
      </c>
      <c r="D649" t="s">
        <v>3653</v>
      </c>
      <c r="E649" t="s">
        <v>3654</v>
      </c>
      <c r="F649" t="s">
        <v>3655</v>
      </c>
      <c r="G649" t="s">
        <v>3447</v>
      </c>
      <c r="H649" t="s">
        <v>276</v>
      </c>
      <c r="I649" t="s">
        <v>24</v>
      </c>
      <c r="J649" t="s">
        <v>37</v>
      </c>
      <c r="K649" t="s">
        <v>2508</v>
      </c>
      <c r="L649" t="s">
        <v>27</v>
      </c>
      <c r="M649" t="s">
        <v>942</v>
      </c>
      <c r="N649" t="s">
        <v>3656</v>
      </c>
      <c r="O649" s="3" t="s">
        <v>3657</v>
      </c>
      <c r="P649" t="s">
        <v>41</v>
      </c>
      <c r="R649">
        <v>8</v>
      </c>
      <c r="S649" t="str">
        <f>LEFT(Tabela5[[#This Row],[Hora Fim Realizado]],5)</f>
        <v>17:45</v>
      </c>
      <c r="T649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18h</v>
      </c>
      <c r="U649" s="3">
        <f>IF((V649-(Tabela5[[#This Row],[Hora Fim Realizado]]-Tabela5[[#This Row],[Hora Início Realizado]]))&lt; 0,(Tabela5[[#This Row],[Hora Fim Realizado]]-Tabela5[[#This Row],[Hora Início Realizado]])-V649,V649-(Tabela5[[#This Row],[Hora Fim Realizado]]-Tabela5[[#This Row],[Hora Início Realizado]]))</f>
        <v>0.18452546296296302</v>
      </c>
      <c r="W649">
        <f>IF((V649-(Tabela5[[#This Row],[Hora Fim Realizado]]-Tabela5[[#This Row],[Hora Início Realizado]]))&lt; 0,-1*(MINUTE(Tabela5[[#This Row],[Hora ]]))+(HOUR(Tabela5[[#This Row],[Hora ]])*60),(MINUTE(Tabela5[[#This Row],[Hora ]]))+(HOUR(Tabela5[[#This Row],[Hora ]])*60))</f>
        <v>215</v>
      </c>
      <c r="X649" t="str">
        <f t="shared" si="10"/>
        <v>Acima de 120 minutos</v>
      </c>
      <c r="Y649" s="3">
        <f>IFERROR(MROUND(Tabela5[[#This Row],[Filtro Horário Fim]],1/48)," ")</f>
        <v>0.75</v>
      </c>
      <c r="Z649" s="3">
        <f>IFERROR(MROUND(Tabela5[[#This Row],[Hora Início Realizado]],1/48)," ")</f>
        <v>0.5625</v>
      </c>
    </row>
    <row r="650" spans="1:26" x14ac:dyDescent="0.3">
      <c r="A650" t="s">
        <v>17</v>
      </c>
      <c r="B650">
        <v>447</v>
      </c>
      <c r="C650" t="s">
        <v>1905</v>
      </c>
      <c r="D650" t="s">
        <v>3420</v>
      </c>
      <c r="E650" t="s">
        <v>3421</v>
      </c>
      <c r="F650" t="s">
        <v>3422</v>
      </c>
      <c r="G650" t="s">
        <v>3270</v>
      </c>
      <c r="H650" t="s">
        <v>476</v>
      </c>
      <c r="I650" t="s">
        <v>24</v>
      </c>
      <c r="J650" t="s">
        <v>37</v>
      </c>
      <c r="K650" t="s">
        <v>2489</v>
      </c>
      <c r="L650" t="s">
        <v>501</v>
      </c>
      <c r="M650" t="s">
        <v>502</v>
      </c>
      <c r="N650" t="s">
        <v>3658</v>
      </c>
      <c r="O650" s="3" t="s">
        <v>3659</v>
      </c>
      <c r="P650" t="s">
        <v>68</v>
      </c>
      <c r="R650">
        <v>12.25</v>
      </c>
      <c r="S650" t="str">
        <f>LEFT(Tabela5[[#This Row],[Hora Fim Realizado]],5)</f>
        <v>19:06</v>
      </c>
      <c r="T650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650" s="3">
        <f>IF((V650-(Tabela5[[#This Row],[Hora Fim Realizado]]-Tabela5[[#This Row],[Hora Início Realizado]]))&lt; 0,(Tabela5[[#This Row],[Hora Fim Realizado]]-Tabela5[[#This Row],[Hora Início Realizado]])-V650,V650-(Tabela5[[#This Row],[Hora Fim Realizado]]-Tabela5[[#This Row],[Hora Início Realizado]]))</f>
        <v>0.35690972222222217</v>
      </c>
      <c r="W650">
        <f>IF((V650-(Tabela5[[#This Row],[Hora Fim Realizado]]-Tabela5[[#This Row],[Hora Início Realizado]]))&lt; 0,-1*(MINUTE(Tabela5[[#This Row],[Hora ]]))+(HOUR(Tabela5[[#This Row],[Hora ]])*60),(MINUTE(Tabela5[[#This Row],[Hora ]]))+(HOUR(Tabela5[[#This Row],[Hora ]])*60))</f>
        <v>447</v>
      </c>
      <c r="X650" t="str">
        <f t="shared" si="10"/>
        <v>Acima de 120 minutos</v>
      </c>
      <c r="Y650" s="3">
        <f>IFERROR(MROUND(Tabela5[[#This Row],[Filtro Horário Fim]],1/48)," ")</f>
        <v>0.79166666666666663</v>
      </c>
      <c r="Z650" s="3">
        <f>IFERROR(MROUND(Tabela5[[#This Row],[Hora Início Realizado]],1/48)," ")</f>
        <v>0.4375</v>
      </c>
    </row>
    <row r="651" spans="1:26" x14ac:dyDescent="0.3">
      <c r="A651" t="s">
        <v>17</v>
      </c>
      <c r="B651">
        <v>394</v>
      </c>
      <c r="C651" t="s">
        <v>1905</v>
      </c>
      <c r="D651" t="s">
        <v>3423</v>
      </c>
      <c r="E651" t="s">
        <v>3424</v>
      </c>
      <c r="F651" t="s">
        <v>3425</v>
      </c>
      <c r="G651" t="s">
        <v>3270</v>
      </c>
      <c r="H651" t="s">
        <v>531</v>
      </c>
      <c r="I651" t="s">
        <v>24</v>
      </c>
      <c r="J651" t="s">
        <v>37</v>
      </c>
      <c r="K651" t="s">
        <v>2508</v>
      </c>
      <c r="L651" t="s">
        <v>27</v>
      </c>
      <c r="M651" t="s">
        <v>28</v>
      </c>
      <c r="N651" t="s">
        <v>3660</v>
      </c>
      <c r="O651" s="3" t="s">
        <v>3661</v>
      </c>
      <c r="P651" t="s">
        <v>68</v>
      </c>
      <c r="R651">
        <v>15.975</v>
      </c>
      <c r="S651" t="str">
        <f>LEFT(Tabela5[[#This Row],[Hora Fim Realizado]],5)</f>
        <v>20:40</v>
      </c>
      <c r="T651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651" s="3">
        <f>IF((V651-(Tabela5[[#This Row],[Hora Fim Realizado]]-Tabela5[[#This Row],[Hora Início Realizado]]))&lt; 0,(Tabela5[[#This Row],[Hora Fim Realizado]]-Tabela5[[#This Row],[Hora Início Realizado]])-V651,V651-(Tabela5[[#This Row],[Hora Fim Realizado]]-Tabela5[[#This Row],[Hora Início Realizado]]))</f>
        <v>0.30982638888888892</v>
      </c>
      <c r="W651">
        <f>IF((V651-(Tabela5[[#This Row],[Hora Fim Realizado]]-Tabela5[[#This Row],[Hora Início Realizado]]))&lt; 0,-1*(MINUTE(Tabela5[[#This Row],[Hora ]]))+(HOUR(Tabela5[[#This Row],[Hora ]])*60),(MINUTE(Tabela5[[#This Row],[Hora ]]))+(HOUR(Tabela5[[#This Row],[Hora ]])*60))</f>
        <v>394</v>
      </c>
      <c r="X651" t="str">
        <f t="shared" si="10"/>
        <v>Acima de 120 minutos</v>
      </c>
      <c r="Y651" s="3">
        <f>IFERROR(MROUND(Tabela5[[#This Row],[Filtro Horário Fim]],1/48)," ")</f>
        <v>0.85416666666666663</v>
      </c>
      <c r="Z651" s="3">
        <f>IFERROR(MROUND(Tabela5[[#This Row],[Hora Início Realizado]],1/48)," ")</f>
        <v>0.54166666666666663</v>
      </c>
    </row>
    <row r="652" spans="1:26" x14ac:dyDescent="0.3">
      <c r="A652" t="s">
        <v>17</v>
      </c>
      <c r="B652">
        <v>69</v>
      </c>
      <c r="C652" t="s">
        <v>1905</v>
      </c>
      <c r="D652" t="s">
        <v>3662</v>
      </c>
      <c r="E652" t="s">
        <v>3663</v>
      </c>
      <c r="F652" t="s">
        <v>3664</v>
      </c>
      <c r="G652" t="s">
        <v>3457</v>
      </c>
      <c r="H652" t="s">
        <v>476</v>
      </c>
      <c r="I652" t="s">
        <v>24</v>
      </c>
      <c r="J652" t="s">
        <v>37</v>
      </c>
      <c r="K652" t="s">
        <v>2489</v>
      </c>
      <c r="L652" t="s">
        <v>767</v>
      </c>
      <c r="M652" t="s">
        <v>1929</v>
      </c>
      <c r="N652" t="s">
        <v>3665</v>
      </c>
      <c r="O652" s="3" t="s">
        <v>3666</v>
      </c>
      <c r="P652" t="s">
        <v>92</v>
      </c>
      <c r="R652">
        <v>7.125</v>
      </c>
      <c r="S652" t="str">
        <f>LEFT(Tabela5[[#This Row],[Hora Fim Realizado]],5)</f>
        <v>14:10</v>
      </c>
      <c r="T652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17h</v>
      </c>
      <c r="U652" s="3">
        <f>IF((V652-(Tabela5[[#This Row],[Hora Fim Realizado]]-Tabela5[[#This Row],[Hora Início Realizado]]))&lt; 0,(Tabela5[[#This Row],[Hora Fim Realizado]]-Tabela5[[#This Row],[Hora Início Realizado]])-V652,V652-(Tabela5[[#This Row],[Hora Fim Realizado]]-Tabela5[[#This Row],[Hora Início Realizado]]))</f>
        <v>0.11902777777777779</v>
      </c>
      <c r="W652">
        <f>IF((V652-(Tabela5[[#This Row],[Hora Fim Realizado]]-Tabela5[[#This Row],[Hora Início Realizado]]))&lt; 0,-1*(MINUTE(Tabela5[[#This Row],[Hora ]]))+(HOUR(Tabela5[[#This Row],[Hora ]])*60),(MINUTE(Tabela5[[#This Row],[Hora ]]))+(HOUR(Tabela5[[#This Row],[Hora ]])*60))</f>
        <v>69</v>
      </c>
      <c r="X652" t="str">
        <f t="shared" si="10"/>
        <v>De 60 até 90 minutos</v>
      </c>
      <c r="Y652" s="3">
        <f>IFERROR(MROUND(Tabela5[[#This Row],[Filtro Horário Fim]],1/48)," ")</f>
        <v>0.58333333333333326</v>
      </c>
      <c r="Z652" s="3">
        <f>IFERROR(MROUND(Tabela5[[#This Row],[Hora Início Realizado]],1/48)," ")</f>
        <v>0.47916666666666663</v>
      </c>
    </row>
    <row r="653" spans="1:26" x14ac:dyDescent="0.3">
      <c r="A653" t="s">
        <v>17</v>
      </c>
      <c r="B653">
        <v>380</v>
      </c>
      <c r="C653" t="s">
        <v>1905</v>
      </c>
      <c r="D653" t="s">
        <v>3426</v>
      </c>
      <c r="E653" t="s">
        <v>3427</v>
      </c>
      <c r="F653" t="s">
        <v>3428</v>
      </c>
      <c r="G653" t="s">
        <v>3274</v>
      </c>
      <c r="H653" t="s">
        <v>23</v>
      </c>
      <c r="I653" t="s">
        <v>24</v>
      </c>
      <c r="J653" t="s">
        <v>37</v>
      </c>
      <c r="K653" t="s">
        <v>2489</v>
      </c>
      <c r="L653" t="s">
        <v>27</v>
      </c>
      <c r="M653" t="s">
        <v>28</v>
      </c>
      <c r="N653" t="s">
        <v>1741</v>
      </c>
      <c r="O653" s="3" t="s">
        <v>3429</v>
      </c>
      <c r="P653" t="s">
        <v>59</v>
      </c>
      <c r="R653">
        <v>14.15</v>
      </c>
      <c r="S653" t="str">
        <f>LEFT(Tabela5[[#This Row],[Hora Fim Realizado]],5)</f>
        <v>21:00</v>
      </c>
      <c r="T653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653" s="3">
        <f>IF((V653-(Tabela5[[#This Row],[Hora Fim Realizado]]-Tabela5[[#This Row],[Hora Início Realizado]]))&lt; 0,(Tabela5[[#This Row],[Hora Fim Realizado]]-Tabela5[[#This Row],[Hora Início Realizado]])-V653,V653-(Tabela5[[#This Row],[Hora Fim Realizado]]-Tabela5[[#This Row],[Hora Início Realizado]]))</f>
        <v>0.31978009259259255</v>
      </c>
      <c r="W653">
        <f>IF((V653-(Tabela5[[#This Row],[Hora Fim Realizado]]-Tabela5[[#This Row],[Hora Início Realizado]]))&lt; 0,-1*(MINUTE(Tabela5[[#This Row],[Hora ]]))+(HOUR(Tabela5[[#This Row],[Hora ]])*60),(MINUTE(Tabela5[[#This Row],[Hora ]]))+(HOUR(Tabela5[[#This Row],[Hora ]])*60))</f>
        <v>380</v>
      </c>
      <c r="X653" t="str">
        <f t="shared" si="10"/>
        <v>Acima de 120 minutos</v>
      </c>
      <c r="Y653" s="3">
        <f>IFERROR(MROUND(Tabela5[[#This Row],[Filtro Horário Fim]],1/48)," ")</f>
        <v>0.875</v>
      </c>
      <c r="Z653" s="3">
        <f>IFERROR(MROUND(Tabela5[[#This Row],[Hora Início Realizado]],1/48)," ")</f>
        <v>0.5625</v>
      </c>
    </row>
    <row r="654" spans="1:26" x14ac:dyDescent="0.3">
      <c r="A654" t="s">
        <v>17</v>
      </c>
      <c r="B654">
        <v>374</v>
      </c>
      <c r="C654" t="s">
        <v>1905</v>
      </c>
      <c r="D654" t="s">
        <v>3430</v>
      </c>
      <c r="E654" t="s">
        <v>3431</v>
      </c>
      <c r="F654" t="s">
        <v>3432</v>
      </c>
      <c r="G654" t="s">
        <v>3274</v>
      </c>
      <c r="H654" t="s">
        <v>55</v>
      </c>
      <c r="I654" t="s">
        <v>24</v>
      </c>
      <c r="J654" t="s">
        <v>37</v>
      </c>
      <c r="K654" t="s">
        <v>2508</v>
      </c>
      <c r="L654" t="s">
        <v>27</v>
      </c>
      <c r="M654" t="s">
        <v>28</v>
      </c>
      <c r="N654" t="s">
        <v>3433</v>
      </c>
      <c r="O654" s="3" t="s">
        <v>2114</v>
      </c>
      <c r="P654" t="s">
        <v>59</v>
      </c>
      <c r="R654">
        <v>13.375</v>
      </c>
      <c r="S654" t="str">
        <f>LEFT(Tabela5[[#This Row],[Hora Fim Realizado]],5)</f>
        <v>21:00</v>
      </c>
      <c r="T654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654" s="3">
        <f>IF((V654-(Tabela5[[#This Row],[Hora Fim Realizado]]-Tabela5[[#This Row],[Hora Início Realizado]]))&lt; 0,(Tabela5[[#This Row],[Hora Fim Realizado]]-Tabela5[[#This Row],[Hora Início Realizado]])-V654,V654-(Tabela5[[#This Row],[Hora Fim Realizado]]-Tabela5[[#This Row],[Hora Início Realizado]]))</f>
        <v>0.32362268518518522</v>
      </c>
      <c r="W654">
        <f>IF((V654-(Tabela5[[#This Row],[Hora Fim Realizado]]-Tabela5[[#This Row],[Hora Início Realizado]]))&lt; 0,-1*(MINUTE(Tabela5[[#This Row],[Hora ]]))+(HOUR(Tabela5[[#This Row],[Hora ]])*60),(MINUTE(Tabela5[[#This Row],[Hora ]]))+(HOUR(Tabela5[[#This Row],[Hora ]])*60))</f>
        <v>374</v>
      </c>
      <c r="X654" t="str">
        <f t="shared" si="10"/>
        <v>Acima de 120 minutos</v>
      </c>
      <c r="Y654" s="3">
        <f>IFERROR(MROUND(Tabela5[[#This Row],[Filtro Horário Fim]],1/48)," ")</f>
        <v>0.875</v>
      </c>
      <c r="Z654" s="3">
        <f>IFERROR(MROUND(Tabela5[[#This Row],[Hora Início Realizado]],1/48)," ")</f>
        <v>0.54166666666666663</v>
      </c>
    </row>
    <row r="655" spans="1:26" x14ac:dyDescent="0.3">
      <c r="A655" t="s">
        <v>17</v>
      </c>
      <c r="B655">
        <v>375</v>
      </c>
      <c r="C655" t="s">
        <v>1905</v>
      </c>
      <c r="D655" t="s">
        <v>3667</v>
      </c>
      <c r="E655" t="s">
        <v>3668</v>
      </c>
      <c r="F655" t="s">
        <v>3669</v>
      </c>
      <c r="G655" t="s">
        <v>3440</v>
      </c>
      <c r="H655" t="s">
        <v>174</v>
      </c>
      <c r="I655" t="s">
        <v>24</v>
      </c>
      <c r="J655" t="s">
        <v>37</v>
      </c>
      <c r="K655" t="s">
        <v>2489</v>
      </c>
      <c r="L655" t="s">
        <v>27</v>
      </c>
      <c r="M655" t="s">
        <v>28</v>
      </c>
      <c r="N655" t="s">
        <v>2248</v>
      </c>
      <c r="O655" s="3" t="s">
        <v>30</v>
      </c>
      <c r="P655" t="s">
        <v>41</v>
      </c>
      <c r="R655">
        <v>14.625</v>
      </c>
      <c r="S655" t="str">
        <f>LEFT(Tabela5[[#This Row],[Hora Fim Realizado]],5)</f>
        <v>21:02</v>
      </c>
      <c r="T655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Acima de 21h</v>
      </c>
      <c r="U655" s="3">
        <f>IF((V655-(Tabela5[[#This Row],[Hora Fim Realizado]]-Tabela5[[#This Row],[Hora Início Realizado]]))&lt; 0,(Tabela5[[#This Row],[Hora Fim Realizado]]-Tabela5[[#This Row],[Hora Início Realizado]])-V655,V655-(Tabela5[[#This Row],[Hora Fim Realizado]]-Tabela5[[#This Row],[Hora Início Realizado]]))</f>
        <v>0.3229629629629629</v>
      </c>
      <c r="W655">
        <f>IF((V655-(Tabela5[[#This Row],[Hora Fim Realizado]]-Tabela5[[#This Row],[Hora Início Realizado]]))&lt; 0,-1*(MINUTE(Tabela5[[#This Row],[Hora ]]))+(HOUR(Tabela5[[#This Row],[Hora ]])*60),(MINUTE(Tabela5[[#This Row],[Hora ]]))+(HOUR(Tabela5[[#This Row],[Hora ]])*60))</f>
        <v>375</v>
      </c>
      <c r="X655" t="str">
        <f t="shared" si="10"/>
        <v>Acima de 120 minutos</v>
      </c>
      <c r="Y655" s="3">
        <f>IFERROR(MROUND(Tabela5[[#This Row],[Filtro Horário Fim]],1/48)," ")</f>
        <v>0.875</v>
      </c>
      <c r="Z655" s="3">
        <f>IFERROR(MROUND(Tabela5[[#This Row],[Hora Início Realizado]],1/48)," ")</f>
        <v>0.5625</v>
      </c>
    </row>
    <row r="656" spans="1:26" x14ac:dyDescent="0.3">
      <c r="A656" t="s">
        <v>17</v>
      </c>
      <c r="B656">
        <v>381</v>
      </c>
      <c r="C656" t="s">
        <v>1905</v>
      </c>
      <c r="D656" t="s">
        <v>3670</v>
      </c>
      <c r="E656" t="s">
        <v>3671</v>
      </c>
      <c r="F656" t="s">
        <v>3672</v>
      </c>
      <c r="G656" t="s">
        <v>3478</v>
      </c>
      <c r="H656" t="s">
        <v>1163</v>
      </c>
      <c r="I656" t="s">
        <v>24</v>
      </c>
      <c r="J656" t="s">
        <v>37</v>
      </c>
      <c r="K656" t="s">
        <v>2508</v>
      </c>
      <c r="L656" t="s">
        <v>27</v>
      </c>
      <c r="M656" t="s">
        <v>28</v>
      </c>
      <c r="N656" t="s">
        <v>3673</v>
      </c>
      <c r="O656" s="3" t="s">
        <v>3674</v>
      </c>
      <c r="P656" t="s">
        <v>50</v>
      </c>
      <c r="R656">
        <v>13.484999999999999</v>
      </c>
      <c r="S656" t="str">
        <f>LEFT(Tabela5[[#This Row],[Hora Fim Realizado]],5)</f>
        <v>21:01</v>
      </c>
      <c r="T656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Acima de 21h</v>
      </c>
      <c r="U656" s="3">
        <f>IF((V656-(Tabela5[[#This Row],[Hora Fim Realizado]]-Tabela5[[#This Row],[Hora Início Realizado]]))&lt; 0,(Tabela5[[#This Row],[Hora Fim Realizado]]-Tabela5[[#This Row],[Hora Início Realizado]])-V656,V656-(Tabela5[[#This Row],[Hora Fim Realizado]]-Tabela5[[#This Row],[Hora Início Realizado]]))</f>
        <v>0.31892361111111112</v>
      </c>
      <c r="W656">
        <f>IF((V656-(Tabela5[[#This Row],[Hora Fim Realizado]]-Tabela5[[#This Row],[Hora Início Realizado]]))&lt; 0,-1*(MINUTE(Tabela5[[#This Row],[Hora ]]))+(HOUR(Tabela5[[#This Row],[Hora ]])*60),(MINUTE(Tabela5[[#This Row],[Hora ]]))+(HOUR(Tabela5[[#This Row],[Hora ]])*60))</f>
        <v>381</v>
      </c>
      <c r="X656" t="str">
        <f t="shared" si="10"/>
        <v>Acima de 120 minutos</v>
      </c>
      <c r="Y656" s="3">
        <f>IFERROR(MROUND(Tabela5[[#This Row],[Filtro Horário Fim]],1/48)," ")</f>
        <v>0.875</v>
      </c>
      <c r="Z656" s="3">
        <f>IFERROR(MROUND(Tabela5[[#This Row],[Hora Início Realizado]],1/48)," ")</f>
        <v>0.5625</v>
      </c>
    </row>
    <row r="657" spans="1:26" x14ac:dyDescent="0.3">
      <c r="A657" t="s">
        <v>17</v>
      </c>
      <c r="B657">
        <v>395</v>
      </c>
      <c r="C657" t="s">
        <v>1905</v>
      </c>
      <c r="D657" t="s">
        <v>3675</v>
      </c>
      <c r="E657" t="s">
        <v>3676</v>
      </c>
      <c r="F657" t="s">
        <v>3677</v>
      </c>
      <c r="G657" t="s">
        <v>3483</v>
      </c>
      <c r="H657" t="s">
        <v>255</v>
      </c>
      <c r="I657" t="s">
        <v>24</v>
      </c>
      <c r="J657" t="s">
        <v>37</v>
      </c>
      <c r="K657" t="s">
        <v>2508</v>
      </c>
      <c r="L657" t="s">
        <v>767</v>
      </c>
      <c r="M657" t="s">
        <v>566</v>
      </c>
      <c r="N657" t="s">
        <v>3678</v>
      </c>
      <c r="O657" s="3" t="s">
        <v>3679</v>
      </c>
      <c r="P657" t="s">
        <v>92</v>
      </c>
      <c r="R657">
        <v>15.25</v>
      </c>
      <c r="S657" t="str">
        <f>LEFT(Tabela5[[#This Row],[Hora Fim Realizado]],5)</f>
        <v>18:31</v>
      </c>
      <c r="T657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19h</v>
      </c>
      <c r="U657" s="3">
        <f>IF((V657-(Tabela5[[#This Row],[Hora Fim Realizado]]-Tabela5[[#This Row],[Hora Início Realizado]]))&lt; 0,(Tabela5[[#This Row],[Hora Fim Realizado]]-Tabela5[[#This Row],[Hora Início Realizado]])-V657,V657-(Tabela5[[#This Row],[Hora Fim Realizado]]-Tabela5[[#This Row],[Hora Início Realizado]]))</f>
        <v>0.30927083333333327</v>
      </c>
      <c r="W657">
        <f>IF((V657-(Tabela5[[#This Row],[Hora Fim Realizado]]-Tabela5[[#This Row],[Hora Início Realizado]]))&lt; 0,-1*(MINUTE(Tabela5[[#This Row],[Hora ]]))+(HOUR(Tabela5[[#This Row],[Hora ]])*60),(MINUTE(Tabela5[[#This Row],[Hora ]]))+(HOUR(Tabela5[[#This Row],[Hora ]])*60))</f>
        <v>395</v>
      </c>
      <c r="X657" t="str">
        <f t="shared" si="10"/>
        <v>Acima de 120 minutos</v>
      </c>
      <c r="Y657" s="3">
        <f>IFERROR(MROUND(Tabela5[[#This Row],[Filtro Horário Fim]],1/48)," ")</f>
        <v>0.77083333333333326</v>
      </c>
      <c r="Z657" s="3">
        <f>IFERROR(MROUND(Tabela5[[#This Row],[Hora Início Realizado]],1/48)," ")</f>
        <v>0.45833333333333331</v>
      </c>
    </row>
    <row r="658" spans="1:26" x14ac:dyDescent="0.3">
      <c r="A658" t="s">
        <v>17</v>
      </c>
      <c r="B658">
        <v>388</v>
      </c>
      <c r="C658" t="s">
        <v>1905</v>
      </c>
      <c r="D658" t="s">
        <v>3680</v>
      </c>
      <c r="E658" t="s">
        <v>3681</v>
      </c>
      <c r="F658" t="s">
        <v>3682</v>
      </c>
      <c r="G658" t="s">
        <v>3488</v>
      </c>
      <c r="H658" t="s">
        <v>558</v>
      </c>
      <c r="I658" t="s">
        <v>24</v>
      </c>
      <c r="J658" t="s">
        <v>37</v>
      </c>
      <c r="K658" t="s">
        <v>2508</v>
      </c>
      <c r="L658" t="s">
        <v>27</v>
      </c>
      <c r="M658" t="s">
        <v>28</v>
      </c>
      <c r="N658" t="s">
        <v>3683</v>
      </c>
      <c r="O658" s="3" t="s">
        <v>3684</v>
      </c>
      <c r="P658" t="s">
        <v>68</v>
      </c>
      <c r="R658">
        <v>13.125</v>
      </c>
      <c r="S658" t="str">
        <f>LEFT(Tabela5[[#This Row],[Hora Fim Realizado]],5)</f>
        <v>20:45</v>
      </c>
      <c r="T658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658" s="3">
        <f>IF((V658-(Tabela5[[#This Row],[Hora Fim Realizado]]-Tabela5[[#This Row],[Hora Início Realizado]]))&lt; 0,(Tabela5[[#This Row],[Hora Fim Realizado]]-Tabela5[[#This Row],[Hora Início Realizado]])-V658,V658-(Tabela5[[#This Row],[Hora Fim Realizado]]-Tabela5[[#This Row],[Hora Início Realizado]]))</f>
        <v>0.31393518518518526</v>
      </c>
      <c r="W658">
        <f>IF((V658-(Tabela5[[#This Row],[Hora Fim Realizado]]-Tabela5[[#This Row],[Hora Início Realizado]]))&lt; 0,-1*(MINUTE(Tabela5[[#This Row],[Hora ]]))+(HOUR(Tabela5[[#This Row],[Hora ]])*60),(MINUTE(Tabela5[[#This Row],[Hora ]]))+(HOUR(Tabela5[[#This Row],[Hora ]])*60))</f>
        <v>388</v>
      </c>
      <c r="X658" t="str">
        <f t="shared" si="10"/>
        <v>Acima de 120 minutos</v>
      </c>
      <c r="Y658" s="3">
        <f>IFERROR(MROUND(Tabela5[[#This Row],[Filtro Horário Fim]],1/48)," ")</f>
        <v>0.875</v>
      </c>
      <c r="Z658" s="3">
        <f>IFERROR(MROUND(Tabela5[[#This Row],[Hora Início Realizado]],1/48)," ")</f>
        <v>0.54166666666666663</v>
      </c>
    </row>
    <row r="659" spans="1:26" x14ac:dyDescent="0.3">
      <c r="A659" t="s">
        <v>17</v>
      </c>
      <c r="B659">
        <v>465</v>
      </c>
      <c r="C659" t="s">
        <v>1905</v>
      </c>
      <c r="D659" t="s">
        <v>3685</v>
      </c>
      <c r="E659" t="s">
        <v>3686</v>
      </c>
      <c r="F659" t="s">
        <v>3687</v>
      </c>
      <c r="G659" t="s">
        <v>3462</v>
      </c>
      <c r="H659" t="s">
        <v>412</v>
      </c>
      <c r="I659" t="s">
        <v>24</v>
      </c>
      <c r="J659" t="s">
        <v>37</v>
      </c>
      <c r="K659" t="s">
        <v>2508</v>
      </c>
      <c r="L659" t="s">
        <v>767</v>
      </c>
      <c r="M659" t="s">
        <v>566</v>
      </c>
      <c r="N659" t="s">
        <v>3688</v>
      </c>
      <c r="O659" s="3" t="s">
        <v>3689</v>
      </c>
      <c r="P659" t="s">
        <v>59</v>
      </c>
      <c r="R659">
        <v>14.61</v>
      </c>
      <c r="S659" t="str">
        <f>LEFT(Tabela5[[#This Row],[Hora Fim Realizado]],5)</f>
        <v>19:57</v>
      </c>
      <c r="T659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659" s="3">
        <f>IF((V659-(Tabela5[[#This Row],[Hora Fim Realizado]]-Tabela5[[#This Row],[Hora Início Realizado]]))&lt; 0,(Tabela5[[#This Row],[Hora Fim Realizado]]-Tabela5[[#This Row],[Hora Início Realizado]])-V659,V659-(Tabela5[[#This Row],[Hora Fim Realizado]]-Tabela5[[#This Row],[Hora Início Realizado]]))</f>
        <v>0.34423611111111113</v>
      </c>
      <c r="W659">
        <f>IF((V659-(Tabela5[[#This Row],[Hora Fim Realizado]]-Tabela5[[#This Row],[Hora Início Realizado]]))&lt; 0,-1*(MINUTE(Tabela5[[#This Row],[Hora ]]))+(HOUR(Tabela5[[#This Row],[Hora ]])*60),(MINUTE(Tabela5[[#This Row],[Hora ]]))+(HOUR(Tabela5[[#This Row],[Hora ]])*60))</f>
        <v>465</v>
      </c>
      <c r="X659" t="str">
        <f t="shared" si="10"/>
        <v>Acima de 120 minutos</v>
      </c>
      <c r="Y659" s="3">
        <f>IFERROR(MROUND(Tabela5[[#This Row],[Filtro Horário Fim]],1/48)," ")</f>
        <v>0.83333333333333326</v>
      </c>
      <c r="Z659" s="3">
        <f>IFERROR(MROUND(Tabela5[[#This Row],[Hora Início Realizado]],1/48)," ")</f>
        <v>0.47916666666666663</v>
      </c>
    </row>
    <row r="660" spans="1:26" x14ac:dyDescent="0.3">
      <c r="A660" t="s">
        <v>17</v>
      </c>
      <c r="B660">
        <v>378</v>
      </c>
      <c r="C660" t="s">
        <v>1905</v>
      </c>
      <c r="D660" t="s">
        <v>3690</v>
      </c>
      <c r="E660" t="s">
        <v>3691</v>
      </c>
      <c r="F660" t="s">
        <v>3692</v>
      </c>
      <c r="G660" t="s">
        <v>3472</v>
      </c>
      <c r="H660" t="s">
        <v>354</v>
      </c>
      <c r="I660" t="s">
        <v>24</v>
      </c>
      <c r="J660" t="s">
        <v>37</v>
      </c>
      <c r="K660" t="s">
        <v>2508</v>
      </c>
      <c r="L660" t="s">
        <v>501</v>
      </c>
      <c r="M660" t="s">
        <v>502</v>
      </c>
      <c r="N660" t="s">
        <v>3693</v>
      </c>
      <c r="O660" s="3" t="s">
        <v>3694</v>
      </c>
      <c r="P660" t="s">
        <v>31</v>
      </c>
      <c r="R660">
        <v>15.5</v>
      </c>
      <c r="S660" t="str">
        <f>LEFT(Tabela5[[#This Row],[Hora Fim Realizado]],5)</f>
        <v>17:48</v>
      </c>
      <c r="T660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18h</v>
      </c>
      <c r="U660" s="3">
        <f>IF((V660-(Tabela5[[#This Row],[Hora Fim Realizado]]-Tabela5[[#This Row],[Hora Início Realizado]]))&lt; 0,(Tabela5[[#This Row],[Hora Fim Realizado]]-Tabela5[[#This Row],[Hora Início Realizado]])-V660,V660-(Tabela5[[#This Row],[Hora Fim Realizado]]-Tabela5[[#This Row],[Hora Início Realizado]]))</f>
        <v>0.32143518518518521</v>
      </c>
      <c r="W660">
        <f>IF((V660-(Tabela5[[#This Row],[Hora Fim Realizado]]-Tabela5[[#This Row],[Hora Início Realizado]]))&lt; 0,-1*(MINUTE(Tabela5[[#This Row],[Hora ]]))+(HOUR(Tabela5[[#This Row],[Hora ]])*60),(MINUTE(Tabela5[[#This Row],[Hora ]]))+(HOUR(Tabela5[[#This Row],[Hora ]])*60))</f>
        <v>378</v>
      </c>
      <c r="X660" t="str">
        <f t="shared" si="10"/>
        <v>Acima de 120 minutos</v>
      </c>
      <c r="Y660" s="3">
        <f>IFERROR(MROUND(Tabela5[[#This Row],[Filtro Horário Fim]],1/48)," ")</f>
        <v>0.75</v>
      </c>
      <c r="Z660" s="3">
        <f>IFERROR(MROUND(Tabela5[[#This Row],[Hora Início Realizado]],1/48)," ")</f>
        <v>0.41666666666666663</v>
      </c>
    </row>
    <row r="661" spans="1:26" x14ac:dyDescent="0.3">
      <c r="A661" t="s">
        <v>17</v>
      </c>
      <c r="B661">
        <v>371</v>
      </c>
      <c r="C661" t="s">
        <v>1905</v>
      </c>
      <c r="D661" t="s">
        <v>3695</v>
      </c>
      <c r="E661" t="s">
        <v>3696</v>
      </c>
      <c r="F661" t="s">
        <v>3697</v>
      </c>
      <c r="G661" t="s">
        <v>3447</v>
      </c>
      <c r="H661" t="s">
        <v>89</v>
      </c>
      <c r="I661" t="s">
        <v>24</v>
      </c>
      <c r="J661" t="s">
        <v>37</v>
      </c>
      <c r="K661" t="s">
        <v>2489</v>
      </c>
      <c r="L661" t="s">
        <v>27</v>
      </c>
      <c r="M661" t="s">
        <v>28</v>
      </c>
      <c r="N661" t="s">
        <v>3698</v>
      </c>
      <c r="O661" s="3" t="s">
        <v>3699</v>
      </c>
      <c r="P661" t="s">
        <v>41</v>
      </c>
      <c r="R661">
        <v>14</v>
      </c>
      <c r="S661" t="str">
        <f>LEFT(Tabela5[[#This Row],[Hora Fim Realizado]],5)</f>
        <v>20:58</v>
      </c>
      <c r="T661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661" s="3">
        <f>IF((V661-(Tabela5[[#This Row],[Hora Fim Realizado]]-Tabela5[[#This Row],[Hora Início Realizado]]))&lt; 0,(Tabela5[[#This Row],[Hora Fim Realizado]]-Tabela5[[#This Row],[Hora Início Realizado]])-V661,V661-(Tabela5[[#This Row],[Hora Fim Realizado]]-Tabela5[[#This Row],[Hora Início Realizado]]))</f>
        <v>0.32583333333333331</v>
      </c>
      <c r="W661">
        <f>IF((V661-(Tabela5[[#This Row],[Hora Fim Realizado]]-Tabela5[[#This Row],[Hora Início Realizado]]))&lt; 0,-1*(MINUTE(Tabela5[[#This Row],[Hora ]]))+(HOUR(Tabela5[[#This Row],[Hora ]])*60),(MINUTE(Tabela5[[#This Row],[Hora ]]))+(HOUR(Tabela5[[#This Row],[Hora ]])*60))</f>
        <v>371</v>
      </c>
      <c r="X661" t="str">
        <f t="shared" si="10"/>
        <v>Acima de 120 minutos</v>
      </c>
      <c r="Y661" s="3">
        <f>IFERROR(MROUND(Tabela5[[#This Row],[Filtro Horário Fim]],1/48)," ")</f>
        <v>0.875</v>
      </c>
      <c r="Z661" s="3">
        <f>IFERROR(MROUND(Tabela5[[#This Row],[Hora Início Realizado]],1/48)," ")</f>
        <v>0.54166666666666663</v>
      </c>
    </row>
    <row r="662" spans="1:26" x14ac:dyDescent="0.3">
      <c r="A662" t="s">
        <v>17</v>
      </c>
      <c r="B662">
        <v>412</v>
      </c>
      <c r="C662" t="s">
        <v>1905</v>
      </c>
      <c r="D662" t="s">
        <v>3700</v>
      </c>
      <c r="E662" t="s">
        <v>3701</v>
      </c>
      <c r="F662" t="s">
        <v>3702</v>
      </c>
      <c r="G662" t="s">
        <v>3462</v>
      </c>
      <c r="H662" t="s">
        <v>73</v>
      </c>
      <c r="I662" t="s">
        <v>24</v>
      </c>
      <c r="J662" t="s">
        <v>37</v>
      </c>
      <c r="K662" t="s">
        <v>2489</v>
      </c>
      <c r="L662" t="s">
        <v>27</v>
      </c>
      <c r="M662" t="s">
        <v>28</v>
      </c>
      <c r="N662" t="s">
        <v>1795</v>
      </c>
      <c r="O662" s="3" t="s">
        <v>3703</v>
      </c>
      <c r="P662" t="s">
        <v>59</v>
      </c>
      <c r="R662">
        <v>12.5</v>
      </c>
      <c r="S662" t="str">
        <f>LEFT(Tabela5[[#This Row],[Hora Fim Realizado]],5)</f>
        <v>20:43</v>
      </c>
      <c r="T662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662" s="3">
        <f>IF((V662-(Tabela5[[#This Row],[Hora Fim Realizado]]-Tabela5[[#This Row],[Hora Início Realizado]]))&lt; 0,(Tabela5[[#This Row],[Hora Fim Realizado]]-Tabela5[[#This Row],[Hora Início Realizado]])-V662,V662-(Tabela5[[#This Row],[Hora Fim Realizado]]-Tabela5[[#This Row],[Hora Início Realizado]]))</f>
        <v>0.29776620370370377</v>
      </c>
      <c r="W662">
        <f>IF((V662-(Tabela5[[#This Row],[Hora Fim Realizado]]-Tabela5[[#This Row],[Hora Início Realizado]]))&lt; 0,-1*(MINUTE(Tabela5[[#This Row],[Hora ]]))+(HOUR(Tabela5[[#This Row],[Hora ]])*60),(MINUTE(Tabela5[[#This Row],[Hora ]]))+(HOUR(Tabela5[[#This Row],[Hora ]])*60))</f>
        <v>412</v>
      </c>
      <c r="X662" t="str">
        <f t="shared" si="10"/>
        <v>Acima de 120 minutos</v>
      </c>
      <c r="Y662" s="3">
        <f>IFERROR(MROUND(Tabela5[[#This Row],[Filtro Horário Fim]],1/48)," ")</f>
        <v>0.85416666666666663</v>
      </c>
      <c r="Z662" s="3">
        <f>IFERROR(MROUND(Tabela5[[#This Row],[Hora Início Realizado]],1/48)," ")</f>
        <v>0.5625</v>
      </c>
    </row>
    <row r="663" spans="1:26" x14ac:dyDescent="0.3">
      <c r="A663" t="s">
        <v>17</v>
      </c>
      <c r="B663">
        <v>368</v>
      </c>
      <c r="C663" t="s">
        <v>1905</v>
      </c>
      <c r="D663" t="s">
        <v>3704</v>
      </c>
      <c r="E663" t="s">
        <v>3705</v>
      </c>
      <c r="F663" t="s">
        <v>3706</v>
      </c>
      <c r="G663" t="s">
        <v>3472</v>
      </c>
      <c r="H663" t="s">
        <v>884</v>
      </c>
      <c r="I663" t="s">
        <v>24</v>
      </c>
      <c r="J663" t="s">
        <v>37</v>
      </c>
      <c r="K663" t="s">
        <v>2489</v>
      </c>
      <c r="L663" t="s">
        <v>501</v>
      </c>
      <c r="M663" t="s">
        <v>502</v>
      </c>
      <c r="N663" t="s">
        <v>3707</v>
      </c>
      <c r="O663" s="3" t="s">
        <v>3708</v>
      </c>
      <c r="P663" t="s">
        <v>31</v>
      </c>
      <c r="R663">
        <v>13.625</v>
      </c>
      <c r="S663" t="str">
        <f>LEFT(Tabela5[[#This Row],[Hora Fim Realizado]],5)</f>
        <v>18:20</v>
      </c>
      <c r="T663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19h</v>
      </c>
      <c r="U663" s="3">
        <f>IF((V663-(Tabela5[[#This Row],[Hora Fim Realizado]]-Tabela5[[#This Row],[Hora Início Realizado]]))&lt; 0,(Tabela5[[#This Row],[Hora Fim Realizado]]-Tabela5[[#This Row],[Hora Início Realizado]])-V663,V663-(Tabela5[[#This Row],[Hora Fim Realizado]]-Tabela5[[#This Row],[Hora Início Realizado]]))</f>
        <v>0.32787037037037037</v>
      </c>
      <c r="W663">
        <f>IF((V663-(Tabela5[[#This Row],[Hora Fim Realizado]]-Tabela5[[#This Row],[Hora Início Realizado]]))&lt; 0,-1*(MINUTE(Tabela5[[#This Row],[Hora ]]))+(HOUR(Tabela5[[#This Row],[Hora ]])*60),(MINUTE(Tabela5[[#This Row],[Hora ]]))+(HOUR(Tabela5[[#This Row],[Hora ]])*60))</f>
        <v>368</v>
      </c>
      <c r="X663" t="str">
        <f t="shared" si="10"/>
        <v>Acima de 120 minutos</v>
      </c>
      <c r="Y663" s="3">
        <f>IFERROR(MROUND(Tabela5[[#This Row],[Filtro Horário Fim]],1/48)," ")</f>
        <v>0.77083333333333326</v>
      </c>
      <c r="Z663" s="3">
        <f>IFERROR(MROUND(Tabela5[[#This Row],[Hora Início Realizado]],1/48)," ")</f>
        <v>0.4375</v>
      </c>
    </row>
    <row r="664" spans="1:26" x14ac:dyDescent="0.3">
      <c r="A664" t="s">
        <v>17</v>
      </c>
      <c r="B664">
        <v>385</v>
      </c>
      <c r="C664" t="s">
        <v>1905</v>
      </c>
      <c r="D664" t="s">
        <v>3709</v>
      </c>
      <c r="E664" t="s">
        <v>3710</v>
      </c>
      <c r="F664" t="s">
        <v>3711</v>
      </c>
      <c r="G664" t="s">
        <v>3478</v>
      </c>
      <c r="H664" t="s">
        <v>291</v>
      </c>
      <c r="I664" t="s">
        <v>24</v>
      </c>
      <c r="J664" t="s">
        <v>37</v>
      </c>
      <c r="K664" t="s">
        <v>2489</v>
      </c>
      <c r="L664" t="s">
        <v>501</v>
      </c>
      <c r="M664" t="s">
        <v>502</v>
      </c>
      <c r="N664" t="s">
        <v>3712</v>
      </c>
      <c r="O664" s="3" t="s">
        <v>3713</v>
      </c>
      <c r="P664" t="s">
        <v>50</v>
      </c>
      <c r="R664">
        <v>12.625</v>
      </c>
      <c r="S664" t="str">
        <f>LEFT(Tabela5[[#This Row],[Hora Fim Realizado]],5)</f>
        <v>18:03</v>
      </c>
      <c r="T664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19h</v>
      </c>
      <c r="U664" s="3">
        <f>IF((V664-(Tabela5[[#This Row],[Hora Fim Realizado]]-Tabela5[[#This Row],[Hora Início Realizado]]))&lt; 0,(Tabela5[[#This Row],[Hora Fim Realizado]]-Tabela5[[#This Row],[Hora Início Realizado]])-V664,V664-(Tabela5[[#This Row],[Hora Fim Realizado]]-Tabela5[[#This Row],[Hora Início Realizado]]))</f>
        <v>0.3159837962962963</v>
      </c>
      <c r="W664">
        <f>IF((V664-(Tabela5[[#This Row],[Hora Fim Realizado]]-Tabela5[[#This Row],[Hora Início Realizado]]))&lt; 0,-1*(MINUTE(Tabela5[[#This Row],[Hora ]]))+(HOUR(Tabela5[[#This Row],[Hora ]])*60),(MINUTE(Tabela5[[#This Row],[Hora ]]))+(HOUR(Tabela5[[#This Row],[Hora ]])*60))</f>
        <v>385</v>
      </c>
      <c r="X664" t="str">
        <f t="shared" si="10"/>
        <v>Acima de 120 minutos</v>
      </c>
      <c r="Y664" s="3">
        <f>IFERROR(MROUND(Tabela5[[#This Row],[Filtro Horário Fim]],1/48)," ")</f>
        <v>0.75</v>
      </c>
      <c r="Z664" s="3">
        <f>IFERROR(MROUND(Tabela5[[#This Row],[Hora Início Realizado]],1/48)," ")</f>
        <v>0.4375</v>
      </c>
    </row>
    <row r="665" spans="1:26" x14ac:dyDescent="0.3">
      <c r="A665" t="s">
        <v>17</v>
      </c>
      <c r="B665">
        <v>470</v>
      </c>
      <c r="C665" t="s">
        <v>1905</v>
      </c>
      <c r="D665" t="s">
        <v>3714</v>
      </c>
      <c r="E665" t="s">
        <v>3715</v>
      </c>
      <c r="F665" t="s">
        <v>3716</v>
      </c>
      <c r="G665" t="s">
        <v>3488</v>
      </c>
      <c r="H665" t="s">
        <v>124</v>
      </c>
      <c r="I665" t="s">
        <v>24</v>
      </c>
      <c r="J665" t="s">
        <v>37</v>
      </c>
      <c r="K665" t="s">
        <v>2489</v>
      </c>
      <c r="L665" t="s">
        <v>501</v>
      </c>
      <c r="M665" t="s">
        <v>502</v>
      </c>
      <c r="N665" t="s">
        <v>3717</v>
      </c>
      <c r="O665" s="3" t="s">
        <v>3718</v>
      </c>
      <c r="P665" t="s">
        <v>68</v>
      </c>
      <c r="R665">
        <v>11.39</v>
      </c>
      <c r="S665" t="str">
        <f>LEFT(Tabela5[[#This Row],[Hora Fim Realizado]],5)</f>
        <v>18:39</v>
      </c>
      <c r="T665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19h</v>
      </c>
      <c r="U665" s="3">
        <f>IF((V665-(Tabela5[[#This Row],[Hora Fim Realizado]]-Tabela5[[#This Row],[Hora Início Realizado]]))&lt; 0,(Tabela5[[#This Row],[Hora Fim Realizado]]-Tabela5[[#This Row],[Hora Início Realizado]])-V665,V665-(Tabela5[[#This Row],[Hora Fim Realizado]]-Tabela5[[#This Row],[Hora Início Realizado]]))</f>
        <v>0.34032407407407406</v>
      </c>
      <c r="W665">
        <f>IF((V665-(Tabela5[[#This Row],[Hora Fim Realizado]]-Tabela5[[#This Row],[Hora Início Realizado]]))&lt; 0,-1*(MINUTE(Tabela5[[#This Row],[Hora ]]))+(HOUR(Tabela5[[#This Row],[Hora ]])*60),(MINUTE(Tabela5[[#This Row],[Hora ]]))+(HOUR(Tabela5[[#This Row],[Hora ]])*60))</f>
        <v>470</v>
      </c>
      <c r="X665" t="str">
        <f t="shared" si="10"/>
        <v>Acima de 120 minutos</v>
      </c>
      <c r="Y665" s="3">
        <f>IFERROR(MROUND(Tabela5[[#This Row],[Filtro Horário Fim]],1/48)," ")</f>
        <v>0.77083333333333326</v>
      </c>
      <c r="Z665" s="3">
        <f>IFERROR(MROUND(Tabela5[[#This Row],[Hora Início Realizado]],1/48)," ")</f>
        <v>0.4375</v>
      </c>
    </row>
    <row r="666" spans="1:26" x14ac:dyDescent="0.3">
      <c r="A666" t="s">
        <v>17</v>
      </c>
      <c r="B666">
        <v>465</v>
      </c>
      <c r="C666" t="s">
        <v>1905</v>
      </c>
      <c r="D666" t="s">
        <v>3719</v>
      </c>
      <c r="E666" t="s">
        <v>3720</v>
      </c>
      <c r="F666" t="s">
        <v>3721</v>
      </c>
      <c r="G666" t="s">
        <v>3494</v>
      </c>
      <c r="H666" t="s">
        <v>978</v>
      </c>
      <c r="I666" t="s">
        <v>24</v>
      </c>
      <c r="J666" t="s">
        <v>37</v>
      </c>
      <c r="K666" t="s">
        <v>2508</v>
      </c>
      <c r="L666" t="s">
        <v>501</v>
      </c>
      <c r="M666" t="s">
        <v>502</v>
      </c>
      <c r="N666" t="s">
        <v>3722</v>
      </c>
      <c r="O666" s="3" t="s">
        <v>3723</v>
      </c>
      <c r="P666" t="s">
        <v>68</v>
      </c>
      <c r="R666">
        <v>15.95</v>
      </c>
      <c r="S666" t="str">
        <f>LEFT(Tabela5[[#This Row],[Hora Fim Realizado]],5)</f>
        <v>18:33</v>
      </c>
      <c r="T666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19h</v>
      </c>
      <c r="U666" s="3">
        <f>IF((V666-(Tabela5[[#This Row],[Hora Fim Realizado]]-Tabela5[[#This Row],[Hora Início Realizado]]))&lt; 0,(Tabela5[[#This Row],[Hora Fim Realizado]]-Tabela5[[#This Row],[Hora Início Realizado]])-V666,V666-(Tabela5[[#This Row],[Hora Fim Realizado]]-Tabela5[[#This Row],[Hora Início Realizado]]))</f>
        <v>0.3441203703703703</v>
      </c>
      <c r="W666">
        <f>IF((V666-(Tabela5[[#This Row],[Hora Fim Realizado]]-Tabela5[[#This Row],[Hora Início Realizado]]))&lt; 0,-1*(MINUTE(Tabela5[[#This Row],[Hora ]]))+(HOUR(Tabela5[[#This Row],[Hora ]])*60),(MINUTE(Tabela5[[#This Row],[Hora ]]))+(HOUR(Tabela5[[#This Row],[Hora ]])*60))</f>
        <v>465</v>
      </c>
      <c r="X666" t="str">
        <f t="shared" si="10"/>
        <v>Acima de 120 minutos</v>
      </c>
      <c r="Y666" s="3">
        <f>IFERROR(MROUND(Tabela5[[#This Row],[Filtro Horário Fim]],1/48)," ")</f>
        <v>0.77083333333333326</v>
      </c>
      <c r="Z666" s="3">
        <f>IFERROR(MROUND(Tabela5[[#This Row],[Hora Início Realizado]],1/48)," ")</f>
        <v>0.4375</v>
      </c>
    </row>
    <row r="667" spans="1:26" x14ac:dyDescent="0.3">
      <c r="A667" t="s">
        <v>17</v>
      </c>
      <c r="B667">
        <v>377</v>
      </c>
      <c r="C667" t="s">
        <v>1905</v>
      </c>
      <c r="D667" t="s">
        <v>3724</v>
      </c>
      <c r="E667" t="s">
        <v>3725</v>
      </c>
      <c r="F667" t="s">
        <v>3726</v>
      </c>
      <c r="G667" t="s">
        <v>3513</v>
      </c>
      <c r="H667" t="s">
        <v>771</v>
      </c>
      <c r="I667" t="s">
        <v>24</v>
      </c>
      <c r="J667" t="s">
        <v>37</v>
      </c>
      <c r="K667" t="s">
        <v>2508</v>
      </c>
      <c r="L667" t="s">
        <v>27</v>
      </c>
      <c r="M667" t="s">
        <v>28</v>
      </c>
      <c r="N667" t="s">
        <v>3727</v>
      </c>
      <c r="O667" s="3" t="s">
        <v>3728</v>
      </c>
      <c r="P667" t="s">
        <v>50</v>
      </c>
      <c r="R667">
        <v>15.375</v>
      </c>
      <c r="S667" t="str">
        <f>LEFT(Tabela5[[#This Row],[Hora Fim Realizado]],5)</f>
        <v>20:56</v>
      </c>
      <c r="T667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667" s="3">
        <f>IF((V667-(Tabela5[[#This Row],[Hora Fim Realizado]]-Tabela5[[#This Row],[Hora Início Realizado]]))&lt; 0,(Tabela5[[#This Row],[Hora Fim Realizado]]-Tabela5[[#This Row],[Hora Início Realizado]])-V667,V667-(Tabela5[[#This Row],[Hora Fim Realizado]]-Tabela5[[#This Row],[Hora Início Realizado]]))</f>
        <v>0.3218981481481481</v>
      </c>
      <c r="W667">
        <f>IF((V667-(Tabela5[[#This Row],[Hora Fim Realizado]]-Tabela5[[#This Row],[Hora Início Realizado]]))&lt; 0,-1*(MINUTE(Tabela5[[#This Row],[Hora ]]))+(HOUR(Tabela5[[#This Row],[Hora ]])*60),(MINUTE(Tabela5[[#This Row],[Hora ]]))+(HOUR(Tabela5[[#This Row],[Hora ]])*60))</f>
        <v>377</v>
      </c>
      <c r="X667" t="str">
        <f t="shared" si="10"/>
        <v>Acima de 120 minutos</v>
      </c>
      <c r="Y667" s="3">
        <f>IFERROR(MROUND(Tabela5[[#This Row],[Filtro Horário Fim]],1/48)," ")</f>
        <v>0.875</v>
      </c>
      <c r="Z667" s="3">
        <f>IFERROR(MROUND(Tabela5[[#This Row],[Hora Início Realizado]],1/48)," ")</f>
        <v>0.54166666666666663</v>
      </c>
    </row>
    <row r="668" spans="1:26" x14ac:dyDescent="0.3">
      <c r="A668" t="s">
        <v>17</v>
      </c>
      <c r="B668">
        <v>452</v>
      </c>
      <c r="C668" t="s">
        <v>1905</v>
      </c>
      <c r="D668" t="s">
        <v>3729</v>
      </c>
      <c r="E668" t="s">
        <v>3730</v>
      </c>
      <c r="F668" t="s">
        <v>3731</v>
      </c>
      <c r="G668" t="s">
        <v>3518</v>
      </c>
      <c r="H668" t="s">
        <v>284</v>
      </c>
      <c r="I668" t="s">
        <v>24</v>
      </c>
      <c r="J668" t="s">
        <v>37</v>
      </c>
      <c r="K668" t="s">
        <v>2508</v>
      </c>
      <c r="L668" t="s">
        <v>501</v>
      </c>
      <c r="M668" t="s">
        <v>502</v>
      </c>
      <c r="N668" t="s">
        <v>3732</v>
      </c>
      <c r="O668" s="3" t="s">
        <v>3733</v>
      </c>
      <c r="P668" t="s">
        <v>31</v>
      </c>
      <c r="R668">
        <v>15.379999999999999</v>
      </c>
      <c r="S668" t="str">
        <f>LEFT(Tabela5[[#This Row],[Hora Fim Realizado]],5)</f>
        <v>18:50</v>
      </c>
      <c r="T668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19h</v>
      </c>
      <c r="U668" s="3">
        <f>IF((V668-(Tabela5[[#This Row],[Hora Fim Realizado]]-Tabela5[[#This Row],[Hora Início Realizado]]))&lt; 0,(Tabela5[[#This Row],[Hora Fim Realizado]]-Tabela5[[#This Row],[Hora Início Realizado]])-V668,V668-(Tabela5[[#This Row],[Hora Fim Realizado]]-Tabela5[[#This Row],[Hora Início Realizado]]))</f>
        <v>0.35309027777777779</v>
      </c>
      <c r="W668">
        <f>IF((V668-(Tabela5[[#This Row],[Hora Fim Realizado]]-Tabela5[[#This Row],[Hora Início Realizado]]))&lt; 0,-1*(MINUTE(Tabela5[[#This Row],[Hora ]]))+(HOUR(Tabela5[[#This Row],[Hora ]])*60),(MINUTE(Tabela5[[#This Row],[Hora ]]))+(HOUR(Tabela5[[#This Row],[Hora ]])*60))</f>
        <v>452</v>
      </c>
      <c r="X668" t="str">
        <f t="shared" si="10"/>
        <v>Acima de 120 minutos</v>
      </c>
      <c r="Y668" s="3">
        <f>IFERROR(MROUND(Tabela5[[#This Row],[Filtro Horário Fim]],1/48)," ")</f>
        <v>0.79166666666666663</v>
      </c>
      <c r="Z668" s="3">
        <f>IFERROR(MROUND(Tabela5[[#This Row],[Hora Início Realizado]],1/48)," ")</f>
        <v>0.4375</v>
      </c>
    </row>
    <row r="669" spans="1:26" x14ac:dyDescent="0.3">
      <c r="A669" t="s">
        <v>17</v>
      </c>
      <c r="B669">
        <v>382</v>
      </c>
      <c r="C669" t="s">
        <v>1905</v>
      </c>
      <c r="D669" t="s">
        <v>3734</v>
      </c>
      <c r="E669" t="s">
        <v>3735</v>
      </c>
      <c r="F669" t="s">
        <v>3736</v>
      </c>
      <c r="G669" t="s">
        <v>3504</v>
      </c>
      <c r="H669" t="s">
        <v>573</v>
      </c>
      <c r="I669" t="s">
        <v>24</v>
      </c>
      <c r="J669" t="s">
        <v>37</v>
      </c>
      <c r="K669" t="s">
        <v>2508</v>
      </c>
      <c r="L669" t="s">
        <v>3737</v>
      </c>
      <c r="M669" t="s">
        <v>3738</v>
      </c>
      <c r="N669" t="s">
        <v>3739</v>
      </c>
      <c r="O669" s="3" t="s">
        <v>1721</v>
      </c>
      <c r="P669" t="s">
        <v>59</v>
      </c>
      <c r="R669">
        <v>14.25</v>
      </c>
      <c r="S669" t="str">
        <f>LEFT(Tabela5[[#This Row],[Hora Fim Realizado]],5)</f>
        <v>18:28</v>
      </c>
      <c r="T669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19h</v>
      </c>
      <c r="U669" s="3">
        <f>IF((V669-(Tabela5[[#This Row],[Hora Fim Realizado]]-Tabela5[[#This Row],[Hora Início Realizado]]))&lt; 0,(Tabela5[[#This Row],[Hora Fim Realizado]]-Tabela5[[#This Row],[Hora Início Realizado]])-V669,V669-(Tabela5[[#This Row],[Hora Fim Realizado]]-Tabela5[[#This Row],[Hora Início Realizado]]))</f>
        <v>0.31866898148148143</v>
      </c>
      <c r="W669">
        <f>IF((V669-(Tabela5[[#This Row],[Hora Fim Realizado]]-Tabela5[[#This Row],[Hora Início Realizado]]))&lt; 0,-1*(MINUTE(Tabela5[[#This Row],[Hora ]]))+(HOUR(Tabela5[[#This Row],[Hora ]])*60),(MINUTE(Tabela5[[#This Row],[Hora ]]))+(HOUR(Tabela5[[#This Row],[Hora ]])*60))</f>
        <v>382</v>
      </c>
      <c r="X669" t="str">
        <f t="shared" si="10"/>
        <v>Acima de 120 minutos</v>
      </c>
      <c r="Y669" s="3">
        <f>IFERROR(MROUND(Tabela5[[#This Row],[Filtro Horário Fim]],1/48)," ")</f>
        <v>0.77083333333333326</v>
      </c>
      <c r="Z669" s="3">
        <f>IFERROR(MROUND(Tabela5[[#This Row],[Hora Início Realizado]],1/48)," ")</f>
        <v>0.45833333333333331</v>
      </c>
    </row>
    <row r="670" spans="1:26" x14ac:dyDescent="0.3">
      <c r="A670" t="s">
        <v>17</v>
      </c>
      <c r="B670">
        <v>445</v>
      </c>
      <c r="C670" t="s">
        <v>1905</v>
      </c>
      <c r="D670" t="s">
        <v>3740</v>
      </c>
      <c r="E670" t="s">
        <v>3741</v>
      </c>
      <c r="F670" t="s">
        <v>3742</v>
      </c>
      <c r="G670" t="s">
        <v>3499</v>
      </c>
      <c r="H670" t="s">
        <v>1335</v>
      </c>
      <c r="I670" t="s">
        <v>24</v>
      </c>
      <c r="J670" t="s">
        <v>37</v>
      </c>
      <c r="K670" t="s">
        <v>2508</v>
      </c>
      <c r="L670" t="s">
        <v>501</v>
      </c>
      <c r="M670" t="s">
        <v>502</v>
      </c>
      <c r="N670" t="s">
        <v>2170</v>
      </c>
      <c r="O670" s="3" t="s">
        <v>3179</v>
      </c>
      <c r="P670" t="s">
        <v>92</v>
      </c>
      <c r="R670">
        <v>11.75</v>
      </c>
      <c r="S670" t="str">
        <f>LEFT(Tabela5[[#This Row],[Hora Fim Realizado]],5)</f>
        <v>19:00</v>
      </c>
      <c r="T670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670" s="3">
        <f>IF((V670-(Tabela5[[#This Row],[Hora Fim Realizado]]-Tabela5[[#This Row],[Hora Início Realizado]]))&lt; 0,(Tabela5[[#This Row],[Hora Fim Realizado]]-Tabela5[[#This Row],[Hora Início Realizado]])-V670,V670-(Tabela5[[#This Row],[Hora Fim Realizado]]-Tabela5[[#This Row],[Hora Início Realizado]]))</f>
        <v>0.35763888888888884</v>
      </c>
      <c r="W670">
        <f>IF((V670-(Tabela5[[#This Row],[Hora Fim Realizado]]-Tabela5[[#This Row],[Hora Início Realizado]]))&lt; 0,-1*(MINUTE(Tabela5[[#This Row],[Hora ]]))+(HOUR(Tabela5[[#This Row],[Hora ]])*60),(MINUTE(Tabela5[[#This Row],[Hora ]]))+(HOUR(Tabela5[[#This Row],[Hora ]])*60))</f>
        <v>445</v>
      </c>
      <c r="X670" t="str">
        <f t="shared" si="10"/>
        <v>Acima de 120 minutos</v>
      </c>
      <c r="Y670" s="3">
        <f>IFERROR(MROUND(Tabela5[[#This Row],[Filtro Horário Fim]],1/48)," ")</f>
        <v>0.79166666666666663</v>
      </c>
      <c r="Z670" s="3">
        <f>IFERROR(MROUND(Tabela5[[#This Row],[Hora Início Realizado]],1/48)," ")</f>
        <v>0.4375</v>
      </c>
    </row>
    <row r="671" spans="1:26" x14ac:dyDescent="0.3">
      <c r="A671" t="s">
        <v>17</v>
      </c>
      <c r="B671">
        <v>469</v>
      </c>
      <c r="C671" t="s">
        <v>1905</v>
      </c>
      <c r="D671" t="s">
        <v>3743</v>
      </c>
      <c r="E671" t="s">
        <v>3744</v>
      </c>
      <c r="F671" t="s">
        <v>3745</v>
      </c>
      <c r="G671" t="s">
        <v>3508</v>
      </c>
      <c r="H671" t="s">
        <v>1067</v>
      </c>
      <c r="I671" t="s">
        <v>24</v>
      </c>
      <c r="J671" t="s">
        <v>37</v>
      </c>
      <c r="K671" t="s">
        <v>2508</v>
      </c>
      <c r="L671" t="s">
        <v>767</v>
      </c>
      <c r="M671" t="s">
        <v>566</v>
      </c>
      <c r="N671" t="s">
        <v>3746</v>
      </c>
      <c r="O671" s="3" t="s">
        <v>3747</v>
      </c>
      <c r="P671" t="s">
        <v>41</v>
      </c>
      <c r="R671">
        <v>14.934999999999999</v>
      </c>
      <c r="S671" t="str">
        <f>LEFT(Tabela5[[#This Row],[Hora Fim Realizado]],5)</f>
        <v>19:33</v>
      </c>
      <c r="T671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671" s="3">
        <f>IF((V671-(Tabela5[[#This Row],[Hora Fim Realizado]]-Tabela5[[#This Row],[Hora Início Realizado]]))&lt; 0,(Tabela5[[#This Row],[Hora Fim Realizado]]-Tabela5[[#This Row],[Hora Início Realizado]])-V671,V671-(Tabela5[[#This Row],[Hora Fim Realizado]]-Tabela5[[#This Row],[Hora Início Realizado]]))</f>
        <v>0.3415393518518518</v>
      </c>
      <c r="W671">
        <f>IF((V671-(Tabela5[[#This Row],[Hora Fim Realizado]]-Tabela5[[#This Row],[Hora Início Realizado]]))&lt; 0,-1*(MINUTE(Tabela5[[#This Row],[Hora ]]))+(HOUR(Tabela5[[#This Row],[Hora ]])*60),(MINUTE(Tabela5[[#This Row],[Hora ]]))+(HOUR(Tabela5[[#This Row],[Hora ]])*60))</f>
        <v>469</v>
      </c>
      <c r="X671" t="str">
        <f t="shared" si="10"/>
        <v>Acima de 120 minutos</v>
      </c>
      <c r="Y671" s="3">
        <f>IFERROR(MROUND(Tabela5[[#This Row],[Filtro Horário Fim]],1/48)," ")</f>
        <v>0.8125</v>
      </c>
      <c r="Z671" s="3">
        <f>IFERROR(MROUND(Tabela5[[#This Row],[Hora Início Realizado]],1/48)," ")</f>
        <v>0.47916666666666663</v>
      </c>
    </row>
    <row r="672" spans="1:26" x14ac:dyDescent="0.3">
      <c r="A672" t="s">
        <v>17</v>
      </c>
      <c r="B672">
        <v>405</v>
      </c>
      <c r="C672" t="s">
        <v>1905</v>
      </c>
      <c r="D672" t="s">
        <v>3748</v>
      </c>
      <c r="E672" t="s">
        <v>3749</v>
      </c>
      <c r="F672" t="s">
        <v>3750</v>
      </c>
      <c r="G672" t="s">
        <v>3508</v>
      </c>
      <c r="H672" t="s">
        <v>929</v>
      </c>
      <c r="I672" t="s">
        <v>24</v>
      </c>
      <c r="J672" t="s">
        <v>37</v>
      </c>
      <c r="K672" t="s">
        <v>2489</v>
      </c>
      <c r="L672" t="s">
        <v>27</v>
      </c>
      <c r="M672" t="s">
        <v>28</v>
      </c>
      <c r="N672" t="s">
        <v>3751</v>
      </c>
      <c r="O672" s="3" t="s">
        <v>3752</v>
      </c>
      <c r="P672" t="s">
        <v>41</v>
      </c>
      <c r="R672">
        <v>12.875</v>
      </c>
      <c r="S672" t="str">
        <f>LEFT(Tabela5[[#This Row],[Hora Fim Realizado]],5)</f>
        <v>20:40</v>
      </c>
      <c r="T672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672" s="3">
        <f>IF((V672-(Tabela5[[#This Row],[Hora Fim Realizado]]-Tabela5[[#This Row],[Hora Início Realizado]]))&lt; 0,(Tabela5[[#This Row],[Hora Fim Realizado]]-Tabela5[[#This Row],[Hora Início Realizado]])-V672,V672-(Tabela5[[#This Row],[Hora Fim Realizado]]-Tabela5[[#This Row],[Hora Início Realizado]]))</f>
        <v>0.30216435185185186</v>
      </c>
      <c r="W672">
        <f>IF((V672-(Tabela5[[#This Row],[Hora Fim Realizado]]-Tabela5[[#This Row],[Hora Início Realizado]]))&lt; 0,-1*(MINUTE(Tabela5[[#This Row],[Hora ]]))+(HOUR(Tabela5[[#This Row],[Hora ]])*60),(MINUTE(Tabela5[[#This Row],[Hora ]]))+(HOUR(Tabela5[[#This Row],[Hora ]])*60))</f>
        <v>405</v>
      </c>
      <c r="X672" t="str">
        <f t="shared" si="10"/>
        <v>Acima de 120 minutos</v>
      </c>
      <c r="Y672" s="3">
        <f>IFERROR(MROUND(Tabela5[[#This Row],[Filtro Horário Fim]],1/48)," ")</f>
        <v>0.85416666666666663</v>
      </c>
      <c r="Z672" s="3">
        <f>IFERROR(MROUND(Tabela5[[#This Row],[Hora Início Realizado]],1/48)," ")</f>
        <v>0.5625</v>
      </c>
    </row>
    <row r="673" spans="1:26" x14ac:dyDescent="0.3">
      <c r="A673" t="s">
        <v>17</v>
      </c>
      <c r="B673">
        <v>448</v>
      </c>
      <c r="C673" t="s">
        <v>1905</v>
      </c>
      <c r="D673" t="s">
        <v>3753</v>
      </c>
      <c r="E673" t="s">
        <v>3754</v>
      </c>
      <c r="F673" t="s">
        <v>3755</v>
      </c>
      <c r="G673" t="s">
        <v>3518</v>
      </c>
      <c r="H673" t="s">
        <v>284</v>
      </c>
      <c r="I673" t="s">
        <v>24</v>
      </c>
      <c r="J673" t="s">
        <v>37</v>
      </c>
      <c r="K673" t="s">
        <v>2489</v>
      </c>
      <c r="L673" t="s">
        <v>501</v>
      </c>
      <c r="M673" t="s">
        <v>502</v>
      </c>
      <c r="N673" t="s">
        <v>3756</v>
      </c>
      <c r="O673" s="3" t="s">
        <v>3757</v>
      </c>
      <c r="P673" t="s">
        <v>31</v>
      </c>
      <c r="R673">
        <v>15.375</v>
      </c>
      <c r="S673" t="str">
        <f>LEFT(Tabela5[[#This Row],[Hora Fim Realizado]],5)</f>
        <v>18:57</v>
      </c>
      <c r="T673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19h</v>
      </c>
      <c r="U673" s="3">
        <f>IF((V673-(Tabela5[[#This Row],[Hora Fim Realizado]]-Tabela5[[#This Row],[Hora Início Realizado]]))&lt; 0,(Tabela5[[#This Row],[Hora Fim Realizado]]-Tabela5[[#This Row],[Hora Início Realizado]])-V673,V673-(Tabela5[[#This Row],[Hora Fim Realizado]]-Tabela5[[#This Row],[Hora Início Realizado]]))</f>
        <v>0.35601851851851851</v>
      </c>
      <c r="W673">
        <f>IF((V673-(Tabela5[[#This Row],[Hora Fim Realizado]]-Tabela5[[#This Row],[Hora Início Realizado]]))&lt; 0,-1*(MINUTE(Tabela5[[#This Row],[Hora ]]))+(HOUR(Tabela5[[#This Row],[Hora ]])*60),(MINUTE(Tabela5[[#This Row],[Hora ]]))+(HOUR(Tabela5[[#This Row],[Hora ]])*60))</f>
        <v>448</v>
      </c>
      <c r="X673" t="str">
        <f t="shared" si="10"/>
        <v>Acima de 120 minutos</v>
      </c>
      <c r="Y673" s="3">
        <f>IFERROR(MROUND(Tabela5[[#This Row],[Filtro Horário Fim]],1/48)," ")</f>
        <v>0.79166666666666663</v>
      </c>
      <c r="Z673" s="3">
        <f>IFERROR(MROUND(Tabela5[[#This Row],[Hora Início Realizado]],1/48)," ")</f>
        <v>0.4375</v>
      </c>
    </row>
    <row r="674" spans="1:26" x14ac:dyDescent="0.3">
      <c r="A674" t="s">
        <v>17</v>
      </c>
      <c r="B674">
        <v>444</v>
      </c>
      <c r="C674" t="s">
        <v>1905</v>
      </c>
      <c r="D674" t="s">
        <v>3758</v>
      </c>
      <c r="E674" t="s">
        <v>3759</v>
      </c>
      <c r="F674" t="s">
        <v>3760</v>
      </c>
      <c r="G674" t="s">
        <v>3494</v>
      </c>
      <c r="H674" t="s">
        <v>1673</v>
      </c>
      <c r="I674" t="s">
        <v>24</v>
      </c>
      <c r="J674" t="s">
        <v>37</v>
      </c>
      <c r="K674" t="s">
        <v>2489</v>
      </c>
      <c r="L674" t="s">
        <v>501</v>
      </c>
      <c r="M674" t="s">
        <v>502</v>
      </c>
      <c r="N674" t="s">
        <v>3761</v>
      </c>
      <c r="O674" s="3" t="s">
        <v>3762</v>
      </c>
      <c r="P674" t="s">
        <v>68</v>
      </c>
      <c r="R674">
        <v>16</v>
      </c>
      <c r="S674" t="str">
        <f>LEFT(Tabela5[[#This Row],[Hora Fim Realizado]],5)</f>
        <v>18:57</v>
      </c>
      <c r="T674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19h</v>
      </c>
      <c r="U674" s="3">
        <f>IF((V674-(Tabela5[[#This Row],[Hora Fim Realizado]]-Tabela5[[#This Row],[Hora Início Realizado]]))&lt; 0,(Tabela5[[#This Row],[Hora Fim Realizado]]-Tabela5[[#This Row],[Hora Início Realizado]])-V674,V674-(Tabela5[[#This Row],[Hora Fim Realizado]]-Tabela5[[#This Row],[Hora Início Realizado]]))</f>
        <v>0.35856481481481478</v>
      </c>
      <c r="W674">
        <f>IF((V674-(Tabela5[[#This Row],[Hora Fim Realizado]]-Tabela5[[#This Row],[Hora Início Realizado]]))&lt; 0,-1*(MINUTE(Tabela5[[#This Row],[Hora ]]))+(HOUR(Tabela5[[#This Row],[Hora ]])*60),(MINUTE(Tabela5[[#This Row],[Hora ]]))+(HOUR(Tabela5[[#This Row],[Hora ]])*60))</f>
        <v>444</v>
      </c>
      <c r="X674" t="str">
        <f t="shared" si="10"/>
        <v>Acima de 120 minutos</v>
      </c>
      <c r="Y674" s="3">
        <f>IFERROR(MROUND(Tabela5[[#This Row],[Filtro Horário Fim]],1/48)," ")</f>
        <v>0.79166666666666663</v>
      </c>
      <c r="Z674" s="3">
        <f>IFERROR(MROUND(Tabela5[[#This Row],[Hora Início Realizado]],1/48)," ")</f>
        <v>0.4375</v>
      </c>
    </row>
    <row r="675" spans="1:26" x14ac:dyDescent="0.3">
      <c r="A675" t="s">
        <v>17</v>
      </c>
      <c r="B675">
        <v>366</v>
      </c>
      <c r="C675" t="s">
        <v>1905</v>
      </c>
      <c r="D675" t="s">
        <v>3763</v>
      </c>
      <c r="E675" t="s">
        <v>3764</v>
      </c>
      <c r="F675" t="s">
        <v>3765</v>
      </c>
      <c r="G675" t="s">
        <v>3504</v>
      </c>
      <c r="H675" t="s">
        <v>953</v>
      </c>
      <c r="I675" t="s">
        <v>24</v>
      </c>
      <c r="J675" t="s">
        <v>37</v>
      </c>
      <c r="K675" t="s">
        <v>2489</v>
      </c>
      <c r="L675" t="s">
        <v>27</v>
      </c>
      <c r="M675" t="s">
        <v>28</v>
      </c>
      <c r="N675" t="s">
        <v>1157</v>
      </c>
      <c r="O675" s="3" t="s">
        <v>3766</v>
      </c>
      <c r="P675" t="s">
        <v>59</v>
      </c>
      <c r="R675">
        <v>15.625</v>
      </c>
      <c r="S675" t="str">
        <f>LEFT(Tabela5[[#This Row],[Hora Fim Realizado]],5)</f>
        <v>21:11</v>
      </c>
      <c r="T675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Acima de 21h</v>
      </c>
      <c r="U675" s="3">
        <f>IF((V675-(Tabela5[[#This Row],[Hora Fim Realizado]]-Tabela5[[#This Row],[Hora Início Realizado]]))&lt; 0,(Tabela5[[#This Row],[Hora Fim Realizado]]-Tabela5[[#This Row],[Hora Início Realizado]])-V675,V675-(Tabela5[[#This Row],[Hora Fim Realizado]]-Tabela5[[#This Row],[Hora Início Realizado]]))</f>
        <v>0.32952546296296292</v>
      </c>
      <c r="W675">
        <f>IF((V675-(Tabela5[[#This Row],[Hora Fim Realizado]]-Tabela5[[#This Row],[Hora Início Realizado]]))&lt; 0,-1*(MINUTE(Tabela5[[#This Row],[Hora ]]))+(HOUR(Tabela5[[#This Row],[Hora ]])*60),(MINUTE(Tabela5[[#This Row],[Hora ]]))+(HOUR(Tabela5[[#This Row],[Hora ]])*60))</f>
        <v>366</v>
      </c>
      <c r="X675" t="str">
        <f t="shared" si="10"/>
        <v>Acima de 120 minutos</v>
      </c>
      <c r="Y675" s="3">
        <f>IFERROR(MROUND(Tabela5[[#This Row],[Filtro Horário Fim]],1/48)," ")</f>
        <v>0.875</v>
      </c>
      <c r="Z675" s="3">
        <f>IFERROR(MROUND(Tabela5[[#This Row],[Hora Início Realizado]],1/48)," ")</f>
        <v>0.5625</v>
      </c>
    </row>
    <row r="676" spans="1:26" x14ac:dyDescent="0.3">
      <c r="A676" t="s">
        <v>17</v>
      </c>
      <c r="B676">
        <v>303</v>
      </c>
      <c r="C676" t="s">
        <v>1905</v>
      </c>
      <c r="D676" t="s">
        <v>2747</v>
      </c>
      <c r="E676" t="s">
        <v>3767</v>
      </c>
      <c r="F676" t="s">
        <v>3768</v>
      </c>
      <c r="G676" t="s">
        <v>3527</v>
      </c>
      <c r="H676" t="s">
        <v>262</v>
      </c>
      <c r="I676" t="s">
        <v>24</v>
      </c>
      <c r="J676" t="s">
        <v>37</v>
      </c>
      <c r="K676" t="s">
        <v>3769</v>
      </c>
      <c r="L676" t="s">
        <v>27</v>
      </c>
      <c r="M676" t="s">
        <v>28</v>
      </c>
      <c r="N676" t="s">
        <v>3038</v>
      </c>
      <c r="O676" s="3" t="s">
        <v>2621</v>
      </c>
      <c r="P676" t="s">
        <v>59</v>
      </c>
      <c r="R676">
        <v>13.375</v>
      </c>
      <c r="S676" t="str">
        <f>LEFT(Tabela5[[#This Row],[Hora Fim Realizado]],5)</f>
        <v>20:25</v>
      </c>
      <c r="T676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676" s="3">
        <f>IF((V676-(Tabela5[[#This Row],[Hora Fim Realizado]]-Tabela5[[#This Row],[Hora Início Realizado]]))&lt; 0,(Tabela5[[#This Row],[Hora Fim Realizado]]-Tabela5[[#This Row],[Hora Início Realizado]])-V676,V676-(Tabela5[[#This Row],[Hora Fim Realizado]]-Tabela5[[#This Row],[Hora Início Realizado]]))</f>
        <v>0.2895833333333333</v>
      </c>
      <c r="W676">
        <f>IF((V676-(Tabela5[[#This Row],[Hora Fim Realizado]]-Tabela5[[#This Row],[Hora Início Realizado]]))&lt; 0,-1*(MINUTE(Tabela5[[#This Row],[Hora ]]))+(HOUR(Tabela5[[#This Row],[Hora ]])*60),(MINUTE(Tabela5[[#This Row],[Hora ]]))+(HOUR(Tabela5[[#This Row],[Hora ]])*60))</f>
        <v>303</v>
      </c>
      <c r="X676" t="str">
        <f t="shared" si="10"/>
        <v>Acima de 120 minutos</v>
      </c>
      <c r="Y676" s="3">
        <f>IFERROR(MROUND(Tabela5[[#This Row],[Filtro Horário Fim]],1/48)," ")</f>
        <v>0.85416666666666663</v>
      </c>
      <c r="Z676" s="3">
        <f>IFERROR(MROUND(Tabela5[[#This Row],[Hora Início Realizado]],1/48)," ")</f>
        <v>0.5625</v>
      </c>
    </row>
    <row r="677" spans="1:26" x14ac:dyDescent="0.3">
      <c r="A677" t="s">
        <v>17</v>
      </c>
      <c r="B677">
        <v>372</v>
      </c>
      <c r="C677" t="s">
        <v>1905</v>
      </c>
      <c r="D677" t="s">
        <v>2753</v>
      </c>
      <c r="E677" t="s">
        <v>3842</v>
      </c>
      <c r="F677" t="s">
        <v>3843</v>
      </c>
      <c r="G677" t="s">
        <v>3801</v>
      </c>
      <c r="H677" t="s">
        <v>64</v>
      </c>
      <c r="I677" t="s">
        <v>24</v>
      </c>
      <c r="J677" t="s">
        <v>37</v>
      </c>
      <c r="K677" t="s">
        <v>2347</v>
      </c>
      <c r="L677" t="s">
        <v>767</v>
      </c>
      <c r="M677" t="s">
        <v>566</v>
      </c>
      <c r="N677" t="s">
        <v>3844</v>
      </c>
      <c r="O677" s="3" t="s">
        <v>3845</v>
      </c>
      <c r="P677" t="s">
        <v>31</v>
      </c>
      <c r="R677">
        <v>14.379999999999999</v>
      </c>
      <c r="S677" t="str">
        <f>LEFT(Tabela5[[#This Row],[Hora Fim Realizado]],5)</f>
        <v>19:16</v>
      </c>
      <c r="T677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677" s="3">
        <f>IF((V677-(Tabela5[[#This Row],[Hora Fim Realizado]]-Tabela5[[#This Row],[Hora Início Realizado]]))&lt; 0,(Tabela5[[#This Row],[Hora Fim Realizado]]-Tabela5[[#This Row],[Hora Início Realizado]])-V677,V677-(Tabela5[[#This Row],[Hora Fim Realizado]]-Tabela5[[#This Row],[Hora Início Realizado]]))</f>
        <v>0.32553240740740735</v>
      </c>
      <c r="W677">
        <f>IF((V677-(Tabela5[[#This Row],[Hora Fim Realizado]]-Tabela5[[#This Row],[Hora Início Realizado]]))&lt; 0,-1*(MINUTE(Tabela5[[#This Row],[Hora ]]))+(HOUR(Tabela5[[#This Row],[Hora ]])*60),(MINUTE(Tabela5[[#This Row],[Hora ]]))+(HOUR(Tabela5[[#This Row],[Hora ]])*60))</f>
        <v>372</v>
      </c>
      <c r="X677" t="str">
        <f t="shared" si="10"/>
        <v>Acima de 120 minutos</v>
      </c>
      <c r="Y677" s="3">
        <f>IFERROR(MROUND(Tabela5[[#This Row],[Filtro Horário Fim]],1/48)," ")</f>
        <v>0.8125</v>
      </c>
      <c r="Z677" s="3">
        <f>IFERROR(MROUND(Tabela5[[#This Row],[Hora Início Realizado]],1/48)," ")</f>
        <v>0.47916666666666663</v>
      </c>
    </row>
    <row r="678" spans="1:26" x14ac:dyDescent="0.3">
      <c r="A678" t="s">
        <v>17</v>
      </c>
      <c r="B678">
        <v>306</v>
      </c>
      <c r="C678" t="s">
        <v>1905</v>
      </c>
      <c r="D678" t="s">
        <v>2764</v>
      </c>
      <c r="E678" t="s">
        <v>3846</v>
      </c>
      <c r="F678" t="s">
        <v>3847</v>
      </c>
      <c r="G678" t="s">
        <v>3796</v>
      </c>
      <c r="H678" t="s">
        <v>983</v>
      </c>
      <c r="I678" t="s">
        <v>24</v>
      </c>
      <c r="J678" t="s">
        <v>37</v>
      </c>
      <c r="K678" t="s">
        <v>1979</v>
      </c>
      <c r="L678" t="s">
        <v>27</v>
      </c>
      <c r="M678" t="s">
        <v>28</v>
      </c>
      <c r="N678" t="s">
        <v>3848</v>
      </c>
      <c r="O678" s="3" t="s">
        <v>3849</v>
      </c>
      <c r="P678" t="s">
        <v>50</v>
      </c>
      <c r="R678">
        <v>15.75</v>
      </c>
      <c r="S678" t="str">
        <f>LEFT(Tabela5[[#This Row],[Hora Fim Realizado]],5)</f>
        <v>20:06</v>
      </c>
      <c r="T678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678" s="3">
        <f>IF((V678-(Tabela5[[#This Row],[Hora Fim Realizado]]-Tabela5[[#This Row],[Hora Início Realizado]]))&lt; 0,(Tabela5[[#This Row],[Hora Fim Realizado]]-Tabela5[[#This Row],[Hora Início Realizado]])-V678,V678-(Tabela5[[#This Row],[Hora Fim Realizado]]-Tabela5[[#This Row],[Hora Início Realizado]]))</f>
        <v>0.28776620370370365</v>
      </c>
      <c r="W678">
        <f>IF((V678-(Tabela5[[#This Row],[Hora Fim Realizado]]-Tabela5[[#This Row],[Hora Início Realizado]]))&lt; 0,-1*(MINUTE(Tabela5[[#This Row],[Hora ]]))+(HOUR(Tabela5[[#This Row],[Hora ]])*60),(MINUTE(Tabela5[[#This Row],[Hora ]]))+(HOUR(Tabela5[[#This Row],[Hora ]])*60))</f>
        <v>306</v>
      </c>
      <c r="X678" t="str">
        <f t="shared" si="10"/>
        <v>Acima de 120 minutos</v>
      </c>
      <c r="Y678" s="3">
        <f>IFERROR(MROUND(Tabela5[[#This Row],[Filtro Horário Fim]],1/48)," ")</f>
        <v>0.83333333333333326</v>
      </c>
      <c r="Z678" s="3">
        <f>IFERROR(MROUND(Tabela5[[#This Row],[Hora Início Realizado]],1/48)," ")</f>
        <v>0.54166666666666663</v>
      </c>
    </row>
    <row r="679" spans="1:26" x14ac:dyDescent="0.3">
      <c r="A679" t="s">
        <v>17</v>
      </c>
      <c r="B679">
        <v>418</v>
      </c>
      <c r="C679" t="s">
        <v>1905</v>
      </c>
      <c r="D679" t="s">
        <v>2775</v>
      </c>
      <c r="E679" t="s">
        <v>3850</v>
      </c>
      <c r="F679" t="s">
        <v>3851</v>
      </c>
      <c r="G679" t="s">
        <v>3807</v>
      </c>
      <c r="H679" t="s">
        <v>558</v>
      </c>
      <c r="I679" t="s">
        <v>24</v>
      </c>
      <c r="J679" t="s">
        <v>37</v>
      </c>
      <c r="K679" t="s">
        <v>1979</v>
      </c>
      <c r="L679" t="s">
        <v>27</v>
      </c>
      <c r="M679" t="s">
        <v>28</v>
      </c>
      <c r="N679" t="s">
        <v>948</v>
      </c>
      <c r="O679" s="3" t="s">
        <v>3852</v>
      </c>
      <c r="P679" t="s">
        <v>92</v>
      </c>
      <c r="R679">
        <v>15.334999999999999</v>
      </c>
      <c r="S679" t="str">
        <f>LEFT(Tabela5[[#This Row],[Hora Fim Realizado]],5)</f>
        <v>20:19</v>
      </c>
      <c r="T679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679" s="3">
        <f>IF((V679-(Tabela5[[#This Row],[Hora Fim Realizado]]-Tabela5[[#This Row],[Hora Início Realizado]]))&lt; 0,(Tabela5[[#This Row],[Hora Fim Realizado]]-Tabela5[[#This Row],[Hora Início Realizado]])-V679,V679-(Tabela5[[#This Row],[Hora Fim Realizado]]-Tabela5[[#This Row],[Hora Início Realizado]]))</f>
        <v>0.29365740740740742</v>
      </c>
      <c r="W679">
        <f>IF((V679-(Tabela5[[#This Row],[Hora Fim Realizado]]-Tabela5[[#This Row],[Hora Início Realizado]]))&lt; 0,-1*(MINUTE(Tabela5[[#This Row],[Hora ]]))+(HOUR(Tabela5[[#This Row],[Hora ]])*60),(MINUTE(Tabela5[[#This Row],[Hora ]]))+(HOUR(Tabela5[[#This Row],[Hora ]])*60))</f>
        <v>418</v>
      </c>
      <c r="X679" t="str">
        <f t="shared" si="10"/>
        <v>Acima de 120 minutos</v>
      </c>
      <c r="Y679" s="3">
        <f>IFERROR(MROUND(Tabela5[[#This Row],[Filtro Horário Fim]],1/48)," ")</f>
        <v>0.85416666666666663</v>
      </c>
      <c r="Z679" s="3">
        <f>IFERROR(MROUND(Tabela5[[#This Row],[Hora Início Realizado]],1/48)," ")</f>
        <v>0.5625</v>
      </c>
    </row>
    <row r="680" spans="1:26" x14ac:dyDescent="0.3">
      <c r="A680" t="s">
        <v>17</v>
      </c>
      <c r="B680">
        <v>396</v>
      </c>
      <c r="C680" t="s">
        <v>1905</v>
      </c>
      <c r="D680" t="s">
        <v>3770</v>
      </c>
      <c r="E680" t="s">
        <v>3771</v>
      </c>
      <c r="F680" t="s">
        <v>3772</v>
      </c>
      <c r="G680" t="s">
        <v>3531</v>
      </c>
      <c r="H680" t="s">
        <v>46</v>
      </c>
      <c r="I680" t="s">
        <v>24</v>
      </c>
      <c r="J680" t="s">
        <v>37</v>
      </c>
      <c r="K680" t="s">
        <v>3773</v>
      </c>
      <c r="L680" t="s">
        <v>27</v>
      </c>
      <c r="M680" t="s">
        <v>28</v>
      </c>
      <c r="N680" t="s">
        <v>3774</v>
      </c>
      <c r="O680" s="3" t="s">
        <v>3775</v>
      </c>
      <c r="P680" t="s">
        <v>68</v>
      </c>
      <c r="R680">
        <v>11</v>
      </c>
      <c r="S680" t="str">
        <f>LEFT(Tabela5[[#This Row],[Hora Fim Realizado]],5)</f>
        <v>21:09</v>
      </c>
      <c r="T680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Acima de 21h</v>
      </c>
      <c r="U680" s="3">
        <f>IF((V680-(Tabela5[[#This Row],[Hora Fim Realizado]]-Tabela5[[#This Row],[Hora Início Realizado]]))&lt; 0,(Tabela5[[#This Row],[Hora Fim Realizado]]-Tabela5[[#This Row],[Hora Início Realizado]])-V680,V680-(Tabela5[[#This Row],[Hora Fim Realizado]]-Tabela5[[#This Row],[Hora Início Realizado]]))</f>
        <v>0.30841435185185184</v>
      </c>
      <c r="W680">
        <f>IF((V680-(Tabela5[[#This Row],[Hora Fim Realizado]]-Tabela5[[#This Row],[Hora Início Realizado]]))&lt; 0,-1*(MINUTE(Tabela5[[#This Row],[Hora ]]))+(HOUR(Tabela5[[#This Row],[Hora ]])*60),(MINUTE(Tabela5[[#This Row],[Hora ]]))+(HOUR(Tabela5[[#This Row],[Hora ]])*60))</f>
        <v>396</v>
      </c>
      <c r="X680" t="str">
        <f t="shared" si="10"/>
        <v>Acima de 120 minutos</v>
      </c>
      <c r="Y680" s="3">
        <f>IFERROR(MROUND(Tabela5[[#This Row],[Filtro Horário Fim]],1/48)," ")</f>
        <v>0.875</v>
      </c>
      <c r="Z680" s="3">
        <f>IFERROR(MROUND(Tabela5[[#This Row],[Hora Início Realizado]],1/48)," ")</f>
        <v>0.5625</v>
      </c>
    </row>
    <row r="681" spans="1:26" x14ac:dyDescent="0.3">
      <c r="A681" t="s">
        <v>17</v>
      </c>
      <c r="B681">
        <v>442</v>
      </c>
      <c r="C681" t="s">
        <v>1905</v>
      </c>
      <c r="D681" t="s">
        <v>3776</v>
      </c>
      <c r="E681" t="s">
        <v>3777</v>
      </c>
      <c r="F681" t="s">
        <v>3778</v>
      </c>
      <c r="G681" t="s">
        <v>3537</v>
      </c>
      <c r="H681" t="s">
        <v>1842</v>
      </c>
      <c r="I681" t="s">
        <v>24</v>
      </c>
      <c r="J681" t="s">
        <v>37</v>
      </c>
      <c r="K681" t="s">
        <v>2347</v>
      </c>
      <c r="L681" t="s">
        <v>501</v>
      </c>
      <c r="M681" t="s">
        <v>502</v>
      </c>
      <c r="N681" t="s">
        <v>1553</v>
      </c>
      <c r="O681" s="3" t="s">
        <v>3779</v>
      </c>
      <c r="P681" t="s">
        <v>41</v>
      </c>
      <c r="R681">
        <v>15.125</v>
      </c>
      <c r="S681" t="str">
        <f>LEFT(Tabela5[[#This Row],[Hora Fim Realizado]],5)</f>
        <v>19:05</v>
      </c>
      <c r="T681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681" s="3">
        <f>IF((V681-(Tabela5[[#This Row],[Hora Fim Realizado]]-Tabela5[[#This Row],[Hora Início Realizado]]))&lt; 0,(Tabela5[[#This Row],[Hora Fim Realizado]]-Tabela5[[#This Row],[Hora Início Realizado]])-V681,V681-(Tabela5[[#This Row],[Hora Fim Realizado]]-Tabela5[[#This Row],[Hora Início Realizado]]))</f>
        <v>0.35972222222222217</v>
      </c>
      <c r="W681">
        <f>IF((V681-(Tabela5[[#This Row],[Hora Fim Realizado]]-Tabela5[[#This Row],[Hora Início Realizado]]))&lt; 0,-1*(MINUTE(Tabela5[[#This Row],[Hora ]]))+(HOUR(Tabela5[[#This Row],[Hora ]])*60),(MINUTE(Tabela5[[#This Row],[Hora ]]))+(HOUR(Tabela5[[#This Row],[Hora ]])*60))</f>
        <v>442</v>
      </c>
      <c r="X681" t="str">
        <f t="shared" si="10"/>
        <v>Acima de 120 minutos</v>
      </c>
      <c r="Y681" s="3">
        <f>IFERROR(MROUND(Tabela5[[#This Row],[Filtro Horário Fim]],1/48)," ")</f>
        <v>0.79166666666666663</v>
      </c>
      <c r="Z681" s="3">
        <f>IFERROR(MROUND(Tabela5[[#This Row],[Hora Início Realizado]],1/48)," ")</f>
        <v>0.4375</v>
      </c>
    </row>
    <row r="682" spans="1:26" x14ac:dyDescent="0.3">
      <c r="A682" t="s">
        <v>17</v>
      </c>
      <c r="B682">
        <v>432</v>
      </c>
      <c r="C682" t="s">
        <v>1905</v>
      </c>
      <c r="D682" t="s">
        <v>2798</v>
      </c>
      <c r="E682" t="s">
        <v>3853</v>
      </c>
      <c r="F682" t="s">
        <v>3854</v>
      </c>
      <c r="G682" t="s">
        <v>3801</v>
      </c>
      <c r="H682" t="s">
        <v>723</v>
      </c>
      <c r="I682" t="s">
        <v>24</v>
      </c>
      <c r="J682" t="s">
        <v>37</v>
      </c>
      <c r="K682" t="s">
        <v>1908</v>
      </c>
      <c r="L682" t="s">
        <v>501</v>
      </c>
      <c r="M682" t="s">
        <v>502</v>
      </c>
      <c r="N682" t="s">
        <v>3855</v>
      </c>
      <c r="O682" s="3" t="s">
        <v>3856</v>
      </c>
      <c r="P682" t="s">
        <v>31</v>
      </c>
      <c r="R682">
        <v>12.75</v>
      </c>
      <c r="S682" t="str">
        <f>LEFT(Tabela5[[#This Row],[Hora Fim Realizado]],5)</f>
        <v>18:52</v>
      </c>
      <c r="T682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19h</v>
      </c>
      <c r="U682" s="3">
        <f>IF((V682-(Tabela5[[#This Row],[Hora Fim Realizado]]-Tabela5[[#This Row],[Hora Início Realizado]]))&lt; 0,(Tabela5[[#This Row],[Hora Fim Realizado]]-Tabela5[[#This Row],[Hora Início Realizado]])-V682,V682-(Tabela5[[#This Row],[Hora Fim Realizado]]-Tabela5[[#This Row],[Hora Início Realizado]]))</f>
        <v>0.36684027777777778</v>
      </c>
      <c r="W682">
        <f>IF((V682-(Tabela5[[#This Row],[Hora Fim Realizado]]-Tabela5[[#This Row],[Hora Início Realizado]]))&lt; 0,-1*(MINUTE(Tabela5[[#This Row],[Hora ]]))+(HOUR(Tabela5[[#This Row],[Hora ]])*60),(MINUTE(Tabela5[[#This Row],[Hora ]]))+(HOUR(Tabela5[[#This Row],[Hora ]])*60))</f>
        <v>432</v>
      </c>
      <c r="X682" t="str">
        <f t="shared" si="10"/>
        <v>Acima de 120 minutos</v>
      </c>
      <c r="Y682" s="3">
        <f>IFERROR(MROUND(Tabela5[[#This Row],[Filtro Horário Fim]],1/48)," ")</f>
        <v>0.79166666666666663</v>
      </c>
      <c r="Z682" s="3">
        <f>IFERROR(MROUND(Tabela5[[#This Row],[Hora Início Realizado]],1/48)," ")</f>
        <v>0.41666666666666663</v>
      </c>
    </row>
    <row r="683" spans="1:26" x14ac:dyDescent="0.3">
      <c r="A683" t="s">
        <v>17</v>
      </c>
      <c r="B683">
        <v>378</v>
      </c>
      <c r="C683" t="s">
        <v>1905</v>
      </c>
      <c r="D683" t="s">
        <v>2815</v>
      </c>
      <c r="E683" t="s">
        <v>3780</v>
      </c>
      <c r="F683" t="s">
        <v>3781</v>
      </c>
      <c r="G683" t="s">
        <v>3527</v>
      </c>
      <c r="H683" t="s">
        <v>499</v>
      </c>
      <c r="I683" t="s">
        <v>24</v>
      </c>
      <c r="J683" t="s">
        <v>37</v>
      </c>
      <c r="K683" t="s">
        <v>1908</v>
      </c>
      <c r="L683" t="s">
        <v>501</v>
      </c>
      <c r="M683" t="s">
        <v>502</v>
      </c>
      <c r="N683" t="s">
        <v>3782</v>
      </c>
      <c r="O683" s="3" t="s">
        <v>3783</v>
      </c>
      <c r="P683" t="s">
        <v>59</v>
      </c>
      <c r="R683">
        <v>16.185000000000002</v>
      </c>
      <c r="S683" t="str">
        <f>LEFT(Tabela5[[#This Row],[Hora Fim Realizado]],5)</f>
        <v>18:05</v>
      </c>
      <c r="T683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19h</v>
      </c>
      <c r="U683" s="3">
        <f>IF((V683-(Tabela5[[#This Row],[Hora Fim Realizado]]-Tabela5[[#This Row],[Hora Início Realizado]]))&lt; 0,(Tabela5[[#This Row],[Hora Fim Realizado]]-Tabela5[[#This Row],[Hora Início Realizado]])-V683,V683-(Tabela5[[#This Row],[Hora Fim Realizado]]-Tabela5[[#This Row],[Hora Início Realizado]]))</f>
        <v>0.32138888888888889</v>
      </c>
      <c r="W683">
        <f>IF((V683-(Tabela5[[#This Row],[Hora Fim Realizado]]-Tabela5[[#This Row],[Hora Início Realizado]]))&lt; 0,-1*(MINUTE(Tabela5[[#This Row],[Hora ]]))+(HOUR(Tabela5[[#This Row],[Hora ]])*60),(MINUTE(Tabela5[[#This Row],[Hora ]]))+(HOUR(Tabela5[[#This Row],[Hora ]])*60))</f>
        <v>378</v>
      </c>
      <c r="X683" t="str">
        <f t="shared" si="10"/>
        <v>Acima de 120 minutos</v>
      </c>
      <c r="Y683" s="3">
        <f>IFERROR(MROUND(Tabela5[[#This Row],[Filtro Horário Fim]],1/48)," ")</f>
        <v>0.75</v>
      </c>
      <c r="Z683" s="3">
        <f>IFERROR(MROUND(Tabela5[[#This Row],[Hora Início Realizado]],1/48)," ")</f>
        <v>0.4375</v>
      </c>
    </row>
    <row r="684" spans="1:26" x14ac:dyDescent="0.3">
      <c r="A684" t="s">
        <v>17</v>
      </c>
      <c r="B684">
        <v>377</v>
      </c>
      <c r="C684" t="s">
        <v>1905</v>
      </c>
      <c r="D684" t="s">
        <v>3784</v>
      </c>
      <c r="E684" t="s">
        <v>3785</v>
      </c>
      <c r="F684" t="s">
        <v>3786</v>
      </c>
      <c r="G684" t="s">
        <v>3537</v>
      </c>
      <c r="H684" t="s">
        <v>1384</v>
      </c>
      <c r="I684" t="s">
        <v>24</v>
      </c>
      <c r="J684" t="s">
        <v>37</v>
      </c>
      <c r="K684" t="s">
        <v>3787</v>
      </c>
      <c r="L684" t="s">
        <v>27</v>
      </c>
      <c r="M684" t="s">
        <v>28</v>
      </c>
      <c r="N684" t="s">
        <v>2248</v>
      </c>
      <c r="O684" s="3" t="s">
        <v>2114</v>
      </c>
      <c r="P684" t="s">
        <v>41</v>
      </c>
      <c r="R684">
        <v>14.375</v>
      </c>
      <c r="S684" t="str">
        <f>LEFT(Tabela5[[#This Row],[Hora Fim Realizado]],5)</f>
        <v>21:00</v>
      </c>
      <c r="T684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684" s="3">
        <f>IF((V684-(Tabela5[[#This Row],[Hora Fim Realizado]]-Tabela5[[#This Row],[Hora Início Realizado]]))&lt; 0,(Tabela5[[#This Row],[Hora Fim Realizado]]-Tabela5[[#This Row],[Hora Início Realizado]])-V684,V684-(Tabela5[[#This Row],[Hora Fim Realizado]]-Tabela5[[#This Row],[Hora Início Realizado]]))</f>
        <v>0.32152777777777775</v>
      </c>
      <c r="W684">
        <f>IF((V684-(Tabela5[[#This Row],[Hora Fim Realizado]]-Tabela5[[#This Row],[Hora Início Realizado]]))&lt; 0,-1*(MINUTE(Tabela5[[#This Row],[Hora ]]))+(HOUR(Tabela5[[#This Row],[Hora ]])*60),(MINUTE(Tabela5[[#This Row],[Hora ]]))+(HOUR(Tabela5[[#This Row],[Hora ]])*60))</f>
        <v>377</v>
      </c>
      <c r="X684" t="str">
        <f t="shared" si="10"/>
        <v>Acima de 120 minutos</v>
      </c>
      <c r="Y684" s="3">
        <f>IFERROR(MROUND(Tabela5[[#This Row],[Filtro Horário Fim]],1/48)," ")</f>
        <v>0.875</v>
      </c>
      <c r="Z684" s="3">
        <f>IFERROR(MROUND(Tabela5[[#This Row],[Hora Início Realizado]],1/48)," ")</f>
        <v>0.5625</v>
      </c>
    </row>
    <row r="685" spans="1:26" x14ac:dyDescent="0.3">
      <c r="A685" t="s">
        <v>17</v>
      </c>
      <c r="B685">
        <v>450</v>
      </c>
      <c r="C685" t="s">
        <v>1905</v>
      </c>
      <c r="D685" t="s">
        <v>3857</v>
      </c>
      <c r="E685" t="s">
        <v>3858</v>
      </c>
      <c r="F685" t="s">
        <v>3859</v>
      </c>
      <c r="G685" t="s">
        <v>3796</v>
      </c>
      <c r="H685" t="s">
        <v>875</v>
      </c>
      <c r="I685" t="s">
        <v>24</v>
      </c>
      <c r="J685" t="s">
        <v>37</v>
      </c>
      <c r="K685" t="s">
        <v>3860</v>
      </c>
      <c r="L685" t="s">
        <v>501</v>
      </c>
      <c r="M685" t="s">
        <v>502</v>
      </c>
      <c r="N685" t="s">
        <v>3861</v>
      </c>
      <c r="O685" s="3" t="s">
        <v>3862</v>
      </c>
      <c r="P685" t="s">
        <v>50</v>
      </c>
      <c r="R685">
        <v>14</v>
      </c>
      <c r="S685" t="str">
        <f>LEFT(Tabela5[[#This Row],[Hora Fim Realizado]],5)</f>
        <v>18:53</v>
      </c>
      <c r="T685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19h</v>
      </c>
      <c r="U685" s="3">
        <f>IF((V685-(Tabela5[[#This Row],[Hora Fim Realizado]]-Tabela5[[#This Row],[Hora Início Realizado]]))&lt; 0,(Tabela5[[#This Row],[Hora Fim Realizado]]-Tabela5[[#This Row],[Hora Início Realizado]])-V685,V685-(Tabela5[[#This Row],[Hora Fim Realizado]]-Tabela5[[#This Row],[Hora Início Realizado]]))</f>
        <v>0.35439814814814818</v>
      </c>
      <c r="W685">
        <f>IF((V685-(Tabela5[[#This Row],[Hora Fim Realizado]]-Tabela5[[#This Row],[Hora Início Realizado]]))&lt; 0,-1*(MINUTE(Tabela5[[#This Row],[Hora ]]))+(HOUR(Tabela5[[#This Row],[Hora ]])*60),(MINUTE(Tabela5[[#This Row],[Hora ]]))+(HOUR(Tabela5[[#This Row],[Hora ]])*60))</f>
        <v>450</v>
      </c>
      <c r="X685" t="str">
        <f t="shared" si="10"/>
        <v>Acima de 120 minutos</v>
      </c>
      <c r="Y685" s="3">
        <f>IFERROR(MROUND(Tabela5[[#This Row],[Filtro Horário Fim]],1/48)," ")</f>
        <v>0.79166666666666663</v>
      </c>
      <c r="Z685" s="3">
        <f>IFERROR(MROUND(Tabela5[[#This Row],[Hora Início Realizado]],1/48)," ")</f>
        <v>0.4375</v>
      </c>
    </row>
    <row r="686" spans="1:26" x14ac:dyDescent="0.3">
      <c r="A686" t="s">
        <v>17</v>
      </c>
      <c r="B686">
        <v>419</v>
      </c>
      <c r="C686" t="s">
        <v>1905</v>
      </c>
      <c r="D686" t="s">
        <v>3788</v>
      </c>
      <c r="E686" t="s">
        <v>3789</v>
      </c>
      <c r="F686" t="s">
        <v>3790</v>
      </c>
      <c r="G686" t="s">
        <v>3531</v>
      </c>
      <c r="H686" t="s">
        <v>202</v>
      </c>
      <c r="I686" t="s">
        <v>24</v>
      </c>
      <c r="J686" t="s">
        <v>37</v>
      </c>
      <c r="K686" t="s">
        <v>1908</v>
      </c>
      <c r="L686" t="s">
        <v>27</v>
      </c>
      <c r="M686" t="s">
        <v>28</v>
      </c>
      <c r="N686" t="s">
        <v>3791</v>
      </c>
      <c r="O686" s="3" t="s">
        <v>3792</v>
      </c>
      <c r="P686" t="s">
        <v>68</v>
      </c>
      <c r="R686">
        <v>11.645</v>
      </c>
      <c r="S686" t="str">
        <f>LEFT(Tabela5[[#This Row],[Hora Fim Realizado]],5)</f>
        <v>20:12</v>
      </c>
      <c r="T686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686" s="3">
        <f>IF((V686-(Tabela5[[#This Row],[Hora Fim Realizado]]-Tabela5[[#This Row],[Hora Início Realizado]]))&lt; 0,(Tabela5[[#This Row],[Hora Fim Realizado]]-Tabela5[[#This Row],[Hora Início Realizado]])-V686,V686-(Tabela5[[#This Row],[Hora Fim Realizado]]-Tabela5[[#This Row],[Hora Início Realizado]]))</f>
        <v>0.29296296296296298</v>
      </c>
      <c r="W686">
        <f>IF((V686-(Tabela5[[#This Row],[Hora Fim Realizado]]-Tabela5[[#This Row],[Hora Início Realizado]]))&lt; 0,-1*(MINUTE(Tabela5[[#This Row],[Hora ]]))+(HOUR(Tabela5[[#This Row],[Hora ]])*60),(MINUTE(Tabela5[[#This Row],[Hora ]]))+(HOUR(Tabela5[[#This Row],[Hora ]])*60))</f>
        <v>419</v>
      </c>
      <c r="X686" t="str">
        <f t="shared" si="10"/>
        <v>Acima de 120 minutos</v>
      </c>
      <c r="Y686" s="3">
        <f>IFERROR(MROUND(Tabela5[[#This Row],[Filtro Horário Fim]],1/48)," ")</f>
        <v>0.83333333333333326</v>
      </c>
      <c r="Z686" s="3">
        <f>IFERROR(MROUND(Tabela5[[#This Row],[Hora Início Realizado]],1/48)," ")</f>
        <v>0.54166666666666663</v>
      </c>
    </row>
    <row r="687" spans="1:26" x14ac:dyDescent="0.3">
      <c r="A687" t="s">
        <v>17</v>
      </c>
      <c r="B687">
        <v>446</v>
      </c>
      <c r="C687" t="s">
        <v>1905</v>
      </c>
      <c r="D687" t="s">
        <v>3863</v>
      </c>
      <c r="E687" t="s">
        <v>3864</v>
      </c>
      <c r="F687" t="s">
        <v>3865</v>
      </c>
      <c r="G687" t="s">
        <v>3816</v>
      </c>
      <c r="H687" t="s">
        <v>664</v>
      </c>
      <c r="I687" t="s">
        <v>24</v>
      </c>
      <c r="J687" t="s">
        <v>37</v>
      </c>
      <c r="K687" t="s">
        <v>2508</v>
      </c>
      <c r="L687" t="s">
        <v>501</v>
      </c>
      <c r="M687" t="s">
        <v>502</v>
      </c>
      <c r="N687" t="s">
        <v>3866</v>
      </c>
      <c r="O687" s="3" t="s">
        <v>3867</v>
      </c>
      <c r="P687" t="s">
        <v>68</v>
      </c>
      <c r="R687">
        <v>13.75</v>
      </c>
      <c r="S687" t="str">
        <f>LEFT(Tabela5[[#This Row],[Hora Fim Realizado]],5)</f>
        <v>18:57</v>
      </c>
      <c r="T687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19h</v>
      </c>
      <c r="U687" s="3">
        <f>IF((V687-(Tabela5[[#This Row],[Hora Fim Realizado]]-Tabela5[[#This Row],[Hora Início Realizado]]))&lt; 0,(Tabela5[[#This Row],[Hora Fim Realizado]]-Tabela5[[#This Row],[Hora Início Realizado]])-V687,V687-(Tabela5[[#This Row],[Hora Fim Realizado]]-Tabela5[[#This Row],[Hora Início Realizado]]))</f>
        <v>0.35751157407407402</v>
      </c>
      <c r="W687">
        <f>IF((V687-(Tabela5[[#This Row],[Hora Fim Realizado]]-Tabela5[[#This Row],[Hora Início Realizado]]))&lt; 0,-1*(MINUTE(Tabela5[[#This Row],[Hora ]]))+(HOUR(Tabela5[[#This Row],[Hora ]])*60),(MINUTE(Tabela5[[#This Row],[Hora ]]))+(HOUR(Tabela5[[#This Row],[Hora ]])*60))</f>
        <v>446</v>
      </c>
      <c r="X687" t="str">
        <f t="shared" si="10"/>
        <v>Acima de 120 minutos</v>
      </c>
      <c r="Y687" s="3">
        <f>IFERROR(MROUND(Tabela5[[#This Row],[Filtro Horário Fim]],1/48)," ")</f>
        <v>0.79166666666666663</v>
      </c>
      <c r="Z687" s="3">
        <f>IFERROR(MROUND(Tabela5[[#This Row],[Hora Início Realizado]],1/48)," ")</f>
        <v>0.4375</v>
      </c>
    </row>
    <row r="688" spans="1:26" x14ac:dyDescent="0.3">
      <c r="A688" t="s">
        <v>17</v>
      </c>
      <c r="B688">
        <v>456</v>
      </c>
      <c r="C688" t="s">
        <v>1905</v>
      </c>
      <c r="D688" t="s">
        <v>3868</v>
      </c>
      <c r="E688" t="s">
        <v>3869</v>
      </c>
      <c r="F688" t="s">
        <v>3870</v>
      </c>
      <c r="G688" t="s">
        <v>3812</v>
      </c>
      <c r="H688" t="s">
        <v>3092</v>
      </c>
      <c r="I688" t="s">
        <v>24</v>
      </c>
      <c r="J688" t="s">
        <v>37</v>
      </c>
      <c r="K688" t="s">
        <v>2508</v>
      </c>
      <c r="L688" t="s">
        <v>501</v>
      </c>
      <c r="M688" t="s">
        <v>502</v>
      </c>
      <c r="N688" t="s">
        <v>3871</v>
      </c>
      <c r="O688" s="3" t="s">
        <v>3872</v>
      </c>
      <c r="P688" t="s">
        <v>59</v>
      </c>
      <c r="R688">
        <v>12.904999999999999</v>
      </c>
      <c r="S688" t="str">
        <f>LEFT(Tabela5[[#This Row],[Hora Fim Realizado]],5)</f>
        <v>18:50</v>
      </c>
      <c r="T688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19h</v>
      </c>
      <c r="U688" s="3">
        <f>IF((V688-(Tabela5[[#This Row],[Hora Fim Realizado]]-Tabela5[[#This Row],[Hora Início Realizado]]))&lt; 0,(Tabela5[[#This Row],[Hora Fim Realizado]]-Tabela5[[#This Row],[Hora Início Realizado]])-V688,V688-(Tabela5[[#This Row],[Hora Fim Realizado]]-Tabela5[[#This Row],[Hora Início Realizado]]))</f>
        <v>0.35019675925925925</v>
      </c>
      <c r="W688">
        <f>IF((V688-(Tabela5[[#This Row],[Hora Fim Realizado]]-Tabela5[[#This Row],[Hora Início Realizado]]))&lt; 0,-1*(MINUTE(Tabela5[[#This Row],[Hora ]]))+(HOUR(Tabela5[[#This Row],[Hora ]])*60),(MINUTE(Tabela5[[#This Row],[Hora ]]))+(HOUR(Tabela5[[#This Row],[Hora ]])*60))</f>
        <v>456</v>
      </c>
      <c r="X688" t="str">
        <f t="shared" si="10"/>
        <v>Acima de 120 minutos</v>
      </c>
      <c r="Y688" s="3">
        <f>IFERROR(MROUND(Tabela5[[#This Row],[Filtro Horário Fim]],1/48)," ")</f>
        <v>0.79166666666666663</v>
      </c>
      <c r="Z688" s="3">
        <f>IFERROR(MROUND(Tabela5[[#This Row],[Hora Início Realizado]],1/48)," ")</f>
        <v>0.4375</v>
      </c>
    </row>
    <row r="689" spans="1:26" x14ac:dyDescent="0.3">
      <c r="A689" t="s">
        <v>17</v>
      </c>
      <c r="B689">
        <v>1200</v>
      </c>
      <c r="C689" t="s">
        <v>2682</v>
      </c>
      <c r="D689" t="s">
        <v>2093</v>
      </c>
      <c r="E689" t="s">
        <v>2683</v>
      </c>
      <c r="F689" t="s">
        <v>2684</v>
      </c>
      <c r="G689" t="s">
        <v>188</v>
      </c>
      <c r="H689" t="s">
        <v>23</v>
      </c>
      <c r="I689" t="s">
        <v>24</v>
      </c>
      <c r="J689" t="s">
        <v>37</v>
      </c>
      <c r="K689" t="s">
        <v>2685</v>
      </c>
      <c r="N689" t="s">
        <v>1888</v>
      </c>
      <c r="P689" t="s">
        <v>31</v>
      </c>
      <c r="R689">
        <v>0</v>
      </c>
      <c r="S689" t="str">
        <f>LEFT(Tabela5[[#This Row],[Hora Fim Realizado]],5)</f>
        <v/>
      </c>
      <c r="T689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17h</v>
      </c>
      <c r="U689" s="3">
        <f>IF((V689-(Tabela5[[#This Row],[Hora Fim Realizado]]-Tabela5[[#This Row],[Hora Início Realizado]]))&lt; 0,(Tabela5[[#This Row],[Hora Fim Realizado]]-Tabela5[[#This Row],[Hora Início Realizado]])-V689,V689-(Tabela5[[#This Row],[Hora Fim Realizado]]-Tabela5[[#This Row],[Hora Início Realizado]]))</f>
        <v>0.83333333333333337</v>
      </c>
      <c r="W689">
        <f>IF((V689-(Tabela5[[#This Row],[Hora Fim Realizado]]-Tabela5[[#This Row],[Hora Início Realizado]]))&lt; 0,-1*(MINUTE(Tabela5[[#This Row],[Hora ]]))+(HOUR(Tabela5[[#This Row],[Hora ]])*60),(MINUTE(Tabela5[[#This Row],[Hora ]]))+(HOUR(Tabela5[[#This Row],[Hora ]])*60))</f>
        <v>1200</v>
      </c>
      <c r="X689" t="str">
        <f t="shared" si="10"/>
        <v>Acima de 120 minutos</v>
      </c>
      <c r="Y689" s="3" t="str">
        <f>IFERROR(MROUND(Tabela5[[#This Row],[Filtro Horário Fim]],1/48)," ")</f>
        <v xml:space="preserve"> </v>
      </c>
      <c r="Z689" s="3">
        <f>IFERROR(MROUND(Tabela5[[#This Row],[Hora Início Realizado]],1/48)," ")</f>
        <v>0.83333333333333326</v>
      </c>
    </row>
    <row r="690" spans="1:26" x14ac:dyDescent="0.3">
      <c r="A690" t="s">
        <v>17</v>
      </c>
      <c r="B690">
        <v>0</v>
      </c>
      <c r="C690" t="s">
        <v>2682</v>
      </c>
      <c r="D690" t="s">
        <v>2686</v>
      </c>
      <c r="E690" t="s">
        <v>2687</v>
      </c>
      <c r="F690" t="s">
        <v>2688</v>
      </c>
      <c r="G690" t="s">
        <v>209</v>
      </c>
      <c r="H690" t="s">
        <v>23</v>
      </c>
      <c r="I690" t="s">
        <v>24</v>
      </c>
      <c r="J690" t="s">
        <v>25</v>
      </c>
      <c r="K690" t="s">
        <v>2685</v>
      </c>
      <c r="P690" t="s">
        <v>50</v>
      </c>
      <c r="Q690" t="s">
        <v>2685</v>
      </c>
      <c r="R690">
        <v>1.03</v>
      </c>
      <c r="S690" t="str">
        <f>LEFT(Tabela5[[#This Row],[Hora Fim Realizado]],5)</f>
        <v/>
      </c>
      <c r="T690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17h</v>
      </c>
      <c r="U690" s="3">
        <f>IF((V690-(Tabela5[[#This Row],[Hora Fim Realizado]]-Tabela5[[#This Row],[Hora Início Realizado]]))&lt; 0,(Tabela5[[#This Row],[Hora Fim Realizado]]-Tabela5[[#This Row],[Hora Início Realizado]])-V690,V690-(Tabela5[[#This Row],[Hora Fim Realizado]]-Tabela5[[#This Row],[Hora Início Realizado]]))</f>
        <v>0</v>
      </c>
      <c r="W690">
        <f>IF((V690-(Tabela5[[#This Row],[Hora Fim Realizado]]-Tabela5[[#This Row],[Hora Início Realizado]]))&lt; 0,-1*(MINUTE(Tabela5[[#This Row],[Hora ]]))+(HOUR(Tabela5[[#This Row],[Hora ]])*60),(MINUTE(Tabela5[[#This Row],[Hora ]]))+(HOUR(Tabela5[[#This Row],[Hora ]])*60))</f>
        <v>0</v>
      </c>
      <c r="X690" t="str">
        <f t="shared" si="10"/>
        <v>Até 30 minutos</v>
      </c>
      <c r="Y690" s="3" t="str">
        <f>IFERROR(MROUND(Tabela5[[#This Row],[Filtro Horário Fim]],1/48)," ")</f>
        <v xml:space="preserve"> </v>
      </c>
      <c r="Z690" s="3">
        <f>IFERROR(MROUND(Tabela5[[#This Row],[Hora Início Realizado]],1/48)," ")</f>
        <v>0</v>
      </c>
    </row>
    <row r="691" spans="1:26" x14ac:dyDescent="0.3">
      <c r="A691" t="s">
        <v>17</v>
      </c>
      <c r="B691">
        <v>0</v>
      </c>
      <c r="C691" t="s">
        <v>2682</v>
      </c>
      <c r="D691" t="s">
        <v>2104</v>
      </c>
      <c r="E691" t="s">
        <v>2689</v>
      </c>
      <c r="F691" t="s">
        <v>2690</v>
      </c>
      <c r="G691" t="s">
        <v>194</v>
      </c>
      <c r="H691" t="s">
        <v>1418</v>
      </c>
      <c r="I691" t="s">
        <v>24</v>
      </c>
      <c r="J691" t="s">
        <v>37</v>
      </c>
      <c r="K691" t="s">
        <v>3873</v>
      </c>
      <c r="L691" t="s">
        <v>766</v>
      </c>
      <c r="M691" t="s">
        <v>2691</v>
      </c>
      <c r="N691" t="s">
        <v>2692</v>
      </c>
      <c r="O691" s="3" t="s">
        <v>2693</v>
      </c>
      <c r="P691" t="s">
        <v>31</v>
      </c>
      <c r="R691">
        <v>0.125</v>
      </c>
      <c r="S691" t="str">
        <f>LEFT(Tabela5[[#This Row],[Hora Fim Realizado]],5)</f>
        <v>16:47</v>
      </c>
      <c r="T691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17h</v>
      </c>
      <c r="U691" s="3">
        <f>IF((V691-(Tabela5[[#This Row],[Hora Fim Realizado]]-Tabela5[[#This Row],[Hora Início Realizado]]))&lt; 0,(Tabela5[[#This Row],[Hora Fim Realizado]]-Tabela5[[#This Row],[Hora Início Realizado]])-V691,V691-(Tabela5[[#This Row],[Hora Fim Realizado]]-Tabela5[[#This Row],[Hora Início Realizado]]))</f>
        <v>5.324074074073426E-4</v>
      </c>
      <c r="W691">
        <f>IF((V691-(Tabela5[[#This Row],[Hora Fim Realizado]]-Tabela5[[#This Row],[Hora Início Realizado]]))&lt; 0,-1*(MINUTE(Tabela5[[#This Row],[Hora ]]))+(HOUR(Tabela5[[#This Row],[Hora ]])*60),(MINUTE(Tabela5[[#This Row],[Hora ]]))+(HOUR(Tabela5[[#This Row],[Hora ]])*60))</f>
        <v>0</v>
      </c>
      <c r="X691" t="str">
        <f t="shared" si="10"/>
        <v>Até 30 minutos</v>
      </c>
      <c r="Y691" s="3">
        <f>IFERROR(MROUND(Tabela5[[#This Row],[Filtro Horário Fim]],1/48)," ")</f>
        <v>0.70833333333333326</v>
      </c>
      <c r="Z691" s="3">
        <f>IFERROR(MROUND(Tabela5[[#This Row],[Hora Início Realizado]],1/48)," ")</f>
        <v>0.70833333333333326</v>
      </c>
    </row>
    <row r="692" spans="1:26" x14ac:dyDescent="0.3">
      <c r="A692" t="s">
        <v>17</v>
      </c>
      <c r="B692">
        <v>0</v>
      </c>
      <c r="C692" t="s">
        <v>2682</v>
      </c>
      <c r="D692" t="s">
        <v>2110</v>
      </c>
      <c r="E692" t="s">
        <v>2695</v>
      </c>
      <c r="F692" t="s">
        <v>2696</v>
      </c>
      <c r="G692" t="s">
        <v>165</v>
      </c>
      <c r="H692" t="s">
        <v>2697</v>
      </c>
      <c r="I692" t="s">
        <v>24</v>
      </c>
      <c r="J692" t="s">
        <v>37</v>
      </c>
      <c r="K692" t="s">
        <v>2698</v>
      </c>
      <c r="L692" t="s">
        <v>2699</v>
      </c>
      <c r="M692" t="s">
        <v>2700</v>
      </c>
      <c r="P692" t="s">
        <v>68</v>
      </c>
      <c r="Q692" t="s">
        <v>2694</v>
      </c>
      <c r="R692">
        <v>0.25</v>
      </c>
      <c r="S692" t="str">
        <f>LEFT(Tabela5[[#This Row],[Hora Fim Realizado]],5)</f>
        <v/>
      </c>
      <c r="T692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17h</v>
      </c>
      <c r="U692" s="3">
        <f>IF((V692-(Tabela5[[#This Row],[Hora Fim Realizado]]-Tabela5[[#This Row],[Hora Início Realizado]]))&lt; 0,(Tabela5[[#This Row],[Hora Fim Realizado]]-Tabela5[[#This Row],[Hora Início Realizado]])-V692,V692-(Tabela5[[#This Row],[Hora Fim Realizado]]-Tabela5[[#This Row],[Hora Início Realizado]]))</f>
        <v>0</v>
      </c>
      <c r="W692">
        <f>IF((V692-(Tabela5[[#This Row],[Hora Fim Realizado]]-Tabela5[[#This Row],[Hora Início Realizado]]))&lt; 0,-1*(MINUTE(Tabela5[[#This Row],[Hora ]]))+(HOUR(Tabela5[[#This Row],[Hora ]])*60),(MINUTE(Tabela5[[#This Row],[Hora ]]))+(HOUR(Tabela5[[#This Row],[Hora ]])*60))</f>
        <v>0</v>
      </c>
      <c r="X692" t="str">
        <f t="shared" si="10"/>
        <v>Até 30 minutos</v>
      </c>
      <c r="Y692" s="3" t="str">
        <f>IFERROR(MROUND(Tabela5[[#This Row],[Filtro Horário Fim]],1/48)," ")</f>
        <v xml:space="preserve"> </v>
      </c>
      <c r="Z692" s="3">
        <f>IFERROR(MROUND(Tabela5[[#This Row],[Hora Início Realizado]],1/48)," ")</f>
        <v>0</v>
      </c>
    </row>
    <row r="693" spans="1:26" x14ac:dyDescent="0.3">
      <c r="A693" t="s">
        <v>17</v>
      </c>
      <c r="B693">
        <v>0</v>
      </c>
      <c r="C693" t="s">
        <v>2682</v>
      </c>
      <c r="D693" t="s">
        <v>2701</v>
      </c>
      <c r="E693" t="s">
        <v>2702</v>
      </c>
      <c r="F693" t="s">
        <v>2703</v>
      </c>
      <c r="G693" t="s">
        <v>143</v>
      </c>
      <c r="H693" t="s">
        <v>23</v>
      </c>
      <c r="I693" t="s">
        <v>24</v>
      </c>
      <c r="J693" t="s">
        <v>37</v>
      </c>
      <c r="K693" t="s">
        <v>2685</v>
      </c>
      <c r="P693" t="s">
        <v>50</v>
      </c>
      <c r="Q693" t="s">
        <v>2685</v>
      </c>
      <c r="R693">
        <v>0.25</v>
      </c>
      <c r="S693" t="str">
        <f>LEFT(Tabela5[[#This Row],[Hora Fim Realizado]],5)</f>
        <v/>
      </c>
      <c r="T693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17h</v>
      </c>
      <c r="U693" s="3">
        <f>IF((V693-(Tabela5[[#This Row],[Hora Fim Realizado]]-Tabela5[[#This Row],[Hora Início Realizado]]))&lt; 0,(Tabela5[[#This Row],[Hora Fim Realizado]]-Tabela5[[#This Row],[Hora Início Realizado]])-V693,V693-(Tabela5[[#This Row],[Hora Fim Realizado]]-Tabela5[[#This Row],[Hora Início Realizado]]))</f>
        <v>0</v>
      </c>
      <c r="W693">
        <f>IF((V693-(Tabela5[[#This Row],[Hora Fim Realizado]]-Tabela5[[#This Row],[Hora Início Realizado]]))&lt; 0,-1*(MINUTE(Tabela5[[#This Row],[Hora ]]))+(HOUR(Tabela5[[#This Row],[Hora ]])*60),(MINUTE(Tabela5[[#This Row],[Hora ]]))+(HOUR(Tabela5[[#This Row],[Hora ]])*60))</f>
        <v>0</v>
      </c>
      <c r="X693" t="str">
        <f t="shared" si="10"/>
        <v>Até 30 minutos</v>
      </c>
      <c r="Y693" s="3" t="str">
        <f>IFERROR(MROUND(Tabela5[[#This Row],[Filtro Horário Fim]],1/48)," ")</f>
        <v xml:space="preserve"> </v>
      </c>
      <c r="Z693" s="3">
        <f>IFERROR(MROUND(Tabela5[[#This Row],[Hora Início Realizado]],1/48)," ")</f>
        <v>0</v>
      </c>
    </row>
    <row r="694" spans="1:26" x14ac:dyDescent="0.3">
      <c r="A694" t="s">
        <v>17</v>
      </c>
      <c r="B694">
        <v>0</v>
      </c>
      <c r="C694" t="s">
        <v>2682</v>
      </c>
      <c r="D694" t="s">
        <v>2704</v>
      </c>
      <c r="E694" t="s">
        <v>2705</v>
      </c>
      <c r="F694" t="s">
        <v>2706</v>
      </c>
      <c r="G694" t="s">
        <v>587</v>
      </c>
      <c r="H694" t="s">
        <v>23</v>
      </c>
      <c r="I694" t="s">
        <v>24</v>
      </c>
      <c r="J694" t="s">
        <v>37</v>
      </c>
      <c r="K694" t="s">
        <v>2685</v>
      </c>
      <c r="P694" t="s">
        <v>68</v>
      </c>
      <c r="Q694" t="s">
        <v>2685</v>
      </c>
      <c r="R694">
        <v>0.875</v>
      </c>
      <c r="S694" t="str">
        <f>LEFT(Tabela5[[#This Row],[Hora Fim Realizado]],5)</f>
        <v/>
      </c>
      <c r="T694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17h</v>
      </c>
      <c r="U694" s="3">
        <f>IF((V694-(Tabela5[[#This Row],[Hora Fim Realizado]]-Tabela5[[#This Row],[Hora Início Realizado]]))&lt; 0,(Tabela5[[#This Row],[Hora Fim Realizado]]-Tabela5[[#This Row],[Hora Início Realizado]])-V694,V694-(Tabela5[[#This Row],[Hora Fim Realizado]]-Tabela5[[#This Row],[Hora Início Realizado]]))</f>
        <v>0</v>
      </c>
      <c r="W694">
        <f>IF((V694-(Tabela5[[#This Row],[Hora Fim Realizado]]-Tabela5[[#This Row],[Hora Início Realizado]]))&lt; 0,-1*(MINUTE(Tabela5[[#This Row],[Hora ]]))+(HOUR(Tabela5[[#This Row],[Hora ]])*60),(MINUTE(Tabela5[[#This Row],[Hora ]]))+(HOUR(Tabela5[[#This Row],[Hora ]])*60))</f>
        <v>0</v>
      </c>
      <c r="X694" t="str">
        <f t="shared" si="10"/>
        <v>Até 30 minutos</v>
      </c>
      <c r="Y694" s="3" t="str">
        <f>IFERROR(MROUND(Tabela5[[#This Row],[Filtro Horário Fim]],1/48)," ")</f>
        <v xml:space="preserve"> </v>
      </c>
      <c r="Z694" s="3">
        <f>IFERROR(MROUND(Tabela5[[#This Row],[Hora Início Realizado]],1/48)," ")</f>
        <v>0</v>
      </c>
    </row>
    <row r="695" spans="1:26" x14ac:dyDescent="0.3">
      <c r="A695" t="s">
        <v>17</v>
      </c>
      <c r="B695">
        <v>0</v>
      </c>
      <c r="C695" t="s">
        <v>2682</v>
      </c>
      <c r="D695" t="s">
        <v>2707</v>
      </c>
      <c r="E695" t="s">
        <v>2708</v>
      </c>
      <c r="F695" t="s">
        <v>2709</v>
      </c>
      <c r="G695" t="s">
        <v>579</v>
      </c>
      <c r="H695" t="s">
        <v>23</v>
      </c>
      <c r="I695" t="s">
        <v>24</v>
      </c>
      <c r="J695" t="s">
        <v>37</v>
      </c>
      <c r="K695" t="s">
        <v>2685</v>
      </c>
      <c r="P695" t="s">
        <v>50</v>
      </c>
      <c r="Q695" t="s">
        <v>2685</v>
      </c>
      <c r="R695">
        <v>0.875</v>
      </c>
      <c r="S695" t="str">
        <f>LEFT(Tabela5[[#This Row],[Hora Fim Realizado]],5)</f>
        <v/>
      </c>
      <c r="T695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17h</v>
      </c>
      <c r="U695" s="3">
        <f>IF((V695-(Tabela5[[#This Row],[Hora Fim Realizado]]-Tabela5[[#This Row],[Hora Início Realizado]]))&lt; 0,(Tabela5[[#This Row],[Hora Fim Realizado]]-Tabela5[[#This Row],[Hora Início Realizado]])-V695,V695-(Tabela5[[#This Row],[Hora Fim Realizado]]-Tabela5[[#This Row],[Hora Início Realizado]]))</f>
        <v>0</v>
      </c>
      <c r="W695">
        <f>IF((V695-(Tabela5[[#This Row],[Hora Fim Realizado]]-Tabela5[[#This Row],[Hora Início Realizado]]))&lt; 0,-1*(MINUTE(Tabela5[[#This Row],[Hora ]]))+(HOUR(Tabela5[[#This Row],[Hora ]])*60),(MINUTE(Tabela5[[#This Row],[Hora ]]))+(HOUR(Tabela5[[#This Row],[Hora ]])*60))</f>
        <v>0</v>
      </c>
      <c r="X695" t="str">
        <f t="shared" si="10"/>
        <v>Até 30 minutos</v>
      </c>
      <c r="Y695" s="3" t="str">
        <f>IFERROR(MROUND(Tabela5[[#This Row],[Filtro Horário Fim]],1/48)," ")</f>
        <v xml:space="preserve"> </v>
      </c>
      <c r="Z695" s="3">
        <f>IFERROR(MROUND(Tabela5[[#This Row],[Hora Início Realizado]],1/48)," ")</f>
        <v>0</v>
      </c>
    </row>
    <row r="696" spans="1:26" x14ac:dyDescent="0.3">
      <c r="A696" t="s">
        <v>17</v>
      </c>
      <c r="B696">
        <v>0</v>
      </c>
      <c r="C696" t="s">
        <v>2682</v>
      </c>
      <c r="D696" t="s">
        <v>2171</v>
      </c>
      <c r="E696" t="s">
        <v>2710</v>
      </c>
      <c r="F696" t="s">
        <v>2711</v>
      </c>
      <c r="G696" t="s">
        <v>2712</v>
      </c>
      <c r="H696" t="s">
        <v>23</v>
      </c>
      <c r="I696" t="s">
        <v>24</v>
      </c>
      <c r="J696" t="s">
        <v>37</v>
      </c>
      <c r="K696" t="s">
        <v>2685</v>
      </c>
      <c r="P696" t="s">
        <v>2713</v>
      </c>
      <c r="Q696" t="s">
        <v>2685</v>
      </c>
      <c r="R696">
        <v>0.875</v>
      </c>
      <c r="S696" t="str">
        <f>LEFT(Tabela5[[#This Row],[Hora Fim Realizado]],5)</f>
        <v/>
      </c>
      <c r="T696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17h</v>
      </c>
      <c r="U696" s="3">
        <f>IF((V696-(Tabela5[[#This Row],[Hora Fim Realizado]]-Tabela5[[#This Row],[Hora Início Realizado]]))&lt; 0,(Tabela5[[#This Row],[Hora Fim Realizado]]-Tabela5[[#This Row],[Hora Início Realizado]])-V696,V696-(Tabela5[[#This Row],[Hora Fim Realizado]]-Tabela5[[#This Row],[Hora Início Realizado]]))</f>
        <v>0</v>
      </c>
      <c r="W696">
        <f>IF((V696-(Tabela5[[#This Row],[Hora Fim Realizado]]-Tabela5[[#This Row],[Hora Início Realizado]]))&lt; 0,-1*(MINUTE(Tabela5[[#This Row],[Hora ]]))+(HOUR(Tabela5[[#This Row],[Hora ]])*60),(MINUTE(Tabela5[[#This Row],[Hora ]]))+(HOUR(Tabela5[[#This Row],[Hora ]])*60))</f>
        <v>0</v>
      </c>
      <c r="X696" t="str">
        <f t="shared" si="10"/>
        <v>Até 30 minutos</v>
      </c>
      <c r="Y696" s="3" t="str">
        <f>IFERROR(MROUND(Tabela5[[#This Row],[Filtro Horário Fim]],1/48)," ")</f>
        <v xml:space="preserve"> </v>
      </c>
      <c r="Z696" s="3">
        <f>IFERROR(MROUND(Tabela5[[#This Row],[Hora Início Realizado]],1/48)," ")</f>
        <v>0</v>
      </c>
    </row>
    <row r="697" spans="1:26" x14ac:dyDescent="0.3">
      <c r="A697" t="s">
        <v>17</v>
      </c>
      <c r="B697">
        <v>0</v>
      </c>
      <c r="C697" t="s">
        <v>2682</v>
      </c>
      <c r="D697" t="s">
        <v>2714</v>
      </c>
      <c r="E697" t="s">
        <v>2715</v>
      </c>
      <c r="F697" t="s">
        <v>2715</v>
      </c>
      <c r="G697" t="s">
        <v>594</v>
      </c>
      <c r="H697" t="s">
        <v>23</v>
      </c>
      <c r="I697" t="s">
        <v>24</v>
      </c>
      <c r="J697" t="s">
        <v>37</v>
      </c>
      <c r="K697" t="s">
        <v>2685</v>
      </c>
      <c r="P697" t="s">
        <v>92</v>
      </c>
      <c r="Q697" t="s">
        <v>2685</v>
      </c>
      <c r="R697">
        <v>0.25</v>
      </c>
      <c r="S697" t="str">
        <f>LEFT(Tabela5[[#This Row],[Hora Fim Realizado]],5)</f>
        <v/>
      </c>
      <c r="T697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17h</v>
      </c>
      <c r="U697" s="3">
        <f>IF((V697-(Tabela5[[#This Row],[Hora Fim Realizado]]-Tabela5[[#This Row],[Hora Início Realizado]]))&lt; 0,(Tabela5[[#This Row],[Hora Fim Realizado]]-Tabela5[[#This Row],[Hora Início Realizado]])-V697,V697-(Tabela5[[#This Row],[Hora Fim Realizado]]-Tabela5[[#This Row],[Hora Início Realizado]]))</f>
        <v>0</v>
      </c>
      <c r="W697">
        <f>IF((V697-(Tabela5[[#This Row],[Hora Fim Realizado]]-Tabela5[[#This Row],[Hora Início Realizado]]))&lt; 0,-1*(MINUTE(Tabela5[[#This Row],[Hora ]]))+(HOUR(Tabela5[[#This Row],[Hora ]])*60),(MINUTE(Tabela5[[#This Row],[Hora ]]))+(HOUR(Tabela5[[#This Row],[Hora ]])*60))</f>
        <v>0</v>
      </c>
      <c r="X697" t="str">
        <f t="shared" si="10"/>
        <v>Até 30 minutos</v>
      </c>
      <c r="Y697" s="3" t="str">
        <f>IFERROR(MROUND(Tabela5[[#This Row],[Filtro Horário Fim]],1/48)," ")</f>
        <v xml:space="preserve"> </v>
      </c>
      <c r="Z697" s="3">
        <f>IFERROR(MROUND(Tabela5[[#This Row],[Hora Início Realizado]],1/48)," ")</f>
        <v>0</v>
      </c>
    </row>
    <row r="698" spans="1:26" x14ac:dyDescent="0.3">
      <c r="A698" t="s">
        <v>17</v>
      </c>
      <c r="B698">
        <v>0</v>
      </c>
      <c r="C698" t="s">
        <v>2682</v>
      </c>
      <c r="D698" t="s">
        <v>2716</v>
      </c>
      <c r="E698" t="s">
        <v>2717</v>
      </c>
      <c r="F698" t="s">
        <v>2718</v>
      </c>
      <c r="G698" t="s">
        <v>498</v>
      </c>
      <c r="H698" t="s">
        <v>23</v>
      </c>
      <c r="I698" t="s">
        <v>24</v>
      </c>
      <c r="J698" t="s">
        <v>37</v>
      </c>
      <c r="K698" t="s">
        <v>2719</v>
      </c>
      <c r="P698" t="s">
        <v>59</v>
      </c>
      <c r="R698">
        <v>4.63</v>
      </c>
      <c r="S698" t="str">
        <f>LEFT(Tabela5[[#This Row],[Hora Fim Realizado]],5)</f>
        <v/>
      </c>
      <c r="T698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17h</v>
      </c>
      <c r="U698" s="3">
        <f>IF((V698-(Tabela5[[#This Row],[Hora Fim Realizado]]-Tabela5[[#This Row],[Hora Início Realizado]]))&lt; 0,(Tabela5[[#This Row],[Hora Fim Realizado]]-Tabela5[[#This Row],[Hora Início Realizado]])-V698,V698-(Tabela5[[#This Row],[Hora Fim Realizado]]-Tabela5[[#This Row],[Hora Início Realizado]]))</f>
        <v>0</v>
      </c>
      <c r="W698">
        <f>IF((V698-(Tabela5[[#This Row],[Hora Fim Realizado]]-Tabela5[[#This Row],[Hora Início Realizado]]))&lt; 0,-1*(MINUTE(Tabela5[[#This Row],[Hora ]]))+(HOUR(Tabela5[[#This Row],[Hora ]])*60),(MINUTE(Tabela5[[#This Row],[Hora ]]))+(HOUR(Tabela5[[#This Row],[Hora ]])*60))</f>
        <v>0</v>
      </c>
      <c r="X698" t="str">
        <f t="shared" si="10"/>
        <v>Até 30 minutos</v>
      </c>
      <c r="Y698" s="3" t="str">
        <f>IFERROR(MROUND(Tabela5[[#This Row],[Filtro Horário Fim]],1/48)," ")</f>
        <v xml:space="preserve"> </v>
      </c>
      <c r="Z698" s="3">
        <f>IFERROR(MROUND(Tabela5[[#This Row],[Hora Início Realizado]],1/48)," ")</f>
        <v>0</v>
      </c>
    </row>
    <row r="699" spans="1:26" x14ac:dyDescent="0.3">
      <c r="A699" t="s">
        <v>17</v>
      </c>
      <c r="B699">
        <v>0</v>
      </c>
      <c r="C699" t="s">
        <v>2682</v>
      </c>
      <c r="D699" t="s">
        <v>2720</v>
      </c>
      <c r="E699" t="s">
        <v>2721</v>
      </c>
      <c r="F699" t="s">
        <v>2722</v>
      </c>
      <c r="G699" t="s">
        <v>543</v>
      </c>
      <c r="H699" t="s">
        <v>23</v>
      </c>
      <c r="I699" t="s">
        <v>24</v>
      </c>
      <c r="J699" t="s">
        <v>37</v>
      </c>
      <c r="K699" t="s">
        <v>2723</v>
      </c>
      <c r="P699" t="s">
        <v>41</v>
      </c>
      <c r="R699">
        <v>0.43</v>
      </c>
      <c r="S699" t="str">
        <f>LEFT(Tabela5[[#This Row],[Hora Fim Realizado]],5)</f>
        <v/>
      </c>
      <c r="T699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17h</v>
      </c>
      <c r="U699" s="3">
        <f>IF((V699-(Tabela5[[#This Row],[Hora Fim Realizado]]-Tabela5[[#This Row],[Hora Início Realizado]]))&lt; 0,(Tabela5[[#This Row],[Hora Fim Realizado]]-Tabela5[[#This Row],[Hora Início Realizado]])-V699,V699-(Tabela5[[#This Row],[Hora Fim Realizado]]-Tabela5[[#This Row],[Hora Início Realizado]]))</f>
        <v>0</v>
      </c>
      <c r="W699">
        <f>IF((V699-(Tabela5[[#This Row],[Hora Fim Realizado]]-Tabela5[[#This Row],[Hora Início Realizado]]))&lt; 0,-1*(MINUTE(Tabela5[[#This Row],[Hora ]]))+(HOUR(Tabela5[[#This Row],[Hora ]])*60),(MINUTE(Tabela5[[#This Row],[Hora ]]))+(HOUR(Tabela5[[#This Row],[Hora ]])*60))</f>
        <v>0</v>
      </c>
      <c r="X699" t="str">
        <f t="shared" si="10"/>
        <v>Até 30 minutos</v>
      </c>
      <c r="Y699" s="3" t="str">
        <f>IFERROR(MROUND(Tabela5[[#This Row],[Filtro Horário Fim]],1/48)," ")</f>
        <v xml:space="preserve"> </v>
      </c>
      <c r="Z699" s="3">
        <f>IFERROR(MROUND(Tabela5[[#This Row],[Hora Início Realizado]],1/48)," ")</f>
        <v>0</v>
      </c>
    </row>
    <row r="700" spans="1:26" x14ac:dyDescent="0.3">
      <c r="A700" t="s">
        <v>17</v>
      </c>
      <c r="B700">
        <v>0</v>
      </c>
      <c r="C700" t="s">
        <v>2682</v>
      </c>
      <c r="D700" t="s">
        <v>2724</v>
      </c>
      <c r="E700" t="s">
        <v>2725</v>
      </c>
      <c r="F700" t="s">
        <v>2726</v>
      </c>
      <c r="G700" t="s">
        <v>508</v>
      </c>
      <c r="H700" t="s">
        <v>23</v>
      </c>
      <c r="I700" t="s">
        <v>24</v>
      </c>
      <c r="J700" t="s">
        <v>37</v>
      </c>
      <c r="K700" t="s">
        <v>2723</v>
      </c>
      <c r="P700" t="s">
        <v>68</v>
      </c>
      <c r="R700">
        <v>0.2</v>
      </c>
      <c r="S700" t="str">
        <f>LEFT(Tabela5[[#This Row],[Hora Fim Realizado]],5)</f>
        <v/>
      </c>
      <c r="T700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17h</v>
      </c>
      <c r="U700" s="3">
        <f>IF((V700-(Tabela5[[#This Row],[Hora Fim Realizado]]-Tabela5[[#This Row],[Hora Início Realizado]]))&lt; 0,(Tabela5[[#This Row],[Hora Fim Realizado]]-Tabela5[[#This Row],[Hora Início Realizado]])-V700,V700-(Tabela5[[#This Row],[Hora Fim Realizado]]-Tabela5[[#This Row],[Hora Início Realizado]]))</f>
        <v>0</v>
      </c>
      <c r="W700">
        <f>IF((V700-(Tabela5[[#This Row],[Hora Fim Realizado]]-Tabela5[[#This Row],[Hora Início Realizado]]))&lt; 0,-1*(MINUTE(Tabela5[[#This Row],[Hora ]]))+(HOUR(Tabela5[[#This Row],[Hora ]])*60),(MINUTE(Tabela5[[#This Row],[Hora ]]))+(HOUR(Tabela5[[#This Row],[Hora ]])*60))</f>
        <v>0</v>
      </c>
      <c r="X700" t="str">
        <f t="shared" si="10"/>
        <v>Até 30 minutos</v>
      </c>
      <c r="Y700" s="3" t="str">
        <f>IFERROR(MROUND(Tabela5[[#This Row],[Filtro Horário Fim]],1/48)," ")</f>
        <v xml:space="preserve"> </v>
      </c>
      <c r="Z700" s="3">
        <f>IFERROR(MROUND(Tabela5[[#This Row],[Hora Início Realizado]],1/48)," ")</f>
        <v>0</v>
      </c>
    </row>
    <row r="701" spans="1:26" x14ac:dyDescent="0.3">
      <c r="A701" t="s">
        <v>17</v>
      </c>
      <c r="B701">
        <v>383</v>
      </c>
      <c r="C701" t="s">
        <v>2727</v>
      </c>
      <c r="D701" t="s">
        <v>2728</v>
      </c>
      <c r="E701" t="s">
        <v>2729</v>
      </c>
      <c r="F701" t="s">
        <v>2730</v>
      </c>
      <c r="G701" t="s">
        <v>63</v>
      </c>
      <c r="H701" t="s">
        <v>655</v>
      </c>
      <c r="I701" t="s">
        <v>24</v>
      </c>
      <c r="J701" t="s">
        <v>37</v>
      </c>
      <c r="K701" t="s">
        <v>2731</v>
      </c>
      <c r="L701" t="s">
        <v>27</v>
      </c>
      <c r="M701" t="s">
        <v>28</v>
      </c>
      <c r="N701" t="s">
        <v>2732</v>
      </c>
      <c r="O701" s="3" t="s">
        <v>2733</v>
      </c>
      <c r="P701" t="s">
        <v>68</v>
      </c>
      <c r="R701">
        <v>11.5</v>
      </c>
      <c r="S701" t="str">
        <f>LEFT(Tabela5[[#This Row],[Hora Fim Realizado]],5)</f>
        <v>21:01</v>
      </c>
      <c r="T701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Acima de 21h</v>
      </c>
      <c r="U701" s="3">
        <f>IF((V701-(Tabela5[[#This Row],[Hora Fim Realizado]]-Tabela5[[#This Row],[Hora Início Realizado]]))&lt; 0,(Tabela5[[#This Row],[Hora Fim Realizado]]-Tabela5[[#This Row],[Hora Início Realizado]])-V701,V701-(Tabela5[[#This Row],[Hora Fim Realizado]]-Tabela5[[#This Row],[Hora Início Realizado]]))</f>
        <v>0.31748842592592597</v>
      </c>
      <c r="W701">
        <f>IF((V701-(Tabela5[[#This Row],[Hora Fim Realizado]]-Tabela5[[#This Row],[Hora Início Realizado]]))&lt; 0,-1*(MINUTE(Tabela5[[#This Row],[Hora ]]))+(HOUR(Tabela5[[#This Row],[Hora ]])*60),(MINUTE(Tabela5[[#This Row],[Hora ]]))+(HOUR(Tabela5[[#This Row],[Hora ]])*60))</f>
        <v>383</v>
      </c>
      <c r="X701" t="str">
        <f t="shared" si="10"/>
        <v>Acima de 120 minutos</v>
      </c>
      <c r="Y701" s="3">
        <f>IFERROR(MROUND(Tabela5[[#This Row],[Filtro Horário Fim]],1/48)," ")</f>
        <v>0.875</v>
      </c>
      <c r="Z701" s="3">
        <f>IFERROR(MROUND(Tabela5[[#This Row],[Hora Início Realizado]],1/48)," ")</f>
        <v>0.5625</v>
      </c>
    </row>
    <row r="702" spans="1:26" x14ac:dyDescent="0.3">
      <c r="A702" t="s">
        <v>17</v>
      </c>
      <c r="B702">
        <v>129</v>
      </c>
      <c r="C702" t="s">
        <v>2727</v>
      </c>
      <c r="D702" t="s">
        <v>2734</v>
      </c>
      <c r="E702" t="s">
        <v>2735</v>
      </c>
      <c r="F702" t="s">
        <v>2736</v>
      </c>
      <c r="G702" t="s">
        <v>63</v>
      </c>
      <c r="H702" t="s">
        <v>73</v>
      </c>
      <c r="I702" t="s">
        <v>24</v>
      </c>
      <c r="J702" t="s">
        <v>37</v>
      </c>
      <c r="K702" t="s">
        <v>2737</v>
      </c>
      <c r="L702" t="s">
        <v>27</v>
      </c>
      <c r="M702" t="s">
        <v>28</v>
      </c>
      <c r="N702" t="s">
        <v>2738</v>
      </c>
      <c r="O702" s="3" t="s">
        <v>2739</v>
      </c>
      <c r="P702" t="s">
        <v>68</v>
      </c>
      <c r="R702">
        <v>4.375</v>
      </c>
      <c r="S702" t="str">
        <f>LEFT(Tabela5[[#This Row],[Hora Fim Realizado]],5)</f>
        <v>16:57</v>
      </c>
      <c r="T702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17h</v>
      </c>
      <c r="U702" s="3">
        <f>IF((V702-(Tabela5[[#This Row],[Hora Fim Realizado]]-Tabela5[[#This Row],[Hora Início Realizado]]))&lt; 0,(Tabela5[[#This Row],[Hora Fim Realizado]]-Tabela5[[#This Row],[Hora Início Realizado]])-V702,V702-(Tabela5[[#This Row],[Hora Fim Realizado]]-Tabela5[[#This Row],[Hora Início Realizado]]))</f>
        <v>0.16105324074074079</v>
      </c>
      <c r="W702">
        <f>IF((V702-(Tabela5[[#This Row],[Hora Fim Realizado]]-Tabela5[[#This Row],[Hora Início Realizado]]))&lt; 0,-1*(MINUTE(Tabela5[[#This Row],[Hora ]]))+(HOUR(Tabela5[[#This Row],[Hora ]])*60),(MINUTE(Tabela5[[#This Row],[Hora ]]))+(HOUR(Tabela5[[#This Row],[Hora ]])*60))</f>
        <v>129</v>
      </c>
      <c r="X702" t="str">
        <f t="shared" si="10"/>
        <v>Acima de 120 minutos</v>
      </c>
      <c r="Y702" s="3">
        <f>IFERROR(MROUND(Tabela5[[#This Row],[Filtro Horário Fim]],1/48)," ")</f>
        <v>0.70833333333333326</v>
      </c>
      <c r="Z702" s="3">
        <f>IFERROR(MROUND(Tabela5[[#This Row],[Hora Início Realizado]],1/48)," ")</f>
        <v>0.54166666666666663</v>
      </c>
    </row>
    <row r="703" spans="1:26" x14ac:dyDescent="0.3">
      <c r="A703" t="s">
        <v>17</v>
      </c>
      <c r="B703">
        <v>469</v>
      </c>
      <c r="C703" t="s">
        <v>2727</v>
      </c>
      <c r="D703" t="s">
        <v>2740</v>
      </c>
      <c r="E703" t="s">
        <v>2741</v>
      </c>
      <c r="F703" t="s">
        <v>2742</v>
      </c>
      <c r="G703" t="s">
        <v>35</v>
      </c>
      <c r="H703" t="s">
        <v>2743</v>
      </c>
      <c r="I703" t="s">
        <v>24</v>
      </c>
      <c r="J703" t="s">
        <v>37</v>
      </c>
      <c r="K703" t="s">
        <v>2744</v>
      </c>
      <c r="L703" t="s">
        <v>27</v>
      </c>
      <c r="M703" t="s">
        <v>28</v>
      </c>
      <c r="N703" t="s">
        <v>2745</v>
      </c>
      <c r="O703" s="3" t="s">
        <v>2746</v>
      </c>
      <c r="P703" t="s">
        <v>41</v>
      </c>
      <c r="R703">
        <v>15.635</v>
      </c>
      <c r="S703" t="str">
        <f>LEFT(Tabela5[[#This Row],[Hora Fim Realizado]],5)</f>
        <v>21:25</v>
      </c>
      <c r="T703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Acima de 21h</v>
      </c>
      <c r="U703" s="3">
        <f>IF((V703-(Tabela5[[#This Row],[Hora Fim Realizado]]-Tabela5[[#This Row],[Hora Início Realizado]]))&lt; 0,(Tabela5[[#This Row],[Hora Fim Realizado]]-Tabela5[[#This Row],[Hora Início Realizado]])-V703,V703-(Tabela5[[#This Row],[Hora Fim Realizado]]-Tabela5[[#This Row],[Hora Início Realizado]]))</f>
        <v>0.34149305555555565</v>
      </c>
      <c r="W703">
        <f>IF((V703-(Tabela5[[#This Row],[Hora Fim Realizado]]-Tabela5[[#This Row],[Hora Início Realizado]]))&lt; 0,-1*(MINUTE(Tabela5[[#This Row],[Hora ]]))+(HOUR(Tabela5[[#This Row],[Hora ]])*60),(MINUTE(Tabela5[[#This Row],[Hora ]]))+(HOUR(Tabela5[[#This Row],[Hora ]])*60))</f>
        <v>469</v>
      </c>
      <c r="X703" t="str">
        <f t="shared" si="10"/>
        <v>Acima de 120 minutos</v>
      </c>
      <c r="Y703" s="3">
        <f>IFERROR(MROUND(Tabela5[[#This Row],[Filtro Horário Fim]],1/48)," ")</f>
        <v>0.89583333333333326</v>
      </c>
      <c r="Z703" s="3">
        <f>IFERROR(MROUND(Tabela5[[#This Row],[Hora Início Realizado]],1/48)," ")</f>
        <v>0.54166666666666663</v>
      </c>
    </row>
    <row r="704" spans="1:26" x14ac:dyDescent="0.3">
      <c r="A704" t="s">
        <v>17</v>
      </c>
      <c r="B704">
        <v>367</v>
      </c>
      <c r="C704" t="s">
        <v>2727</v>
      </c>
      <c r="D704" t="s">
        <v>2747</v>
      </c>
      <c r="E704" t="s">
        <v>2748</v>
      </c>
      <c r="F704" t="s">
        <v>2749</v>
      </c>
      <c r="G704" t="s">
        <v>22</v>
      </c>
      <c r="H704" t="s">
        <v>276</v>
      </c>
      <c r="I704" t="s">
        <v>24</v>
      </c>
      <c r="J704" t="s">
        <v>37</v>
      </c>
      <c r="K704" t="s">
        <v>2750</v>
      </c>
      <c r="L704" t="s">
        <v>27</v>
      </c>
      <c r="M704" t="s">
        <v>28</v>
      </c>
      <c r="N704" t="s">
        <v>2751</v>
      </c>
      <c r="O704" s="3" t="s">
        <v>2752</v>
      </c>
      <c r="P704" t="s">
        <v>31</v>
      </c>
      <c r="R704">
        <v>17.939999999999998</v>
      </c>
      <c r="S704" t="str">
        <f>LEFT(Tabela5[[#This Row],[Hora Fim Realizado]],5)</f>
        <v>21:07</v>
      </c>
      <c r="T704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Acima de 21h</v>
      </c>
      <c r="U704" s="3">
        <f>IF((V704-(Tabela5[[#This Row],[Hora Fim Realizado]]-Tabela5[[#This Row],[Hora Início Realizado]]))&lt; 0,(Tabela5[[#This Row],[Hora Fim Realizado]]-Tabela5[[#This Row],[Hora Início Realizado]])-V704,V704-(Tabela5[[#This Row],[Hora Fim Realizado]]-Tabela5[[#This Row],[Hora Início Realizado]]))</f>
        <v>0.32903935185185185</v>
      </c>
      <c r="W704">
        <f>IF((V704-(Tabela5[[#This Row],[Hora Fim Realizado]]-Tabela5[[#This Row],[Hora Início Realizado]]))&lt; 0,-1*(MINUTE(Tabela5[[#This Row],[Hora ]]))+(HOUR(Tabela5[[#This Row],[Hora ]])*60),(MINUTE(Tabela5[[#This Row],[Hora ]]))+(HOUR(Tabela5[[#This Row],[Hora ]])*60))</f>
        <v>367</v>
      </c>
      <c r="X704" t="str">
        <f t="shared" si="10"/>
        <v>Acima de 120 minutos</v>
      </c>
      <c r="Y704" s="3">
        <f>IFERROR(MROUND(Tabela5[[#This Row],[Filtro Horário Fim]],1/48)," ")</f>
        <v>0.875</v>
      </c>
      <c r="Z704" s="3">
        <f>IFERROR(MROUND(Tabela5[[#This Row],[Hora Início Realizado]],1/48)," ")</f>
        <v>0.54166666666666663</v>
      </c>
    </row>
    <row r="705" spans="1:26" x14ac:dyDescent="0.3">
      <c r="A705" t="s">
        <v>17</v>
      </c>
      <c r="B705">
        <v>367</v>
      </c>
      <c r="C705" t="s">
        <v>2727</v>
      </c>
      <c r="D705" t="s">
        <v>2753</v>
      </c>
      <c r="E705" t="s">
        <v>2754</v>
      </c>
      <c r="F705" t="s">
        <v>2755</v>
      </c>
      <c r="G705" t="s">
        <v>45</v>
      </c>
      <c r="H705" t="s">
        <v>2163</v>
      </c>
      <c r="I705" t="s">
        <v>24</v>
      </c>
      <c r="J705" t="s">
        <v>37</v>
      </c>
      <c r="K705" t="s">
        <v>3874</v>
      </c>
      <c r="L705" t="s">
        <v>27</v>
      </c>
      <c r="M705" t="s">
        <v>28</v>
      </c>
      <c r="N705" t="s">
        <v>2756</v>
      </c>
      <c r="O705" s="3" t="s">
        <v>2757</v>
      </c>
      <c r="P705" t="s">
        <v>50</v>
      </c>
      <c r="R705">
        <v>16.78</v>
      </c>
      <c r="S705" t="str">
        <f>LEFT(Tabela5[[#This Row],[Hora Fim Realizado]],5)</f>
        <v>21:04</v>
      </c>
      <c r="T705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Acima de 21h</v>
      </c>
      <c r="U705" s="3">
        <f>IF((V705-(Tabela5[[#This Row],[Hora Fim Realizado]]-Tabela5[[#This Row],[Hora Início Realizado]]))&lt; 0,(Tabela5[[#This Row],[Hora Fim Realizado]]-Tabela5[[#This Row],[Hora Início Realizado]])-V705,V705-(Tabela5[[#This Row],[Hora Fim Realizado]]-Tabela5[[#This Row],[Hora Início Realizado]]))</f>
        <v>0.32883101851851848</v>
      </c>
      <c r="W705">
        <f>IF((V705-(Tabela5[[#This Row],[Hora Fim Realizado]]-Tabela5[[#This Row],[Hora Início Realizado]]))&lt; 0,-1*(MINUTE(Tabela5[[#This Row],[Hora ]]))+(HOUR(Tabela5[[#This Row],[Hora ]])*60),(MINUTE(Tabela5[[#This Row],[Hora ]]))+(HOUR(Tabela5[[#This Row],[Hora ]])*60))</f>
        <v>367</v>
      </c>
      <c r="X705" t="str">
        <f t="shared" si="10"/>
        <v>Acima de 120 minutos</v>
      </c>
      <c r="Y705" s="3">
        <f>IFERROR(MROUND(Tabela5[[#This Row],[Filtro Horário Fim]],1/48)," ")</f>
        <v>0.875</v>
      </c>
      <c r="Z705" s="3">
        <f>IFERROR(MROUND(Tabela5[[#This Row],[Hora Início Realizado]],1/48)," ")</f>
        <v>0.54166666666666663</v>
      </c>
    </row>
    <row r="706" spans="1:26" x14ac:dyDescent="0.3">
      <c r="A706" t="s">
        <v>17</v>
      </c>
      <c r="B706">
        <v>306</v>
      </c>
      <c r="C706" t="s">
        <v>2727</v>
      </c>
      <c r="D706" t="s">
        <v>2758</v>
      </c>
      <c r="E706" t="s">
        <v>2759</v>
      </c>
      <c r="F706" t="s">
        <v>2760</v>
      </c>
      <c r="G706" t="s">
        <v>88</v>
      </c>
      <c r="H706" t="s">
        <v>226</v>
      </c>
      <c r="I706" t="s">
        <v>24</v>
      </c>
      <c r="J706" t="s">
        <v>37</v>
      </c>
      <c r="K706" t="s">
        <v>2761</v>
      </c>
      <c r="L706" t="s">
        <v>27</v>
      </c>
      <c r="M706" t="s">
        <v>28</v>
      </c>
      <c r="N706" t="s">
        <v>2762</v>
      </c>
      <c r="O706" s="3" t="s">
        <v>2763</v>
      </c>
      <c r="P706" t="s">
        <v>92</v>
      </c>
      <c r="R706">
        <v>15.3</v>
      </c>
      <c r="S706" t="str">
        <f>LEFT(Tabela5[[#This Row],[Hora Fim Realizado]],5)</f>
        <v>21:06</v>
      </c>
      <c r="T706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Acima de 21h</v>
      </c>
      <c r="U706" s="3">
        <f>IF((V706-(Tabela5[[#This Row],[Hora Fim Realizado]]-Tabela5[[#This Row],[Hora Início Realizado]]))&lt; 0,(Tabela5[[#This Row],[Hora Fim Realizado]]-Tabela5[[#This Row],[Hora Início Realizado]])-V706,V706-(Tabela5[[#This Row],[Hora Fim Realizado]]-Tabela5[[#This Row],[Hora Início Realizado]]))</f>
        <v>0.28795138888888894</v>
      </c>
      <c r="W706">
        <f>IF((V706-(Tabela5[[#This Row],[Hora Fim Realizado]]-Tabela5[[#This Row],[Hora Início Realizado]]))&lt; 0,-1*(MINUTE(Tabela5[[#This Row],[Hora ]]))+(HOUR(Tabela5[[#This Row],[Hora ]])*60),(MINUTE(Tabela5[[#This Row],[Hora ]]))+(HOUR(Tabela5[[#This Row],[Hora ]])*60))</f>
        <v>306</v>
      </c>
      <c r="X706" t="str">
        <f t="shared" ref="X706:X769" si="11">IF(W706&lt;0, "Estouro", IF(W706&lt;=31,"Até 30 minutos",IF(W706&lt;=61,"De 30 até 60 minutos",IF(W706&lt;=91,"De 60 até 90 minutos",IF(W706&lt;=121,"De 90 até 120 minutos", IF(W706&gt;=121,"Acima de 120 minutos"))))))</f>
        <v>Acima de 120 minutos</v>
      </c>
      <c r="Y706" s="3">
        <f>IFERROR(MROUND(Tabela5[[#This Row],[Filtro Horário Fim]],1/48)," ")</f>
        <v>0.875</v>
      </c>
      <c r="Z706" s="3">
        <f>IFERROR(MROUND(Tabela5[[#This Row],[Hora Início Realizado]],1/48)," ")</f>
        <v>0.58333333333333326</v>
      </c>
    </row>
    <row r="707" spans="1:26" x14ac:dyDescent="0.3">
      <c r="A707" t="s">
        <v>17</v>
      </c>
      <c r="B707">
        <v>423</v>
      </c>
      <c r="C707" t="s">
        <v>2727</v>
      </c>
      <c r="D707" t="s">
        <v>2764</v>
      </c>
      <c r="E707" t="s">
        <v>2765</v>
      </c>
      <c r="F707" t="s">
        <v>2766</v>
      </c>
      <c r="G707" t="s">
        <v>45</v>
      </c>
      <c r="H707" t="s">
        <v>159</v>
      </c>
      <c r="I707" t="s">
        <v>24</v>
      </c>
      <c r="J707" t="s">
        <v>37</v>
      </c>
      <c r="K707" t="s">
        <v>2767</v>
      </c>
      <c r="L707" t="s">
        <v>767</v>
      </c>
      <c r="M707" t="s">
        <v>566</v>
      </c>
      <c r="N707" t="s">
        <v>2768</v>
      </c>
      <c r="O707" s="3" t="s">
        <v>2769</v>
      </c>
      <c r="P707" t="s">
        <v>50</v>
      </c>
      <c r="R707">
        <v>16.23</v>
      </c>
      <c r="S707" t="str">
        <f>LEFT(Tabela5[[#This Row],[Hora Fim Realizado]],5)</f>
        <v>20:05</v>
      </c>
      <c r="T707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707" s="3">
        <f>IF((V707-(Tabela5[[#This Row],[Hora Fim Realizado]]-Tabela5[[#This Row],[Hora Início Realizado]]))&lt; 0,(Tabela5[[#This Row],[Hora Fim Realizado]]-Tabela5[[#This Row],[Hora Início Realizado]])-V707,V707-(Tabela5[[#This Row],[Hora Fim Realizado]]-Tabela5[[#This Row],[Hora Início Realizado]]))</f>
        <v>0.37318287037037029</v>
      </c>
      <c r="W707">
        <f>IF((V707-(Tabela5[[#This Row],[Hora Fim Realizado]]-Tabela5[[#This Row],[Hora Início Realizado]]))&lt; 0,-1*(MINUTE(Tabela5[[#This Row],[Hora ]]))+(HOUR(Tabela5[[#This Row],[Hora ]])*60),(MINUTE(Tabela5[[#This Row],[Hora ]]))+(HOUR(Tabela5[[#This Row],[Hora ]])*60))</f>
        <v>423</v>
      </c>
      <c r="X707" t="str">
        <f t="shared" si="11"/>
        <v>Acima de 120 minutos</v>
      </c>
      <c r="Y707" s="3">
        <f>IFERROR(MROUND(Tabela5[[#This Row],[Filtro Horário Fim]],1/48)," ")</f>
        <v>0.83333333333333326</v>
      </c>
      <c r="Z707" s="3">
        <f>IFERROR(MROUND(Tabela5[[#This Row],[Hora Início Realizado]],1/48)," ")</f>
        <v>0.45833333333333331</v>
      </c>
    </row>
    <row r="708" spans="1:26" x14ac:dyDescent="0.3">
      <c r="A708" t="s">
        <v>17</v>
      </c>
      <c r="B708">
        <v>367</v>
      </c>
      <c r="C708" t="s">
        <v>2727</v>
      </c>
      <c r="D708" t="s">
        <v>2770</v>
      </c>
      <c r="E708" t="s">
        <v>2771</v>
      </c>
      <c r="F708" t="s">
        <v>2772</v>
      </c>
      <c r="G708" t="s">
        <v>35</v>
      </c>
      <c r="H708" t="s">
        <v>1516</v>
      </c>
      <c r="I708" t="s">
        <v>24</v>
      </c>
      <c r="J708" t="s">
        <v>37</v>
      </c>
      <c r="K708" t="s">
        <v>2773</v>
      </c>
      <c r="L708" t="s">
        <v>767</v>
      </c>
      <c r="M708" t="s">
        <v>566</v>
      </c>
      <c r="N708" t="s">
        <v>1554</v>
      </c>
      <c r="O708" s="3" t="s">
        <v>2774</v>
      </c>
      <c r="P708" t="s">
        <v>41</v>
      </c>
      <c r="R708">
        <v>13.734999999999999</v>
      </c>
      <c r="S708" t="str">
        <f>LEFT(Tabela5[[#This Row],[Hora Fim Realizado]],5)</f>
        <v>19:14</v>
      </c>
      <c r="T708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708" s="3">
        <f>IF((V708-(Tabela5[[#This Row],[Hora Fim Realizado]]-Tabela5[[#This Row],[Hora Início Realizado]]))&lt; 0,(Tabela5[[#This Row],[Hora Fim Realizado]]-Tabela5[[#This Row],[Hora Início Realizado]])-V708,V708-(Tabela5[[#This Row],[Hora Fim Realizado]]-Tabela5[[#This Row],[Hora Início Realizado]]))</f>
        <v>0.32857638888888885</v>
      </c>
      <c r="W708">
        <f>IF((V708-(Tabela5[[#This Row],[Hora Fim Realizado]]-Tabela5[[#This Row],[Hora Início Realizado]]))&lt; 0,-1*(MINUTE(Tabela5[[#This Row],[Hora ]]))+(HOUR(Tabela5[[#This Row],[Hora ]])*60),(MINUTE(Tabela5[[#This Row],[Hora ]]))+(HOUR(Tabela5[[#This Row],[Hora ]])*60))</f>
        <v>367</v>
      </c>
      <c r="X708" t="str">
        <f t="shared" si="11"/>
        <v>Acima de 120 minutos</v>
      </c>
      <c r="Y708" s="3">
        <f>IFERROR(MROUND(Tabela5[[#This Row],[Filtro Horário Fim]],1/48)," ")</f>
        <v>0.79166666666666663</v>
      </c>
      <c r="Z708" s="3">
        <f>IFERROR(MROUND(Tabela5[[#This Row],[Hora Início Realizado]],1/48)," ")</f>
        <v>0.47916666666666663</v>
      </c>
    </row>
    <row r="709" spans="1:26" x14ac:dyDescent="0.3">
      <c r="A709" t="s">
        <v>17</v>
      </c>
      <c r="B709">
        <v>376</v>
      </c>
      <c r="C709" t="s">
        <v>2727</v>
      </c>
      <c r="D709" t="s">
        <v>2775</v>
      </c>
      <c r="E709" t="s">
        <v>2776</v>
      </c>
      <c r="F709" t="s">
        <v>2777</v>
      </c>
      <c r="G709" t="s">
        <v>22</v>
      </c>
      <c r="H709" t="s">
        <v>668</v>
      </c>
      <c r="I709" t="s">
        <v>24</v>
      </c>
      <c r="J709" t="s">
        <v>37</v>
      </c>
      <c r="K709" t="s">
        <v>2778</v>
      </c>
      <c r="L709" t="s">
        <v>27</v>
      </c>
      <c r="M709" t="s">
        <v>28</v>
      </c>
      <c r="N709" t="s">
        <v>2779</v>
      </c>
      <c r="O709" s="3" t="s">
        <v>2780</v>
      </c>
      <c r="P709" t="s">
        <v>31</v>
      </c>
      <c r="R709">
        <v>13</v>
      </c>
      <c r="S709" t="str">
        <f>LEFT(Tabela5[[#This Row],[Hora Fim Realizado]],5)</f>
        <v>21:07</v>
      </c>
      <c r="T709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Acima de 21h</v>
      </c>
      <c r="U709" s="3">
        <f>IF((V709-(Tabela5[[#This Row],[Hora Fim Realizado]]-Tabela5[[#This Row],[Hora Início Realizado]]))&lt; 0,(Tabela5[[#This Row],[Hora Fim Realizado]]-Tabela5[[#This Row],[Hora Início Realizado]])-V709,V709-(Tabela5[[#This Row],[Hora Fim Realizado]]-Tabela5[[#This Row],[Hora Início Realizado]]))</f>
        <v>0.32230324074074068</v>
      </c>
      <c r="W709">
        <f>IF((V709-(Tabela5[[#This Row],[Hora Fim Realizado]]-Tabela5[[#This Row],[Hora Início Realizado]]))&lt; 0,-1*(MINUTE(Tabela5[[#This Row],[Hora ]]))+(HOUR(Tabela5[[#This Row],[Hora ]])*60),(MINUTE(Tabela5[[#This Row],[Hora ]]))+(HOUR(Tabela5[[#This Row],[Hora ]])*60))</f>
        <v>376</v>
      </c>
      <c r="X709" t="str">
        <f t="shared" si="11"/>
        <v>Acima de 120 minutos</v>
      </c>
      <c r="Y709" s="3">
        <f>IFERROR(MROUND(Tabela5[[#This Row],[Filtro Horário Fim]],1/48)," ")</f>
        <v>0.875</v>
      </c>
      <c r="Z709" s="3">
        <f>IFERROR(MROUND(Tabela5[[#This Row],[Hora Início Realizado]],1/48)," ")</f>
        <v>0.5625</v>
      </c>
    </row>
    <row r="710" spans="1:26" x14ac:dyDescent="0.3">
      <c r="A710" t="s">
        <v>17</v>
      </c>
      <c r="B710">
        <v>478</v>
      </c>
      <c r="C710" t="s">
        <v>2727</v>
      </c>
      <c r="D710" t="s">
        <v>2781</v>
      </c>
      <c r="E710" t="s">
        <v>2782</v>
      </c>
      <c r="F710" t="s">
        <v>2783</v>
      </c>
      <c r="G710" t="s">
        <v>54</v>
      </c>
      <c r="H710" t="s">
        <v>55</v>
      </c>
      <c r="I710" t="s">
        <v>24</v>
      </c>
      <c r="J710" t="s">
        <v>37</v>
      </c>
      <c r="K710" t="s">
        <v>2784</v>
      </c>
      <c r="L710" t="s">
        <v>27</v>
      </c>
      <c r="M710" t="s">
        <v>28</v>
      </c>
      <c r="N710" t="s">
        <v>2785</v>
      </c>
      <c r="O710" s="3" t="s">
        <v>2786</v>
      </c>
      <c r="P710" t="s">
        <v>59</v>
      </c>
      <c r="R710">
        <v>12.32</v>
      </c>
      <c r="S710" t="str">
        <f>LEFT(Tabela5[[#This Row],[Hora Fim Realizado]],5)</f>
        <v>21:08</v>
      </c>
      <c r="T710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Acima de 21h</v>
      </c>
      <c r="U710" s="3">
        <f>IF((V710-(Tabela5[[#This Row],[Hora Fim Realizado]]-Tabela5[[#This Row],[Hora Início Realizado]]))&lt; 0,(Tabela5[[#This Row],[Hora Fim Realizado]]-Tabela5[[#This Row],[Hora Início Realizado]])-V710,V710-(Tabela5[[#This Row],[Hora Fim Realizado]]-Tabela5[[#This Row],[Hora Início Realizado]]))</f>
        <v>0.33511574074074069</v>
      </c>
      <c r="W710">
        <f>IF((V710-(Tabela5[[#This Row],[Hora Fim Realizado]]-Tabela5[[#This Row],[Hora Início Realizado]]))&lt; 0,-1*(MINUTE(Tabela5[[#This Row],[Hora ]]))+(HOUR(Tabela5[[#This Row],[Hora ]])*60),(MINUTE(Tabela5[[#This Row],[Hora ]]))+(HOUR(Tabela5[[#This Row],[Hora ]])*60))</f>
        <v>478</v>
      </c>
      <c r="X710" t="str">
        <f t="shared" si="11"/>
        <v>Acima de 120 minutos</v>
      </c>
      <c r="Y710" s="3">
        <f>IFERROR(MROUND(Tabela5[[#This Row],[Filtro Horário Fim]],1/48)," ")</f>
        <v>0.875</v>
      </c>
      <c r="Z710" s="3">
        <f>IFERROR(MROUND(Tabela5[[#This Row],[Hora Início Realizado]],1/48)," ")</f>
        <v>0.54166666666666663</v>
      </c>
    </row>
    <row r="711" spans="1:26" x14ac:dyDescent="0.3">
      <c r="A711" t="s">
        <v>17</v>
      </c>
      <c r="B711">
        <v>386</v>
      </c>
      <c r="C711" t="s">
        <v>2727</v>
      </c>
      <c r="D711" t="s">
        <v>2787</v>
      </c>
      <c r="E711" t="s">
        <v>2788</v>
      </c>
      <c r="F711" t="s">
        <v>2789</v>
      </c>
      <c r="G711" t="s">
        <v>151</v>
      </c>
      <c r="H711" t="s">
        <v>397</v>
      </c>
      <c r="I711" t="s">
        <v>24</v>
      </c>
      <c r="J711" t="s">
        <v>37</v>
      </c>
      <c r="K711" t="s">
        <v>2790</v>
      </c>
      <c r="L711" t="s">
        <v>767</v>
      </c>
      <c r="M711" t="s">
        <v>566</v>
      </c>
      <c r="N711" t="s">
        <v>2791</v>
      </c>
      <c r="O711" s="3" t="s">
        <v>2792</v>
      </c>
      <c r="P711" t="s">
        <v>41</v>
      </c>
      <c r="R711">
        <v>8.5</v>
      </c>
      <c r="S711" t="str">
        <f>LEFT(Tabela5[[#This Row],[Hora Fim Realizado]],5)</f>
        <v>19:02</v>
      </c>
      <c r="T711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20h</v>
      </c>
      <c r="U711" s="3">
        <f>IF((V711-(Tabela5[[#This Row],[Hora Fim Realizado]]-Tabela5[[#This Row],[Hora Início Realizado]]))&lt; 0,(Tabela5[[#This Row],[Hora Fim Realizado]]-Tabela5[[#This Row],[Hora Início Realizado]])-V711,V711-(Tabela5[[#This Row],[Hora Fim Realizado]]-Tabela5[[#This Row],[Hora Início Realizado]]))</f>
        <v>0.31537037037037036</v>
      </c>
      <c r="W711">
        <f>IF((V711-(Tabela5[[#This Row],[Hora Fim Realizado]]-Tabela5[[#This Row],[Hora Início Realizado]]))&lt; 0,-1*(MINUTE(Tabela5[[#This Row],[Hora ]]))+(HOUR(Tabela5[[#This Row],[Hora ]])*60),(MINUTE(Tabela5[[#This Row],[Hora ]]))+(HOUR(Tabela5[[#This Row],[Hora ]])*60))</f>
        <v>386</v>
      </c>
      <c r="X711" t="str">
        <f t="shared" si="11"/>
        <v>Acima de 120 minutos</v>
      </c>
      <c r="Y711" s="3">
        <f>IFERROR(MROUND(Tabela5[[#This Row],[Filtro Horário Fim]],1/48)," ")</f>
        <v>0.79166666666666663</v>
      </c>
      <c r="Z711" s="3">
        <f>IFERROR(MROUND(Tabela5[[#This Row],[Hora Início Realizado]],1/48)," ")</f>
        <v>0.47916666666666663</v>
      </c>
    </row>
    <row r="712" spans="1:26" x14ac:dyDescent="0.3">
      <c r="A712" t="s">
        <v>17</v>
      </c>
      <c r="B712">
        <v>389</v>
      </c>
      <c r="C712" t="s">
        <v>2727</v>
      </c>
      <c r="D712" t="s">
        <v>2793</v>
      </c>
      <c r="E712" t="s">
        <v>2794</v>
      </c>
      <c r="F712" t="s">
        <v>2795</v>
      </c>
      <c r="G712" t="s">
        <v>158</v>
      </c>
      <c r="H712" t="s">
        <v>1166</v>
      </c>
      <c r="I712" t="s">
        <v>24</v>
      </c>
      <c r="J712" t="s">
        <v>37</v>
      </c>
      <c r="K712" t="s">
        <v>2750</v>
      </c>
      <c r="L712" t="s">
        <v>27</v>
      </c>
      <c r="M712" t="s">
        <v>28</v>
      </c>
      <c r="N712" t="s">
        <v>2796</v>
      </c>
      <c r="O712" s="3" t="s">
        <v>2797</v>
      </c>
      <c r="P712" t="s">
        <v>50</v>
      </c>
      <c r="R712">
        <v>14.530000000000001</v>
      </c>
      <c r="S712" t="str">
        <f>LEFT(Tabela5[[#This Row],[Hora Fim Realizado]],5)</f>
        <v>20:35</v>
      </c>
      <c r="T712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712" s="3">
        <f>IF((V712-(Tabela5[[#This Row],[Hora Fim Realizado]]-Tabela5[[#This Row],[Hora Início Realizado]]))&lt; 0,(Tabela5[[#This Row],[Hora Fim Realizado]]-Tabela5[[#This Row],[Hora Início Realizado]])-V712,V712-(Tabela5[[#This Row],[Hora Fim Realizado]]-Tabela5[[#This Row],[Hora Início Realizado]]))</f>
        <v>0.31370370370370371</v>
      </c>
      <c r="W712">
        <f>IF((V712-(Tabela5[[#This Row],[Hora Fim Realizado]]-Tabela5[[#This Row],[Hora Início Realizado]]))&lt; 0,-1*(MINUTE(Tabela5[[#This Row],[Hora ]]))+(HOUR(Tabela5[[#This Row],[Hora ]])*60),(MINUTE(Tabela5[[#This Row],[Hora ]]))+(HOUR(Tabela5[[#This Row],[Hora ]])*60))</f>
        <v>389</v>
      </c>
      <c r="X712" t="str">
        <f t="shared" si="11"/>
        <v>Acima de 120 minutos</v>
      </c>
      <c r="Y712" s="3">
        <f>IFERROR(MROUND(Tabela5[[#This Row],[Filtro Horário Fim]],1/48)," ")</f>
        <v>0.85416666666666663</v>
      </c>
      <c r="Z712" s="3">
        <f>IFERROR(MROUND(Tabela5[[#This Row],[Hora Início Realizado]],1/48)," ")</f>
        <v>0.54166666666666663</v>
      </c>
    </row>
    <row r="713" spans="1:26" x14ac:dyDescent="0.3">
      <c r="A713" t="s">
        <v>17</v>
      </c>
      <c r="B713">
        <v>230</v>
      </c>
      <c r="C713" t="s">
        <v>2727</v>
      </c>
      <c r="D713" t="s">
        <v>2798</v>
      </c>
      <c r="E713" t="s">
        <v>2799</v>
      </c>
      <c r="F713" t="s">
        <v>2800</v>
      </c>
      <c r="G713" t="s">
        <v>88</v>
      </c>
      <c r="H713" t="s">
        <v>774</v>
      </c>
      <c r="I713" t="s">
        <v>24</v>
      </c>
      <c r="J713" t="s">
        <v>37</v>
      </c>
      <c r="K713" t="s">
        <v>2778</v>
      </c>
      <c r="L713" t="s">
        <v>27</v>
      </c>
      <c r="M713" t="s">
        <v>28</v>
      </c>
      <c r="N713" t="s">
        <v>2801</v>
      </c>
      <c r="O713" s="3" t="s">
        <v>2802</v>
      </c>
      <c r="P713" t="s">
        <v>92</v>
      </c>
      <c r="R713">
        <v>1.75</v>
      </c>
      <c r="S713" t="str">
        <f>LEFT(Tabela5[[#This Row],[Hora Fim Realizado]],5)</f>
        <v>17:54</v>
      </c>
      <c r="T713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18h</v>
      </c>
      <c r="U713" s="3">
        <f>IF((V713-(Tabela5[[#This Row],[Hora Fim Realizado]]-Tabela5[[#This Row],[Hora Início Realizado]]))&lt; 0,(Tabela5[[#This Row],[Hora Fim Realizado]]-Tabela5[[#This Row],[Hora Início Realizado]])-V713,V713-(Tabela5[[#This Row],[Hora Fim Realizado]]-Tabela5[[#This Row],[Hora Início Realizado]]))</f>
        <v>0.17413194444444446</v>
      </c>
      <c r="W713">
        <f>IF((V713-(Tabela5[[#This Row],[Hora Fim Realizado]]-Tabela5[[#This Row],[Hora Início Realizado]]))&lt; 0,-1*(MINUTE(Tabela5[[#This Row],[Hora ]]))+(HOUR(Tabela5[[#This Row],[Hora ]])*60),(MINUTE(Tabela5[[#This Row],[Hora ]]))+(HOUR(Tabela5[[#This Row],[Hora ]])*60))</f>
        <v>230</v>
      </c>
      <c r="X713" t="str">
        <f t="shared" si="11"/>
        <v>Acima de 120 minutos</v>
      </c>
      <c r="Y713" s="3">
        <f>IFERROR(MROUND(Tabela5[[#This Row],[Filtro Horário Fim]],1/48)," ")</f>
        <v>0.75</v>
      </c>
      <c r="Z713" s="3">
        <f>IFERROR(MROUND(Tabela5[[#This Row],[Hora Início Realizado]],1/48)," ")</f>
        <v>0.5625</v>
      </c>
    </row>
    <row r="714" spans="1:26" x14ac:dyDescent="0.3">
      <c r="A714" t="s">
        <v>17</v>
      </c>
      <c r="B714">
        <v>775</v>
      </c>
      <c r="C714" t="s">
        <v>2727</v>
      </c>
      <c r="D714" t="s">
        <v>2803</v>
      </c>
      <c r="E714" t="s">
        <v>2804</v>
      </c>
      <c r="F714" t="s">
        <v>2805</v>
      </c>
      <c r="G714" t="s">
        <v>123</v>
      </c>
      <c r="H714" t="s">
        <v>1516</v>
      </c>
      <c r="I714" t="s">
        <v>24</v>
      </c>
      <c r="J714" t="s">
        <v>37</v>
      </c>
      <c r="K714" t="s">
        <v>2806</v>
      </c>
      <c r="L714" t="s">
        <v>27</v>
      </c>
      <c r="M714" t="s">
        <v>28</v>
      </c>
      <c r="N714" t="s">
        <v>2807</v>
      </c>
      <c r="O714" s="3" t="s">
        <v>2808</v>
      </c>
      <c r="P714" t="s">
        <v>68</v>
      </c>
      <c r="R714">
        <v>3.375</v>
      </c>
      <c r="S714" t="str">
        <f>LEFT(Tabela5[[#This Row],[Hora Fim Realizado]],5)</f>
        <v>00:01</v>
      </c>
      <c r="T714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17h</v>
      </c>
      <c r="U714" s="3">
        <f>IF((V714-(Tabela5[[#This Row],[Hora Fim Realizado]]-Tabela5[[#This Row],[Hora Início Realizado]]))&lt; 0,(Tabela5[[#This Row],[Hora Fim Realizado]]-Tabela5[[#This Row],[Hora Início Realizado]])-V714,V714-(Tabela5[[#This Row],[Hora Fim Realizado]]-Tabela5[[#This Row],[Hora Início Realizado]]))</f>
        <v>0.53847222222222224</v>
      </c>
      <c r="W714">
        <f>IF((V714-(Tabela5[[#This Row],[Hora Fim Realizado]]-Tabela5[[#This Row],[Hora Início Realizado]]))&lt; 0,-1*(MINUTE(Tabela5[[#This Row],[Hora ]]))+(HOUR(Tabela5[[#This Row],[Hora ]])*60),(MINUTE(Tabela5[[#This Row],[Hora ]]))+(HOUR(Tabela5[[#This Row],[Hora ]])*60))</f>
        <v>775</v>
      </c>
      <c r="X714" t="str">
        <f t="shared" si="11"/>
        <v>Acima de 120 minutos</v>
      </c>
      <c r="Y714" s="3">
        <f>IFERROR(MROUND(Tabela5[[#This Row],[Filtro Horário Fim]],1/48)," ")</f>
        <v>0</v>
      </c>
      <c r="Z714" s="3">
        <f>IFERROR(MROUND(Tabela5[[#This Row],[Hora Início Realizado]],1/48)," ")</f>
        <v>0.54166666666666663</v>
      </c>
    </row>
    <row r="715" spans="1:26" x14ac:dyDescent="0.3">
      <c r="A715" t="s">
        <v>17</v>
      </c>
      <c r="B715">
        <v>466</v>
      </c>
      <c r="C715" t="s">
        <v>2727</v>
      </c>
      <c r="D715" t="s">
        <v>2809</v>
      </c>
      <c r="E715" t="s">
        <v>2810</v>
      </c>
      <c r="F715" t="s">
        <v>2811</v>
      </c>
      <c r="G715" t="s">
        <v>80</v>
      </c>
      <c r="H715" t="s">
        <v>941</v>
      </c>
      <c r="I715" t="s">
        <v>24</v>
      </c>
      <c r="J715" t="s">
        <v>37</v>
      </c>
      <c r="K715" t="s">
        <v>2812</v>
      </c>
      <c r="L715" t="s">
        <v>27</v>
      </c>
      <c r="M715" t="s">
        <v>28</v>
      </c>
      <c r="N715" t="s">
        <v>2813</v>
      </c>
      <c r="O715" s="3" t="s">
        <v>2814</v>
      </c>
      <c r="P715" t="s">
        <v>31</v>
      </c>
      <c r="R715">
        <v>5</v>
      </c>
      <c r="S715" t="str">
        <f>LEFT(Tabela5[[#This Row],[Hora Fim Realizado]],5)</f>
        <v>21:21</v>
      </c>
      <c r="T715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Acima de 21h</v>
      </c>
      <c r="U715" s="3">
        <f>IF((V715-(Tabela5[[#This Row],[Hora Fim Realizado]]-Tabela5[[#This Row],[Hora Início Realizado]]))&lt; 0,(Tabela5[[#This Row],[Hora Fim Realizado]]-Tabela5[[#This Row],[Hora Início Realizado]])-V715,V715-(Tabela5[[#This Row],[Hora Fim Realizado]]-Tabela5[[#This Row],[Hora Início Realizado]]))</f>
        <v>0.34305555555555556</v>
      </c>
      <c r="W715">
        <f>IF((V715-(Tabela5[[#This Row],[Hora Fim Realizado]]-Tabela5[[#This Row],[Hora Início Realizado]]))&lt; 0,-1*(MINUTE(Tabela5[[#This Row],[Hora ]]))+(HOUR(Tabela5[[#This Row],[Hora ]])*60),(MINUTE(Tabela5[[#This Row],[Hora ]]))+(HOUR(Tabela5[[#This Row],[Hora ]])*60))</f>
        <v>466</v>
      </c>
      <c r="X715" t="str">
        <f t="shared" si="11"/>
        <v>Acima de 120 minutos</v>
      </c>
      <c r="Y715" s="3">
        <f>IFERROR(MROUND(Tabela5[[#This Row],[Filtro Horário Fim]],1/48)," ")</f>
        <v>0.89583333333333326</v>
      </c>
      <c r="Z715" s="3">
        <f>IFERROR(MROUND(Tabela5[[#This Row],[Hora Início Realizado]],1/48)," ")</f>
        <v>0.54166666666666663</v>
      </c>
    </row>
    <row r="716" spans="1:26" x14ac:dyDescent="0.3">
      <c r="A716" t="s">
        <v>17</v>
      </c>
      <c r="B716">
        <v>209</v>
      </c>
      <c r="C716" t="s">
        <v>2727</v>
      </c>
      <c r="D716" t="s">
        <v>2815</v>
      </c>
      <c r="E716" t="s">
        <v>2816</v>
      </c>
      <c r="F716" t="s">
        <v>2817</v>
      </c>
      <c r="G716" t="s">
        <v>115</v>
      </c>
      <c r="H716" t="s">
        <v>362</v>
      </c>
      <c r="I716" t="s">
        <v>24</v>
      </c>
      <c r="J716" t="s">
        <v>37</v>
      </c>
      <c r="K716" t="s">
        <v>2818</v>
      </c>
      <c r="L716" t="s">
        <v>27</v>
      </c>
      <c r="M716" t="s">
        <v>28</v>
      </c>
      <c r="N716" t="s">
        <v>2819</v>
      </c>
      <c r="O716" s="3" t="s">
        <v>2820</v>
      </c>
      <c r="P716" t="s">
        <v>92</v>
      </c>
      <c r="R716">
        <v>3.5</v>
      </c>
      <c r="S716" t="str">
        <f>LEFT(Tabela5[[#This Row],[Hora Fim Realizado]],5)</f>
        <v>18:03</v>
      </c>
      <c r="T716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19h</v>
      </c>
      <c r="U716" s="3">
        <f>IF((V716-(Tabela5[[#This Row],[Hora Fim Realizado]]-Tabela5[[#This Row],[Hora Início Realizado]]))&lt; 0,(Tabela5[[#This Row],[Hora Fim Realizado]]-Tabela5[[#This Row],[Hora Início Realizado]])-V716,V716-(Tabela5[[#This Row],[Hora Fim Realizado]]-Tabela5[[#This Row],[Hora Início Realizado]]))</f>
        <v>0.18851851851851853</v>
      </c>
      <c r="W716">
        <f>IF((V716-(Tabela5[[#This Row],[Hora Fim Realizado]]-Tabela5[[#This Row],[Hora Início Realizado]]))&lt; 0,-1*(MINUTE(Tabela5[[#This Row],[Hora ]]))+(HOUR(Tabela5[[#This Row],[Hora ]])*60),(MINUTE(Tabela5[[#This Row],[Hora ]]))+(HOUR(Tabela5[[#This Row],[Hora ]])*60))</f>
        <v>209</v>
      </c>
      <c r="X716" t="str">
        <f t="shared" si="11"/>
        <v>Acima de 120 minutos</v>
      </c>
      <c r="Y716" s="3">
        <f>IFERROR(MROUND(Tabela5[[#This Row],[Filtro Horário Fim]],1/48)," ")</f>
        <v>0.75</v>
      </c>
      <c r="Z716" s="3">
        <f>IFERROR(MROUND(Tabela5[[#This Row],[Hora Início Realizado]],1/48)," ")</f>
        <v>0.5625</v>
      </c>
    </row>
    <row r="717" spans="1:26" x14ac:dyDescent="0.3">
      <c r="A717" t="s">
        <v>17</v>
      </c>
      <c r="B717">
        <v>402</v>
      </c>
      <c r="C717" t="s">
        <v>3032</v>
      </c>
      <c r="D717" t="s">
        <v>3033</v>
      </c>
      <c r="E717" t="s">
        <v>3034</v>
      </c>
      <c r="F717" t="s">
        <v>3035</v>
      </c>
      <c r="G717" t="s">
        <v>2841</v>
      </c>
      <c r="H717" t="s">
        <v>3036</v>
      </c>
      <c r="I717" t="s">
        <v>24</v>
      </c>
      <c r="J717" t="s">
        <v>37</v>
      </c>
      <c r="K717" t="s">
        <v>3037</v>
      </c>
      <c r="L717" t="s">
        <v>27</v>
      </c>
      <c r="M717" t="s">
        <v>28</v>
      </c>
      <c r="N717" t="s">
        <v>3038</v>
      </c>
      <c r="O717" s="3" t="s">
        <v>3039</v>
      </c>
      <c r="P717" t="s">
        <v>41</v>
      </c>
      <c r="R717">
        <v>2.375</v>
      </c>
      <c r="S717" t="str">
        <f>LEFT(Tabela5[[#This Row],[Hora Fim Realizado]],5)</f>
        <v>20:46</v>
      </c>
      <c r="T717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717" s="3">
        <f>IF((V717-(Tabela5[[#This Row],[Hora Fim Realizado]]-Tabela5[[#This Row],[Hora Início Realizado]]))&lt; 0,(Tabela5[[#This Row],[Hora Fim Realizado]]-Tabela5[[#This Row],[Hora Início Realizado]])-V717,V717-(Tabela5[[#This Row],[Hora Fim Realizado]]-Tabela5[[#This Row],[Hora Início Realizado]]))</f>
        <v>0.30424768518518519</v>
      </c>
      <c r="W717">
        <f>IF((V717-(Tabela5[[#This Row],[Hora Fim Realizado]]-Tabela5[[#This Row],[Hora Início Realizado]]))&lt; 0,-1*(MINUTE(Tabela5[[#This Row],[Hora ]]))+(HOUR(Tabela5[[#This Row],[Hora ]])*60),(MINUTE(Tabela5[[#This Row],[Hora ]]))+(HOUR(Tabela5[[#This Row],[Hora ]])*60))</f>
        <v>402</v>
      </c>
      <c r="X717" t="str">
        <f t="shared" si="11"/>
        <v>Acima de 120 minutos</v>
      </c>
      <c r="Y717" s="3">
        <f>IFERROR(MROUND(Tabela5[[#This Row],[Filtro Horário Fim]],1/48)," ")</f>
        <v>0.875</v>
      </c>
      <c r="Z717" s="3">
        <f>IFERROR(MROUND(Tabela5[[#This Row],[Hora Início Realizado]],1/48)," ")</f>
        <v>0.5625</v>
      </c>
    </row>
    <row r="718" spans="1:26" x14ac:dyDescent="0.3">
      <c r="A718" t="s">
        <v>17</v>
      </c>
      <c r="B718">
        <v>305</v>
      </c>
      <c r="C718" t="s">
        <v>3032</v>
      </c>
      <c r="D718" t="s">
        <v>3040</v>
      </c>
      <c r="E718" t="s">
        <v>3041</v>
      </c>
      <c r="F718" t="s">
        <v>3042</v>
      </c>
      <c r="G718" t="s">
        <v>2875</v>
      </c>
      <c r="H718" t="s">
        <v>362</v>
      </c>
      <c r="I718" t="s">
        <v>24</v>
      </c>
      <c r="J718" t="s">
        <v>37</v>
      </c>
      <c r="K718" t="s">
        <v>3037</v>
      </c>
      <c r="L718" t="s">
        <v>27</v>
      </c>
      <c r="M718" t="s">
        <v>28</v>
      </c>
      <c r="N718" t="s">
        <v>852</v>
      </c>
      <c r="O718" s="3" t="s">
        <v>3043</v>
      </c>
      <c r="P718" t="s">
        <v>31</v>
      </c>
      <c r="R718">
        <v>4</v>
      </c>
      <c r="S718" t="str">
        <f>LEFT(Tabela5[[#This Row],[Hora Fim Realizado]],5)</f>
        <v>20:25</v>
      </c>
      <c r="T718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718" s="3">
        <f>IF((V718-(Tabela5[[#This Row],[Hora Fim Realizado]]-Tabela5[[#This Row],[Hora Início Realizado]]))&lt; 0,(Tabela5[[#This Row],[Hora Fim Realizado]]-Tabela5[[#This Row],[Hora Início Realizado]])-V718,V718-(Tabela5[[#This Row],[Hora Fim Realizado]]-Tabela5[[#This Row],[Hora Início Realizado]]))</f>
        <v>0.28881944444444441</v>
      </c>
      <c r="W718">
        <f>IF((V718-(Tabela5[[#This Row],[Hora Fim Realizado]]-Tabela5[[#This Row],[Hora Início Realizado]]))&lt; 0,-1*(MINUTE(Tabela5[[#This Row],[Hora ]]))+(HOUR(Tabela5[[#This Row],[Hora ]])*60),(MINUTE(Tabela5[[#This Row],[Hora ]]))+(HOUR(Tabela5[[#This Row],[Hora ]])*60))</f>
        <v>305</v>
      </c>
      <c r="X718" t="str">
        <f t="shared" si="11"/>
        <v>Acima de 120 minutos</v>
      </c>
      <c r="Y718" s="3">
        <f>IFERROR(MROUND(Tabela5[[#This Row],[Filtro Horário Fim]],1/48)," ")</f>
        <v>0.85416666666666663</v>
      </c>
      <c r="Z718" s="3">
        <f>IFERROR(MROUND(Tabela5[[#This Row],[Hora Início Realizado]],1/48)," ")</f>
        <v>0.5625</v>
      </c>
    </row>
    <row r="719" spans="1:26" x14ac:dyDescent="0.3">
      <c r="A719" t="s">
        <v>17</v>
      </c>
      <c r="B719">
        <v>389</v>
      </c>
      <c r="C719" t="s">
        <v>3032</v>
      </c>
      <c r="D719" t="s">
        <v>965</v>
      </c>
      <c r="E719" t="s">
        <v>3044</v>
      </c>
      <c r="F719" t="s">
        <v>3045</v>
      </c>
      <c r="G719" t="s">
        <v>2859</v>
      </c>
      <c r="H719" t="s">
        <v>833</v>
      </c>
      <c r="I719" t="s">
        <v>24</v>
      </c>
      <c r="J719" t="s">
        <v>37</v>
      </c>
      <c r="K719" t="s">
        <v>3037</v>
      </c>
      <c r="L719" t="s">
        <v>27</v>
      </c>
      <c r="M719" t="s">
        <v>28</v>
      </c>
      <c r="N719" t="s">
        <v>3046</v>
      </c>
      <c r="O719" s="3" t="s">
        <v>3047</v>
      </c>
      <c r="P719" t="s">
        <v>92</v>
      </c>
      <c r="R719">
        <v>5.46</v>
      </c>
      <c r="S719" t="str">
        <f>LEFT(Tabela5[[#This Row],[Hora Fim Realizado]],5)</f>
        <v>20:56</v>
      </c>
      <c r="T719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719" s="3">
        <f>IF((V719-(Tabela5[[#This Row],[Hora Fim Realizado]]-Tabela5[[#This Row],[Hora Início Realizado]]))&lt; 0,(Tabela5[[#This Row],[Hora Fim Realizado]]-Tabela5[[#This Row],[Hora Início Realizado]])-V719,V719-(Tabela5[[#This Row],[Hora Fim Realizado]]-Tabela5[[#This Row],[Hora Início Realizado]]))</f>
        <v>0.31359953703703713</v>
      </c>
      <c r="W719">
        <f>IF((V719-(Tabela5[[#This Row],[Hora Fim Realizado]]-Tabela5[[#This Row],[Hora Início Realizado]]))&lt; 0,-1*(MINUTE(Tabela5[[#This Row],[Hora ]]))+(HOUR(Tabela5[[#This Row],[Hora ]])*60),(MINUTE(Tabela5[[#This Row],[Hora ]]))+(HOUR(Tabela5[[#This Row],[Hora ]])*60))</f>
        <v>389</v>
      </c>
      <c r="X719" t="str">
        <f t="shared" si="11"/>
        <v>Acima de 120 minutos</v>
      </c>
      <c r="Y719" s="3">
        <f>IFERROR(MROUND(Tabela5[[#This Row],[Filtro Horário Fim]],1/48)," ")</f>
        <v>0.875</v>
      </c>
      <c r="Z719" s="3">
        <f>IFERROR(MROUND(Tabela5[[#This Row],[Hora Início Realizado]],1/48)," ")</f>
        <v>0.5625</v>
      </c>
    </row>
    <row r="720" spans="1:26" x14ac:dyDescent="0.3">
      <c r="A720" t="s">
        <v>17</v>
      </c>
      <c r="B720">
        <v>383</v>
      </c>
      <c r="C720" t="s">
        <v>3032</v>
      </c>
      <c r="D720" t="s">
        <v>857</v>
      </c>
      <c r="E720" t="s">
        <v>3048</v>
      </c>
      <c r="F720" t="s">
        <v>3049</v>
      </c>
      <c r="G720" t="s">
        <v>2881</v>
      </c>
      <c r="H720" t="s">
        <v>3036</v>
      </c>
      <c r="I720" t="s">
        <v>24</v>
      </c>
      <c r="J720" t="s">
        <v>37</v>
      </c>
      <c r="K720" t="s">
        <v>3037</v>
      </c>
      <c r="L720" t="s">
        <v>27</v>
      </c>
      <c r="M720" t="s">
        <v>28</v>
      </c>
      <c r="N720" t="s">
        <v>3050</v>
      </c>
      <c r="O720" s="3" t="s">
        <v>3051</v>
      </c>
      <c r="P720" t="s">
        <v>50</v>
      </c>
      <c r="R720">
        <v>4.875</v>
      </c>
      <c r="S720" t="str">
        <f>LEFT(Tabela5[[#This Row],[Hora Fim Realizado]],5)</f>
        <v>21:23</v>
      </c>
      <c r="T720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Acima de 21h</v>
      </c>
      <c r="U720" s="3">
        <f>IF((V720-(Tabela5[[#This Row],[Hora Fim Realizado]]-Tabela5[[#This Row],[Hora Início Realizado]]))&lt; 0,(Tabela5[[#This Row],[Hora Fim Realizado]]-Tabela5[[#This Row],[Hora Início Realizado]])-V720,V720-(Tabela5[[#This Row],[Hora Fim Realizado]]-Tabela5[[#This Row],[Hora Início Realizado]]))</f>
        <v>0.31761574074074073</v>
      </c>
      <c r="W720">
        <f>IF((V720-(Tabela5[[#This Row],[Hora Fim Realizado]]-Tabela5[[#This Row],[Hora Início Realizado]]))&lt; 0,-1*(MINUTE(Tabela5[[#This Row],[Hora ]]))+(HOUR(Tabela5[[#This Row],[Hora ]])*60),(MINUTE(Tabela5[[#This Row],[Hora ]]))+(HOUR(Tabela5[[#This Row],[Hora ]])*60))</f>
        <v>383</v>
      </c>
      <c r="X720" t="str">
        <f t="shared" si="11"/>
        <v>Acima de 120 minutos</v>
      </c>
      <c r="Y720" s="3">
        <f>IFERROR(MROUND(Tabela5[[#This Row],[Filtro Horário Fim]],1/48)," ")</f>
        <v>0.89583333333333326</v>
      </c>
      <c r="Z720" s="3">
        <f>IFERROR(MROUND(Tabela5[[#This Row],[Hora Início Realizado]],1/48)," ")</f>
        <v>0.58333333333333326</v>
      </c>
    </row>
    <row r="721" spans="1:26" x14ac:dyDescent="0.3">
      <c r="A721" t="s">
        <v>17</v>
      </c>
      <c r="B721">
        <v>404</v>
      </c>
      <c r="C721" t="s">
        <v>3032</v>
      </c>
      <c r="D721" t="s">
        <v>875</v>
      </c>
      <c r="E721" t="s">
        <v>3052</v>
      </c>
      <c r="F721" t="s">
        <v>3053</v>
      </c>
      <c r="G721" t="s">
        <v>2887</v>
      </c>
      <c r="H721" t="s">
        <v>166</v>
      </c>
      <c r="I721" t="s">
        <v>24</v>
      </c>
      <c r="J721" t="s">
        <v>37</v>
      </c>
      <c r="K721" t="s">
        <v>3037</v>
      </c>
      <c r="L721" t="s">
        <v>27</v>
      </c>
      <c r="M721" t="s">
        <v>28</v>
      </c>
      <c r="N721" t="s">
        <v>3054</v>
      </c>
      <c r="O721" s="3" t="s">
        <v>916</v>
      </c>
      <c r="P721" t="s">
        <v>68</v>
      </c>
      <c r="R721">
        <v>6.875</v>
      </c>
      <c r="S721" t="str">
        <f>LEFT(Tabela5[[#This Row],[Hora Fim Realizado]],5)</f>
        <v>20:46</v>
      </c>
      <c r="T721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721" s="3">
        <f>IF((V721-(Tabela5[[#This Row],[Hora Fim Realizado]]-Tabela5[[#This Row],[Hora Início Realizado]]))&lt; 0,(Tabela5[[#This Row],[Hora Fim Realizado]]-Tabela5[[#This Row],[Hora Início Realizado]])-V721,V721-(Tabela5[[#This Row],[Hora Fim Realizado]]-Tabela5[[#This Row],[Hora Início Realizado]]))</f>
        <v>0.30328703703703708</v>
      </c>
      <c r="W721">
        <f>IF((V721-(Tabela5[[#This Row],[Hora Fim Realizado]]-Tabela5[[#This Row],[Hora Início Realizado]]))&lt; 0,-1*(MINUTE(Tabela5[[#This Row],[Hora ]]))+(HOUR(Tabela5[[#This Row],[Hora ]])*60),(MINUTE(Tabela5[[#This Row],[Hora ]]))+(HOUR(Tabela5[[#This Row],[Hora ]])*60))</f>
        <v>404</v>
      </c>
      <c r="X721" t="str">
        <f t="shared" si="11"/>
        <v>Acima de 120 minutos</v>
      </c>
      <c r="Y721" s="3">
        <f>IFERROR(MROUND(Tabela5[[#This Row],[Filtro Horário Fim]],1/48)," ")</f>
        <v>0.875</v>
      </c>
      <c r="Z721" s="3">
        <f>IFERROR(MROUND(Tabela5[[#This Row],[Hora Início Realizado]],1/48)," ")</f>
        <v>0.5625</v>
      </c>
    </row>
    <row r="722" spans="1:26" x14ac:dyDescent="0.3">
      <c r="A722" t="s">
        <v>17</v>
      </c>
      <c r="B722">
        <v>374</v>
      </c>
      <c r="C722" t="s">
        <v>3032</v>
      </c>
      <c r="D722" t="s">
        <v>884</v>
      </c>
      <c r="E722" t="s">
        <v>3055</v>
      </c>
      <c r="F722" t="s">
        <v>3056</v>
      </c>
      <c r="G722" t="s">
        <v>2848</v>
      </c>
      <c r="H722" t="s">
        <v>941</v>
      </c>
      <c r="I722" t="s">
        <v>24</v>
      </c>
      <c r="J722" t="s">
        <v>37</v>
      </c>
      <c r="K722" t="s">
        <v>3037</v>
      </c>
      <c r="L722" t="s">
        <v>27</v>
      </c>
      <c r="M722" t="s">
        <v>28</v>
      </c>
      <c r="N722" t="s">
        <v>3057</v>
      </c>
      <c r="O722" s="3" t="s">
        <v>3058</v>
      </c>
      <c r="P722" t="s">
        <v>59</v>
      </c>
      <c r="R722">
        <v>9</v>
      </c>
      <c r="S722" t="str">
        <f>LEFT(Tabela5[[#This Row],[Hora Fim Realizado]],5)</f>
        <v>20:59</v>
      </c>
      <c r="T722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722" s="3">
        <f>IF((V722-(Tabela5[[#This Row],[Hora Fim Realizado]]-Tabela5[[#This Row],[Hora Início Realizado]]))&lt; 0,(Tabela5[[#This Row],[Hora Fim Realizado]]-Tabela5[[#This Row],[Hora Início Realizado]])-V722,V722-(Tabela5[[#This Row],[Hora Fim Realizado]]-Tabela5[[#This Row],[Hora Início Realizado]]))</f>
        <v>0.32414351851851853</v>
      </c>
      <c r="W722">
        <f>IF((V722-(Tabela5[[#This Row],[Hora Fim Realizado]]-Tabela5[[#This Row],[Hora Início Realizado]]))&lt; 0,-1*(MINUTE(Tabela5[[#This Row],[Hora ]]))+(HOUR(Tabela5[[#This Row],[Hora ]])*60),(MINUTE(Tabela5[[#This Row],[Hora ]]))+(HOUR(Tabela5[[#This Row],[Hora ]])*60))</f>
        <v>374</v>
      </c>
      <c r="X722" t="str">
        <f t="shared" si="11"/>
        <v>Acima de 120 minutos</v>
      </c>
      <c r="Y722" s="3">
        <f>IFERROR(MROUND(Tabela5[[#This Row],[Filtro Horário Fim]],1/48)," ")</f>
        <v>0.875</v>
      </c>
      <c r="Z722" s="3">
        <f>IFERROR(MROUND(Tabela5[[#This Row],[Hora Início Realizado]],1/48)," ")</f>
        <v>0.54166666666666663</v>
      </c>
    </row>
    <row r="723" spans="1:26" x14ac:dyDescent="0.3">
      <c r="A723" t="s">
        <v>17</v>
      </c>
      <c r="B723">
        <v>415</v>
      </c>
      <c r="C723" t="s">
        <v>3032</v>
      </c>
      <c r="D723" t="s">
        <v>777</v>
      </c>
      <c r="E723" t="s">
        <v>3059</v>
      </c>
      <c r="F723" t="s">
        <v>3060</v>
      </c>
      <c r="G723" t="s">
        <v>2870</v>
      </c>
      <c r="H723" t="s">
        <v>558</v>
      </c>
      <c r="I723" t="s">
        <v>24</v>
      </c>
      <c r="J723" t="s">
        <v>37</v>
      </c>
      <c r="K723" t="s">
        <v>3037</v>
      </c>
      <c r="L723" t="s">
        <v>27</v>
      </c>
      <c r="M723" t="s">
        <v>28</v>
      </c>
      <c r="N723" t="s">
        <v>2030</v>
      </c>
      <c r="O723" s="3" t="s">
        <v>3061</v>
      </c>
      <c r="P723" t="s">
        <v>31</v>
      </c>
      <c r="R723">
        <v>9.24</v>
      </c>
      <c r="S723" t="str">
        <f>LEFT(Tabela5[[#This Row],[Hora Fim Realizado]],5)</f>
        <v>20:19</v>
      </c>
      <c r="T723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723" s="3">
        <f>IF((V723-(Tabela5[[#This Row],[Hora Fim Realizado]]-Tabela5[[#This Row],[Hora Início Realizado]]))&lt; 0,(Tabela5[[#This Row],[Hora Fim Realizado]]-Tabela5[[#This Row],[Hora Início Realizado]])-V723,V723-(Tabela5[[#This Row],[Hora Fim Realizado]]-Tabela5[[#This Row],[Hora Início Realizado]]))</f>
        <v>0.29579861111111116</v>
      </c>
      <c r="W723">
        <f>IF((V723-(Tabela5[[#This Row],[Hora Fim Realizado]]-Tabela5[[#This Row],[Hora Início Realizado]]))&lt; 0,-1*(MINUTE(Tabela5[[#This Row],[Hora ]]))+(HOUR(Tabela5[[#This Row],[Hora ]])*60),(MINUTE(Tabela5[[#This Row],[Hora ]]))+(HOUR(Tabela5[[#This Row],[Hora ]])*60))</f>
        <v>415</v>
      </c>
      <c r="X723" t="str">
        <f t="shared" si="11"/>
        <v>Acima de 120 minutos</v>
      </c>
      <c r="Y723" s="3">
        <f>IFERROR(MROUND(Tabela5[[#This Row],[Filtro Horário Fim]],1/48)," ")</f>
        <v>0.85416666666666663</v>
      </c>
      <c r="Z723" s="3">
        <f>IFERROR(MROUND(Tabela5[[#This Row],[Hora Início Realizado]],1/48)," ")</f>
        <v>0.54166666666666663</v>
      </c>
    </row>
    <row r="724" spans="1:26" x14ac:dyDescent="0.3">
      <c r="A724" t="s">
        <v>17</v>
      </c>
      <c r="B724">
        <v>304</v>
      </c>
      <c r="C724" t="s">
        <v>3032</v>
      </c>
      <c r="D724" t="s">
        <v>124</v>
      </c>
      <c r="E724" t="s">
        <v>3062</v>
      </c>
      <c r="F724" t="s">
        <v>3063</v>
      </c>
      <c r="G724" t="s">
        <v>2835</v>
      </c>
      <c r="H724" t="s">
        <v>777</v>
      </c>
      <c r="I724" t="s">
        <v>24</v>
      </c>
      <c r="J724" t="s">
        <v>37</v>
      </c>
      <c r="K724" t="s">
        <v>3037</v>
      </c>
      <c r="L724" t="s">
        <v>27</v>
      </c>
      <c r="M724" t="s">
        <v>28</v>
      </c>
      <c r="N724" t="s">
        <v>3064</v>
      </c>
      <c r="O724" s="3" t="s">
        <v>3065</v>
      </c>
      <c r="P724" t="s">
        <v>50</v>
      </c>
      <c r="R724">
        <v>3.99</v>
      </c>
      <c r="S724" t="str">
        <f>LEFT(Tabela5[[#This Row],[Hora Fim Realizado]],5)</f>
        <v>20:42</v>
      </c>
      <c r="T724" t="str">
        <f>IF(Tabela5[[#This Row],[Filtro Horário Fim]]&lt;="17:00","Até 17h",IF(Tabela5[[#This Row],[Filtro Horário Fim]]&lt;"18:00","Até 18h",IF(Tabela5[[#This Row],[Filtro Horário Fim]]&lt;"19:00","Até 19h",IF(Tabela5[[#This Row],[Filtro Horário Fim]]&lt;"20:00","Até 20h",IF(Tabela5[[#This Row],[Filtro Horário Fim]]&lt;="21:00","Até 21h",IF(Tabela5[[#This Row],[Filtro Horário Fim]]&gt;"21:00","Acima de 21h"))))))</f>
        <v>Até 21h</v>
      </c>
      <c r="U724" s="3">
        <f>IF((V724-(Tabela5[[#This Row],[Hora Fim Realizado]]-Tabela5[[#This Row],[Hora Início Realizado]]))&lt; 0,(Tabela5[[#This Row],[Hora Fim Realizado]]-Tabela5[[#This Row],[Hora Início Realizado]])-V724,V724-(Tabela5[[#This Row],[Hora Fim Realizado]]-Tabela5[[#This Row],[Hora Início Realizado]]))</f>
        <v>0.28920138888888891</v>
      </c>
      <c r="W724">
        <f>IF((V724-(Tabela5[[#This Row],[Hora Fim Realizado]]-Tabela5[[#This Row],[Hora Início Realizado]]))&lt; 0,-1*(MINUTE(Tabela5[[#This Row],[Hora ]]))+(HOUR(Tabela5[[#This Row],[Hora ]])*60),(MINUTE(Tabela5[[#This Row],[Hora ]]))+(HOUR(Tabela5[[#This Row],[Hora ]])*60))</f>
        <v>304</v>
      </c>
      <c r="X724" t="str">
        <f t="shared" si="11"/>
        <v>Acima de 120 minutos</v>
      </c>
      <c r="Y724" s="3">
        <f>IFERROR(MROUND(Tabela5[[#This Row],[Filtro Horário Fim]],1/48)," ")</f>
        <v>0.85416666666666663</v>
      </c>
      <c r="Z724" s="3">
        <f>IFERROR(MROUND(Tabela5[[#This Row],[Hora Início Realizado]],1/48)," ")</f>
        <v>0.58333333333333326</v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30653-EA79-442B-80A1-7D329FD6BC44}">
  <dimension ref="A4:B6"/>
  <sheetViews>
    <sheetView workbookViewId="0">
      <selection activeCell="L8" sqref="L8"/>
    </sheetView>
  </sheetViews>
  <sheetFormatPr defaultRowHeight="14.4" x14ac:dyDescent="0.3"/>
  <cols>
    <col min="1" max="1" width="20.44140625" bestFit="1" customWidth="1"/>
    <col min="2" max="2" width="20.109375" bestFit="1" customWidth="1"/>
    <col min="3" max="3" width="10.6640625" bestFit="1" customWidth="1"/>
  </cols>
  <sheetData>
    <row r="4" spans="1:2" x14ac:dyDescent="0.3">
      <c r="B4" s="1" t="s">
        <v>2823</v>
      </c>
    </row>
    <row r="5" spans="1:2" x14ac:dyDescent="0.3">
      <c r="B5" t="s">
        <v>2824</v>
      </c>
    </row>
    <row r="6" spans="1:2" x14ac:dyDescent="0.3">
      <c r="A6" t="s">
        <v>2825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E6AC0-F467-4C7A-96CF-03A9FE91FCF7}">
  <dimension ref="A1:B4"/>
  <sheetViews>
    <sheetView workbookViewId="0"/>
  </sheetViews>
  <sheetFormatPr defaultRowHeight="14.4" x14ac:dyDescent="0.3"/>
  <cols>
    <col min="1" max="1" width="18.44140625" bestFit="1" customWidth="1"/>
    <col min="2" max="2" width="20.44140625" bestFit="1" customWidth="1"/>
    <col min="3" max="3" width="29.6640625" bestFit="1" customWidth="1"/>
  </cols>
  <sheetData>
    <row r="1" spans="1:2" x14ac:dyDescent="0.3">
      <c r="A1" s="1" t="s">
        <v>2822</v>
      </c>
      <c r="B1" t="s">
        <v>3199</v>
      </c>
    </row>
    <row r="3" spans="1:2" x14ac:dyDescent="0.3">
      <c r="A3" s="1" t="s">
        <v>2826</v>
      </c>
      <c r="B3" t="s">
        <v>2825</v>
      </c>
    </row>
    <row r="4" spans="1:2" x14ac:dyDescent="0.3">
      <c r="A4" s="2" t="s">
        <v>2824</v>
      </c>
    </row>
  </sheetData>
  <pageMargins left="0.511811024" right="0.511811024" top="0.78740157499999996" bottom="0.78740157499999996" header="0.31496062000000002" footer="0.31496062000000002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E5BDBCDC12B514DAAD9B091BD7AA27B" ma:contentTypeVersion="17" ma:contentTypeDescription="Crie um novo documento." ma:contentTypeScope="" ma:versionID="0e771959d64258fb73d3582aedd9adaa">
  <xsd:schema xmlns:xsd="http://www.w3.org/2001/XMLSchema" xmlns:xs="http://www.w3.org/2001/XMLSchema" xmlns:p="http://schemas.microsoft.com/office/2006/metadata/properties" xmlns:ns2="42445fcd-3c6a-496d-9b20-7394213757cc" xmlns:ns3="497752e4-6eda-4b93-9003-be26984642a1" targetNamespace="http://schemas.microsoft.com/office/2006/metadata/properties" ma:root="true" ma:fieldsID="d0afdadb29c8701a9c4535ed20da647f" ns2:_="" ns3:_="">
    <xsd:import namespace="42445fcd-3c6a-496d-9b20-7394213757cc"/>
    <xsd:import namespace="497752e4-6eda-4b93-9003-be26984642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445fcd-3c6a-496d-9b20-7394213757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9" nillable="true" ma:taxonomy="true" ma:internalName="lcf76f155ced4ddcb4097134ff3c332f" ma:taxonomyFieldName="MediaServiceImageTags" ma:displayName="Marcações de imagem" ma:readOnly="false" ma:fieldId="{5cf76f15-5ced-4ddc-b409-7134ff3c332f}" ma:taxonomyMulti="true" ma:sspId="fce95d02-0283-4058-b157-1f44ea38b54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7752e4-6eda-4b93-9003-be26984642a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19c91f68-8135-4b51-b879-e0ad01356a90}" ma:internalName="TaxCatchAll" ma:showField="CatchAllData" ma:web="497752e4-6eda-4b93-9003-be26984642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97752e4-6eda-4b93-9003-be26984642a1" xsi:nil="true"/>
    <lcf76f155ced4ddcb4097134ff3c332f xmlns="42445fcd-3c6a-496d-9b20-7394213757cc">
      <Terms xmlns="http://schemas.microsoft.com/office/infopath/2007/PartnerControls"/>
    </lcf76f155ced4ddcb4097134ff3c332f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e p W e W L c x L 8 W k A A A A 9 g A A A B I A H A B D b 2 5 m a W c v U G F j a 2 F n Z S 5 4 b W w g o h g A K K A U A A A A A A A A A A A A A A A A A A A A A A A A A A A A h Y 9 B D o I w F E S v Q r q n L T V R Q z 4 l 0 a 0 k R h P j t i k V G q E Q W i x 3 c + G R v I I Y R d 2 5 n D d v M X O / 3 i A d 6 i q 4 q M 7 q x i Q o w h Q F y s g m 1 6 Z I U O 9 O 4 R K l H L Z C n k W h g l E 2 N h 5 s n q D S u T Y m x H u P / Q w 3 X U E Y p R E 5 Z p u 9 L F U t 0 E f W / + V Q G + u E k Q p x O L z G c I Y j N s e M L T A F M k H I t P k K b N z 7 b H 8 g r P v K 9 Z 3 i r Q t X O y B T B P L + w B 9 Q S w M E F A A C A A g A e p W e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q V n l g o i k e 4 D g A A A B E A A A A T A B w A R m 9 y b X V s Y X M v U 2 V j d G l v b j E u b S C i G A A o o B Q A A A A A A A A A A A A A A A A A A A A A A A A A A A A r T k 0 u y c z P U w i G 0 I b W A F B L A Q I t A B Q A A g A I A H q V n l i 3 M S / F p A A A A P Y A A A A S A A A A A A A A A A A A A A A A A A A A A A B D b 2 5 m a W c v U G F j a 2 F n Z S 5 4 b W x Q S w E C L Q A U A A I A C A B 6 l Z 5 Y D 8 r p q 6 Q A A A D p A A A A E w A A A A A A A A A A A A A A A A D w A A A A W 0 N v b n R l b n R f V H l w Z X N d L n h t b F B L A Q I t A B Q A A g A I A H q V n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F t j N 0 7 d u U + x 0 X w d z L V 7 R w A A A A A C A A A A A A A Q Z g A A A A E A A C A A A A A D s 3 w q w j 0 X e P s N O 7 E g e K u 8 X X Q z w 6 W b 8 W f u 0 I l b i u 5 U 1 w A A A A A O g A A A A A I A A C A A A A C Y u Z e G F h 8 V E L O X G x i G B g 3 j v y 0 t o 8 2 H f Z / U n / r 4 U h + V v V A A A A B 7 l G z z q / D F w Y n 0 K 4 7 r S R a j z r i z Q n 4 Y A O t Q X T U B q R y p E w b j l 7 E K 1 c O B I V s D 7 L L I a N f O z + R U j B D g t 2 i w T S E u j u q o J 3 V G L W i o U y j 0 r G 0 9 L 0 o j W E A A A A A e J E 5 6 l 5 l M t q P K v k c + 7 x 4 V N J 9 c T D N J U I F p V 1 A y g p C H F z m Y / t 3 a R u n c Q H O Y N T l E C 4 y t O V / P s K B n f c I 7 C w Y H C s L 1 < / D a t a M a s h u p > 
</file>

<file path=customXml/itemProps1.xml><?xml version="1.0" encoding="utf-8"?>
<ds:datastoreItem xmlns:ds="http://schemas.openxmlformats.org/officeDocument/2006/customXml" ds:itemID="{7C5BCD47-5C56-4D74-9DEE-92A9C9A931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445fcd-3c6a-496d-9b20-7394213757cc"/>
    <ds:schemaRef ds:uri="497752e4-6eda-4b93-9003-be26984642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2F0A005-7142-41FC-A3A0-ED7EF60A803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A1252C-6C01-4F1A-8855-F6DD734ADEC0}">
  <ds:schemaRefs>
    <ds:schemaRef ds:uri="http://schemas.microsoft.com/office/2006/documentManagement/types"/>
    <ds:schemaRef ds:uri="http://schemas.microsoft.com/office/2006/metadata/properties"/>
    <ds:schemaRef ds:uri="42445fcd-3c6a-496d-9b20-7394213757cc"/>
    <ds:schemaRef ds:uri="http://schemas.openxmlformats.org/package/2006/metadata/core-properties"/>
    <ds:schemaRef ds:uri="http://purl.org/dc/terms/"/>
    <ds:schemaRef ds:uri="http://purl.org/dc/elements/1.1/"/>
    <ds:schemaRef ds:uri="http://schemas.microsoft.com/office/infopath/2007/PartnerControls"/>
    <ds:schemaRef ds:uri="497752e4-6eda-4b93-9003-be26984642a1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13FE7564-9075-4165-A519-D622DC09864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 de Dados</vt:lpstr>
      <vt:lpstr>Planilha13</vt:lpstr>
      <vt:lpstr>Planilha14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Portfólio - SGP - Análise de Roteiro</dc:title>
  <dc:subject/>
  <dc:creator>Raul Santoro</dc:creator>
  <cp:keywords/>
  <dc:description/>
  <cp:lastModifiedBy>João Pedro Dórea</cp:lastModifiedBy>
  <cp:revision/>
  <dcterms:created xsi:type="dcterms:W3CDTF">2024-02-16T17:47:20Z</dcterms:created>
  <dcterms:modified xsi:type="dcterms:W3CDTF">2024-08-22T03:40:48Z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dc542d3-6316-42ad-9eaa-e82fa419e5f2_Enabled">
    <vt:lpwstr>true</vt:lpwstr>
  </property>
  <property fmtid="{D5CDD505-2E9C-101B-9397-08002B2CF9AE}" pid="3" name="MSIP_Label_3dc542d3-6316-42ad-9eaa-e82fa419e5f2_SetDate">
    <vt:lpwstr>2024-02-16T17:51:50Z</vt:lpwstr>
  </property>
  <property fmtid="{D5CDD505-2E9C-101B-9397-08002B2CF9AE}" pid="4" name="MSIP_Label_3dc542d3-6316-42ad-9eaa-e82fa419e5f2_Method">
    <vt:lpwstr>Standard</vt:lpwstr>
  </property>
  <property fmtid="{D5CDD505-2E9C-101B-9397-08002B2CF9AE}" pid="5" name="MSIP_Label_3dc542d3-6316-42ad-9eaa-e82fa419e5f2_Name">
    <vt:lpwstr>3dc542d3-6316-42ad-9eaa-e82fa419e5f2</vt:lpwstr>
  </property>
  <property fmtid="{D5CDD505-2E9C-101B-9397-08002B2CF9AE}" pid="6" name="MSIP_Label_3dc542d3-6316-42ad-9eaa-e82fa419e5f2_SiteId">
    <vt:lpwstr>a7cdc447-3b29-4b41-b73e-8a2cb54b06c6</vt:lpwstr>
  </property>
  <property fmtid="{D5CDD505-2E9C-101B-9397-08002B2CF9AE}" pid="7" name="MSIP_Label_3dc542d3-6316-42ad-9eaa-e82fa419e5f2_ActionId">
    <vt:lpwstr>05c1407d-9886-40ae-8707-0e2501755ca5</vt:lpwstr>
  </property>
  <property fmtid="{D5CDD505-2E9C-101B-9397-08002B2CF9AE}" pid="8" name="MSIP_Label_3dc542d3-6316-42ad-9eaa-e82fa419e5f2_ContentBits">
    <vt:lpwstr>0</vt:lpwstr>
  </property>
  <property fmtid="{D5CDD505-2E9C-101B-9397-08002B2CF9AE}" pid="9" name="MediaServiceImageTags">
    <vt:lpwstr/>
  </property>
  <property fmtid="{D5CDD505-2E9C-101B-9397-08002B2CF9AE}" pid="10" name="ContentTypeId">
    <vt:lpwstr>0x0101002E5BDBCDC12B514DAAD9B091BD7AA27B</vt:lpwstr>
  </property>
  <property fmtid="{D5CDD505-2E9C-101B-9397-08002B2CF9AE}" pid="11" name="SV_QUERY_LIST_4F35BF76-6C0D-4D9B-82B2-816C12CF3733">
    <vt:lpwstr>empty_477D106A-C0D6-4607-AEBD-E2C9D60EA279</vt:lpwstr>
  </property>
  <property fmtid="{D5CDD505-2E9C-101B-9397-08002B2CF9AE}" pid="12" name="SV_HIDDEN_GRID_QUERY_LIST_4F35BF76-6C0D-4D9B-82B2-816C12CF3733">
    <vt:lpwstr>empty_477D106A-C0D6-4607-AEBD-E2C9D60EA279</vt:lpwstr>
  </property>
</Properties>
</file>