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1501CB-AC4D-4753-B9E2-3932BD495B58}" xr6:coauthVersionLast="47" xr6:coauthVersionMax="47" xr10:uidLastSave="{00000000-0000-0000-0000-000000000000}"/>
  <bookViews>
    <workbookView xWindow="6150" yWindow="1665" windowWidth="21855" windowHeight="13065" firstSheet="5" activeTab="9" xr2:uid="{00000000-000D-0000-FFFF-FFFF00000000}"/>
  </bookViews>
  <sheets>
    <sheet name="JOÃO MÊS 07" sheetId="1" r:id="rId1"/>
    <sheet name="JOÃO MES 08" sheetId="2" r:id="rId2"/>
    <sheet name="JOÃO MES 09" sheetId="3" r:id="rId3"/>
    <sheet name="JOÃO MES 10" sheetId="4" r:id="rId4"/>
    <sheet name="JOÃO MÊS 11" sheetId="5" r:id="rId5"/>
    <sheet name="JOÃO 03 DE 2025" sheetId="6" r:id="rId6"/>
    <sheet name="JOÃO 04 DE 2025" sheetId="7" r:id="rId7"/>
    <sheet name="JOÃO 05 DE 2025" sheetId="8" r:id="rId8"/>
    <sheet name="JOÃO 06 DE 2025" sheetId="9" r:id="rId9"/>
    <sheet name="JOÃO 07 DE 2025" sheetId="10" r:id="rId10"/>
  </sheets>
  <calcPr calcId="191029" calcMode="manual"/>
</workbook>
</file>

<file path=xl/calcChain.xml><?xml version="1.0" encoding="utf-8"?>
<calcChain xmlns="http://schemas.openxmlformats.org/spreadsheetml/2006/main">
  <c r="K2" i="10" l="1"/>
  <c r="L6" i="10" s="1"/>
  <c r="L2" i="9"/>
  <c r="L2" i="10"/>
  <c r="K2" i="9"/>
  <c r="L6" i="9" s="1"/>
  <c r="L2" i="8"/>
  <c r="K2" i="8"/>
  <c r="L6" i="8" s="1"/>
  <c r="J2" i="7"/>
  <c r="K6" i="7" s="1"/>
  <c r="K2" i="7"/>
  <c r="J2" i="4"/>
  <c r="K6" i="4" s="1"/>
  <c r="K39" i="4"/>
  <c r="J39" i="4"/>
  <c r="I39" i="4"/>
  <c r="H39" i="4"/>
  <c r="G39" i="4"/>
  <c r="K2" i="4"/>
  <c r="K2" i="6"/>
  <c r="L6" i="6"/>
  <c r="L2" i="6"/>
  <c r="K2" i="5"/>
  <c r="J2" i="5"/>
  <c r="K6" i="5" s="1"/>
  <c r="J39" i="5"/>
  <c r="G23" i="5"/>
  <c r="K42" i="4"/>
  <c r="J26" i="4"/>
  <c r="I25" i="3"/>
  <c r="H25" i="3"/>
  <c r="F25" i="3"/>
  <c r="J22" i="3"/>
  <c r="L2" i="3"/>
  <c r="K2" i="3"/>
  <c r="L7" i="3" s="1"/>
  <c r="K7" i="2"/>
  <c r="K2" i="2"/>
  <c r="J2" i="2"/>
  <c r="K7" i="1"/>
  <c r="K2" i="1"/>
  <c r="J2" i="1"/>
</calcChain>
</file>

<file path=xl/sharedStrings.xml><?xml version="1.0" encoding="utf-8"?>
<sst xmlns="http://schemas.openxmlformats.org/spreadsheetml/2006/main" count="503" uniqueCount="362">
  <si>
    <t>CNPJ</t>
  </si>
  <si>
    <t>RAZÃO SOCIAL</t>
  </si>
  <si>
    <t>TELEFONE</t>
  </si>
  <si>
    <t>E-MAIL</t>
  </si>
  <si>
    <t>QUANTIDADE</t>
  </si>
  <si>
    <t>Cartão</t>
  </si>
  <si>
    <t>VALOR TOTAL</t>
  </si>
  <si>
    <t>DATA DA VENDA</t>
  </si>
  <si>
    <t>DATA ATIVAÇÃO</t>
  </si>
  <si>
    <t>VALORES SOMADOS</t>
  </si>
  <si>
    <t>VALORES PAGOS</t>
  </si>
  <si>
    <t>06.043.272/0001-55</t>
  </si>
  <si>
    <t>LABSONO DIAGNOSTICO E SOLUCOES EM SONO</t>
  </si>
  <si>
    <t>51 9271-0836</t>
  </si>
  <si>
    <t>contato@kontari.com.br</t>
  </si>
  <si>
    <t>51.254.578/0001-05</t>
  </si>
  <si>
    <t>REALMAQ SERVICOS LTDA</t>
  </si>
  <si>
    <t>62 9127-2590</t>
  </si>
  <si>
    <t>REALMAQ@OUTLOOK.COM</t>
  </si>
  <si>
    <t>27.426.863/0001-81</t>
  </si>
  <si>
    <t>FOX ATACADISTA LTDA</t>
  </si>
  <si>
    <t>12 98822-4740</t>
  </si>
  <si>
    <t>comercial@foxatacadista.com</t>
  </si>
  <si>
    <t>53.486.862/0001-32</t>
  </si>
  <si>
    <t>LRS TELECOM E INTERNET LTDA</t>
  </si>
  <si>
    <t>16 99244-1949</t>
  </si>
  <si>
    <t>financeiro@xtremafibra.com.br</t>
  </si>
  <si>
    <t>51.071.088/0001-73</t>
  </si>
  <si>
    <t>O. S. REFRIGERACAO E SERVICOS LTDA</t>
  </si>
  <si>
    <t>OSREFRIGERACAORP@GMAIL.COM</t>
  </si>
  <si>
    <t xml:space="preserve">META </t>
  </si>
  <si>
    <t>FALTA</t>
  </si>
  <si>
    <t>CARTÃO</t>
  </si>
  <si>
    <t>33.905.643/0001-33</t>
  </si>
  <si>
    <t>CARDAN PINHEIRINHO COMERCIO DE PECAS PARA VEICULO LTDA</t>
  </si>
  <si>
    <t>mmfcardanscuritiba@gmail.com</t>
  </si>
  <si>
    <t>53.563.138/0001-65</t>
  </si>
  <si>
    <t>PC LUIZ EDUARDO MAGALHAES</t>
  </si>
  <si>
    <t>62 8593-5421</t>
  </si>
  <si>
    <t>HOMISSONMCTECH@GMIL.COM</t>
  </si>
  <si>
    <t>51.953.463/0001-09</t>
  </si>
  <si>
    <t>ACONA IMOVEIS LTDA.</t>
  </si>
  <si>
    <t>11 98999-2883</t>
  </si>
  <si>
    <t>iaconaimoveis@outlook.com</t>
  </si>
  <si>
    <t>48.518.331/0001-44</t>
  </si>
  <si>
    <t>CARDAMOMO HAMBURGUERIA</t>
  </si>
  <si>
    <t>marcus@Jmprepres.com</t>
  </si>
  <si>
    <t>45.896.675/0001-07</t>
  </si>
  <si>
    <t>H R CONSTRUTORA</t>
  </si>
  <si>
    <t>hrconstrutoraaseco@gmail.com</t>
  </si>
  <si>
    <t>META</t>
  </si>
  <si>
    <t>49.737.487/0001-89</t>
  </si>
  <si>
    <t>JM NET TELECOM LTDA</t>
  </si>
  <si>
    <t>Sacjmnet23@gmail.com</t>
  </si>
  <si>
    <t>51.362.597/0001/55</t>
  </si>
  <si>
    <t>JSG LIDER SEG LTDA</t>
  </si>
  <si>
    <t>jonasvigilancia@hotmail.com</t>
  </si>
  <si>
    <t>43.312.063/0001-96</t>
  </si>
  <si>
    <t>VIRTUDE SERVICOS DE REFORMAS LTDA</t>
  </si>
  <si>
    <t>11 97465-5114</t>
  </si>
  <si>
    <t>eliase247@yahoo.com.br</t>
  </si>
  <si>
    <t>51.347.400/0001-09</t>
  </si>
  <si>
    <t>MACRO FITNESS ACADEMIA</t>
  </si>
  <si>
    <t>macro.fitness@hotmail.com</t>
  </si>
  <si>
    <t>28.285.038/0001-77</t>
  </si>
  <si>
    <t>SOFÁ HOUSE</t>
  </si>
  <si>
    <t>Financeiro.lupeestofados@gmail.com</t>
  </si>
  <si>
    <t>44.225.413/0001-40</t>
  </si>
  <si>
    <t>D. C. GOMES LTDA</t>
  </si>
  <si>
    <t xml:space="preserve"> MINEIROINDAIATUBA@HOTMAIL.COM</t>
  </si>
  <si>
    <t>19.471.351/0003-70</t>
  </si>
  <si>
    <t>CRISTAL TEC LTDA</t>
  </si>
  <si>
    <t>FINANCEIROCRISTALTEC@HOTMAIL.COM</t>
  </si>
  <si>
    <t>VALORES CREDITADOS</t>
  </si>
  <si>
    <t>VALORES DE VENDAS SOMADOS</t>
  </si>
  <si>
    <t>43.817.224/0001-01</t>
  </si>
  <si>
    <t>MOSNA ESTACIONAMENTO LTDA</t>
  </si>
  <si>
    <t>+55 19 99422-8653</t>
  </si>
  <si>
    <t>mosnaestacionamento@gmail.com</t>
  </si>
  <si>
    <t>52.643.693/0001-34</t>
  </si>
  <si>
    <t>ESTACAO ANIMAL COMERCIO DE ANIMAIS VIVOS LTDA</t>
  </si>
  <si>
    <t>91 9307-0914</t>
  </si>
  <si>
    <t>rsscontabil.jayane@gmail.com</t>
  </si>
  <si>
    <t>54.797.504/0001-03</t>
  </si>
  <si>
    <t>ANDREY FREITAS CONSULTORIA E PROJETOS DE ENGENHARIA LTDA</t>
  </si>
  <si>
    <t>13 981512144</t>
  </si>
  <si>
    <t>andrey@hevaengenharia.com.br</t>
  </si>
  <si>
    <t>41.742.353/0001-44</t>
  </si>
  <si>
    <t>RA INFORMATICA E IDIOMAS LTDA</t>
  </si>
  <si>
    <t>19 98201-8699</t>
  </si>
  <si>
    <t>Ricardo.ttorres@outlook.com</t>
  </si>
  <si>
    <t>12.650.674/0001-10</t>
  </si>
  <si>
    <t>NILTON ANTONIO GOMES DA SILVA</t>
  </si>
  <si>
    <t>18 99646-1136</t>
  </si>
  <si>
    <t>nilton@gomesegomesassessoria.com.br</t>
  </si>
  <si>
    <t>51.528.562/0001-43</t>
  </si>
  <si>
    <t>DANIEL DAVYSSON DOS SANTOS</t>
  </si>
  <si>
    <t>15 997472231</t>
  </si>
  <si>
    <t>Nicollaswilliams2@gmail.com</t>
  </si>
  <si>
    <t>52.605.747/0001-77</t>
  </si>
  <si>
    <t>MARTO MOVEIS LIDA</t>
  </si>
  <si>
    <t>(32) 3531-5493</t>
  </si>
  <si>
    <t>contatomartomoveis@gmail.com</t>
  </si>
  <si>
    <t>52.473.199/0001-79</t>
  </si>
  <si>
    <t>A F Da Silva Servicos De Instalacao Eletrica</t>
  </si>
  <si>
    <t>84 981885291</t>
  </si>
  <si>
    <t>IDEALENERGISOL@GMAIL.COM</t>
  </si>
  <si>
    <t>50.126.615/0001-37</t>
  </si>
  <si>
    <t>PARANA MATERIAIS DE CONSTRUCAO LTDA</t>
  </si>
  <si>
    <t>distribuidoraparana5@gmail.com</t>
  </si>
  <si>
    <t>51.915.736.0001-20</t>
  </si>
  <si>
    <t>CIRURGICA NORTE COMERCIO DE MATERIAL MEDICO HOSPITALAR LTDA</t>
  </si>
  <si>
    <t>contato@cirurgicanorte.com.br</t>
  </si>
  <si>
    <t>CREDITO MÊS 08</t>
  </si>
  <si>
    <t>52.631.986/0001-00</t>
  </si>
  <si>
    <t>R.A.T SERVICOS DE LIMPEZA LTDA</t>
  </si>
  <si>
    <t>ratservicos23@gmail.com</t>
  </si>
  <si>
    <t>49.533.103/0001-06</t>
  </si>
  <si>
    <t>JONATHAN DARLAN REIS SILVA</t>
  </si>
  <si>
    <t>Jonathandarlan1353@gmail.com</t>
  </si>
  <si>
    <t>49.257.185/0001-03</t>
  </si>
  <si>
    <t>ROGENIA B.SIMIONI NEGOCIOS IMOBILIARIOS LTDA</t>
  </si>
  <si>
    <t>rogeniabs2017@gmail.com</t>
  </si>
  <si>
    <t>34.713.410/0001-00</t>
  </si>
  <si>
    <t>PHN SERVICOS DE PROJETOS, EXECUCAO E MANUTENCAO EM INSTALACOES LTDA</t>
  </si>
  <si>
    <t>61 99222-1997</t>
  </si>
  <si>
    <t>administrativo@phnengenharia.com.br</t>
  </si>
  <si>
    <t>49.339.384/0001-60</t>
  </si>
  <si>
    <t>ENGCERC SERRALHERIA E MANUTENCAO LTDA</t>
  </si>
  <si>
    <t>CLAUDINODALUZCARDOSO@HOTMAIL.COM</t>
  </si>
  <si>
    <t>51.599.037/0001-19</t>
  </si>
  <si>
    <t>SERRALHERIA MATHEUS LTDA</t>
  </si>
  <si>
    <t>PSMIRANDA61@GMAIL.COM</t>
  </si>
  <si>
    <t>51.172.471/0001-18</t>
  </si>
  <si>
    <t>ABBA MONTAGENS LTDA</t>
  </si>
  <si>
    <t>abbamontagem@gmail.com</t>
  </si>
  <si>
    <t>44.792.496/0001-59</t>
  </si>
  <si>
    <t>KIBELEZA  LANCHES</t>
  </si>
  <si>
    <t>joaohazard5@gmail.com</t>
  </si>
  <si>
    <t>49.104.344/0001-30</t>
  </si>
  <si>
    <t>CRISTAL LINE ARTE E FIBRA E SOLUCOES LTDA</t>
  </si>
  <si>
    <t>cristallinearteefibra@gmail.com</t>
  </si>
  <si>
    <t>49.721.942/0001-58</t>
  </si>
  <si>
    <t>PASSO A PASSO CONSTRUCOES LTDA</t>
  </si>
  <si>
    <t>28 998858361</t>
  </si>
  <si>
    <t>passoapassoconstrucoes2023@gmail.com</t>
  </si>
  <si>
    <t>49.313.222/0001-53</t>
  </si>
  <si>
    <t>SCHNEIDER MODA COUNTRY LTDA</t>
  </si>
  <si>
    <t>dizschneider@gmail.com</t>
  </si>
  <si>
    <t>55.524.183/0001-36</t>
  </si>
  <si>
    <t>MORDIDAO HAMBURGUERIA DIVINOPOLIS LTDA</t>
  </si>
  <si>
    <t>mordideladivinopolis@gmail.com</t>
  </si>
  <si>
    <t>51.164.399/0001-87</t>
  </si>
  <si>
    <t>M&amp;R GONCALVES LOCACOES DE EQUIPAMENTOS LTDA</t>
  </si>
  <si>
    <t>financeiro@renewlocacoes.com.br</t>
  </si>
  <si>
    <t>12.955.134/0001-45</t>
  </si>
  <si>
    <t>INSTITUTO DIVA ALVES DO BRASIL</t>
  </si>
  <si>
    <t>82 9621-2517</t>
  </si>
  <si>
    <t>caio.santos@idabsocial.org.br</t>
  </si>
  <si>
    <t>49.032.697/0001-71</t>
  </si>
  <si>
    <t>CS BRINDES E PERSONALIZADOS LTDA</t>
  </si>
  <si>
    <t>BRUNO.CANECASHOW@GMAIL.COM</t>
  </si>
  <si>
    <t>CREDITO MÊS 09</t>
  </si>
  <si>
    <t>VALORES DF PAGOS</t>
  </si>
  <si>
    <t>55.059.110/0001-10</t>
  </si>
  <si>
    <t>MARCELO GOMES DE AZEVEDO</t>
  </si>
  <si>
    <t>MG540052@GMAIL.COM</t>
  </si>
  <si>
    <t>50.536.532/0001-16</t>
  </si>
  <si>
    <t>TAJRA VECKI COMERCIO VAREJISTA DE ILUMINACAO LTDA</t>
  </si>
  <si>
    <t>85 9868-3935</t>
  </si>
  <si>
    <t>Admlamper@gmail.com</t>
  </si>
  <si>
    <t>420/210</t>
  </si>
  <si>
    <t>31.381.090/0001-31</t>
  </si>
  <si>
    <t>SABOIA &amp; TORRES E CIA LTDA</t>
  </si>
  <si>
    <t>gerenciamento@cepatho.com.br</t>
  </si>
  <si>
    <t>22.403.639/0001-50</t>
  </si>
  <si>
    <t>GRUPO MVD IND E COM LTDA</t>
  </si>
  <si>
    <t>(38) 99171-6119</t>
  </si>
  <si>
    <t>financeiro@meivenda.com</t>
  </si>
  <si>
    <t>51.177.290/0001-84</t>
  </si>
  <si>
    <t>SL SAUDE EMPRESARIAL LTDA</t>
  </si>
  <si>
    <t>gerencia@smscardini.com.br</t>
  </si>
  <si>
    <t>05.039.463/0001-80</t>
  </si>
  <si>
    <t>SUED MARA SCARDINI GONCALVES LIMITADA</t>
  </si>
  <si>
    <t>13.017.093/0001-09</t>
  </si>
  <si>
    <t>E O SILVA LTDA</t>
  </si>
  <si>
    <t>31 9463-3407</t>
  </si>
  <si>
    <t>E.O.SILVAIE@GMAIL.COM.BR</t>
  </si>
  <si>
    <t>24.878.418/0001-64</t>
  </si>
  <si>
    <t>SETE LAGOAS COMÉRCIO DE ROUPAS E ACESSÓRIOS LTDA</t>
  </si>
  <si>
    <t>contato@soyouz.com.br</t>
  </si>
  <si>
    <t>50.676.610/0001-88</t>
  </si>
  <si>
    <t>CIDADE NOVA COMÉRCIO DE ROUPAS E ACESSÓRIOS LTDA</t>
  </si>
  <si>
    <t>57.009.368/0001-38</t>
  </si>
  <si>
    <t>PATIO LAGOA COMÉRCIO DE ROUPAS E ACESSÓRIOS LTDA</t>
  </si>
  <si>
    <t>42.659.381/0001-65</t>
  </si>
  <si>
    <t>CABRAL COMÉRCIO DE ROUPAS E ACESSÓRIOS LTDA</t>
  </si>
  <si>
    <t>30.568.972/0001-48</t>
  </si>
  <si>
    <t>FREDERICO CARDOSO FONTES</t>
  </si>
  <si>
    <t>79 9114-7199</t>
  </si>
  <si>
    <t>FC.fontesfontes@gmail.com</t>
  </si>
  <si>
    <t>21.688.694/0001-71</t>
  </si>
  <si>
    <t>SILVEIRA COMERCIO DE EQUIPAMENTOS LTDA</t>
  </si>
  <si>
    <t>31 9967-4902</t>
  </si>
  <si>
    <t>PATRICKSILVEIRA378@GMAIL.COM</t>
  </si>
  <si>
    <t>51.478.835/0001-92</t>
  </si>
  <si>
    <t>ESPARTA SEGURANCA PRIVADA LTDA</t>
  </si>
  <si>
    <t>ESPARTASEGURANCAPRIVADA@GMAIL.COM</t>
  </si>
  <si>
    <t>30.363.382/0001-89</t>
  </si>
  <si>
    <t xml:space="preserve"> J N EXAVIER CONSTRUCOES</t>
  </si>
  <si>
    <t>EXAVIER.J42@GMAIL.COM</t>
  </si>
  <si>
    <t>12.266.323/0001-00</t>
  </si>
  <si>
    <t>ABRASIVOS BRASIL SUL LTDA</t>
  </si>
  <si>
    <t>abrasivosbrasilsul@gmail.com</t>
  </si>
  <si>
    <t>03.330.855/0001-79</t>
  </si>
  <si>
    <t>RADIADORES FORMIGUENSE LTDA</t>
  </si>
  <si>
    <t>37 9855-3847</t>
  </si>
  <si>
    <t>radformiguense@gmail.com</t>
  </si>
  <si>
    <t>ATIVOS E PAGOS RANK</t>
  </si>
  <si>
    <t>24931559/0001-01</t>
  </si>
  <si>
    <t>BRUNO SANCHES RIBEIRO</t>
  </si>
  <si>
    <t>brunosanchesribeiro@gmail.com</t>
  </si>
  <si>
    <t>57.526.836/0001-41</t>
  </si>
  <si>
    <t>HB ENERGIAS RENOVAVEIS LTDA</t>
  </si>
  <si>
    <t>41 9985-7488</t>
  </si>
  <si>
    <t>hbenergiasrenovaveis@gmail.com</t>
  </si>
  <si>
    <t>28.341.199.0001.30</t>
  </si>
  <si>
    <t>JOAO PAULO AUTO PECAS LTDA</t>
  </si>
  <si>
    <t>joaopauloautopecas2@gmail.com</t>
  </si>
  <si>
    <t>171.42</t>
  </si>
  <si>
    <t>55.424.821/0001-47</t>
  </si>
  <si>
    <t>JP AUTO PECAS MARTINS SOARES LTDA</t>
  </si>
  <si>
    <t>36.212.891/0001-97</t>
  </si>
  <si>
    <t>FELICITY DECOR LTDA</t>
  </si>
  <si>
    <t>DECORFELICITY@GMAIL.COM</t>
  </si>
  <si>
    <t>42.879.821/0001-90</t>
  </si>
  <si>
    <t>J B DE OLIVEIRA OBRAS</t>
  </si>
  <si>
    <t>JONASOLIVEIRASDCOPROFISSIONAL@GMAIL.COM</t>
  </si>
  <si>
    <t>17.770.705/0001- 90</t>
  </si>
  <si>
    <t>EVANDRO LUIS CANATO</t>
  </si>
  <si>
    <t>14 99602-8069</t>
  </si>
  <si>
    <t>financeiro@galvoarteinox.com.br</t>
  </si>
  <si>
    <t>54.658.594/0001-51</t>
  </si>
  <si>
    <t>TURBOLOK SISTEMAS LTDA</t>
  </si>
  <si>
    <t>turboloksistemas@gmail.com</t>
  </si>
  <si>
    <t>PENDENTE DE ATV</t>
  </si>
  <si>
    <t>ABX DE 1K</t>
  </si>
  <si>
    <t>ACIMA DE 1K</t>
  </si>
  <si>
    <t>ATIVO E PAGO DO MÊS</t>
  </si>
  <si>
    <t>CAMPANHA</t>
  </si>
  <si>
    <t>CREDITO MÊS 10</t>
  </si>
  <si>
    <t>49.317.912/0001-80</t>
  </si>
  <si>
    <t>OLIVETO AGENCIA DE VIAGENS &amp; TURISMO LTDA</t>
  </si>
  <si>
    <t>47 9223-8842</t>
  </si>
  <si>
    <t>comercial@olivetoviagens.com.br</t>
  </si>
  <si>
    <t>51.754.222/0001-30</t>
  </si>
  <si>
    <t>LUMASTER SERVICOS POS OBRA LTDA</t>
  </si>
  <si>
    <t>Luz-damasceno@hotmail.com</t>
  </si>
  <si>
    <t>49.835.394/0001-97</t>
  </si>
  <si>
    <t>49.835.394 FRANCISCO CLEILTON GONDIM DA SILVA</t>
  </si>
  <si>
    <t>88 9248-7936</t>
  </si>
  <si>
    <t>CLEILTON.GONDIM@GMAIL.COM</t>
  </si>
  <si>
    <t xml:space="preserve"> 40.110.730/0001-60</t>
  </si>
  <si>
    <t>PLASTVICZ INDUSTRIA LTDA</t>
  </si>
  <si>
    <t xml:space="preserve">47 9909-8945 </t>
  </si>
  <si>
    <t>michele.plastvicz@gmail.com</t>
  </si>
  <si>
    <t>55.394.723/0001-04</t>
  </si>
  <si>
    <t>ROTHA SEGURANCA E VIGILANCIA LTDA</t>
  </si>
  <si>
    <t>74 999023138</t>
  </si>
  <si>
    <t>barretohelder229@gmail.com</t>
  </si>
  <si>
    <t>48.703.204/0001-15</t>
  </si>
  <si>
    <t>COSTA TRANSPORTES EXPRESS LTDA</t>
  </si>
  <si>
    <t>Costa-transportes@hotmail.com</t>
  </si>
  <si>
    <t>51.092.841/0001-07</t>
  </si>
  <si>
    <t>GATS SERVICOS DE VIGILANCIA PRIVADA LTDA</t>
  </si>
  <si>
    <t>GATSSERVICO@GMAIL.COM</t>
  </si>
  <si>
    <t>49.082.491/0001-56</t>
  </si>
  <si>
    <t>GTO SEGURANCA LTDA</t>
  </si>
  <si>
    <t>62 9182-4341</t>
  </si>
  <si>
    <t xml:space="preserve">Amandathais.g12@gmail.com </t>
  </si>
  <si>
    <t>51.920.720/0001-06</t>
  </si>
  <si>
    <t>MJV - MANUTENCOES INDUSTRIAIS E OBRAS CIVIS LTDA</t>
  </si>
  <si>
    <t>estrutural.mjv@gmail.com</t>
  </si>
  <si>
    <t>57.633.276/0001-24</t>
  </si>
  <si>
    <t>LUCAS DA SILVA RAMOS</t>
  </si>
  <si>
    <t>LUCASDASILVARAMOS2024@GMAIL.COM</t>
  </si>
  <si>
    <t>43.208.264/0001-48</t>
  </si>
  <si>
    <t>MEEL FLORES LTDA</t>
  </si>
  <si>
    <t>11 98071-1020</t>
  </si>
  <si>
    <t>Financeiro@meelflores.com.br</t>
  </si>
  <si>
    <t>53.854.734/0001-02</t>
  </si>
  <si>
    <t>CAFE FORMOSA LTDA</t>
  </si>
  <si>
    <t>Cafeformosa1@gmail.com</t>
  </si>
  <si>
    <t>30.632.316/0001-67</t>
  </si>
  <si>
    <t>HENKE CLIMATIZACAO LTDA</t>
  </si>
  <si>
    <t>henkeclimatizacao@outlook.com</t>
  </si>
  <si>
    <t>46.877.695/0001-95</t>
  </si>
  <si>
    <t>ATPATZER INSTALADORA LTDA</t>
  </si>
  <si>
    <t xml:space="preserve">atpatzer.instaladora@gmail.com </t>
  </si>
  <si>
    <t xml:space="preserve"> 30.545.986/0001-46</t>
  </si>
  <si>
    <t>DAYANE KARINI PEREIRA DOS SANTOS</t>
  </si>
  <si>
    <t>41.090.557/0001-48</t>
  </si>
  <si>
    <t>EMPREITEIRA NOVA AMERICA ENGENHARIA LTDA</t>
  </si>
  <si>
    <t>11 97204-2281</t>
  </si>
  <si>
    <t>rgpinho2014@gmail.com</t>
  </si>
  <si>
    <t>24.829.055/0001-77</t>
  </si>
  <si>
    <t>MJ TERCEIRIZACAO E SERVICOS LTDA</t>
  </si>
  <si>
    <t xml:space="preserve"> 85 99783-2626</t>
  </si>
  <si>
    <t>mjterceiriza@gmail.com</t>
  </si>
  <si>
    <t>33.865.787/0001-03</t>
  </si>
  <si>
    <t>HF ASSESSORIAS LTDA</t>
  </si>
  <si>
    <t>Hfassessorias@gmail.com</t>
  </si>
  <si>
    <t>40.505.606/0001-01</t>
  </si>
  <si>
    <t>RS BARBOSA GAS</t>
  </si>
  <si>
    <t>victor.gasmil@gmail.com</t>
  </si>
  <si>
    <t>KING PROTECTION SEGURANCA LTDA</t>
  </si>
  <si>
    <t>53.676.761/0001-24</t>
  </si>
  <si>
    <t>65 999769385</t>
  </si>
  <si>
    <t>kingprotection.seg@gmail.com</t>
  </si>
  <si>
    <t>36.593.783/0001-01</t>
  </si>
  <si>
    <t>ELETRO VALE LTDA</t>
  </si>
  <si>
    <t>ELETROVALE14@HOTMAIL.COM</t>
  </si>
  <si>
    <t>49.934.459/0001-51</t>
  </si>
  <si>
    <t>M. C. M. PRESTADORA DE SERVICOS LTDA</t>
  </si>
  <si>
    <t>VOESECURIT@GMAIL.COM</t>
  </si>
  <si>
    <t>PRIMEIRA RECARGA</t>
  </si>
  <si>
    <t>ALMEIDA PASSOS E FALCHERO MOLEZINI SOCIEDADE DE ADVOGADOS</t>
  </si>
  <si>
    <t>54.814.988/0001-51</t>
  </si>
  <si>
    <t>polyanamolezini@gmail.com</t>
  </si>
  <si>
    <t>CREDITO MÊS PASSADOS</t>
  </si>
  <si>
    <t>CREDITO MESES PASSADOS</t>
  </si>
  <si>
    <t>26.371.489/0001-00</t>
  </si>
  <si>
    <t>J N S DE OLIVEIRA</t>
  </si>
  <si>
    <t>quality.servicos1@outlook.com</t>
  </si>
  <si>
    <t>PEDENTE</t>
  </si>
  <si>
    <t>36.857.276/0001-38</t>
  </si>
  <si>
    <t>MOBILI CAIRES LTDA</t>
  </si>
  <si>
    <t>gilson.caires04@gmail.com</t>
  </si>
  <si>
    <t>38.407.263/0001-92</t>
  </si>
  <si>
    <t>SANTREVI INDUSTRIA E COMERCIO DE COSMETICOS IMPORTACAO E EXPORTACAO LTDA</t>
  </si>
  <si>
    <t>19 99692-8232</t>
  </si>
  <si>
    <t>adm@santrevi.com.br</t>
  </si>
  <si>
    <t>18.832.896/0001-30</t>
  </si>
  <si>
    <t>R M COMERCIO E SERVICOS DE PROTESES LTDA</t>
  </si>
  <si>
    <t xml:space="preserve">rmprotese41@yahoo.com </t>
  </si>
  <si>
    <t>34.484.516/0001-70</t>
  </si>
  <si>
    <t>SILVANO DA SILVA SILVA</t>
  </si>
  <si>
    <t>edgarcjunior81@gmail.com</t>
  </si>
  <si>
    <t xml:space="preserve"> 30.914.635/0001-65</t>
  </si>
  <si>
    <t>NOVA LIMA ADMINISTRACAO INCORPORACOES E SERVICOS LTD</t>
  </si>
  <si>
    <t xml:space="preserve"> novalimaincorporacao@gmail.com</t>
  </si>
  <si>
    <t>D C FREITAS - SOCIEDADE DE ADVOGADOS</t>
  </si>
  <si>
    <t>30.609.600/0001-12</t>
  </si>
  <si>
    <t xml:space="preserve">15 99760-6518 </t>
  </si>
  <si>
    <t>contato@escritoriofreitas.com</t>
  </si>
  <si>
    <t>42.261.536/0001-00</t>
  </si>
  <si>
    <t>HEIDY MARIANO DE ALMEIDA - PUBLICIDADE E MARKETING DIGITAL</t>
  </si>
  <si>
    <t>11 98484-8002</t>
  </si>
  <si>
    <t>heidy@hmmarketing.digital</t>
  </si>
  <si>
    <t>38.360.602/0001-22</t>
  </si>
  <si>
    <t>FLOR DE CARDO COMERCIO LTDA</t>
  </si>
  <si>
    <t>taisflorenciomeira@icloud.com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</si>
</sst>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3"/>
      <color theme="1"/>
      <name val="Alegreya"/>
      <charset val="134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8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2" fillId="2" borderId="4" xfId="0" applyNumberFormat="1" applyFont="1" applyFill="1" applyBorder="1" applyAlignment="1">
      <alignment horizontal="center" wrapText="1"/>
    </xf>
    <xf numFmtId="16" fontId="2" fillId="0" borderId="4" xfId="0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3" xfId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0" fontId="5" fillId="0" borderId="4" xfId="1" applyBorder="1" applyAlignment="1">
      <alignment horizontal="center" wrapText="1"/>
    </xf>
    <xf numFmtId="4" fontId="0" fillId="0" borderId="0" xfId="0" applyNumberFormat="1"/>
    <xf numFmtId="0" fontId="7" fillId="0" borderId="0" xfId="0" applyFont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3" fontId="2" fillId="3" borderId="4" xfId="0" applyNumberFormat="1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8" fillId="0" borderId="4" xfId="0" applyNumberFormat="1" applyFont="1" applyBorder="1" applyAlignment="1">
      <alignment horizontal="center" wrapText="1"/>
    </xf>
    <xf numFmtId="16" fontId="8" fillId="0" borderId="4" xfId="0" applyNumberFormat="1" applyFont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3" fontId="9" fillId="2" borderId="4" xfId="0" applyNumberFormat="1" applyFont="1" applyFill="1" applyBorder="1" applyAlignment="1">
      <alignment horizontal="center" wrapText="1"/>
    </xf>
    <xf numFmtId="3" fontId="8" fillId="2" borderId="4" xfId="0" applyNumberFormat="1" applyFont="1" applyFill="1" applyBorder="1" applyAlignment="1">
      <alignment horizontal="center" wrapText="1"/>
    </xf>
    <xf numFmtId="3" fontId="8" fillId="3" borderId="4" xfId="0" applyNumberFormat="1" applyFont="1" applyFill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wrapText="1"/>
    </xf>
    <xf numFmtId="16" fontId="2" fillId="3" borderId="4" xfId="0" applyNumberFormat="1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inanceiro.lupeestofad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aohazard5@gmail.com" TargetMode="External"/><Relationship Id="rId1" Type="http://schemas.openxmlformats.org/officeDocument/2006/relationships/hyperlink" Target="mailto:mosnaestacionamen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opLeftCell="C1" workbookViewId="0">
      <selection activeCell="J2" sqref="J2"/>
    </sheetView>
  </sheetViews>
  <sheetFormatPr defaultColWidth="9" defaultRowHeight="15"/>
  <cols>
    <col min="1" max="1" width="29.140625" style="11" customWidth="1"/>
    <col min="2" max="2" width="71" style="11" customWidth="1"/>
    <col min="3" max="3" width="22.42578125" style="11" customWidth="1"/>
    <col min="4" max="4" width="37.42578125" style="11" customWidth="1"/>
    <col min="5" max="5" width="18.42578125" style="11" customWidth="1"/>
    <col min="6" max="6" width="21.85546875" style="11" customWidth="1"/>
    <col min="7" max="7" width="19.28515625" style="11" customWidth="1"/>
    <col min="8" max="8" width="13.140625" style="11" customWidth="1"/>
    <col min="9" max="9" width="13.42578125" style="11" customWidth="1"/>
    <col min="10" max="10" width="21.5703125" customWidth="1"/>
    <col min="11" max="11" width="19.7109375" customWidth="1"/>
  </cols>
  <sheetData>
    <row r="1" spans="1:11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11</v>
      </c>
      <c r="B2" s="17" t="s">
        <v>12</v>
      </c>
      <c r="C2" s="4" t="s">
        <v>13</v>
      </c>
      <c r="D2" s="4" t="s">
        <v>14</v>
      </c>
      <c r="E2" s="4">
        <v>8</v>
      </c>
      <c r="F2" s="4">
        <v>400</v>
      </c>
      <c r="G2" s="7">
        <v>2552</v>
      </c>
      <c r="H2" s="6">
        <v>45504</v>
      </c>
      <c r="I2" s="6">
        <v>45504</v>
      </c>
      <c r="J2" s="7">
        <f>G2+G3+G4+G5+G6</f>
        <v>10844</v>
      </c>
      <c r="K2" s="7">
        <f>G2+J4</f>
        <v>3105</v>
      </c>
    </row>
    <row r="3" spans="1:11">
      <c r="A3" s="3" t="s">
        <v>15</v>
      </c>
      <c r="B3" s="4" t="s">
        <v>16</v>
      </c>
      <c r="C3" s="4" t="s">
        <v>17</v>
      </c>
      <c r="D3" s="4" t="s">
        <v>18</v>
      </c>
      <c r="E3" s="4">
        <v>2</v>
      </c>
      <c r="F3" s="4">
        <v>250</v>
      </c>
      <c r="G3" s="4">
        <v>500</v>
      </c>
      <c r="H3" s="6">
        <v>45498</v>
      </c>
      <c r="I3" s="4"/>
      <c r="J3" s="7"/>
      <c r="K3" s="4"/>
    </row>
    <row r="4" spans="1:11">
      <c r="A4" s="3" t="s">
        <v>19</v>
      </c>
      <c r="B4" s="4" t="s">
        <v>20</v>
      </c>
      <c r="C4" s="4" t="s">
        <v>21</v>
      </c>
      <c r="D4" s="4" t="s">
        <v>22</v>
      </c>
      <c r="E4" s="4">
        <v>8</v>
      </c>
      <c r="F4" s="4">
        <v>374</v>
      </c>
      <c r="G4" s="7">
        <v>2992</v>
      </c>
      <c r="H4" s="6">
        <v>45492</v>
      </c>
      <c r="I4" s="6">
        <v>45503</v>
      </c>
      <c r="J4" s="4">
        <v>553</v>
      </c>
      <c r="K4" s="4"/>
    </row>
    <row r="5" spans="1:11">
      <c r="A5" s="3" t="s">
        <v>23</v>
      </c>
      <c r="B5" s="4" t="s">
        <v>24</v>
      </c>
      <c r="C5" s="4" t="s">
        <v>25</v>
      </c>
      <c r="D5" s="4" t="s">
        <v>26</v>
      </c>
      <c r="E5" s="4">
        <v>2</v>
      </c>
      <c r="F5" s="4">
        <v>300</v>
      </c>
      <c r="G5" s="4">
        <v>600</v>
      </c>
      <c r="H5" s="6">
        <v>45476</v>
      </c>
      <c r="I5" s="6">
        <v>45476</v>
      </c>
      <c r="J5" s="4"/>
      <c r="K5" s="4"/>
    </row>
    <row r="6" spans="1:11">
      <c r="A6" s="3" t="s">
        <v>27</v>
      </c>
      <c r="B6" s="4" t="s">
        <v>28</v>
      </c>
      <c r="C6" s="4">
        <v>16997151918</v>
      </c>
      <c r="D6" s="4" t="s">
        <v>29</v>
      </c>
      <c r="E6" s="4">
        <v>6</v>
      </c>
      <c r="F6" s="4">
        <v>700</v>
      </c>
      <c r="G6" s="7">
        <v>4200</v>
      </c>
      <c r="H6" s="6">
        <v>45475</v>
      </c>
      <c r="I6" s="6">
        <v>45475</v>
      </c>
      <c r="J6" s="4" t="s">
        <v>30</v>
      </c>
      <c r="K6" s="4" t="s">
        <v>31</v>
      </c>
    </row>
    <row r="7" spans="1:11">
      <c r="A7" s="3"/>
      <c r="B7" s="4"/>
      <c r="C7" s="4"/>
      <c r="D7" s="4"/>
      <c r="E7" s="4"/>
      <c r="F7" s="4"/>
      <c r="G7" s="4"/>
      <c r="H7" s="4"/>
      <c r="I7" s="4"/>
      <c r="J7" s="7">
        <v>10000</v>
      </c>
      <c r="K7" s="7">
        <f>J7-J2</f>
        <v>-844</v>
      </c>
    </row>
    <row r="8" spans="1:11">
      <c r="A8" s="3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3"/>
      <c r="B9" s="4"/>
      <c r="C9" s="4"/>
      <c r="D9" s="4"/>
      <c r="E9" s="4"/>
      <c r="F9" s="4"/>
      <c r="G9" s="4"/>
      <c r="H9" s="4"/>
      <c r="I9" s="4"/>
      <c r="J9" s="4"/>
      <c r="K9" s="7"/>
    </row>
    <row r="10" spans="1:11">
      <c r="A10" s="3"/>
      <c r="B10" s="4"/>
      <c r="C10" s="4"/>
      <c r="D10" s="4"/>
      <c r="E10" s="4"/>
      <c r="F10" s="4"/>
      <c r="G10" s="4"/>
      <c r="H10" s="4"/>
      <c r="I10" s="4"/>
      <c r="J10" s="7"/>
      <c r="K10" s="4"/>
    </row>
    <row r="11" spans="1: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3"/>
      <c r="B15" s="4"/>
      <c r="C15" s="4"/>
      <c r="D15" s="4"/>
      <c r="E15" s="4"/>
      <c r="F15" s="4"/>
      <c r="G15" s="7"/>
      <c r="H15" s="4"/>
      <c r="I15" s="4"/>
      <c r="J15" s="4"/>
      <c r="K15" s="4"/>
    </row>
    <row r="16" spans="1:1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4A43-B882-4BA7-8600-615310E643D7}">
  <dimension ref="A1:L82"/>
  <sheetViews>
    <sheetView tabSelected="1" topLeftCell="C1" workbookViewId="0">
      <selection activeCell="J5" sqref="J5"/>
    </sheetView>
  </sheetViews>
  <sheetFormatPr defaultRowHeight="15"/>
  <cols>
    <col min="1" max="1" width="23.7109375" customWidth="1"/>
    <col min="2" max="2" width="60.7109375" customWidth="1"/>
    <col min="3" max="3" width="16.7109375" customWidth="1"/>
    <col min="4" max="4" width="49.7109375" customWidth="1"/>
    <col min="5" max="5" width="15.7109375" customWidth="1"/>
    <col min="6" max="6" width="11.7109375" customWidth="1"/>
    <col min="7" max="7" width="19.7109375" customWidth="1"/>
    <col min="8" max="8" width="16.7109375" customWidth="1"/>
    <col min="9" max="9" width="13.7109375" customWidth="1"/>
    <col min="10" max="11" width="17.7109375" customWidth="1"/>
    <col min="12" max="12" width="17.28515625" customWidth="1"/>
  </cols>
  <sheetData>
    <row r="1" spans="1:12" ht="30.75" customHeight="1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325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75" customHeight="1" thickTop="1" thickBot="1">
      <c r="A2" s="3" t="s">
        <v>352</v>
      </c>
      <c r="B2" s="9" t="s">
        <v>351</v>
      </c>
      <c r="C2" s="22" t="s">
        <v>353</v>
      </c>
      <c r="D2" s="22" t="s">
        <v>354</v>
      </c>
      <c r="E2" s="4">
        <v>9</v>
      </c>
      <c r="F2" s="4">
        <v>321</v>
      </c>
      <c r="G2" s="19">
        <v>2889.2</v>
      </c>
      <c r="H2" s="31">
        <v>45871</v>
      </c>
      <c r="I2" s="6">
        <v>45839</v>
      </c>
      <c r="J2" s="6">
        <v>45839</v>
      </c>
      <c r="K2" s="7">
        <f>G2+G3+G4</f>
        <v>4389.2</v>
      </c>
      <c r="L2" s="7">
        <f>K9</f>
        <v>12534.59</v>
      </c>
    </row>
    <row r="3" spans="1:12" ht="15.75" customHeight="1" thickBot="1">
      <c r="A3" s="3" t="s">
        <v>355</v>
      </c>
      <c r="B3" s="4" t="s">
        <v>356</v>
      </c>
      <c r="C3" s="4" t="s">
        <v>357</v>
      </c>
      <c r="D3" s="4" t="s">
        <v>358</v>
      </c>
      <c r="E3" s="4">
        <v>3</v>
      </c>
      <c r="F3" s="4">
        <v>400</v>
      </c>
      <c r="G3" s="19">
        <v>1200</v>
      </c>
      <c r="H3" s="31">
        <v>45869</v>
      </c>
      <c r="I3" s="6">
        <v>45840</v>
      </c>
      <c r="J3" s="6">
        <v>45841</v>
      </c>
      <c r="K3" s="7"/>
      <c r="L3" s="7"/>
    </row>
    <row r="4" spans="1:12" ht="15.75" customHeight="1" thickBot="1">
      <c r="A4" s="21" t="s">
        <v>359</v>
      </c>
      <c r="B4" s="22" t="s">
        <v>360</v>
      </c>
      <c r="C4" s="22">
        <v>11993211806</v>
      </c>
      <c r="D4" s="22" t="s">
        <v>361</v>
      </c>
      <c r="E4" s="22">
        <v>3</v>
      </c>
      <c r="F4" s="22">
        <v>100</v>
      </c>
      <c r="G4" s="29">
        <v>300</v>
      </c>
      <c r="H4" s="24">
        <v>45843</v>
      </c>
      <c r="I4" s="24">
        <v>45841</v>
      </c>
      <c r="J4" s="6">
        <v>45842</v>
      </c>
      <c r="K4" s="4"/>
      <c r="L4" s="7"/>
    </row>
    <row r="5" spans="1:12" ht="15.75" customHeight="1" thickBot="1">
      <c r="A5" s="3"/>
      <c r="B5" s="4"/>
      <c r="C5" s="4"/>
      <c r="D5" s="4"/>
      <c r="E5" s="4"/>
      <c r="F5" s="4"/>
      <c r="G5" s="7"/>
      <c r="H5" s="6"/>
      <c r="I5" s="6"/>
      <c r="J5" s="6"/>
      <c r="K5" s="4" t="s">
        <v>50</v>
      </c>
      <c r="L5" s="4" t="s">
        <v>31</v>
      </c>
    </row>
    <row r="6" spans="1:12" ht="15.75" customHeight="1" thickBot="1">
      <c r="A6" s="8"/>
      <c r="B6" s="9"/>
      <c r="C6" s="4"/>
      <c r="D6" s="4"/>
      <c r="E6" s="4"/>
      <c r="F6" s="4"/>
      <c r="G6" s="7"/>
      <c r="H6" s="6"/>
      <c r="I6" s="6"/>
      <c r="J6" s="6"/>
      <c r="K6" s="7">
        <v>50000</v>
      </c>
      <c r="L6" s="7">
        <f>K6-K2</f>
        <v>45610.8</v>
      </c>
    </row>
    <row r="7" spans="1:12" ht="15.75" customHeight="1" thickBot="1">
      <c r="A7" s="3"/>
      <c r="B7" s="4"/>
      <c r="C7" s="4"/>
      <c r="D7" s="4"/>
      <c r="E7" s="4"/>
      <c r="F7" s="4"/>
      <c r="G7" s="7"/>
      <c r="H7" s="6"/>
      <c r="I7" s="6"/>
      <c r="J7" s="6"/>
      <c r="K7" s="4"/>
      <c r="L7" s="4"/>
    </row>
    <row r="8" spans="1:12" ht="15.75" customHeight="1" thickBot="1">
      <c r="A8" s="3"/>
      <c r="B8" s="4"/>
      <c r="C8" s="4"/>
      <c r="D8" s="4"/>
      <c r="E8" s="4"/>
      <c r="F8" s="4"/>
      <c r="G8" s="7"/>
      <c r="H8" s="6"/>
      <c r="I8" s="6"/>
      <c r="J8" s="6"/>
      <c r="K8" s="4" t="s">
        <v>330</v>
      </c>
      <c r="L8" s="7" t="s">
        <v>163</v>
      </c>
    </row>
    <row r="9" spans="1:12" ht="15.75" thickBot="1">
      <c r="A9" s="3"/>
      <c r="B9" s="4"/>
      <c r="C9" s="4"/>
      <c r="D9" s="4"/>
      <c r="E9" s="4"/>
      <c r="F9" s="4"/>
      <c r="G9" s="7"/>
      <c r="H9" s="24"/>
      <c r="I9" s="6"/>
      <c r="J9" s="6"/>
      <c r="K9" s="7">
        <v>12534.59</v>
      </c>
      <c r="L9" s="4"/>
    </row>
    <row r="10" spans="1:12" ht="15.75" thickBot="1">
      <c r="A10" s="3"/>
      <c r="B10" s="4"/>
      <c r="C10" s="4"/>
      <c r="D10" s="4"/>
      <c r="E10" s="4"/>
      <c r="F10" s="4"/>
      <c r="G10" s="19"/>
      <c r="H10" s="6"/>
      <c r="I10" s="6"/>
      <c r="J10" s="6"/>
      <c r="K10" s="7"/>
      <c r="L10" s="7"/>
    </row>
    <row r="11" spans="1:12" ht="15.75" thickBot="1">
      <c r="A11" s="3"/>
      <c r="B11" s="4"/>
      <c r="C11" s="4"/>
      <c r="D11" s="4"/>
      <c r="E11" s="4"/>
      <c r="F11" s="4"/>
      <c r="G11" s="7"/>
      <c r="H11" s="6"/>
      <c r="I11" s="6"/>
      <c r="J11" s="6"/>
      <c r="K11" s="7"/>
      <c r="L11" s="4"/>
    </row>
    <row r="12" spans="1:12" ht="15.75" thickBot="1">
      <c r="A12" s="3"/>
      <c r="B12" s="4"/>
      <c r="C12" s="4"/>
      <c r="D12" s="4"/>
      <c r="E12" s="4"/>
      <c r="F12" s="4"/>
      <c r="G12" s="7"/>
      <c r="H12" s="6"/>
      <c r="I12" s="6"/>
      <c r="J12" s="6"/>
      <c r="K12" s="7"/>
      <c r="L12" s="4"/>
    </row>
    <row r="13" spans="1:12" ht="15.75" thickBot="1">
      <c r="A13" s="8"/>
      <c r="B13" s="9"/>
      <c r="C13" s="9"/>
      <c r="D13" s="9"/>
      <c r="E13" s="10"/>
      <c r="F13" s="9"/>
      <c r="G13" s="10"/>
      <c r="H13" s="6"/>
      <c r="I13" s="6"/>
      <c r="J13" s="6"/>
      <c r="K13" s="4"/>
      <c r="L13" s="4"/>
    </row>
    <row r="14" spans="1:12" ht="15.75" thickBot="1">
      <c r="A14" s="8"/>
      <c r="B14" s="9"/>
      <c r="C14" s="9"/>
      <c r="D14" s="9"/>
      <c r="E14" s="4"/>
      <c r="F14" s="4"/>
      <c r="G14" s="7"/>
      <c r="H14" s="24"/>
      <c r="I14" s="6"/>
      <c r="J14" s="6"/>
      <c r="K14" s="7"/>
      <c r="L14" s="4"/>
    </row>
    <row r="15" spans="1:12" ht="15.75" thickBot="1">
      <c r="A15" s="3"/>
      <c r="B15" s="4"/>
      <c r="C15" s="4"/>
      <c r="D15" s="4"/>
      <c r="E15" s="4"/>
      <c r="F15" s="4"/>
      <c r="G15" s="7"/>
      <c r="H15" s="6"/>
      <c r="I15" s="6"/>
      <c r="J15" s="6"/>
      <c r="K15" s="7"/>
      <c r="L15" s="4"/>
    </row>
    <row r="16" spans="1:12" ht="15.75" thickBot="1">
      <c r="A16" s="3"/>
      <c r="B16" s="4"/>
      <c r="C16" s="4"/>
      <c r="D16" s="4"/>
      <c r="E16" s="4"/>
      <c r="F16" s="4"/>
      <c r="G16" s="4"/>
      <c r="H16" s="6"/>
      <c r="I16" s="6"/>
      <c r="J16" s="6"/>
      <c r="K16" s="7"/>
      <c r="L16" s="4"/>
    </row>
    <row r="17" spans="1:12" ht="15.75" thickBot="1">
      <c r="A17" s="3"/>
      <c r="B17" s="4"/>
      <c r="C17" s="4"/>
      <c r="D17" s="4"/>
      <c r="E17" s="4"/>
      <c r="F17" s="4"/>
      <c r="G17" s="4"/>
      <c r="H17" s="6"/>
      <c r="I17" s="6"/>
      <c r="J17" s="6"/>
      <c r="K17" s="7"/>
      <c r="L17" s="4"/>
    </row>
    <row r="18" spans="1:12" ht="15.75" thickBot="1">
      <c r="A18" s="3"/>
      <c r="B18" s="4"/>
      <c r="C18" s="4"/>
      <c r="D18" s="4"/>
      <c r="E18" s="4"/>
      <c r="F18" s="4"/>
      <c r="G18" s="7"/>
      <c r="H18" s="6"/>
      <c r="I18" s="6"/>
      <c r="J18" s="6"/>
      <c r="K18" s="26"/>
      <c r="L18" s="4"/>
    </row>
    <row r="19" spans="1:12" ht="15.75" thickBot="1">
      <c r="A19" s="3"/>
      <c r="B19" s="4"/>
      <c r="C19" s="4"/>
      <c r="D19" s="4"/>
      <c r="E19" s="4"/>
      <c r="F19" s="4"/>
      <c r="G19" s="7"/>
      <c r="H19" s="24"/>
      <c r="I19" s="7"/>
      <c r="J19" s="7"/>
      <c r="K19" s="4"/>
      <c r="L19" s="7"/>
    </row>
    <row r="20" spans="1:12" ht="15.75" thickBot="1">
      <c r="A20" s="3"/>
      <c r="B20" s="4"/>
      <c r="C20" s="4"/>
      <c r="D20" s="4"/>
      <c r="E20" s="4"/>
      <c r="F20" s="4"/>
      <c r="G20" s="7"/>
      <c r="H20" s="6"/>
      <c r="I20" s="6"/>
      <c r="J20" s="6"/>
      <c r="K20" s="7"/>
      <c r="L20" s="4"/>
    </row>
    <row r="21" spans="1:12" ht="15.75" thickBot="1">
      <c r="A21" s="3"/>
      <c r="B21" s="4"/>
      <c r="C21" s="4"/>
      <c r="D21" s="4"/>
      <c r="E21" s="4"/>
      <c r="F21" s="7"/>
      <c r="G21" s="7"/>
      <c r="H21" s="6"/>
      <c r="I21" s="7"/>
      <c r="J21" s="6"/>
      <c r="K21" s="7"/>
      <c r="L21" s="4"/>
    </row>
    <row r="22" spans="1:12" ht="15.75" thickBot="1">
      <c r="A22" s="3"/>
      <c r="B22" s="4"/>
      <c r="C22" s="4"/>
      <c r="D22" s="4"/>
      <c r="E22" s="4"/>
      <c r="F22" s="4"/>
      <c r="G22" s="4"/>
      <c r="H22" s="6"/>
      <c r="I22" s="6"/>
      <c r="J22" s="6"/>
      <c r="K22" s="7"/>
      <c r="L22" s="4"/>
    </row>
    <row r="23" spans="1:12" ht="15.75" thickBot="1">
      <c r="A23" s="3"/>
      <c r="B23" s="4"/>
      <c r="C23" s="4"/>
      <c r="D23" s="4"/>
      <c r="E23" s="4"/>
      <c r="F23" s="4"/>
      <c r="G23" s="7"/>
      <c r="H23" s="6"/>
      <c r="I23" s="6"/>
      <c r="J23" s="6"/>
      <c r="K23" s="4"/>
      <c r="L23" s="7"/>
    </row>
    <row r="24" spans="1:12" ht="15.75" thickBot="1">
      <c r="A24" s="3"/>
      <c r="B24" s="4"/>
      <c r="C24" s="4"/>
      <c r="D24" s="4"/>
      <c r="E24" s="4"/>
      <c r="F24" s="7"/>
      <c r="G24" s="7"/>
      <c r="H24" s="24"/>
      <c r="I24" s="6"/>
      <c r="J24" s="6"/>
      <c r="K24" s="4"/>
      <c r="L24" s="7"/>
    </row>
    <row r="25" spans="1:12" ht="15.75" thickBot="1">
      <c r="A25" s="3"/>
      <c r="B25" s="4"/>
      <c r="C25" s="4"/>
      <c r="D25" s="4"/>
      <c r="E25" s="4"/>
      <c r="F25" s="4"/>
      <c r="G25" s="7"/>
      <c r="H25" s="6"/>
      <c r="I25" s="6"/>
      <c r="J25" s="6"/>
      <c r="K25" s="4"/>
      <c r="L25" s="7"/>
    </row>
    <row r="26" spans="1:12" ht="15.75" thickBot="1">
      <c r="A26" s="3"/>
      <c r="B26" s="4"/>
      <c r="C26" s="4"/>
      <c r="D26" s="4"/>
      <c r="E26" s="4"/>
      <c r="F26" s="4"/>
      <c r="G26" s="7"/>
      <c r="H26" s="6"/>
      <c r="I26" s="6"/>
      <c r="J26" s="6"/>
      <c r="K26" s="4"/>
      <c r="L26" s="4"/>
    </row>
    <row r="27" spans="1:12" ht="15.75" thickBot="1">
      <c r="A27" s="3"/>
      <c r="B27" s="4"/>
      <c r="C27" s="4"/>
      <c r="D27" s="4"/>
      <c r="E27" s="4"/>
      <c r="F27" s="4"/>
      <c r="G27" s="7"/>
      <c r="H27" s="6"/>
      <c r="I27" s="6"/>
      <c r="J27" s="4"/>
      <c r="K27" s="4"/>
      <c r="L27" s="4"/>
    </row>
    <row r="28" spans="1:12" ht="15.75" thickBot="1">
      <c r="A28" s="3"/>
      <c r="B28" s="4"/>
      <c r="C28" s="4"/>
      <c r="D28" s="4"/>
      <c r="E28" s="7"/>
      <c r="F28" s="7"/>
      <c r="G28" s="4"/>
      <c r="H28" s="6"/>
      <c r="I28" s="6"/>
      <c r="J28" s="4"/>
      <c r="K28" s="4"/>
      <c r="L28" s="4"/>
    </row>
    <row r="29" spans="1:12" ht="15.75" thickBot="1">
      <c r="A29" s="3"/>
      <c r="B29" s="4"/>
      <c r="C29" s="4"/>
      <c r="D29" s="4"/>
      <c r="E29" s="4"/>
      <c r="F29" s="4"/>
      <c r="G29" s="4"/>
      <c r="H29" s="24"/>
      <c r="I29" s="6"/>
      <c r="J29" s="4"/>
      <c r="K29" s="4"/>
      <c r="L29" s="4"/>
    </row>
    <row r="30" spans="1:12" ht="15.75" thickBot="1">
      <c r="A30" s="3"/>
      <c r="B30" s="4"/>
      <c r="C30" s="4"/>
      <c r="D30" s="4"/>
      <c r="E30" s="4"/>
      <c r="F30" s="4"/>
      <c r="G30" s="7"/>
      <c r="H30" s="6"/>
      <c r="I30" s="6"/>
      <c r="J30" s="4"/>
      <c r="K30" s="4"/>
      <c r="L30" s="4"/>
    </row>
    <row r="31" spans="1:12" ht="15.75" thickBot="1">
      <c r="A31" s="3"/>
      <c r="B31" s="4"/>
      <c r="C31" s="4"/>
      <c r="D31" s="4"/>
      <c r="E31" s="4"/>
      <c r="F31" s="4"/>
      <c r="G31" s="7"/>
      <c r="H31" s="6"/>
      <c r="I31" s="6"/>
      <c r="J31" s="4"/>
      <c r="K31" s="4"/>
      <c r="L31" s="4"/>
    </row>
    <row r="32" spans="1:12" ht="15.75" thickBot="1">
      <c r="A32" s="3"/>
      <c r="B32" s="4"/>
      <c r="C32" s="4"/>
      <c r="D32" s="4"/>
      <c r="E32" s="4"/>
      <c r="F32" s="4"/>
      <c r="G32" s="7"/>
      <c r="H32" s="6"/>
      <c r="I32" s="6"/>
      <c r="J32" s="4"/>
      <c r="K32" s="4"/>
      <c r="L32" s="4"/>
    </row>
    <row r="33" spans="1:12" ht="15.75" thickBot="1">
      <c r="A33" s="3"/>
      <c r="B33" s="4"/>
      <c r="C33" s="4"/>
      <c r="D33" s="4"/>
      <c r="E33" s="4"/>
      <c r="F33" s="4"/>
      <c r="G33" s="4"/>
      <c r="H33" s="6"/>
      <c r="I33" s="6"/>
      <c r="J33" s="4"/>
      <c r="K33" s="7"/>
      <c r="L33" s="7"/>
    </row>
    <row r="34" spans="1:12" ht="15.75" thickBot="1">
      <c r="A34" s="3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</row>
    <row r="35" spans="1:12" ht="15.75" thickBot="1">
      <c r="A35" s="3"/>
      <c r="B35" s="4"/>
      <c r="C35" s="4"/>
      <c r="D35" s="4"/>
      <c r="E35" s="4"/>
      <c r="F35" s="4"/>
      <c r="G35" s="4"/>
      <c r="H35" s="6"/>
      <c r="I35" s="4"/>
      <c r="J35" s="4"/>
      <c r="K35" s="7"/>
      <c r="L35" s="4"/>
    </row>
    <row r="36" spans="1:12" ht="15.75" thickBot="1">
      <c r="A36" s="3"/>
      <c r="B36" s="4"/>
      <c r="C36" s="4"/>
      <c r="D36" s="4"/>
      <c r="E36" s="4"/>
      <c r="F36" s="4"/>
      <c r="G36" s="4"/>
      <c r="H36" s="6"/>
      <c r="I36" s="4"/>
      <c r="J36" s="4"/>
      <c r="K36" s="7"/>
      <c r="L36" s="4"/>
    </row>
    <row r="37" spans="1:12" ht="15.75" thickBot="1">
      <c r="A37" s="3"/>
      <c r="B37" s="4"/>
      <c r="C37" s="4"/>
      <c r="D37" s="4"/>
      <c r="E37" s="4"/>
      <c r="F37" s="4"/>
      <c r="G37" s="4"/>
      <c r="H37" s="6"/>
      <c r="I37" s="4"/>
      <c r="J37" s="4"/>
      <c r="K37" s="7"/>
      <c r="L37" s="4"/>
    </row>
    <row r="38" spans="1:12" ht="15.75" thickBot="1">
      <c r="A38" s="3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</row>
    <row r="39" spans="1:12" ht="15.75" thickBot="1">
      <c r="A39" s="3"/>
      <c r="B39" s="4"/>
      <c r="C39" s="4"/>
      <c r="D39" s="4"/>
      <c r="E39" s="4"/>
      <c r="F39" s="4"/>
      <c r="G39" s="4"/>
      <c r="H39" s="24"/>
      <c r="I39" s="4"/>
      <c r="J39" s="4"/>
      <c r="K39" s="7"/>
      <c r="L39" s="4"/>
    </row>
    <row r="40" spans="1:12" ht="15.75" thickBot="1">
      <c r="A40" s="3"/>
      <c r="B40" s="4"/>
      <c r="C40" s="4"/>
      <c r="D40" s="4"/>
      <c r="E40" s="4"/>
      <c r="F40" s="4"/>
      <c r="G40" s="4"/>
      <c r="H40" s="6"/>
      <c r="I40" s="4"/>
      <c r="J40" s="4"/>
      <c r="K40" s="4"/>
      <c r="L40" s="4"/>
    </row>
    <row r="41" spans="1:12" ht="15.75" thickBot="1">
      <c r="A41" s="3"/>
      <c r="B41" s="4"/>
      <c r="C41" s="4"/>
      <c r="D41" s="4"/>
      <c r="E41" s="4"/>
      <c r="F41" s="4"/>
      <c r="G41" s="4"/>
      <c r="H41" s="6"/>
      <c r="I41" s="4"/>
      <c r="J41" s="4"/>
      <c r="K41" s="4"/>
      <c r="L41" s="7"/>
    </row>
    <row r="42" spans="1:12" ht="15.75" thickBot="1">
      <c r="A42" s="3"/>
      <c r="B42" s="4"/>
      <c r="C42" s="4"/>
      <c r="D42" s="4"/>
      <c r="E42" s="4"/>
      <c r="F42" s="4"/>
      <c r="G42" s="4"/>
      <c r="H42" s="6"/>
      <c r="I42" s="4"/>
      <c r="J42" s="7"/>
      <c r="K42" s="4"/>
      <c r="L42" s="7"/>
    </row>
    <row r="43" spans="1:12" ht="15.75" thickBot="1">
      <c r="A43" s="3"/>
      <c r="B43" s="4"/>
      <c r="C43" s="4"/>
      <c r="D43" s="4"/>
      <c r="E43" s="4"/>
      <c r="F43" s="4"/>
      <c r="G43" s="4"/>
      <c r="H43" s="6"/>
      <c r="I43" s="4"/>
      <c r="J43" s="4"/>
      <c r="K43" s="4"/>
      <c r="L43" s="7"/>
    </row>
    <row r="44" spans="1:12" ht="15.75" thickBot="1">
      <c r="A44" s="3"/>
      <c r="B44" s="4"/>
      <c r="C44" s="4"/>
      <c r="D44" s="4"/>
      <c r="E44" s="4"/>
      <c r="F44" s="4"/>
      <c r="G44" s="4"/>
      <c r="H44" s="24"/>
      <c r="I44" s="4"/>
      <c r="J44" s="7"/>
      <c r="K44" s="4"/>
      <c r="L44" s="4"/>
    </row>
    <row r="45" spans="1:12" ht="15.75" thickBot="1">
      <c r="A45" s="3"/>
      <c r="B45" s="4"/>
      <c r="C45" s="4"/>
      <c r="D45" s="4"/>
      <c r="E45" s="4"/>
      <c r="F45" s="4"/>
      <c r="G45" s="4"/>
      <c r="H45" s="6"/>
      <c r="I45" s="4"/>
      <c r="J45" s="4"/>
      <c r="K45" s="4"/>
      <c r="L45" s="4"/>
    </row>
    <row r="46" spans="1:12" ht="15.75" thickBot="1">
      <c r="A46" s="3"/>
      <c r="B46" s="4"/>
      <c r="C46" s="4"/>
      <c r="D46" s="4"/>
      <c r="E46" s="4"/>
      <c r="F46" s="4"/>
      <c r="G46" s="4"/>
      <c r="H46" s="6"/>
      <c r="I46" s="4"/>
      <c r="J46" s="4"/>
      <c r="K46" s="4"/>
      <c r="L46" s="4"/>
    </row>
    <row r="47" spans="1:12" ht="15.75" thickBot="1">
      <c r="A47" s="3"/>
      <c r="B47" s="4"/>
      <c r="C47" s="4"/>
      <c r="D47" s="4"/>
      <c r="E47" s="4"/>
      <c r="F47" s="4"/>
      <c r="G47" s="4"/>
      <c r="H47" s="6"/>
      <c r="I47" s="4"/>
      <c r="J47" s="4"/>
      <c r="K47" s="4"/>
      <c r="L47" s="4"/>
    </row>
    <row r="48" spans="1:12" ht="15.75" thickBot="1">
      <c r="A48" s="3"/>
      <c r="B48" s="4"/>
      <c r="C48" s="4"/>
      <c r="D48" s="4"/>
      <c r="E48" s="4"/>
      <c r="F48" s="4"/>
      <c r="G48" s="4"/>
      <c r="H48" s="6"/>
      <c r="I48" s="4"/>
      <c r="J48" s="4"/>
      <c r="K48" s="4"/>
      <c r="L48" s="4"/>
    </row>
    <row r="49" spans="1:12" ht="15.75" thickBot="1">
      <c r="A49" s="3"/>
      <c r="B49" s="4"/>
      <c r="C49" s="4"/>
      <c r="D49" s="4"/>
      <c r="E49" s="4"/>
      <c r="F49" s="4"/>
      <c r="G49" s="4"/>
      <c r="H49" s="24"/>
      <c r="I49" s="4"/>
      <c r="J49" s="4"/>
      <c r="K49" s="4"/>
      <c r="L49" s="4"/>
    </row>
    <row r="50" spans="1:12" ht="15.75" thickBot="1">
      <c r="A50" s="3"/>
      <c r="B50" s="4"/>
      <c r="C50" s="4"/>
      <c r="D50" s="4"/>
      <c r="E50" s="4"/>
      <c r="F50" s="4"/>
      <c r="G50" s="4"/>
      <c r="H50" s="6"/>
      <c r="I50" s="4"/>
      <c r="J50" s="4"/>
      <c r="K50" s="4"/>
      <c r="L50" s="4"/>
    </row>
    <row r="51" spans="1:12" ht="15.75" thickBot="1">
      <c r="A51" s="3"/>
      <c r="B51" s="4"/>
      <c r="C51" s="4"/>
      <c r="D51" s="4"/>
      <c r="E51" s="4"/>
      <c r="F51" s="4"/>
      <c r="G51" s="4"/>
      <c r="H51" s="6"/>
      <c r="I51" s="4"/>
      <c r="J51" s="4"/>
      <c r="K51" s="4"/>
      <c r="L51" s="4"/>
    </row>
    <row r="52" spans="1:12" ht="15.75" thickBot="1">
      <c r="A52" s="3"/>
      <c r="B52" s="4"/>
      <c r="C52" s="4"/>
      <c r="D52" s="4"/>
      <c r="E52" s="4"/>
      <c r="F52" s="4"/>
      <c r="G52" s="4"/>
      <c r="H52" s="6"/>
      <c r="I52" s="4"/>
      <c r="J52" s="4"/>
      <c r="K52" s="4"/>
      <c r="L52" s="4"/>
    </row>
    <row r="53" spans="1:12" ht="15.75" thickBot="1">
      <c r="A53" s="3"/>
      <c r="B53" s="4"/>
      <c r="C53" s="4"/>
      <c r="D53" s="4"/>
      <c r="E53" s="4"/>
      <c r="F53" s="4"/>
      <c r="G53" s="4"/>
      <c r="H53" s="6"/>
      <c r="I53" s="4"/>
      <c r="J53" s="4"/>
      <c r="K53" s="4"/>
      <c r="L53" s="4"/>
    </row>
    <row r="54" spans="1:12" ht="15.75" thickBot="1">
      <c r="A54" s="3"/>
      <c r="B54" s="4"/>
      <c r="C54" s="4"/>
      <c r="D54" s="4"/>
      <c r="E54" s="4"/>
      <c r="F54" s="4"/>
      <c r="G54" s="4"/>
      <c r="H54" s="24"/>
      <c r="I54" s="4"/>
      <c r="J54" s="4"/>
      <c r="K54" s="4"/>
      <c r="L54" s="4"/>
    </row>
    <row r="55" spans="1:12" ht="15.75" thickBot="1">
      <c r="A55" s="3"/>
      <c r="B55" s="4"/>
      <c r="C55" s="4"/>
      <c r="D55" s="4"/>
      <c r="E55" s="4"/>
      <c r="F55" s="4"/>
      <c r="G55" s="4"/>
      <c r="H55" s="6"/>
      <c r="I55" s="4"/>
      <c r="J55" s="4"/>
      <c r="K55" s="4"/>
      <c r="L55" s="4"/>
    </row>
    <row r="56" spans="1:12" ht="15.75" thickBot="1">
      <c r="A56" s="3"/>
      <c r="B56" s="4"/>
      <c r="C56" s="4"/>
      <c r="D56" s="4"/>
      <c r="E56" s="4"/>
      <c r="F56" s="4"/>
      <c r="G56" s="4"/>
      <c r="H56" s="6"/>
      <c r="I56" s="4"/>
      <c r="J56" s="4"/>
      <c r="K56" s="4"/>
      <c r="L56" s="4"/>
    </row>
    <row r="57" spans="1:12" ht="15.75" thickBot="1">
      <c r="A57" s="3"/>
      <c r="B57" s="4"/>
      <c r="C57" s="4"/>
      <c r="D57" s="4"/>
      <c r="E57" s="4"/>
      <c r="F57" s="4"/>
      <c r="G57" s="4"/>
      <c r="H57" s="6"/>
      <c r="I57" s="4"/>
      <c r="J57" s="4"/>
      <c r="K57" s="4"/>
      <c r="L57" s="4"/>
    </row>
    <row r="58" spans="1:12" ht="15.75" thickBot="1">
      <c r="A58" s="3"/>
      <c r="B58" s="4"/>
      <c r="C58" s="4"/>
      <c r="D58" s="4"/>
      <c r="E58" s="4"/>
      <c r="F58" s="4"/>
      <c r="G58" s="4"/>
      <c r="H58" s="6"/>
      <c r="I58" s="4"/>
      <c r="J58" s="4"/>
      <c r="K58" s="4"/>
      <c r="L58" s="4"/>
    </row>
    <row r="59" spans="1:12" ht="15.75" thickBot="1">
      <c r="A59" s="3"/>
      <c r="B59" s="4"/>
      <c r="C59" s="4"/>
      <c r="D59" s="4"/>
      <c r="E59" s="4"/>
      <c r="F59" s="4"/>
      <c r="G59" s="4"/>
      <c r="H59" s="24"/>
      <c r="I59" s="4"/>
      <c r="J59" s="4"/>
      <c r="K59" s="4"/>
      <c r="L59" s="4"/>
    </row>
    <row r="60" spans="1:12" ht="15.75" thickBot="1">
      <c r="A60" s="3"/>
      <c r="B60" s="4"/>
      <c r="C60" s="4"/>
      <c r="D60" s="4"/>
      <c r="E60" s="4"/>
      <c r="F60" s="4"/>
      <c r="G60" s="4"/>
      <c r="H60" s="6"/>
      <c r="I60" s="4"/>
      <c r="J60" s="4"/>
      <c r="K60" s="4"/>
      <c r="L60" s="4"/>
    </row>
    <row r="61" spans="1:12" ht="15.75" thickBot="1">
      <c r="A61" s="3"/>
      <c r="B61" s="4"/>
      <c r="C61" s="4"/>
      <c r="D61" s="4"/>
      <c r="E61" s="4"/>
      <c r="F61" s="4"/>
      <c r="G61" s="4"/>
      <c r="H61" s="6"/>
      <c r="I61" s="4"/>
      <c r="J61" s="4"/>
      <c r="K61" s="4"/>
      <c r="L61" s="4"/>
    </row>
    <row r="62" spans="1:12" ht="15.75" thickBot="1">
      <c r="A62" s="3"/>
      <c r="B62" s="4"/>
      <c r="C62" s="4"/>
      <c r="D62" s="4"/>
      <c r="E62" s="4"/>
      <c r="F62" s="4"/>
      <c r="G62" s="4"/>
      <c r="H62" s="6"/>
      <c r="I62" s="4"/>
      <c r="J62" s="4"/>
      <c r="K62" s="4"/>
      <c r="L62" s="4"/>
    </row>
    <row r="63" spans="1:12" ht="15.75" thickBot="1">
      <c r="A63" s="3"/>
      <c r="B63" s="4"/>
      <c r="C63" s="4"/>
      <c r="D63" s="4"/>
      <c r="E63" s="4"/>
      <c r="F63" s="4"/>
      <c r="G63" s="4"/>
      <c r="H63" s="6"/>
      <c r="I63" s="4"/>
      <c r="J63" s="4"/>
      <c r="K63" s="4"/>
      <c r="L63" s="4"/>
    </row>
    <row r="64" spans="1:12" ht="15.75" thickBot="1">
      <c r="A64" s="3"/>
      <c r="B64" s="4"/>
      <c r="C64" s="4"/>
      <c r="D64" s="4"/>
      <c r="E64" s="4"/>
      <c r="F64" s="4"/>
      <c r="G64" s="4"/>
      <c r="H64" s="24"/>
      <c r="I64" s="4"/>
      <c r="J64" s="4"/>
      <c r="K64" s="4"/>
      <c r="L64" s="4"/>
    </row>
    <row r="65" spans="1:12" ht="15.75" thickBot="1">
      <c r="A65" s="3"/>
      <c r="B65" s="4"/>
      <c r="C65" s="4"/>
      <c r="D65" s="4"/>
      <c r="E65" s="4"/>
      <c r="F65" s="4"/>
      <c r="G65" s="4"/>
      <c r="H65" s="6"/>
      <c r="I65" s="4"/>
      <c r="J65" s="4"/>
      <c r="K65" s="4"/>
      <c r="L65" s="4"/>
    </row>
    <row r="66" spans="1:12" ht="15.75" thickBot="1">
      <c r="A66" s="3"/>
      <c r="B66" s="4"/>
      <c r="C66" s="4"/>
      <c r="D66" s="4"/>
      <c r="E66" s="4"/>
      <c r="F66" s="4"/>
      <c r="G66" s="4"/>
      <c r="H66" s="6"/>
      <c r="I66" s="4"/>
      <c r="J66" s="4"/>
      <c r="K66" s="4"/>
      <c r="L66" s="4"/>
    </row>
    <row r="67" spans="1:12" ht="15.75" thickBot="1">
      <c r="A67" s="3"/>
      <c r="B67" s="4"/>
      <c r="C67" s="4"/>
      <c r="D67" s="4"/>
      <c r="E67" s="4"/>
      <c r="F67" s="4"/>
      <c r="G67" s="4"/>
      <c r="H67" s="6"/>
      <c r="I67" s="4"/>
      <c r="J67" s="4"/>
      <c r="K67" s="4"/>
      <c r="L67" s="4"/>
    </row>
    <row r="68" spans="1:12" ht="15.75" thickBot="1">
      <c r="A68" s="3"/>
      <c r="B68" s="4"/>
      <c r="C68" s="4"/>
      <c r="D68" s="4"/>
      <c r="E68" s="4"/>
      <c r="F68" s="4"/>
      <c r="G68" s="4"/>
      <c r="H68" s="6"/>
      <c r="I68" s="4"/>
      <c r="J68" s="4"/>
      <c r="K68" s="4"/>
      <c r="L68" s="4"/>
    </row>
    <row r="69" spans="1:12" ht="15.75" thickBot="1">
      <c r="A69" s="3"/>
      <c r="B69" s="4"/>
      <c r="C69" s="4"/>
      <c r="D69" s="4"/>
      <c r="E69" s="4"/>
      <c r="F69" s="4"/>
      <c r="G69" s="4"/>
      <c r="H69" s="24"/>
      <c r="I69" s="4"/>
      <c r="J69" s="4"/>
      <c r="K69" s="4"/>
      <c r="L69" s="4"/>
    </row>
    <row r="70" spans="1:12" ht="15.75" thickBot="1">
      <c r="A70" s="3"/>
      <c r="B70" s="4"/>
      <c r="C70" s="4"/>
      <c r="D70" s="4"/>
      <c r="E70" s="4"/>
      <c r="F70" s="4"/>
      <c r="G70" s="4"/>
      <c r="H70" s="6"/>
      <c r="I70" s="4"/>
      <c r="J70" s="4"/>
      <c r="K70" s="4"/>
      <c r="L70" s="4"/>
    </row>
    <row r="71" spans="1:12" ht="15.75" thickBot="1">
      <c r="A71" s="3"/>
      <c r="B71" s="4"/>
      <c r="C71" s="4"/>
      <c r="D71" s="4"/>
      <c r="E71" s="4"/>
      <c r="F71" s="4"/>
      <c r="G71" s="4"/>
      <c r="H71" s="6"/>
      <c r="I71" s="4"/>
      <c r="J71" s="4"/>
      <c r="K71" s="4"/>
      <c r="L71" s="4"/>
    </row>
    <row r="72" spans="1:12" ht="15.75" thickBot="1">
      <c r="A72" s="3"/>
      <c r="B72" s="4"/>
      <c r="C72" s="4"/>
      <c r="D72" s="4"/>
      <c r="E72" s="4"/>
      <c r="F72" s="4"/>
      <c r="G72" s="4"/>
      <c r="H72" s="6"/>
      <c r="I72" s="4"/>
      <c r="J72" s="4"/>
      <c r="K72" s="4"/>
      <c r="L72" s="4"/>
    </row>
    <row r="73" spans="1:12" ht="15.75" thickBot="1">
      <c r="A73" s="3"/>
      <c r="B73" s="4"/>
      <c r="C73" s="4"/>
      <c r="D73" s="4"/>
      <c r="E73" s="4"/>
      <c r="F73" s="4"/>
      <c r="G73" s="4"/>
      <c r="H73" s="6"/>
      <c r="I73" s="4"/>
      <c r="J73" s="4"/>
      <c r="K73" s="4"/>
      <c r="L73" s="4"/>
    </row>
    <row r="74" spans="1:12" ht="15.75" thickBot="1">
      <c r="A74" s="3"/>
      <c r="B74" s="4"/>
      <c r="C74" s="4"/>
      <c r="D74" s="4"/>
      <c r="E74" s="4"/>
      <c r="F74" s="4"/>
      <c r="G74" s="4"/>
      <c r="H74" s="24"/>
      <c r="I74" s="4"/>
      <c r="J74" s="4"/>
      <c r="K74" s="4"/>
      <c r="L74" s="4"/>
    </row>
    <row r="75" spans="1:12" ht="15.75" thickBot="1">
      <c r="A75" s="3"/>
      <c r="B75" s="4"/>
      <c r="C75" s="4"/>
      <c r="D75" s="4"/>
      <c r="E75" s="4"/>
      <c r="F75" s="4"/>
      <c r="G75" s="4"/>
      <c r="H75" s="6"/>
      <c r="I75" s="4"/>
      <c r="J75" s="4"/>
      <c r="K75" s="4"/>
      <c r="L75" s="4"/>
    </row>
    <row r="76" spans="1:12" ht="15.75" thickBot="1">
      <c r="A76" s="3"/>
      <c r="B76" s="4"/>
      <c r="C76" s="4"/>
      <c r="D76" s="4"/>
      <c r="E76" s="4"/>
      <c r="F76" s="4"/>
      <c r="G76" s="4"/>
      <c r="H76" s="6"/>
      <c r="I76" s="4"/>
      <c r="J76" s="4"/>
      <c r="K76" s="4"/>
      <c r="L76" s="4"/>
    </row>
    <row r="77" spans="1:12" ht="15.75" thickBot="1">
      <c r="A77" s="3"/>
      <c r="B77" s="4"/>
      <c r="C77" s="4"/>
      <c r="D77" s="4"/>
      <c r="E77" s="4"/>
      <c r="F77" s="4"/>
      <c r="G77" s="4"/>
      <c r="H77" s="6"/>
      <c r="I77" s="4"/>
      <c r="J77" s="4"/>
      <c r="K77" s="4"/>
      <c r="L77" s="4"/>
    </row>
    <row r="78" spans="1:12" ht="15.75" thickBot="1">
      <c r="A78" s="3"/>
      <c r="B78" s="4"/>
      <c r="C78" s="4"/>
      <c r="D78" s="4"/>
      <c r="E78" s="4"/>
      <c r="F78" s="4"/>
      <c r="G78" s="4"/>
      <c r="H78" s="6"/>
      <c r="I78" s="4"/>
      <c r="J78" s="4"/>
      <c r="K78" s="4"/>
      <c r="L78" s="4"/>
    </row>
    <row r="79" spans="1:12" ht="15.75" thickBot="1">
      <c r="A79" s="3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</row>
    <row r="80" spans="1:12" ht="15.75" thickBot="1">
      <c r="A80" s="3"/>
      <c r="B80" s="4"/>
      <c r="C80" s="4"/>
      <c r="D80" s="4"/>
      <c r="E80" s="4"/>
      <c r="F80" s="4"/>
      <c r="G80" s="4"/>
      <c r="H80" s="6"/>
      <c r="I80" s="4"/>
      <c r="J80" s="4"/>
      <c r="K80" s="4"/>
      <c r="L80" s="4"/>
    </row>
    <row r="81" spans="1:12" ht="15.75" thickBot="1">
      <c r="A81" s="3"/>
      <c r="B81" s="4"/>
      <c r="C81" s="4"/>
      <c r="D81" s="4"/>
      <c r="E81" s="4"/>
      <c r="F81" s="4"/>
      <c r="G81" s="4"/>
      <c r="H81" s="6"/>
      <c r="I81" s="4"/>
      <c r="J81" s="4"/>
      <c r="K81" s="4"/>
      <c r="L81" s="4"/>
    </row>
    <row r="82" spans="1:12" ht="15.75" thickBot="1">
      <c r="A82" s="3"/>
      <c r="B82" s="4"/>
      <c r="C82" s="4"/>
      <c r="D82" s="4"/>
      <c r="E82" s="4"/>
      <c r="F82" s="4"/>
      <c r="G82" s="4"/>
      <c r="H82" s="6"/>
      <c r="I82" s="4"/>
      <c r="J82" s="4"/>
      <c r="K8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3"/>
  <sheetViews>
    <sheetView topLeftCell="D1" workbookViewId="0">
      <selection activeCell="J2" sqref="J2"/>
    </sheetView>
  </sheetViews>
  <sheetFormatPr defaultColWidth="9.140625" defaultRowHeight="15"/>
  <cols>
    <col min="1" max="1" width="30" style="11" customWidth="1"/>
    <col min="2" max="2" width="65" style="11" customWidth="1"/>
    <col min="3" max="3" width="23.5703125" style="11" customWidth="1"/>
    <col min="4" max="4" width="42.5703125" style="11" customWidth="1"/>
    <col min="5" max="5" width="20.85546875" style="11" customWidth="1"/>
    <col min="6" max="6" width="19.5703125" style="11" customWidth="1"/>
    <col min="7" max="7" width="25.28515625" style="11" customWidth="1"/>
    <col min="8" max="8" width="14.42578125" style="11" customWidth="1"/>
    <col min="9" max="9" width="15.28515625" style="11" customWidth="1"/>
    <col min="10" max="10" width="21.5703125" customWidth="1"/>
    <col min="11" max="11" width="19.7109375" customWidth="1"/>
  </cols>
  <sheetData>
    <row r="1" spans="1:11" ht="36.950000000000003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33</v>
      </c>
      <c r="B2" s="4" t="s">
        <v>34</v>
      </c>
      <c r="C2" s="4">
        <v>4299553574</v>
      </c>
      <c r="D2" s="4" t="s">
        <v>35</v>
      </c>
      <c r="E2" s="4">
        <v>8</v>
      </c>
      <c r="F2" s="4">
        <v>330</v>
      </c>
      <c r="G2" s="7">
        <v>2640</v>
      </c>
      <c r="H2" s="6">
        <v>45505</v>
      </c>
      <c r="I2" s="6">
        <v>45512</v>
      </c>
      <c r="J2" s="7">
        <f>G2+G3+G4+G5+G6+G7+G8+G9+G10+G11+G12+G13</f>
        <v>22792</v>
      </c>
      <c r="K2" s="7">
        <f>G4+J10+G9</f>
        <v>2140</v>
      </c>
    </row>
    <row r="3" spans="1:11">
      <c r="A3" s="3" t="s">
        <v>36</v>
      </c>
      <c r="B3" s="4" t="s">
        <v>37</v>
      </c>
      <c r="C3" s="4" t="s">
        <v>38</v>
      </c>
      <c r="D3" s="4" t="s">
        <v>39</v>
      </c>
      <c r="E3" s="4">
        <v>5</v>
      </c>
      <c r="F3" s="4">
        <v>400</v>
      </c>
      <c r="G3" s="7">
        <v>2000</v>
      </c>
      <c r="H3" s="6">
        <v>45506</v>
      </c>
      <c r="I3" s="6">
        <v>45506</v>
      </c>
      <c r="J3" s="7"/>
      <c r="K3" s="4"/>
    </row>
    <row r="4" spans="1:11">
      <c r="A4" s="3" t="s">
        <v>40</v>
      </c>
      <c r="B4" s="4" t="s">
        <v>41</v>
      </c>
      <c r="C4" s="4" t="s">
        <v>42</v>
      </c>
      <c r="D4" s="4" t="s">
        <v>43</v>
      </c>
      <c r="E4" s="4">
        <v>1</v>
      </c>
      <c r="F4" s="4">
        <v>340</v>
      </c>
      <c r="G4" s="4">
        <v>340</v>
      </c>
      <c r="H4" s="6">
        <v>45516</v>
      </c>
      <c r="I4" s="6">
        <v>45516</v>
      </c>
      <c r="J4" s="4"/>
      <c r="K4" s="4"/>
    </row>
    <row r="5" spans="1:11">
      <c r="A5" s="3" t="s">
        <v>44</v>
      </c>
      <c r="B5" s="4" t="s">
        <v>45</v>
      </c>
      <c r="C5" s="4">
        <v>21964818198</v>
      </c>
      <c r="D5" s="4" t="s">
        <v>46</v>
      </c>
      <c r="E5" s="4">
        <v>3</v>
      </c>
      <c r="F5" s="4">
        <v>500</v>
      </c>
      <c r="G5" s="5">
        <v>1500</v>
      </c>
      <c r="H5" s="6">
        <v>45517</v>
      </c>
      <c r="I5" s="6">
        <v>45517</v>
      </c>
      <c r="J5" s="7">
        <v>1200</v>
      </c>
      <c r="K5" s="4"/>
    </row>
    <row r="6" spans="1:11">
      <c r="A6" s="3" t="s">
        <v>47</v>
      </c>
      <c r="B6" s="4" t="s">
        <v>48</v>
      </c>
      <c r="C6" s="4">
        <v>18996672837</v>
      </c>
      <c r="D6" s="4" t="s">
        <v>49</v>
      </c>
      <c r="E6" s="4">
        <v>4</v>
      </c>
      <c r="F6" s="4">
        <v>200</v>
      </c>
      <c r="G6" s="4">
        <v>800</v>
      </c>
      <c r="H6" s="6">
        <v>45519</v>
      </c>
      <c r="I6" s="6">
        <v>45520</v>
      </c>
      <c r="J6" s="4" t="s">
        <v>50</v>
      </c>
      <c r="K6" s="4" t="s">
        <v>31</v>
      </c>
    </row>
    <row r="7" spans="1:11">
      <c r="A7" s="3" t="s">
        <v>51</v>
      </c>
      <c r="B7" s="4" t="s">
        <v>52</v>
      </c>
      <c r="C7" s="4">
        <v>15991153905</v>
      </c>
      <c r="D7" s="4" t="s">
        <v>53</v>
      </c>
      <c r="E7" s="4">
        <v>2</v>
      </c>
      <c r="F7" s="4">
        <v>280</v>
      </c>
      <c r="G7" s="4">
        <v>560</v>
      </c>
      <c r="H7" s="6">
        <v>45520</v>
      </c>
      <c r="I7" s="6">
        <v>45521</v>
      </c>
      <c r="J7" s="7">
        <v>25000</v>
      </c>
      <c r="K7" s="7">
        <f>J7-J2</f>
        <v>2208</v>
      </c>
    </row>
    <row r="8" spans="1:11">
      <c r="A8" s="3" t="s">
        <v>54</v>
      </c>
      <c r="B8" s="4" t="s">
        <v>55</v>
      </c>
      <c r="C8" s="4">
        <v>35988133811</v>
      </c>
      <c r="D8" s="4" t="s">
        <v>56</v>
      </c>
      <c r="E8" s="4">
        <v>3</v>
      </c>
      <c r="F8" s="4">
        <v>350</v>
      </c>
      <c r="G8" s="7">
        <v>1050</v>
      </c>
      <c r="H8" s="6">
        <v>45523</v>
      </c>
      <c r="I8" s="6">
        <v>45524</v>
      </c>
      <c r="J8" s="4"/>
      <c r="K8" s="4"/>
    </row>
    <row r="9" spans="1:11">
      <c r="A9" s="3" t="s">
        <v>57</v>
      </c>
      <c r="B9" s="4" t="s">
        <v>58</v>
      </c>
      <c r="C9" s="4" t="s">
        <v>59</v>
      </c>
      <c r="D9" s="4" t="s">
        <v>60</v>
      </c>
      <c r="E9" s="4">
        <v>2</v>
      </c>
      <c r="F9" s="4">
        <v>500</v>
      </c>
      <c r="G9" s="7">
        <v>1000</v>
      </c>
      <c r="H9" s="6">
        <v>45525</v>
      </c>
      <c r="I9" s="6">
        <v>45526</v>
      </c>
      <c r="J9" s="4"/>
      <c r="K9" s="7"/>
    </row>
    <row r="10" spans="1:11">
      <c r="A10" s="3" t="s">
        <v>61</v>
      </c>
      <c r="B10" s="4" t="s">
        <v>62</v>
      </c>
      <c r="C10" s="4">
        <v>5196485614</v>
      </c>
      <c r="D10" s="4" t="s">
        <v>63</v>
      </c>
      <c r="E10" s="4">
        <v>7</v>
      </c>
      <c r="F10" s="4">
        <v>328.57</v>
      </c>
      <c r="G10" s="7">
        <v>2300</v>
      </c>
      <c r="H10" s="6">
        <v>45525</v>
      </c>
      <c r="I10" s="6">
        <v>45526</v>
      </c>
      <c r="J10" s="7">
        <v>800</v>
      </c>
      <c r="K10" s="4"/>
    </row>
    <row r="11" spans="1:11">
      <c r="A11" s="3" t="s">
        <v>64</v>
      </c>
      <c r="B11" s="4" t="s">
        <v>65</v>
      </c>
      <c r="C11" s="4">
        <v>17982310045</v>
      </c>
      <c r="D11" s="14" t="s">
        <v>66</v>
      </c>
      <c r="E11" s="4">
        <v>22</v>
      </c>
      <c r="F11" s="4">
        <v>436</v>
      </c>
      <c r="G11" s="7">
        <v>9592</v>
      </c>
      <c r="H11" s="6">
        <v>45525</v>
      </c>
      <c r="I11" s="6"/>
      <c r="J11" s="4"/>
      <c r="K11" s="4"/>
    </row>
    <row r="12" spans="1:11">
      <c r="A12" s="18" t="s">
        <v>67</v>
      </c>
      <c r="B12" s="4" t="s">
        <v>68</v>
      </c>
      <c r="C12" s="4">
        <v>19992886481</v>
      </c>
      <c r="D12" s="4" t="s">
        <v>69</v>
      </c>
      <c r="E12" s="4">
        <v>5</v>
      </c>
      <c r="F12" s="4">
        <v>142</v>
      </c>
      <c r="G12" s="7">
        <v>710</v>
      </c>
      <c r="H12" s="6">
        <v>45532</v>
      </c>
      <c r="I12" s="6">
        <v>45533</v>
      </c>
      <c r="J12" s="4"/>
      <c r="K12" s="4"/>
    </row>
    <row r="13" spans="1:11">
      <c r="A13" s="3" t="s">
        <v>70</v>
      </c>
      <c r="B13" s="4" t="s">
        <v>71</v>
      </c>
      <c r="C13" s="4">
        <v>38984110171</v>
      </c>
      <c r="D13" s="4" t="s">
        <v>72</v>
      </c>
      <c r="E13" s="4">
        <v>1</v>
      </c>
      <c r="F13" s="4">
        <v>300</v>
      </c>
      <c r="G13" s="4">
        <v>300</v>
      </c>
      <c r="H13" s="6">
        <v>45532</v>
      </c>
      <c r="I13" s="6">
        <v>45533</v>
      </c>
      <c r="J13" s="4"/>
      <c r="K13" s="4"/>
    </row>
    <row r="14" spans="1:1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3"/>
      <c r="B17" s="4"/>
      <c r="C17" s="4"/>
      <c r="D17" s="4"/>
      <c r="E17" s="4"/>
      <c r="F17" s="4"/>
      <c r="G17" s="7"/>
      <c r="H17" s="4"/>
      <c r="I17" s="4"/>
      <c r="J17" s="4"/>
      <c r="K17" s="4"/>
    </row>
    <row r="18" spans="1:1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</row>
  </sheetData>
  <hyperlinks>
    <hyperlink ref="D11" r:id="rId1" tooltip="mailto:Financeiro.lupeestofados@gmail.com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workbookViewId="0">
      <selection activeCell="K2" sqref="K2"/>
    </sheetView>
  </sheetViews>
  <sheetFormatPr defaultColWidth="9.140625" defaultRowHeight="15"/>
  <cols>
    <col min="1" max="1" width="30" style="11" customWidth="1"/>
    <col min="2" max="2" width="77.7109375" style="11" customWidth="1"/>
    <col min="3" max="3" width="23.5703125" style="11" customWidth="1"/>
    <col min="4" max="4" width="42.5703125" style="11" customWidth="1"/>
    <col min="5" max="5" width="20.85546875" style="11" customWidth="1"/>
    <col min="6" max="6" width="19.5703125" style="11" customWidth="1"/>
    <col min="7" max="7" width="25.28515625" style="11" customWidth="1"/>
    <col min="8" max="8" width="14.42578125" style="11" customWidth="1"/>
    <col min="9" max="9" width="15.28515625" style="11" customWidth="1"/>
    <col min="10" max="10" width="21.5703125" customWidth="1"/>
    <col min="11" max="11" width="31.28515625" customWidth="1"/>
    <col min="12" max="12" width="27.28515625" customWidth="1"/>
    <col min="13" max="13" width="13.85546875" customWidth="1"/>
  </cols>
  <sheetData>
    <row r="1" spans="1:18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7</v>
      </c>
      <c r="I1" s="2" t="s">
        <v>8</v>
      </c>
      <c r="J1" s="2" t="s">
        <v>73</v>
      </c>
      <c r="K1" s="2" t="s">
        <v>74</v>
      </c>
      <c r="L1" s="2" t="s">
        <v>10</v>
      </c>
    </row>
    <row r="2" spans="1:18">
      <c r="A2" s="3" t="s">
        <v>75</v>
      </c>
      <c r="B2" s="3" t="s">
        <v>76</v>
      </c>
      <c r="C2" s="3" t="s">
        <v>77</v>
      </c>
      <c r="D2" s="12" t="s">
        <v>78</v>
      </c>
      <c r="E2" s="4">
        <v>1</v>
      </c>
      <c r="F2" s="4">
        <v>120</v>
      </c>
      <c r="G2" s="7">
        <v>120</v>
      </c>
      <c r="H2" s="6">
        <v>45535</v>
      </c>
      <c r="I2" s="6">
        <v>45537</v>
      </c>
      <c r="J2" s="7"/>
      <c r="K2" s="7">
        <f>G2+G3+G4+G5+G6+G7+G8+G9+G10+G11+G12+G13+G14+G15+G16+G17+G18+G19</f>
        <v>23134</v>
      </c>
      <c r="L2" s="7">
        <f>K12+K13+G3+G4</f>
        <v>7115</v>
      </c>
    </row>
    <row r="3" spans="1:18">
      <c r="A3" s="3" t="s">
        <v>79</v>
      </c>
      <c r="B3" s="13" t="s">
        <v>80</v>
      </c>
      <c r="C3" s="4" t="s">
        <v>81</v>
      </c>
      <c r="D3" s="4" t="s">
        <v>82</v>
      </c>
      <c r="E3" s="4">
        <v>9</v>
      </c>
      <c r="F3" s="4">
        <v>361.66</v>
      </c>
      <c r="G3" s="5">
        <v>3255</v>
      </c>
      <c r="H3" s="6">
        <v>45541</v>
      </c>
      <c r="I3" s="6">
        <v>45541</v>
      </c>
      <c r="J3" s="7"/>
      <c r="K3" s="4"/>
      <c r="L3" s="4"/>
      <c r="R3" s="16">
        <v>2161.5</v>
      </c>
    </row>
    <row r="4" spans="1:18">
      <c r="A4" s="3" t="s">
        <v>83</v>
      </c>
      <c r="B4" s="4" t="s">
        <v>84</v>
      </c>
      <c r="C4" s="4" t="s">
        <v>85</v>
      </c>
      <c r="D4" s="4" t="s">
        <v>86</v>
      </c>
      <c r="E4" s="4">
        <v>1</v>
      </c>
      <c r="F4" s="4">
        <v>500</v>
      </c>
      <c r="G4" s="5">
        <v>600</v>
      </c>
      <c r="H4" s="6">
        <v>45545</v>
      </c>
      <c r="I4" s="6">
        <v>45546</v>
      </c>
      <c r="J4" s="4"/>
      <c r="K4" s="4"/>
      <c r="L4" s="4"/>
    </row>
    <row r="5" spans="1:18">
      <c r="A5" s="3" t="s">
        <v>87</v>
      </c>
      <c r="B5" s="13" t="s">
        <v>88</v>
      </c>
      <c r="C5" s="4" t="s">
        <v>89</v>
      </c>
      <c r="D5" s="4" t="s">
        <v>90</v>
      </c>
      <c r="E5" s="4">
        <v>14</v>
      </c>
      <c r="F5" s="4">
        <v>160</v>
      </c>
      <c r="G5" s="5">
        <v>2240</v>
      </c>
      <c r="H5" s="6">
        <v>45548</v>
      </c>
      <c r="I5" s="6">
        <v>45548</v>
      </c>
      <c r="J5" s="4">
        <v>640</v>
      </c>
      <c r="K5" s="7"/>
      <c r="L5" s="4"/>
    </row>
    <row r="6" spans="1:18">
      <c r="A6" s="3" t="s">
        <v>91</v>
      </c>
      <c r="B6" s="13" t="s">
        <v>92</v>
      </c>
      <c r="C6" s="4" t="s">
        <v>93</v>
      </c>
      <c r="D6" s="4" t="s">
        <v>94</v>
      </c>
      <c r="E6" s="4">
        <v>3</v>
      </c>
      <c r="F6" s="4">
        <v>335</v>
      </c>
      <c r="G6" s="5">
        <v>1005</v>
      </c>
      <c r="H6" s="6">
        <v>45552</v>
      </c>
      <c r="I6" s="6">
        <v>45561</v>
      </c>
      <c r="J6" s="4">
        <v>300</v>
      </c>
      <c r="K6" s="4" t="s">
        <v>50</v>
      </c>
      <c r="L6" s="4" t="s">
        <v>31</v>
      </c>
    </row>
    <row r="7" spans="1:18">
      <c r="A7" s="3" t="s">
        <v>95</v>
      </c>
      <c r="B7" s="13" t="s">
        <v>96</v>
      </c>
      <c r="C7" s="4" t="s">
        <v>97</v>
      </c>
      <c r="D7" s="4" t="s">
        <v>98</v>
      </c>
      <c r="E7" s="4">
        <v>1</v>
      </c>
      <c r="F7" s="4">
        <v>384</v>
      </c>
      <c r="G7" s="5">
        <v>384</v>
      </c>
      <c r="H7" s="6">
        <v>45554</v>
      </c>
      <c r="I7" s="6">
        <v>45555</v>
      </c>
      <c r="J7" s="7"/>
      <c r="K7" s="7">
        <v>25000</v>
      </c>
      <c r="L7" s="7">
        <f>K7-K2</f>
        <v>1866</v>
      </c>
    </row>
    <row r="8" spans="1:18">
      <c r="A8" s="3" t="s">
        <v>99</v>
      </c>
      <c r="B8" s="4" t="s">
        <v>100</v>
      </c>
      <c r="C8" s="4" t="s">
        <v>101</v>
      </c>
      <c r="D8" s="4" t="s">
        <v>102</v>
      </c>
      <c r="E8" s="4">
        <v>3</v>
      </c>
      <c r="F8" s="4">
        <v>100</v>
      </c>
      <c r="G8" s="5">
        <v>300</v>
      </c>
      <c r="H8" s="6">
        <v>45555</v>
      </c>
      <c r="I8" s="6">
        <v>45555</v>
      </c>
      <c r="J8" s="4"/>
      <c r="K8" s="4"/>
      <c r="L8" s="4"/>
    </row>
    <row r="9" spans="1:18">
      <c r="A9" s="3" t="s">
        <v>103</v>
      </c>
      <c r="B9" s="13" t="s">
        <v>104</v>
      </c>
      <c r="C9" s="4" t="s">
        <v>105</v>
      </c>
      <c r="D9" s="4" t="s">
        <v>106</v>
      </c>
      <c r="E9" s="4">
        <v>6</v>
      </c>
      <c r="F9" s="4">
        <v>283.33</v>
      </c>
      <c r="G9" s="7">
        <v>1700</v>
      </c>
      <c r="H9" s="6">
        <v>45556</v>
      </c>
      <c r="I9" s="6">
        <v>45558</v>
      </c>
      <c r="J9" s="4"/>
      <c r="K9" s="7"/>
      <c r="L9" s="7"/>
    </row>
    <row r="10" spans="1:18">
      <c r="A10" s="3" t="s">
        <v>107</v>
      </c>
      <c r="B10" s="13" t="s">
        <v>108</v>
      </c>
      <c r="C10" s="4">
        <v>69999220891</v>
      </c>
      <c r="D10" s="4" t="s">
        <v>109</v>
      </c>
      <c r="E10" s="4">
        <v>7</v>
      </c>
      <c r="F10" s="4">
        <v>200</v>
      </c>
      <c r="G10" s="5">
        <v>1600</v>
      </c>
      <c r="H10" s="6">
        <v>45556</v>
      </c>
      <c r="I10" s="6">
        <v>45558</v>
      </c>
      <c r="J10" s="7"/>
      <c r="K10" s="4"/>
      <c r="L10" s="4"/>
    </row>
    <row r="11" spans="1:18">
      <c r="A11" s="3" t="s">
        <v>110</v>
      </c>
      <c r="B11" s="4" t="s">
        <v>111</v>
      </c>
      <c r="C11" s="4">
        <v>17991487605</v>
      </c>
      <c r="D11" s="14" t="s">
        <v>112</v>
      </c>
      <c r="E11" s="4">
        <v>1</v>
      </c>
      <c r="F11" s="4">
        <v>120</v>
      </c>
      <c r="G11" s="5">
        <v>120</v>
      </c>
      <c r="H11" s="6">
        <v>45558</v>
      </c>
      <c r="I11" s="6">
        <v>45559</v>
      </c>
      <c r="J11" s="4"/>
      <c r="K11" s="4" t="s">
        <v>113</v>
      </c>
      <c r="L11" s="4"/>
    </row>
    <row r="12" spans="1:18">
      <c r="A12" s="3" t="s">
        <v>114</v>
      </c>
      <c r="B12" s="4" t="s">
        <v>115</v>
      </c>
      <c r="C12" s="4">
        <v>41991637990</v>
      </c>
      <c r="D12" s="4" t="s">
        <v>116</v>
      </c>
      <c r="E12" s="4">
        <v>1</v>
      </c>
      <c r="F12" s="4">
        <v>700</v>
      </c>
      <c r="G12" s="7">
        <v>700</v>
      </c>
      <c r="H12" s="6">
        <v>45560</v>
      </c>
      <c r="I12" s="6">
        <v>45562</v>
      </c>
      <c r="J12" s="4"/>
      <c r="K12" s="7">
        <v>2161</v>
      </c>
      <c r="L12" s="4"/>
    </row>
    <row r="13" spans="1:18">
      <c r="A13" s="3" t="s">
        <v>117</v>
      </c>
      <c r="B13" s="13" t="s">
        <v>118</v>
      </c>
      <c r="C13" s="4">
        <v>7999361381</v>
      </c>
      <c r="D13" s="4" t="s">
        <v>119</v>
      </c>
      <c r="E13" s="4">
        <v>4</v>
      </c>
      <c r="F13" s="4">
        <v>475</v>
      </c>
      <c r="G13" s="5">
        <v>1200</v>
      </c>
      <c r="H13" s="6">
        <v>45560</v>
      </c>
      <c r="I13" s="6">
        <v>45561</v>
      </c>
      <c r="J13" s="4"/>
      <c r="K13" s="7">
        <v>1099</v>
      </c>
      <c r="L13" s="4"/>
    </row>
    <row r="14" spans="1:18">
      <c r="A14" s="3" t="s">
        <v>120</v>
      </c>
      <c r="B14" s="4" t="s">
        <v>121</v>
      </c>
      <c r="C14" s="4">
        <v>4399502507</v>
      </c>
      <c r="D14" s="4" t="s">
        <v>122</v>
      </c>
      <c r="E14" s="4">
        <v>2</v>
      </c>
      <c r="F14" s="7">
        <v>1000</v>
      </c>
      <c r="G14" s="7">
        <v>2000</v>
      </c>
      <c r="H14" s="6">
        <v>45560</v>
      </c>
      <c r="I14" s="6"/>
      <c r="J14" s="4"/>
      <c r="K14" s="4"/>
      <c r="L14" s="4"/>
    </row>
    <row r="15" spans="1:18" ht="15.75" customHeight="1">
      <c r="A15" s="3" t="s">
        <v>123</v>
      </c>
      <c r="B15" s="4" t="s">
        <v>124</v>
      </c>
      <c r="C15" s="4" t="s">
        <v>125</v>
      </c>
      <c r="D15" s="4" t="s">
        <v>126</v>
      </c>
      <c r="E15" s="4">
        <v>2</v>
      </c>
      <c r="F15" s="4">
        <v>400</v>
      </c>
      <c r="G15" s="7">
        <v>800</v>
      </c>
      <c r="H15" s="6">
        <v>45561</v>
      </c>
      <c r="I15" s="6"/>
      <c r="J15" s="4"/>
      <c r="K15" s="4"/>
      <c r="L15" s="4"/>
    </row>
    <row r="16" spans="1:18">
      <c r="A16" s="3" t="s">
        <v>127</v>
      </c>
      <c r="B16" s="13" t="s">
        <v>128</v>
      </c>
      <c r="C16" s="4">
        <v>41996546614</v>
      </c>
      <c r="D16" s="4" t="s">
        <v>129</v>
      </c>
      <c r="E16" s="4">
        <v>3</v>
      </c>
      <c r="F16" s="4">
        <v>780</v>
      </c>
      <c r="G16" s="7">
        <v>1560</v>
      </c>
      <c r="H16" s="6">
        <v>45561</v>
      </c>
      <c r="I16" s="6">
        <v>45561</v>
      </c>
      <c r="J16" s="4"/>
      <c r="K16" s="4"/>
      <c r="L16" s="4"/>
    </row>
    <row r="17" spans="1:12">
      <c r="A17" s="3" t="s">
        <v>130</v>
      </c>
      <c r="B17" s="4" t="s">
        <v>131</v>
      </c>
      <c r="C17" s="4">
        <v>31992233242</v>
      </c>
      <c r="D17" s="4" t="s">
        <v>132</v>
      </c>
      <c r="E17" s="4">
        <v>1</v>
      </c>
      <c r="F17" s="4">
        <v>500</v>
      </c>
      <c r="G17" s="27">
        <v>350</v>
      </c>
      <c r="H17" s="6">
        <v>45561</v>
      </c>
      <c r="I17" s="4"/>
      <c r="J17" s="4"/>
      <c r="K17" s="4"/>
      <c r="L17" s="4"/>
    </row>
    <row r="18" spans="1:12">
      <c r="A18" s="3" t="s">
        <v>133</v>
      </c>
      <c r="B18" s="13" t="s">
        <v>134</v>
      </c>
      <c r="C18" s="4">
        <v>31972542072</v>
      </c>
      <c r="D18" s="4" t="s">
        <v>135</v>
      </c>
      <c r="E18" s="4">
        <v>4</v>
      </c>
      <c r="F18" s="7">
        <v>300</v>
      </c>
      <c r="G18" s="5">
        <v>1200</v>
      </c>
      <c r="H18" s="6">
        <v>45561</v>
      </c>
      <c r="I18" s="6">
        <v>45561</v>
      </c>
      <c r="J18" s="4"/>
      <c r="K18" s="4"/>
      <c r="L18" s="4"/>
    </row>
    <row r="19" spans="1:12">
      <c r="A19" s="3" t="s">
        <v>136</v>
      </c>
      <c r="B19" s="4" t="s">
        <v>137</v>
      </c>
      <c r="C19" s="4">
        <v>13981343707</v>
      </c>
      <c r="D19" s="15" t="s">
        <v>138</v>
      </c>
      <c r="E19" s="4">
        <v>1</v>
      </c>
      <c r="F19" s="7">
        <v>4000</v>
      </c>
      <c r="G19" s="7">
        <v>4000</v>
      </c>
      <c r="H19" s="6">
        <v>45565</v>
      </c>
      <c r="I19" s="6">
        <v>45565</v>
      </c>
      <c r="K19" s="4"/>
      <c r="L19" s="4"/>
    </row>
    <row r="20" spans="1:12">
      <c r="A20" s="3"/>
      <c r="B20" s="4"/>
      <c r="C20" s="4"/>
      <c r="D20" s="4"/>
      <c r="E20" s="7"/>
      <c r="F20" s="7"/>
      <c r="G20" s="7"/>
      <c r="H20" s="4"/>
      <c r="I20" s="4"/>
      <c r="J20" s="4"/>
      <c r="K20" s="4"/>
      <c r="L20" s="4"/>
    </row>
    <row r="21" spans="1:12">
      <c r="A21" s="3"/>
      <c r="B21" s="4"/>
      <c r="C21" s="4"/>
      <c r="D21" s="4"/>
      <c r="E21" s="4"/>
      <c r="F21" s="4"/>
      <c r="G21" s="7"/>
      <c r="H21" s="4"/>
      <c r="I21" s="4"/>
      <c r="J21" s="4"/>
      <c r="K21" s="4"/>
      <c r="L21" s="4"/>
    </row>
    <row r="22" spans="1:12">
      <c r="A22" s="3"/>
      <c r="B22" s="4"/>
      <c r="C22" s="4"/>
      <c r="D22" s="4"/>
      <c r="E22" s="4"/>
      <c r="F22" s="4"/>
      <c r="G22" s="4"/>
      <c r="H22" s="4"/>
      <c r="I22" s="4"/>
      <c r="J22" s="7" t="e">
        <f>G15+G16+G17+G18+#REF!</f>
        <v>#REF!</v>
      </c>
      <c r="K22" s="4"/>
      <c r="L22" s="4"/>
    </row>
    <row r="23" spans="1:12">
      <c r="A23" s="3"/>
      <c r="B23" s="4"/>
      <c r="C23" s="4"/>
      <c r="D23" s="4"/>
      <c r="E23" s="4"/>
      <c r="F23" s="4"/>
      <c r="G23" s="4"/>
      <c r="H23" s="4"/>
      <c r="I23" s="7"/>
      <c r="J23" s="4"/>
      <c r="K23" s="4"/>
      <c r="L23" s="4"/>
    </row>
    <row r="24" spans="1:1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3"/>
      <c r="B25" s="4"/>
      <c r="C25" s="4"/>
      <c r="D25" s="4"/>
      <c r="E25" s="7">
        <v>5000</v>
      </c>
      <c r="F25" s="7" t="e">
        <f>E25-#REF!-G19-G20-G21-G22-G23</f>
        <v>#REF!</v>
      </c>
      <c r="G25" s="7"/>
      <c r="H25" s="7">
        <f>G2+G4+G7+G8+G11+G12+G15+G17</f>
        <v>3374</v>
      </c>
      <c r="I25" s="7" t="e">
        <f>G3+G5+G6+G9+G10+G13+G14+G16+G18+#REF!+G19</f>
        <v>#REF!</v>
      </c>
      <c r="J25" s="4"/>
      <c r="K25" s="4"/>
      <c r="L25" s="4"/>
    </row>
    <row r="26" spans="1:1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3"/>
      <c r="B80" s="4"/>
      <c r="C80" s="4"/>
      <c r="D80" s="4"/>
      <c r="E80" s="4"/>
      <c r="F80" s="4"/>
      <c r="G80" s="4"/>
      <c r="H80" s="4"/>
      <c r="I80" s="4"/>
      <c r="J80" s="4"/>
    </row>
  </sheetData>
  <hyperlinks>
    <hyperlink ref="D2" r:id="rId1" xr:uid="{00000000-0004-0000-0200-000000000000}"/>
    <hyperlink ref="D19" r:id="rId2" xr:uid="{00000000-0004-0000-0200-000001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1"/>
  <sheetViews>
    <sheetView topLeftCell="B4" zoomScale="88" zoomScaleNormal="88" workbookViewId="0">
      <selection activeCell="J2" sqref="J2"/>
    </sheetView>
  </sheetViews>
  <sheetFormatPr defaultColWidth="9.140625" defaultRowHeight="15"/>
  <cols>
    <col min="1" max="1" width="24.5703125" customWidth="1"/>
    <col min="2" max="2" width="62.5703125" customWidth="1"/>
    <col min="3" max="3" width="18" customWidth="1"/>
    <col min="4" max="4" width="52.85546875" customWidth="1"/>
    <col min="5" max="5" width="19" customWidth="1"/>
    <col min="6" max="6" width="15.7109375" customWidth="1"/>
    <col min="7" max="7" width="19.85546875" customWidth="1"/>
    <col min="8" max="8" width="18.7109375" customWidth="1"/>
    <col min="9" max="9" width="19" customWidth="1"/>
    <col min="10" max="10" width="24" customWidth="1"/>
    <col min="11" max="11" width="27.7109375" customWidth="1"/>
    <col min="12" max="21" width="63.7109375" customWidth="1"/>
  </cols>
  <sheetData>
    <row r="1" spans="1:11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139</v>
      </c>
      <c r="B2" s="4" t="s">
        <v>140</v>
      </c>
      <c r="C2" s="4">
        <v>12991267784</v>
      </c>
      <c r="D2" s="4" t="s">
        <v>141</v>
      </c>
      <c r="E2" s="4">
        <v>3</v>
      </c>
      <c r="F2" s="4">
        <v>100</v>
      </c>
      <c r="G2" s="5">
        <v>300</v>
      </c>
      <c r="H2" s="6">
        <v>45566</v>
      </c>
      <c r="I2" s="6">
        <v>45567</v>
      </c>
      <c r="J2" s="7">
        <f>G2+G3+G4+G5+G6+G7+G8+G9+G10+G11+G12+G13+G14+G15+G16+G17+G18+G19+G20+G21+G22+G23+G24+G25+G26+G27+G28+G29+G30+G31+G32+G33+G34</f>
        <v>56701.66</v>
      </c>
      <c r="K2" s="7">
        <f>J9+J10+J11+J12+J13+K9+J14+G10+K10+J14+J15+J16+G11+G12+G13+G14+G15+G6+G7+G2+G7+G20+G22+G24+G27</f>
        <v>49152.66</v>
      </c>
    </row>
    <row r="3" spans="1:11">
      <c r="A3" s="3" t="s">
        <v>142</v>
      </c>
      <c r="B3" s="4" t="s">
        <v>143</v>
      </c>
      <c r="C3" s="4" t="s">
        <v>144</v>
      </c>
      <c r="D3" s="4" t="s">
        <v>145</v>
      </c>
      <c r="E3" s="4">
        <v>5</v>
      </c>
      <c r="F3" s="4">
        <v>200</v>
      </c>
      <c r="G3" s="7">
        <v>1000</v>
      </c>
      <c r="H3" s="6">
        <v>45566</v>
      </c>
      <c r="I3" s="6">
        <v>45569</v>
      </c>
      <c r="J3" s="7"/>
      <c r="K3" s="4"/>
    </row>
    <row r="4" spans="1:11">
      <c r="A4" s="3" t="s">
        <v>146</v>
      </c>
      <c r="B4" s="4" t="s">
        <v>147</v>
      </c>
      <c r="C4" s="4">
        <v>41996197918</v>
      </c>
      <c r="D4" s="4" t="s">
        <v>148</v>
      </c>
      <c r="E4" s="4">
        <v>3</v>
      </c>
      <c r="F4" s="4">
        <v>150</v>
      </c>
      <c r="G4" s="7">
        <v>450</v>
      </c>
      <c r="H4" s="6">
        <v>45567</v>
      </c>
      <c r="I4" s="6">
        <v>45569</v>
      </c>
      <c r="J4" s="4"/>
      <c r="K4" s="4"/>
    </row>
    <row r="5" spans="1:11">
      <c r="A5" s="3" t="s">
        <v>149</v>
      </c>
      <c r="B5" s="4" t="s">
        <v>150</v>
      </c>
      <c r="C5" s="4">
        <v>37991800189</v>
      </c>
      <c r="D5" s="4" t="s">
        <v>151</v>
      </c>
      <c r="E5" s="4">
        <v>1</v>
      </c>
      <c r="F5" s="4">
        <v>100</v>
      </c>
      <c r="G5" s="7">
        <v>100</v>
      </c>
      <c r="H5" s="6">
        <v>45567</v>
      </c>
      <c r="I5" s="6">
        <v>45587</v>
      </c>
      <c r="J5" s="4" t="s">
        <v>50</v>
      </c>
      <c r="K5" s="4" t="s">
        <v>31</v>
      </c>
    </row>
    <row r="6" spans="1:11">
      <c r="A6" s="8" t="s">
        <v>152</v>
      </c>
      <c r="B6" s="9" t="s">
        <v>153</v>
      </c>
      <c r="C6" s="4">
        <v>16997302881</v>
      </c>
      <c r="D6" s="4" t="s">
        <v>154</v>
      </c>
      <c r="E6" s="4">
        <v>3</v>
      </c>
      <c r="F6" s="4">
        <v>550</v>
      </c>
      <c r="G6" s="5">
        <v>1650</v>
      </c>
      <c r="H6" s="6">
        <v>45562</v>
      </c>
      <c r="I6" s="6">
        <v>45569</v>
      </c>
      <c r="J6" s="7">
        <v>65000</v>
      </c>
      <c r="K6" s="7">
        <f>J6-J2</f>
        <v>8298.3399999999965</v>
      </c>
    </row>
    <row r="7" spans="1:11">
      <c r="A7" s="3" t="s">
        <v>155</v>
      </c>
      <c r="B7" s="4" t="s">
        <v>156</v>
      </c>
      <c r="C7" s="4" t="s">
        <v>157</v>
      </c>
      <c r="D7" s="4" t="s">
        <v>158</v>
      </c>
      <c r="E7" s="4">
        <v>29</v>
      </c>
      <c r="F7" s="4">
        <v>450</v>
      </c>
      <c r="G7" s="5">
        <v>11012</v>
      </c>
      <c r="H7" s="6">
        <v>45568</v>
      </c>
      <c r="I7" s="6">
        <v>45569</v>
      </c>
      <c r="J7" s="4"/>
      <c r="K7" s="4"/>
    </row>
    <row r="8" spans="1:11">
      <c r="A8" s="3" t="s">
        <v>159</v>
      </c>
      <c r="B8" s="4" t="s">
        <v>160</v>
      </c>
      <c r="C8" s="4">
        <v>3899064633</v>
      </c>
      <c r="D8" s="4" t="s">
        <v>161</v>
      </c>
      <c r="E8" s="4">
        <v>2</v>
      </c>
      <c r="F8" s="4">
        <v>100</v>
      </c>
      <c r="G8" s="7">
        <v>200</v>
      </c>
      <c r="H8" s="6">
        <v>45570</v>
      </c>
      <c r="I8" s="6">
        <v>45572</v>
      </c>
      <c r="J8" s="4" t="s">
        <v>162</v>
      </c>
      <c r="K8" s="7" t="s">
        <v>163</v>
      </c>
    </row>
    <row r="9" spans="1:11">
      <c r="A9" s="3" t="s">
        <v>164</v>
      </c>
      <c r="B9" s="4" t="s">
        <v>165</v>
      </c>
      <c r="C9" s="4">
        <v>11997079907</v>
      </c>
      <c r="D9" s="4" t="s">
        <v>166</v>
      </c>
      <c r="E9" s="4">
        <v>1</v>
      </c>
      <c r="F9" s="4">
        <v>250</v>
      </c>
      <c r="G9" s="7">
        <v>250</v>
      </c>
      <c r="H9" s="6">
        <v>45570</v>
      </c>
      <c r="I9" s="6">
        <v>45573</v>
      </c>
      <c r="J9" s="7">
        <v>742</v>
      </c>
      <c r="K9" s="4">
        <v>300</v>
      </c>
    </row>
    <row r="10" spans="1:11">
      <c r="A10" s="3" t="s">
        <v>167</v>
      </c>
      <c r="B10" s="4" t="s">
        <v>168</v>
      </c>
      <c r="C10" s="4" t="s">
        <v>169</v>
      </c>
      <c r="D10" s="4" t="s">
        <v>170</v>
      </c>
      <c r="E10" s="4">
        <v>2</v>
      </c>
      <c r="F10" s="4" t="s">
        <v>171</v>
      </c>
      <c r="G10" s="5">
        <v>160</v>
      </c>
      <c r="H10" s="6">
        <v>45573</v>
      </c>
      <c r="I10" s="6">
        <v>11</v>
      </c>
      <c r="J10" s="4">
        <v>120</v>
      </c>
      <c r="K10" s="4">
        <v>300</v>
      </c>
    </row>
    <row r="11" spans="1:11">
      <c r="A11" s="3" t="s">
        <v>172</v>
      </c>
      <c r="B11" s="4" t="s">
        <v>173</v>
      </c>
      <c r="C11" s="4">
        <v>87996014764</v>
      </c>
      <c r="D11" s="4" t="s">
        <v>174</v>
      </c>
      <c r="E11" s="4">
        <v>10</v>
      </c>
      <c r="F11" s="4">
        <v>450</v>
      </c>
      <c r="G11" s="5">
        <v>3474</v>
      </c>
      <c r="H11" s="6">
        <v>45574</v>
      </c>
      <c r="I11" s="6">
        <v>45574</v>
      </c>
      <c r="J11" s="4">
        <v>300</v>
      </c>
      <c r="K11" s="4"/>
    </row>
    <row r="12" spans="1:11">
      <c r="A12" s="3" t="s">
        <v>175</v>
      </c>
      <c r="B12" s="4" t="s">
        <v>176</v>
      </c>
      <c r="C12" s="4" t="s">
        <v>177</v>
      </c>
      <c r="D12" s="4" t="s">
        <v>178</v>
      </c>
      <c r="E12" s="4">
        <v>9</v>
      </c>
      <c r="F12" s="4">
        <v>200</v>
      </c>
      <c r="G12" s="5">
        <v>1600</v>
      </c>
      <c r="H12" s="6">
        <v>45575</v>
      </c>
      <c r="I12" s="6">
        <v>45575</v>
      </c>
      <c r="J12" s="4">
        <v>640</v>
      </c>
      <c r="K12" s="4"/>
    </row>
    <row r="13" spans="1:11">
      <c r="A13" s="8" t="s">
        <v>179</v>
      </c>
      <c r="B13" s="9" t="s">
        <v>180</v>
      </c>
      <c r="C13" s="9">
        <v>3597276862</v>
      </c>
      <c r="D13" s="9" t="s">
        <v>181</v>
      </c>
      <c r="E13" s="10">
        <v>4</v>
      </c>
      <c r="F13" s="9">
        <v>200</v>
      </c>
      <c r="G13" s="20">
        <v>800</v>
      </c>
      <c r="H13" s="6">
        <v>45565</v>
      </c>
      <c r="I13" s="6">
        <v>45546</v>
      </c>
      <c r="J13" s="7">
        <v>1200</v>
      </c>
      <c r="K13" s="4"/>
    </row>
    <row r="14" spans="1:11">
      <c r="A14" s="8" t="s">
        <v>182</v>
      </c>
      <c r="B14" s="9" t="s">
        <v>183</v>
      </c>
      <c r="C14" s="9">
        <v>3597276862</v>
      </c>
      <c r="D14" s="9" t="s">
        <v>181</v>
      </c>
      <c r="E14" s="4">
        <v>8</v>
      </c>
      <c r="F14" s="4">
        <v>200</v>
      </c>
      <c r="G14" s="5">
        <v>1600</v>
      </c>
      <c r="H14" s="6">
        <v>45565</v>
      </c>
      <c r="I14" s="6">
        <v>45582</v>
      </c>
      <c r="J14" s="4">
        <v>300</v>
      </c>
      <c r="K14" s="4"/>
    </row>
    <row r="15" spans="1:11">
      <c r="A15" s="3" t="s">
        <v>184</v>
      </c>
      <c r="B15" s="4" t="s">
        <v>185</v>
      </c>
      <c r="C15" s="4" t="s">
        <v>186</v>
      </c>
      <c r="D15" s="4" t="s">
        <v>187</v>
      </c>
      <c r="E15" s="4">
        <v>5</v>
      </c>
      <c r="F15" s="4">
        <v>252</v>
      </c>
      <c r="G15" s="5">
        <v>1560</v>
      </c>
      <c r="H15" s="6">
        <v>45581</v>
      </c>
      <c r="I15" s="6">
        <v>45586</v>
      </c>
      <c r="J15" s="7">
        <v>1200</v>
      </c>
      <c r="K15" s="4"/>
    </row>
    <row r="16" spans="1:11">
      <c r="A16" s="3" t="s">
        <v>188</v>
      </c>
      <c r="B16" s="4" t="s">
        <v>189</v>
      </c>
      <c r="C16" s="4">
        <v>31991615380</v>
      </c>
      <c r="D16" s="4" t="s">
        <v>190</v>
      </c>
      <c r="E16" s="4">
        <v>4</v>
      </c>
      <c r="F16" s="4">
        <v>100</v>
      </c>
      <c r="G16" s="4">
        <v>400</v>
      </c>
      <c r="H16" s="6">
        <v>45580</v>
      </c>
      <c r="I16" s="6">
        <v>45583</v>
      </c>
      <c r="J16" s="7">
        <v>1200</v>
      </c>
      <c r="K16" s="4"/>
    </row>
    <row r="17" spans="1:11">
      <c r="A17" s="3" t="s">
        <v>191</v>
      </c>
      <c r="B17" s="4" t="s">
        <v>192</v>
      </c>
      <c r="C17" s="4">
        <v>31991615380</v>
      </c>
      <c r="D17" s="4" t="s">
        <v>190</v>
      </c>
      <c r="E17" s="4">
        <v>2</v>
      </c>
      <c r="F17" s="4">
        <v>100</v>
      </c>
      <c r="G17" s="4">
        <v>200</v>
      </c>
      <c r="H17" s="6">
        <v>45580</v>
      </c>
      <c r="I17" s="6">
        <v>45583</v>
      </c>
      <c r="J17" s="4"/>
      <c r="K17" s="4"/>
    </row>
    <row r="18" spans="1:11">
      <c r="A18" s="3" t="s">
        <v>193</v>
      </c>
      <c r="B18" s="4" t="s">
        <v>194</v>
      </c>
      <c r="C18" s="4">
        <v>31991615380</v>
      </c>
      <c r="D18" s="4" t="s">
        <v>190</v>
      </c>
      <c r="E18" s="4">
        <v>1</v>
      </c>
      <c r="F18" s="4">
        <v>100</v>
      </c>
      <c r="G18" s="4">
        <v>100</v>
      </c>
      <c r="H18" s="6">
        <v>45580</v>
      </c>
      <c r="I18" s="6">
        <v>45583</v>
      </c>
      <c r="J18" s="4"/>
      <c r="K18" s="4"/>
    </row>
    <row r="19" spans="1:11">
      <c r="A19" s="3" t="s">
        <v>195</v>
      </c>
      <c r="B19" s="4" t="s">
        <v>196</v>
      </c>
      <c r="C19" s="4">
        <v>31991615380</v>
      </c>
      <c r="D19" s="4" t="s">
        <v>190</v>
      </c>
      <c r="E19" s="4">
        <v>3</v>
      </c>
      <c r="F19" s="4">
        <v>100</v>
      </c>
      <c r="G19" s="7">
        <v>300</v>
      </c>
      <c r="H19" s="6">
        <v>45580</v>
      </c>
      <c r="I19" s="6">
        <v>45583</v>
      </c>
      <c r="J19" s="4"/>
      <c r="K19" s="4"/>
    </row>
    <row r="20" spans="1:11">
      <c r="A20" s="3" t="s">
        <v>197</v>
      </c>
      <c r="B20" s="4" t="s">
        <v>198</v>
      </c>
      <c r="C20" s="4" t="s">
        <v>199</v>
      </c>
      <c r="D20" s="4" t="s">
        <v>200</v>
      </c>
      <c r="E20" s="4">
        <v>5</v>
      </c>
      <c r="F20" s="4">
        <v>440</v>
      </c>
      <c r="G20" s="5">
        <v>1000</v>
      </c>
      <c r="H20" s="6">
        <v>45582</v>
      </c>
      <c r="I20" s="6">
        <v>45590</v>
      </c>
      <c r="J20" s="4"/>
      <c r="K20" s="4"/>
    </row>
    <row r="21" spans="1:11">
      <c r="A21" s="3" t="s">
        <v>201</v>
      </c>
      <c r="B21" s="4" t="s">
        <v>202</v>
      </c>
      <c r="C21" s="4" t="s">
        <v>203</v>
      </c>
      <c r="D21" s="4" t="s">
        <v>204</v>
      </c>
      <c r="E21" s="4">
        <v>2</v>
      </c>
      <c r="F21" s="7">
        <v>1000</v>
      </c>
      <c r="G21" s="7">
        <v>2000</v>
      </c>
      <c r="H21" s="6">
        <v>45582</v>
      </c>
      <c r="I21" s="6">
        <v>45582</v>
      </c>
      <c r="J21" s="4"/>
      <c r="K21" s="4"/>
    </row>
    <row r="22" spans="1:11">
      <c r="A22" s="3" t="s">
        <v>205</v>
      </c>
      <c r="B22" s="4" t="s">
        <v>206</v>
      </c>
      <c r="C22" s="4">
        <v>67981018189</v>
      </c>
      <c r="D22" s="4" t="s">
        <v>207</v>
      </c>
      <c r="E22" s="4">
        <v>4</v>
      </c>
      <c r="F22" s="4">
        <v>489.2</v>
      </c>
      <c r="G22" s="25">
        <v>1402.66</v>
      </c>
      <c r="H22" s="6">
        <v>45583</v>
      </c>
      <c r="I22" s="6">
        <v>45586</v>
      </c>
      <c r="J22" s="4"/>
      <c r="K22" s="4"/>
    </row>
    <row r="23" spans="1:11">
      <c r="A23" s="3" t="s">
        <v>208</v>
      </c>
      <c r="B23" s="4" t="s">
        <v>209</v>
      </c>
      <c r="C23" s="4">
        <v>41998696767</v>
      </c>
      <c r="D23" s="4" t="s">
        <v>210</v>
      </c>
      <c r="E23" s="4">
        <v>5</v>
      </c>
      <c r="F23" s="4">
        <v>500</v>
      </c>
      <c r="G23" s="7">
        <v>2500</v>
      </c>
      <c r="H23" s="6">
        <v>45586</v>
      </c>
      <c r="I23" s="6">
        <v>45586</v>
      </c>
      <c r="J23" s="4"/>
      <c r="K23" s="4"/>
    </row>
    <row r="24" spans="1:11">
      <c r="A24" s="3" t="s">
        <v>211</v>
      </c>
      <c r="B24" s="4" t="s">
        <v>212</v>
      </c>
      <c r="C24" s="4">
        <v>5130552465</v>
      </c>
      <c r="D24" s="4" t="s">
        <v>213</v>
      </c>
      <c r="E24" s="4">
        <v>6</v>
      </c>
      <c r="F24" s="7">
        <v>660</v>
      </c>
      <c r="G24" s="5">
        <v>3780</v>
      </c>
      <c r="H24" s="6">
        <v>45588</v>
      </c>
      <c r="I24" s="6">
        <v>45588</v>
      </c>
      <c r="J24" s="7"/>
      <c r="K24" s="4"/>
    </row>
    <row r="25" spans="1:11">
      <c r="A25" s="3" t="s">
        <v>214</v>
      </c>
      <c r="B25" s="4" t="s">
        <v>215</v>
      </c>
      <c r="C25" s="4" t="s">
        <v>216</v>
      </c>
      <c r="D25" s="4" t="s">
        <v>217</v>
      </c>
      <c r="E25" s="4">
        <v>6</v>
      </c>
      <c r="F25" s="4">
        <v>158.33000000000001</v>
      </c>
      <c r="G25" s="7">
        <v>950</v>
      </c>
      <c r="H25" s="6">
        <v>45588</v>
      </c>
      <c r="I25" s="6">
        <v>45589</v>
      </c>
      <c r="J25" s="4" t="s">
        <v>218</v>
      </c>
      <c r="K25" s="4"/>
    </row>
    <row r="26" spans="1:11">
      <c r="A26" s="3" t="s">
        <v>219</v>
      </c>
      <c r="B26" s="4" t="s">
        <v>220</v>
      </c>
      <c r="C26" s="4">
        <v>6792472350</v>
      </c>
      <c r="D26" s="4" t="s">
        <v>221</v>
      </c>
      <c r="E26" s="4">
        <v>7</v>
      </c>
      <c r="F26" s="4">
        <v>500</v>
      </c>
      <c r="G26" s="7">
        <v>3500</v>
      </c>
      <c r="H26" s="6">
        <v>45588</v>
      </c>
      <c r="I26" s="6">
        <v>45595</v>
      </c>
      <c r="J26" s="7">
        <f>G3+G6+G7+J9+J10+J11+J12+G11+G12+G14+G21+G17+G16+G18+G19+G15+G10+G22+G23+G24+G20+G32+G28+G29+G31+G26+J27</f>
        <v>51203.66</v>
      </c>
      <c r="K26" s="4"/>
    </row>
    <row r="27" spans="1:11">
      <c r="A27" s="3" t="s">
        <v>222</v>
      </c>
      <c r="B27" s="4" t="s">
        <v>223</v>
      </c>
      <c r="C27" s="4" t="s">
        <v>224</v>
      </c>
      <c r="D27" s="4" t="s">
        <v>225</v>
      </c>
      <c r="E27" s="4">
        <v>8</v>
      </c>
      <c r="F27" s="4">
        <v>500</v>
      </c>
      <c r="G27" s="5">
        <v>3200</v>
      </c>
      <c r="H27" s="6">
        <v>45583</v>
      </c>
      <c r="I27" s="6">
        <v>45590</v>
      </c>
      <c r="J27" s="7">
        <v>3200</v>
      </c>
      <c r="K27" s="4"/>
    </row>
    <row r="28" spans="1:11">
      <c r="A28" s="3" t="s">
        <v>226</v>
      </c>
      <c r="B28" s="4" t="s">
        <v>227</v>
      </c>
      <c r="C28" s="4">
        <v>33999859022</v>
      </c>
      <c r="D28" s="4" t="s">
        <v>228</v>
      </c>
      <c r="E28" s="7">
        <v>11</v>
      </c>
      <c r="F28" s="7" t="s">
        <v>229</v>
      </c>
      <c r="G28" s="4">
        <v>1885.62</v>
      </c>
      <c r="H28" s="6">
        <v>45590</v>
      </c>
      <c r="I28" s="6">
        <v>45594</v>
      </c>
      <c r="J28" s="4"/>
      <c r="K28" s="4"/>
    </row>
    <row r="29" spans="1:11">
      <c r="A29" s="3" t="s">
        <v>230</v>
      </c>
      <c r="B29" s="4" t="s">
        <v>231</v>
      </c>
      <c r="C29" s="4">
        <v>33999859022</v>
      </c>
      <c r="D29" s="4" t="s">
        <v>228</v>
      </c>
      <c r="E29" s="4">
        <v>3</v>
      </c>
      <c r="F29" s="4">
        <v>171.46</v>
      </c>
      <c r="G29" s="4">
        <v>514.38</v>
      </c>
      <c r="H29" s="6">
        <v>45590</v>
      </c>
      <c r="I29" s="6">
        <v>45594</v>
      </c>
      <c r="J29" s="4"/>
      <c r="K29" s="4"/>
    </row>
    <row r="30" spans="1:11">
      <c r="A30" s="3" t="s">
        <v>232</v>
      </c>
      <c r="B30" s="4" t="s">
        <v>233</v>
      </c>
      <c r="C30" s="4">
        <v>19994251341</v>
      </c>
      <c r="D30" s="4" t="s">
        <v>234</v>
      </c>
      <c r="E30" s="4">
        <v>6</v>
      </c>
      <c r="F30" s="4">
        <v>300</v>
      </c>
      <c r="G30" s="7">
        <v>1800</v>
      </c>
      <c r="H30" s="6">
        <v>45590</v>
      </c>
      <c r="I30" s="4"/>
      <c r="J30" s="4"/>
      <c r="K30" s="4"/>
    </row>
    <row r="31" spans="1:11">
      <c r="A31" s="3" t="s">
        <v>235</v>
      </c>
      <c r="B31" s="4" t="s">
        <v>236</v>
      </c>
      <c r="C31" s="4">
        <v>17981379949</v>
      </c>
      <c r="D31" s="4" t="s">
        <v>237</v>
      </c>
      <c r="E31" s="4">
        <v>8</v>
      </c>
      <c r="F31" s="4">
        <v>555.75</v>
      </c>
      <c r="G31" s="7">
        <v>5063</v>
      </c>
      <c r="H31" s="6">
        <v>45593</v>
      </c>
      <c r="I31" s="6">
        <v>45594</v>
      </c>
      <c r="J31" s="4"/>
      <c r="K31" s="4"/>
    </row>
    <row r="32" spans="1:11">
      <c r="A32" s="3" t="s">
        <v>238</v>
      </c>
      <c r="B32" s="4" t="s">
        <v>239</v>
      </c>
      <c r="C32" s="4" t="s">
        <v>240</v>
      </c>
      <c r="D32" s="4" t="s">
        <v>241</v>
      </c>
      <c r="E32" s="4">
        <v>5</v>
      </c>
      <c r="F32" s="4">
        <v>300</v>
      </c>
      <c r="G32" s="7">
        <v>1500</v>
      </c>
      <c r="H32" s="6">
        <v>45593</v>
      </c>
      <c r="I32" s="6">
        <v>45594</v>
      </c>
      <c r="J32" s="4"/>
      <c r="K32" s="4"/>
    </row>
    <row r="33" spans="1:11" ht="15.75" thickBot="1">
      <c r="A33" s="3" t="s">
        <v>242</v>
      </c>
      <c r="B33" s="4" t="s">
        <v>243</v>
      </c>
      <c r="C33" s="4">
        <v>22998967200</v>
      </c>
      <c r="D33" s="4" t="s">
        <v>244</v>
      </c>
      <c r="E33" s="4">
        <v>3</v>
      </c>
      <c r="F33" s="4">
        <v>150</v>
      </c>
      <c r="G33" s="4">
        <v>450</v>
      </c>
      <c r="H33" s="6">
        <v>45593</v>
      </c>
      <c r="I33" s="6">
        <v>45594</v>
      </c>
      <c r="J33" s="4"/>
      <c r="K33" s="4"/>
    </row>
    <row r="34" spans="1:11" ht="15.75" thickBot="1">
      <c r="A34" s="3" t="s">
        <v>251</v>
      </c>
      <c r="B34" s="4" t="s">
        <v>252</v>
      </c>
      <c r="C34" s="4" t="s">
        <v>253</v>
      </c>
      <c r="D34" s="4" t="s">
        <v>254</v>
      </c>
      <c r="E34" s="4">
        <v>4</v>
      </c>
      <c r="F34" s="4">
        <v>500</v>
      </c>
      <c r="G34" s="7">
        <v>2000</v>
      </c>
      <c r="H34" s="6">
        <v>45596</v>
      </c>
      <c r="I34" s="4"/>
      <c r="J34" s="4"/>
      <c r="K34" s="4"/>
    </row>
    <row r="35" spans="1:11" ht="15.75" thickBot="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thickBot="1">
      <c r="A36" s="3"/>
      <c r="B36" s="4"/>
      <c r="C36" s="4"/>
      <c r="D36" s="4"/>
      <c r="E36" s="4"/>
      <c r="F36" s="26"/>
      <c r="G36" s="4"/>
      <c r="H36" s="4"/>
      <c r="I36" s="4"/>
      <c r="J36" s="4"/>
      <c r="K36" s="4"/>
    </row>
    <row r="37" spans="1:11" ht="15.75" thickBot="1">
      <c r="A37" s="3"/>
      <c r="B37" s="4"/>
      <c r="C37" s="4"/>
      <c r="D37" s="4"/>
      <c r="E37" s="7"/>
      <c r="F37" s="4"/>
      <c r="G37" s="4"/>
      <c r="H37" s="4"/>
      <c r="I37" s="4"/>
      <c r="J37" s="4"/>
      <c r="K37" s="4"/>
    </row>
    <row r="38" spans="1:11" ht="15.75" thickBot="1">
      <c r="A38" s="3"/>
      <c r="B38" s="4"/>
      <c r="C38" s="4"/>
      <c r="D38" s="7"/>
      <c r="E38" s="4"/>
      <c r="F38" s="4"/>
      <c r="G38" s="4" t="s">
        <v>245</v>
      </c>
      <c r="H38" s="4" t="s">
        <v>246</v>
      </c>
      <c r="I38" s="4" t="s">
        <v>247</v>
      </c>
      <c r="J38" s="4" t="s">
        <v>248</v>
      </c>
      <c r="K38" s="4" t="s">
        <v>249</v>
      </c>
    </row>
    <row r="39" spans="1:11">
      <c r="A39" s="3"/>
      <c r="B39" s="4"/>
      <c r="C39" s="4"/>
      <c r="D39" s="7"/>
      <c r="E39" s="4"/>
      <c r="F39" s="4"/>
      <c r="G39" s="7">
        <f>G30+G34</f>
        <v>3800</v>
      </c>
      <c r="H39" s="7">
        <f>G2+G4+G5+G8+G9+G10+G13+G25+G33</f>
        <v>3660</v>
      </c>
      <c r="I39" s="7">
        <f>G3+G6+G7+G11+G14+G19+G18+G17+G16+G21+G22+G20+G15+G12+G23+G24+G26+G27+G28+G29+G30+G31+G32</f>
        <v>51041.66</v>
      </c>
      <c r="J39" s="7">
        <f>G2+G3+G4+G6+G7+G8+G9+G10+G11+G12+G13+G14+G15+G16+G17+G18+G19+G21+G22+G23+G24+G5+G25+G27+G20+G32+G29+G28+G31+G33+G26</f>
        <v>52901.66</v>
      </c>
      <c r="K39" s="7">
        <f>G2+G3+G4+G6+G7+G9+G8+G10+G11+G12+G13+G14+G15+G16+G17+G18+G19+G21+G22+J9+J10+J11+J12+G23+G24+G5+G2+G25+G20+G32+G28+G29+G31+G33+G26+G27</f>
        <v>55003.66</v>
      </c>
    </row>
    <row r="40" spans="1:11">
      <c r="A40" s="3"/>
      <c r="B40" s="4"/>
      <c r="C40" s="4"/>
      <c r="D40" s="7"/>
      <c r="E40" s="4"/>
      <c r="F40" s="4"/>
      <c r="G40" s="4"/>
      <c r="H40" s="4"/>
      <c r="I40" s="4"/>
      <c r="J40" s="4"/>
      <c r="K40" s="7">
        <v>23056</v>
      </c>
    </row>
    <row r="41" spans="1:11">
      <c r="A41" s="3"/>
      <c r="B41" s="4"/>
      <c r="C41" s="4"/>
      <c r="D41" s="4"/>
      <c r="E41" s="4"/>
      <c r="F41" s="4"/>
      <c r="G41" s="4"/>
      <c r="H41" s="4"/>
      <c r="I41" s="7"/>
      <c r="J41" s="4"/>
      <c r="K41" s="7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7">
        <f>G39</f>
        <v>3800</v>
      </c>
    </row>
    <row r="43" spans="1:11">
      <c r="A43" s="3"/>
      <c r="B43" s="4"/>
      <c r="C43" s="4"/>
      <c r="D43" s="4"/>
      <c r="E43" s="4"/>
      <c r="F43" s="4"/>
      <c r="G43" s="4"/>
      <c r="H43" s="4"/>
      <c r="I43" s="7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thickBo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thickBo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3B41-107E-4009-A54C-92946947B725}">
  <dimension ref="A1:K82"/>
  <sheetViews>
    <sheetView workbookViewId="0">
      <selection activeCell="J2" sqref="J2"/>
    </sheetView>
  </sheetViews>
  <sheetFormatPr defaultRowHeight="15"/>
  <cols>
    <col min="1" max="1" width="23.7109375" customWidth="1"/>
    <col min="2" max="2" width="60.7109375" customWidth="1"/>
    <col min="3" max="3" width="19.7109375" customWidth="1"/>
    <col min="4" max="4" width="49.7109375" customWidth="1"/>
    <col min="5" max="5" width="15.7109375" customWidth="1"/>
    <col min="6" max="6" width="12" customWidth="1"/>
    <col min="7" max="7" width="19.7109375" customWidth="1"/>
    <col min="8" max="8" width="11.7109375" customWidth="1"/>
    <col min="9" max="9" width="13.85546875" customWidth="1"/>
    <col min="10" max="10" width="22.42578125" customWidth="1"/>
    <col min="11" max="11" width="23.5703125" customWidth="1"/>
  </cols>
  <sheetData>
    <row r="1" spans="1:11" ht="30" customHeight="1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6.5" thickTop="1" thickBot="1">
      <c r="A2" s="3" t="s">
        <v>255</v>
      </c>
      <c r="B2" s="4" t="s">
        <v>256</v>
      </c>
      <c r="C2" s="4">
        <v>3197257366</v>
      </c>
      <c r="D2" s="4" t="s">
        <v>257</v>
      </c>
      <c r="E2" s="4">
        <v>3</v>
      </c>
      <c r="F2" s="4">
        <v>300</v>
      </c>
      <c r="G2" s="5">
        <v>900</v>
      </c>
      <c r="H2" s="6">
        <v>45600</v>
      </c>
      <c r="I2" s="6">
        <v>45601</v>
      </c>
      <c r="J2" s="7">
        <f>G2+G3+G4+G5+G6+G7</f>
        <v>6428</v>
      </c>
      <c r="K2" s="7">
        <f>J9+J10+J11+J12+J13+J14+J15+J16+J17+G2+J18+J19+J20+J21</f>
        <v>37391.660000000003</v>
      </c>
    </row>
    <row r="3" spans="1:11" ht="15.75" thickBot="1">
      <c r="A3" s="3" t="s">
        <v>258</v>
      </c>
      <c r="B3" s="4" t="s">
        <v>259</v>
      </c>
      <c r="C3" s="4" t="s">
        <v>260</v>
      </c>
      <c r="D3" s="4" t="s">
        <v>261</v>
      </c>
      <c r="E3" s="4">
        <v>2</v>
      </c>
      <c r="F3" s="4">
        <v>300</v>
      </c>
      <c r="G3" s="7">
        <v>600</v>
      </c>
      <c r="H3" s="6">
        <v>45602</v>
      </c>
      <c r="I3" s="6">
        <v>45605</v>
      </c>
      <c r="J3" s="7"/>
      <c r="K3" s="7"/>
    </row>
    <row r="4" spans="1:11" ht="15.75" thickBot="1">
      <c r="A4" s="21" t="s">
        <v>232</v>
      </c>
      <c r="B4" s="22" t="s">
        <v>233</v>
      </c>
      <c r="C4" s="22">
        <v>19994251341</v>
      </c>
      <c r="D4" s="22" t="s">
        <v>234</v>
      </c>
      <c r="E4" s="22">
        <v>6</v>
      </c>
      <c r="F4" s="22">
        <v>300</v>
      </c>
      <c r="G4" s="23">
        <v>1800</v>
      </c>
      <c r="H4" s="24">
        <v>45590</v>
      </c>
      <c r="I4" s="6">
        <v>45603</v>
      </c>
      <c r="J4" s="4"/>
      <c r="K4" s="7"/>
    </row>
    <row r="5" spans="1:11" ht="15.75" thickBot="1">
      <c r="A5" s="3" t="s">
        <v>262</v>
      </c>
      <c r="B5" s="4" t="s">
        <v>263</v>
      </c>
      <c r="C5" s="4" t="s">
        <v>264</v>
      </c>
      <c r="D5" s="4" t="s">
        <v>265</v>
      </c>
      <c r="E5" s="4">
        <v>8</v>
      </c>
      <c r="F5" s="4">
        <v>391</v>
      </c>
      <c r="G5" s="7">
        <v>3128</v>
      </c>
      <c r="H5" s="6">
        <v>45608</v>
      </c>
      <c r="I5" s="6">
        <v>45614</v>
      </c>
      <c r="J5" s="4" t="s">
        <v>50</v>
      </c>
      <c r="K5" s="4" t="s">
        <v>31</v>
      </c>
    </row>
    <row r="6" spans="1:11" ht="15.75" thickBot="1">
      <c r="A6" s="8"/>
      <c r="B6" s="9"/>
      <c r="C6" s="4"/>
      <c r="D6" s="4"/>
      <c r="E6" s="4"/>
      <c r="F6" s="4"/>
      <c r="G6" s="19"/>
      <c r="H6" s="6"/>
      <c r="I6" s="6"/>
      <c r="J6" s="7">
        <v>65000</v>
      </c>
      <c r="K6" s="7">
        <f>J6-J2</f>
        <v>58572</v>
      </c>
    </row>
    <row r="7" spans="1:11" ht="15.75" thickBot="1">
      <c r="A7" s="3"/>
      <c r="B7" s="4"/>
      <c r="C7" s="4"/>
      <c r="D7" s="4"/>
      <c r="E7" s="4"/>
      <c r="F7" s="4"/>
      <c r="G7" s="7"/>
      <c r="H7" s="6"/>
      <c r="I7" s="6"/>
      <c r="J7" s="4"/>
      <c r="K7" s="4"/>
    </row>
    <row r="8" spans="1:11" ht="15.75" customHeight="1" thickBot="1">
      <c r="A8" s="3"/>
      <c r="B8" s="4"/>
      <c r="C8" s="4"/>
      <c r="D8" s="4"/>
      <c r="E8" s="4"/>
      <c r="F8" s="4"/>
      <c r="G8" s="7"/>
      <c r="H8" s="6"/>
      <c r="I8" s="6"/>
      <c r="J8" s="4" t="s">
        <v>250</v>
      </c>
      <c r="K8" s="7" t="s">
        <v>163</v>
      </c>
    </row>
    <row r="9" spans="1:11" ht="15.75" thickBot="1">
      <c r="A9" s="3"/>
      <c r="B9" s="4"/>
      <c r="C9" s="4"/>
      <c r="D9" s="4"/>
      <c r="E9" s="4"/>
      <c r="F9" s="4"/>
      <c r="G9" s="7"/>
      <c r="H9" s="6"/>
      <c r="I9" s="6"/>
      <c r="J9" s="7">
        <v>3250</v>
      </c>
      <c r="K9" s="4"/>
    </row>
    <row r="10" spans="1:11" ht="15.75" thickBot="1">
      <c r="A10" s="3"/>
      <c r="B10" s="4"/>
      <c r="C10" s="4"/>
      <c r="D10" s="4"/>
      <c r="E10" s="4"/>
      <c r="F10" s="4"/>
      <c r="G10" s="19"/>
      <c r="H10" s="6"/>
      <c r="I10" s="6"/>
      <c r="J10" s="7">
        <v>3780</v>
      </c>
      <c r="K10" s="7"/>
    </row>
    <row r="11" spans="1:11" ht="15.75" thickBot="1">
      <c r="A11" s="3"/>
      <c r="B11" s="4"/>
      <c r="C11" s="4"/>
      <c r="D11" s="4"/>
      <c r="E11" s="4"/>
      <c r="F11" s="4"/>
      <c r="G11" s="7"/>
      <c r="H11" s="6"/>
      <c r="I11" s="6"/>
      <c r="J11" s="7">
        <v>11012</v>
      </c>
      <c r="K11" s="4"/>
    </row>
    <row r="12" spans="1:11" ht="15.75" thickBot="1">
      <c r="A12" s="3"/>
      <c r="B12" s="4"/>
      <c r="C12" s="4"/>
      <c r="D12" s="4"/>
      <c r="E12" s="4"/>
      <c r="F12" s="4"/>
      <c r="G12" s="7"/>
      <c r="H12" s="6"/>
      <c r="I12" s="6"/>
      <c r="J12" s="7">
        <v>1600</v>
      </c>
      <c r="K12" s="4"/>
    </row>
    <row r="13" spans="1:11" ht="15.75" customHeight="1" thickBot="1">
      <c r="A13" s="8"/>
      <c r="B13" s="9"/>
      <c r="C13" s="9"/>
      <c r="D13" s="9"/>
      <c r="E13" s="10"/>
      <c r="F13" s="9"/>
      <c r="G13" s="10"/>
      <c r="H13" s="6"/>
      <c r="I13" s="6"/>
      <c r="J13" s="4">
        <v>800</v>
      </c>
      <c r="K13" s="4"/>
    </row>
    <row r="14" spans="1:11" ht="15.75" thickBot="1">
      <c r="A14" s="8"/>
      <c r="B14" s="9"/>
      <c r="C14" s="9"/>
      <c r="D14" s="9"/>
      <c r="E14" s="4"/>
      <c r="F14" s="4"/>
      <c r="G14" s="7"/>
      <c r="H14" s="6"/>
      <c r="I14" s="6"/>
      <c r="J14" s="7">
        <v>3474</v>
      </c>
      <c r="K14" s="4"/>
    </row>
    <row r="15" spans="1:11" ht="15.75" thickBot="1">
      <c r="A15" s="3"/>
      <c r="B15" s="4"/>
      <c r="C15" s="4"/>
      <c r="D15" s="4"/>
      <c r="E15" s="4"/>
      <c r="F15" s="4"/>
      <c r="G15" s="7"/>
      <c r="H15" s="6"/>
      <c r="I15" s="6"/>
      <c r="J15" s="7">
        <v>1000</v>
      </c>
      <c r="K15" s="4"/>
    </row>
    <row r="16" spans="1:11" ht="15.75" thickBot="1">
      <c r="A16" s="3"/>
      <c r="B16" s="4"/>
      <c r="C16" s="4"/>
      <c r="D16" s="4"/>
      <c r="E16" s="4"/>
      <c r="F16" s="4"/>
      <c r="G16" s="4"/>
      <c r="H16" s="6"/>
      <c r="I16" s="6"/>
      <c r="J16" s="7">
        <v>1560</v>
      </c>
      <c r="K16" s="4"/>
    </row>
    <row r="17" spans="1:11" ht="15.75" thickBot="1">
      <c r="A17" s="3"/>
      <c r="B17" s="4"/>
      <c r="C17" s="4"/>
      <c r="D17" s="4"/>
      <c r="E17" s="4"/>
      <c r="F17" s="4"/>
      <c r="G17" s="4"/>
      <c r="H17" s="6"/>
      <c r="I17" s="6"/>
      <c r="J17" s="7">
        <v>5063</v>
      </c>
      <c r="K17" s="4"/>
    </row>
    <row r="18" spans="1:11" ht="15.75" customHeight="1" thickBot="1">
      <c r="A18" s="3"/>
      <c r="B18" s="4"/>
      <c r="C18" s="4"/>
      <c r="D18" s="4"/>
      <c r="E18" s="4"/>
      <c r="F18" s="4"/>
      <c r="G18" s="7"/>
      <c r="H18" s="6"/>
      <c r="I18" s="6"/>
      <c r="J18" s="26">
        <v>1402.66</v>
      </c>
      <c r="K18" s="4"/>
    </row>
    <row r="19" spans="1:11" ht="15.75" thickBot="1">
      <c r="A19" s="3"/>
      <c r="B19" s="4"/>
      <c r="C19" s="4"/>
      <c r="D19" s="4"/>
      <c r="E19" s="4"/>
      <c r="F19" s="4"/>
      <c r="G19" s="7"/>
      <c r="H19" s="7"/>
      <c r="I19" s="7"/>
      <c r="J19" s="4">
        <v>350</v>
      </c>
      <c r="K19" s="7"/>
    </row>
    <row r="20" spans="1:11" ht="15.75" thickBot="1">
      <c r="A20" s="3"/>
      <c r="B20" s="4"/>
      <c r="C20" s="4"/>
      <c r="D20" s="4"/>
      <c r="E20" s="4"/>
      <c r="F20" s="4"/>
      <c r="G20" s="7"/>
      <c r="H20" s="6"/>
      <c r="I20" s="6"/>
      <c r="J20" s="7">
        <v>1600</v>
      </c>
      <c r="K20" s="4"/>
    </row>
    <row r="21" spans="1:11" ht="15.75" thickBot="1">
      <c r="A21" s="3"/>
      <c r="B21" s="4"/>
      <c r="C21" s="4"/>
      <c r="D21" s="4"/>
      <c r="E21" s="4"/>
      <c r="F21" s="7"/>
      <c r="G21" s="7"/>
      <c r="H21" s="7"/>
      <c r="I21" s="6"/>
      <c r="J21" s="7">
        <v>1600</v>
      </c>
      <c r="K21" s="4"/>
    </row>
    <row r="22" spans="1:11" ht="15.75" customHeight="1" thickBot="1">
      <c r="A22" s="3"/>
      <c r="B22" s="4"/>
      <c r="C22" s="4"/>
      <c r="D22" s="4"/>
      <c r="E22" s="4"/>
      <c r="F22" s="4" t="s">
        <v>245</v>
      </c>
      <c r="G22" s="4" t="s">
        <v>246</v>
      </c>
      <c r="H22" s="6"/>
      <c r="I22" s="6"/>
      <c r="J22" s="7">
        <v>11012</v>
      </c>
      <c r="K22" s="4"/>
    </row>
    <row r="23" spans="1:11" ht="15.75" thickBot="1">
      <c r="A23" s="3"/>
      <c r="B23" s="4"/>
      <c r="C23" s="4"/>
      <c r="D23" s="4"/>
      <c r="E23" s="4"/>
      <c r="F23" s="4"/>
      <c r="G23" s="7">
        <f>G2+G3</f>
        <v>1500</v>
      </c>
      <c r="H23" s="6"/>
      <c r="I23" s="6"/>
      <c r="J23" s="4"/>
      <c r="K23" s="7"/>
    </row>
    <row r="24" spans="1:11" ht="15.75" customHeight="1" thickBot="1">
      <c r="A24" s="3"/>
      <c r="B24" s="4"/>
      <c r="C24" s="4"/>
      <c r="D24" s="4"/>
      <c r="E24" s="4"/>
      <c r="F24" s="7"/>
      <c r="G24" s="7"/>
      <c r="H24" s="6"/>
      <c r="I24" s="6"/>
      <c r="J24" s="4"/>
      <c r="K24" s="7"/>
    </row>
    <row r="25" spans="1:11" ht="15.75" customHeight="1" thickBot="1">
      <c r="A25" s="3"/>
      <c r="B25" s="4"/>
      <c r="C25" s="4"/>
      <c r="D25" s="4"/>
      <c r="E25" s="4"/>
      <c r="F25" s="4"/>
      <c r="G25" s="7"/>
      <c r="H25" s="6"/>
      <c r="I25" s="6"/>
      <c r="J25" s="4"/>
      <c r="K25" s="7"/>
    </row>
    <row r="26" spans="1:11" ht="15.75" thickBot="1">
      <c r="A26" s="3"/>
      <c r="B26" s="4"/>
      <c r="C26" s="4"/>
      <c r="D26" s="4"/>
      <c r="E26" s="4"/>
      <c r="F26" s="4"/>
      <c r="G26" s="7"/>
      <c r="H26" s="6"/>
      <c r="I26" s="6"/>
      <c r="J26" s="4"/>
      <c r="K26" s="4"/>
    </row>
    <row r="27" spans="1:11" ht="15.75" thickBot="1">
      <c r="A27" s="3"/>
      <c r="B27" s="4"/>
      <c r="C27" s="4"/>
      <c r="D27" s="4"/>
      <c r="E27" s="4"/>
      <c r="F27" s="4"/>
      <c r="G27" s="7"/>
      <c r="H27" s="6"/>
      <c r="I27" s="4"/>
      <c r="J27" s="4"/>
      <c r="K27" s="4"/>
    </row>
    <row r="28" spans="1:11" ht="15.75" thickBot="1">
      <c r="A28" s="3"/>
      <c r="B28" s="4"/>
      <c r="C28" s="4"/>
      <c r="D28" s="4"/>
      <c r="E28" s="7"/>
      <c r="F28" s="7"/>
      <c r="G28" s="4"/>
      <c r="H28" s="6"/>
      <c r="I28" s="4"/>
      <c r="J28" s="4"/>
      <c r="K28" s="4"/>
    </row>
    <row r="29" spans="1:11" ht="15.75" thickBot="1">
      <c r="A29" s="3"/>
      <c r="B29" s="4"/>
      <c r="C29" s="4"/>
      <c r="D29" s="4"/>
      <c r="E29" s="4"/>
      <c r="F29" s="4"/>
      <c r="G29" s="4"/>
      <c r="H29" s="6"/>
      <c r="I29" s="4"/>
      <c r="J29" s="4"/>
      <c r="K29" s="4"/>
    </row>
    <row r="30" spans="1:11" ht="15.75" thickBot="1">
      <c r="A30" s="3"/>
      <c r="B30" s="4"/>
      <c r="C30" s="4"/>
      <c r="D30" s="4"/>
      <c r="E30" s="4"/>
      <c r="F30" s="4"/>
      <c r="G30" s="7"/>
      <c r="H30" s="6"/>
      <c r="I30" s="4"/>
      <c r="J30" s="4"/>
      <c r="K30" s="4"/>
    </row>
    <row r="31" spans="1:11" ht="15" customHeight="1" thickBot="1">
      <c r="A31" s="3"/>
      <c r="B31" s="4"/>
      <c r="C31" s="4"/>
      <c r="D31" s="4"/>
      <c r="E31" s="4"/>
      <c r="F31" s="4"/>
      <c r="G31" s="7"/>
      <c r="H31" s="6"/>
      <c r="I31" s="4"/>
      <c r="J31" s="4"/>
      <c r="K31" s="4"/>
    </row>
    <row r="32" spans="1:11" ht="15.75" customHeight="1" thickBot="1">
      <c r="A32" s="3"/>
      <c r="B32" s="4"/>
      <c r="C32" s="4"/>
      <c r="D32" s="4"/>
      <c r="E32" s="4"/>
      <c r="F32" s="4"/>
      <c r="G32" s="7"/>
      <c r="H32" s="6"/>
      <c r="I32" s="4"/>
      <c r="J32" s="4" t="s">
        <v>218</v>
      </c>
      <c r="K32" s="4" t="s">
        <v>248</v>
      </c>
    </row>
    <row r="33" spans="1:11" ht="15.75" thickBot="1">
      <c r="A33" s="3"/>
      <c r="B33" s="4"/>
      <c r="C33" s="4"/>
      <c r="D33" s="4"/>
      <c r="E33" s="4"/>
      <c r="F33" s="4"/>
      <c r="G33" s="4"/>
      <c r="H33" s="6"/>
      <c r="I33" s="4"/>
      <c r="J33" s="7"/>
      <c r="K33" s="7"/>
    </row>
    <row r="34" spans="1:11" ht="15.75" thickBo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thickBot="1">
      <c r="A35" s="3"/>
      <c r="B35" s="4"/>
      <c r="C35" s="4"/>
      <c r="D35" s="4"/>
      <c r="E35" s="4"/>
      <c r="F35" s="4"/>
      <c r="G35" s="4"/>
      <c r="H35" s="4"/>
      <c r="I35" s="4"/>
      <c r="J35" s="7"/>
      <c r="K35" s="4"/>
    </row>
    <row r="36" spans="1:11" ht="15.75" thickBot="1">
      <c r="A36" s="3"/>
      <c r="B36" s="4"/>
      <c r="C36" s="4"/>
      <c r="D36" s="4"/>
      <c r="E36" s="4"/>
      <c r="F36" s="4"/>
      <c r="G36" s="4"/>
      <c r="H36" s="4"/>
      <c r="I36" s="4"/>
      <c r="J36" s="7"/>
      <c r="K36" s="4"/>
    </row>
    <row r="37" spans="1:11" ht="15.75" thickBot="1">
      <c r="A37" s="3"/>
      <c r="B37" s="4"/>
      <c r="C37" s="4"/>
      <c r="D37" s="4"/>
      <c r="E37" s="4"/>
      <c r="F37" s="4"/>
      <c r="G37" s="4"/>
      <c r="H37" s="4"/>
      <c r="I37" s="4"/>
      <c r="J37" s="7"/>
      <c r="K37" s="4"/>
    </row>
    <row r="38" spans="1:11" ht="15.75" thickBot="1">
      <c r="A38" s="3"/>
      <c r="B38" s="4"/>
      <c r="C38" s="4"/>
      <c r="D38" s="4"/>
      <c r="E38" s="4"/>
      <c r="F38" s="4"/>
      <c r="G38" s="4"/>
      <c r="H38" s="4"/>
      <c r="I38" s="4"/>
      <c r="J38" s="4" t="s">
        <v>247</v>
      </c>
      <c r="K38" s="4"/>
    </row>
    <row r="39" spans="1:11" ht="15.75" thickBot="1">
      <c r="A39" s="3"/>
      <c r="B39" s="4"/>
      <c r="C39" s="4"/>
      <c r="D39" s="4"/>
      <c r="E39" s="4"/>
      <c r="F39" s="4"/>
      <c r="G39" s="4"/>
      <c r="H39" s="4"/>
      <c r="I39" s="4"/>
      <c r="J39" s="7">
        <f>G4</f>
        <v>1800</v>
      </c>
      <c r="K39" s="4"/>
    </row>
    <row r="40" spans="1:11" ht="15.75" thickBo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thickBot="1">
      <c r="A41" s="3"/>
      <c r="B41" s="4"/>
      <c r="C41" s="4"/>
      <c r="D41" s="4"/>
      <c r="E41" s="4"/>
      <c r="F41" s="4"/>
      <c r="G41" s="4"/>
      <c r="H41" s="4"/>
      <c r="I41" s="4"/>
      <c r="J41" s="4"/>
      <c r="K41" s="7"/>
    </row>
    <row r="42" spans="1:11" ht="15.75" thickBot="1">
      <c r="A42" s="3"/>
      <c r="B42" s="4"/>
      <c r="C42" s="4"/>
      <c r="D42" s="4"/>
      <c r="E42" s="4"/>
      <c r="F42" s="4"/>
      <c r="G42" s="4"/>
      <c r="H42" s="4"/>
      <c r="I42" s="7"/>
      <c r="J42" s="4"/>
      <c r="K42" s="7"/>
    </row>
    <row r="43" spans="1:11" ht="15.75" thickBot="1">
      <c r="A43" s="3"/>
      <c r="B43" s="4"/>
      <c r="C43" s="4"/>
      <c r="D43" s="4"/>
      <c r="E43" s="4"/>
      <c r="F43" s="4"/>
      <c r="G43" s="4"/>
      <c r="H43" s="4"/>
      <c r="I43" s="4"/>
      <c r="J43" s="4"/>
      <c r="K43" s="7"/>
    </row>
    <row r="44" spans="1:11" ht="15.75" thickBot="1">
      <c r="A44" s="3"/>
      <c r="B44" s="4"/>
      <c r="C44" s="4"/>
      <c r="D44" s="4"/>
      <c r="E44" s="4"/>
      <c r="F44" s="4"/>
      <c r="G44" s="4"/>
      <c r="H44" s="4"/>
      <c r="I44" s="7"/>
      <c r="J44" s="4"/>
      <c r="K44" s="4"/>
    </row>
    <row r="45" spans="1:11" ht="15.75" thickBo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thickBot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thickBo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thickBot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thickBot="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thickBot="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thickBot="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thickBo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thickBo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thickBo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thickBo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thickBo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thickBo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thickBo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thickBo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thickBo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thickBo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thickBo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thickBo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thickBo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thickBo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thickBo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thickBo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thickBo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thickBo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thickBo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thickBo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thickBo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thickBo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thickBo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thickBo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thickBo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thickBo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thickBo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thickBo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thickBot="1">
      <c r="A82" s="3"/>
      <c r="B82" s="4"/>
      <c r="C82" s="4"/>
      <c r="D82" s="4"/>
      <c r="E82" s="4"/>
      <c r="F82" s="4"/>
      <c r="G82" s="4"/>
      <c r="H82" s="4"/>
      <c r="I82" s="4"/>
      <c r="J82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AB80-3BB9-40D8-9F6D-E213CBB22CE7}">
  <dimension ref="A1:L82"/>
  <sheetViews>
    <sheetView workbookViewId="0">
      <selection activeCell="H5" sqref="H5"/>
    </sheetView>
  </sheetViews>
  <sheetFormatPr defaultRowHeight="15"/>
  <cols>
    <col min="1" max="1" width="23.7109375" customWidth="1"/>
    <col min="2" max="2" width="60.7109375" customWidth="1"/>
    <col min="3" max="3" width="19.7109375" customWidth="1"/>
    <col min="4" max="4" width="49.7109375" customWidth="1"/>
    <col min="5" max="5" width="15.7109375" customWidth="1"/>
    <col min="6" max="6" width="11.7109375" customWidth="1"/>
    <col min="7" max="7" width="18.42578125" customWidth="1"/>
    <col min="8" max="8" width="18.7109375" customWidth="1"/>
    <col min="9" max="9" width="13.85546875" customWidth="1"/>
    <col min="10" max="11" width="18.42578125" customWidth="1"/>
  </cols>
  <sheetData>
    <row r="1" spans="1:12" ht="30" customHeight="1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325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6.5" customHeight="1" thickTop="1" thickBot="1">
      <c r="A2" s="3" t="s">
        <v>266</v>
      </c>
      <c r="B2" s="4" t="s">
        <v>267</v>
      </c>
      <c r="C2" s="4" t="s">
        <v>268</v>
      </c>
      <c r="D2" s="4" t="s">
        <v>269</v>
      </c>
      <c r="E2" s="4">
        <v>14</v>
      </c>
      <c r="F2" s="4">
        <v>245.85</v>
      </c>
      <c r="G2" s="19">
        <v>3441.9</v>
      </c>
      <c r="H2" s="7"/>
      <c r="I2" s="6">
        <v>45715</v>
      </c>
      <c r="J2" s="6">
        <v>45716</v>
      </c>
      <c r="K2" s="7">
        <f>K3+G4+K4+G8+G6+G7</f>
        <v>12490.4</v>
      </c>
      <c r="L2" s="7">
        <f>K3</f>
        <v>750</v>
      </c>
    </row>
    <row r="3" spans="1:12" ht="16.5" customHeight="1" thickBot="1">
      <c r="A3" s="3" t="s">
        <v>270</v>
      </c>
      <c r="B3" s="4" t="s">
        <v>271</v>
      </c>
      <c r="C3" s="4">
        <v>4399078264</v>
      </c>
      <c r="D3" s="4" t="s">
        <v>272</v>
      </c>
      <c r="E3" s="4">
        <v>7</v>
      </c>
      <c r="F3" s="4">
        <v>500</v>
      </c>
      <c r="G3" s="7">
        <v>3500</v>
      </c>
      <c r="H3" s="19"/>
      <c r="I3" s="6">
        <v>45721</v>
      </c>
      <c r="J3" s="6">
        <v>45726</v>
      </c>
      <c r="K3" s="7">
        <v>750</v>
      </c>
      <c r="L3" s="7"/>
    </row>
    <row r="4" spans="1:12" ht="16.5" customHeight="1" thickBot="1">
      <c r="A4" s="21" t="s">
        <v>273</v>
      </c>
      <c r="B4" s="22" t="s">
        <v>274</v>
      </c>
      <c r="C4" s="22">
        <v>51997373371</v>
      </c>
      <c r="D4" s="22" t="s">
        <v>275</v>
      </c>
      <c r="E4" s="22">
        <v>8</v>
      </c>
      <c r="F4" s="22">
        <v>381.3</v>
      </c>
      <c r="G4" s="23">
        <v>3050.4</v>
      </c>
      <c r="H4" s="7" t="s">
        <v>334</v>
      </c>
      <c r="I4" s="24">
        <v>45726</v>
      </c>
      <c r="J4" s="6">
        <v>45727</v>
      </c>
      <c r="K4" s="4">
        <v>1500</v>
      </c>
      <c r="L4" s="7"/>
    </row>
    <row r="5" spans="1:12" ht="16.5" customHeight="1" thickBot="1">
      <c r="A5" s="3" t="s">
        <v>276</v>
      </c>
      <c r="B5" s="4" t="s">
        <v>277</v>
      </c>
      <c r="C5" s="4" t="s">
        <v>278</v>
      </c>
      <c r="D5" s="4" t="s">
        <v>279</v>
      </c>
      <c r="E5" s="4">
        <v>7</v>
      </c>
      <c r="F5" s="4">
        <v>300</v>
      </c>
      <c r="G5" s="7">
        <v>2100</v>
      </c>
      <c r="H5" s="7"/>
      <c r="I5" s="6">
        <v>45728</v>
      </c>
      <c r="J5" s="6">
        <v>45734</v>
      </c>
      <c r="K5" s="4" t="s">
        <v>50</v>
      </c>
      <c r="L5" s="4" t="s">
        <v>31</v>
      </c>
    </row>
    <row r="6" spans="1:12" ht="16.5" customHeight="1" thickBot="1">
      <c r="A6" s="3" t="s">
        <v>283</v>
      </c>
      <c r="B6" s="4" t="s">
        <v>284</v>
      </c>
      <c r="C6" s="4">
        <v>31986795071</v>
      </c>
      <c r="D6" s="4" t="s">
        <v>285</v>
      </c>
      <c r="E6" s="4">
        <v>1</v>
      </c>
      <c r="F6" s="4">
        <v>200</v>
      </c>
      <c r="G6" s="7">
        <v>200</v>
      </c>
      <c r="H6" s="10"/>
      <c r="I6" s="6"/>
      <c r="J6" s="6"/>
      <c r="K6" s="7">
        <v>50000</v>
      </c>
      <c r="L6" s="7">
        <f>K6-K2</f>
        <v>37509.599999999999</v>
      </c>
    </row>
    <row r="7" spans="1:12" ht="15.75" thickBot="1">
      <c r="A7" s="3" t="s">
        <v>286</v>
      </c>
      <c r="B7" s="4" t="s">
        <v>287</v>
      </c>
      <c r="C7" s="4" t="s">
        <v>288</v>
      </c>
      <c r="D7" s="4" t="s">
        <v>289</v>
      </c>
      <c r="E7" s="4">
        <v>17</v>
      </c>
      <c r="F7" s="7">
        <v>354.7</v>
      </c>
      <c r="G7" s="5">
        <v>6030</v>
      </c>
      <c r="H7" s="7"/>
      <c r="I7" s="6">
        <v>45736</v>
      </c>
      <c r="J7" s="6">
        <v>45737</v>
      </c>
      <c r="K7" s="4"/>
      <c r="L7" s="4"/>
    </row>
    <row r="8" spans="1:12" ht="16.5" customHeight="1" thickBot="1">
      <c r="A8" s="3" t="s">
        <v>290</v>
      </c>
      <c r="B8" s="4" t="s">
        <v>291</v>
      </c>
      <c r="C8" s="4" t="s">
        <v>288</v>
      </c>
      <c r="D8" s="4" t="s">
        <v>292</v>
      </c>
      <c r="E8" s="4">
        <v>2</v>
      </c>
      <c r="F8" s="4">
        <v>480</v>
      </c>
      <c r="G8" s="19">
        <v>960</v>
      </c>
      <c r="H8" s="7"/>
      <c r="I8" s="6">
        <v>45736</v>
      </c>
      <c r="J8" s="6">
        <v>45737</v>
      </c>
      <c r="K8" s="4" t="s">
        <v>250</v>
      </c>
      <c r="L8" s="7" t="s">
        <v>163</v>
      </c>
    </row>
    <row r="9" spans="1:12" ht="15.75" thickBot="1">
      <c r="A9" s="3"/>
      <c r="B9" s="4"/>
      <c r="C9" s="4"/>
      <c r="D9" s="4"/>
      <c r="E9" s="4"/>
      <c r="F9" s="4"/>
      <c r="G9" s="7"/>
      <c r="H9" s="4"/>
      <c r="I9" s="6"/>
      <c r="J9" s="6"/>
      <c r="K9" s="7"/>
      <c r="L9" s="4"/>
    </row>
    <row r="10" spans="1:12" ht="15.75" thickBot="1">
      <c r="A10" s="3"/>
      <c r="B10" s="4"/>
      <c r="C10" s="4"/>
      <c r="D10" s="4"/>
      <c r="E10" s="4"/>
      <c r="F10" s="4"/>
      <c r="G10" s="19"/>
      <c r="H10" s="4"/>
      <c r="I10" s="6"/>
      <c r="J10" s="6"/>
      <c r="K10" s="7"/>
      <c r="L10" s="7"/>
    </row>
    <row r="11" spans="1:12" ht="15.75" thickBot="1">
      <c r="A11" s="3"/>
      <c r="B11" s="4"/>
      <c r="C11" s="4"/>
      <c r="D11" s="4"/>
      <c r="E11" s="4"/>
      <c r="F11" s="4"/>
      <c r="G11" s="7"/>
      <c r="H11" s="7"/>
      <c r="I11" s="6"/>
      <c r="J11" s="6"/>
      <c r="K11" s="7"/>
      <c r="L11" s="4"/>
    </row>
    <row r="12" spans="1:12" ht="15.75" thickBot="1">
      <c r="A12" s="3"/>
      <c r="B12" s="4"/>
      <c r="C12" s="4"/>
      <c r="D12" s="4"/>
      <c r="E12" s="4"/>
      <c r="F12" s="4"/>
      <c r="G12" s="7"/>
      <c r="H12" s="7"/>
      <c r="I12" s="6"/>
      <c r="J12" s="6"/>
      <c r="K12" s="7"/>
      <c r="L12" s="4"/>
    </row>
    <row r="13" spans="1:12" ht="15.75" thickBot="1">
      <c r="A13" s="8"/>
      <c r="B13" s="9"/>
      <c r="C13" s="9"/>
      <c r="D13" s="9"/>
      <c r="E13" s="10"/>
      <c r="F13" s="9"/>
      <c r="G13" s="10"/>
      <c r="H13" s="7"/>
      <c r="I13" s="6"/>
      <c r="J13" s="6"/>
      <c r="K13" s="4"/>
      <c r="L13" s="4"/>
    </row>
    <row r="14" spans="1:12" ht="15.75" thickBot="1">
      <c r="A14" s="8"/>
      <c r="B14" s="9"/>
      <c r="C14" s="9"/>
      <c r="D14" s="9"/>
      <c r="E14" s="4"/>
      <c r="F14" s="4"/>
      <c r="G14" s="7"/>
      <c r="H14" s="7"/>
      <c r="I14" s="6"/>
      <c r="J14" s="6"/>
      <c r="K14" s="7"/>
      <c r="L14" s="4"/>
    </row>
    <row r="15" spans="1:12" ht="15.75" thickBot="1">
      <c r="A15" s="3"/>
      <c r="B15" s="4"/>
      <c r="C15" s="4"/>
      <c r="D15" s="4"/>
      <c r="E15" s="4"/>
      <c r="F15" s="4"/>
      <c r="G15" s="7"/>
      <c r="H15" s="4"/>
      <c r="I15" s="6"/>
      <c r="J15" s="6"/>
      <c r="K15" s="7"/>
      <c r="L15" s="4"/>
    </row>
    <row r="16" spans="1:12" ht="15.75" thickBot="1">
      <c r="A16" s="3"/>
      <c r="B16" s="4"/>
      <c r="C16" s="4"/>
      <c r="D16" s="4"/>
      <c r="E16" s="4"/>
      <c r="F16" s="4"/>
      <c r="G16" s="4"/>
      <c r="H16" s="7"/>
      <c r="I16" s="6"/>
      <c r="J16" s="6"/>
      <c r="K16" s="7"/>
      <c r="L16" s="4"/>
    </row>
    <row r="17" spans="1:12" ht="15.75" thickBot="1">
      <c r="A17" s="3"/>
      <c r="B17" s="4"/>
      <c r="C17" s="4"/>
      <c r="D17" s="4"/>
      <c r="E17" s="4"/>
      <c r="F17" s="4"/>
      <c r="G17" s="4"/>
      <c r="H17" s="7"/>
      <c r="I17" s="6"/>
      <c r="J17" s="6"/>
      <c r="K17" s="7"/>
      <c r="L17" s="4"/>
    </row>
    <row r="18" spans="1:12" ht="15.75" thickBot="1">
      <c r="A18" s="3"/>
      <c r="B18" s="4"/>
      <c r="C18" s="4"/>
      <c r="D18" s="4"/>
      <c r="E18" s="4"/>
      <c r="F18" s="4"/>
      <c r="G18" s="7"/>
      <c r="H18" s="7"/>
      <c r="I18" s="6"/>
      <c r="J18" s="6"/>
      <c r="K18" s="26"/>
      <c r="L18" s="4"/>
    </row>
    <row r="19" spans="1:12" ht="15.75" thickBot="1">
      <c r="A19" s="3"/>
      <c r="B19" s="4"/>
      <c r="C19" s="4"/>
      <c r="D19" s="4"/>
      <c r="E19" s="4"/>
      <c r="F19" s="4"/>
      <c r="G19" s="7"/>
      <c r="H19" s="7"/>
      <c r="I19" s="7"/>
      <c r="J19" s="7"/>
      <c r="K19" s="4"/>
      <c r="L19" s="7"/>
    </row>
    <row r="20" spans="1:12" ht="15.75" thickBot="1">
      <c r="A20" s="3"/>
      <c r="B20" s="4"/>
      <c r="C20" s="4"/>
      <c r="D20" s="4"/>
      <c r="E20" s="4"/>
      <c r="F20" s="4"/>
      <c r="G20" s="7"/>
      <c r="H20" s="7"/>
      <c r="I20" s="6"/>
      <c r="J20" s="6"/>
      <c r="K20" s="7"/>
      <c r="L20" s="4"/>
    </row>
    <row r="21" spans="1:12" ht="15.75" thickBot="1">
      <c r="A21" s="3"/>
      <c r="B21" s="4"/>
      <c r="C21" s="4"/>
      <c r="D21" s="4"/>
      <c r="E21" s="4"/>
      <c r="F21" s="7"/>
      <c r="G21" s="7"/>
      <c r="H21" s="4"/>
      <c r="I21" s="7"/>
      <c r="J21" s="6"/>
      <c r="K21" s="7"/>
      <c r="L21" s="4"/>
    </row>
    <row r="22" spans="1:12" ht="16.5" customHeight="1" thickBot="1">
      <c r="A22" s="3"/>
      <c r="B22" s="4"/>
      <c r="C22" s="4"/>
      <c r="D22" s="4"/>
      <c r="E22" s="4"/>
      <c r="F22" s="4"/>
      <c r="G22" s="4"/>
      <c r="H22" s="4"/>
      <c r="I22" s="6"/>
      <c r="J22" s="6"/>
      <c r="K22" s="7"/>
      <c r="L22" s="4"/>
    </row>
    <row r="23" spans="1:12" ht="15.75" thickBot="1">
      <c r="A23" s="3"/>
      <c r="B23" s="4"/>
      <c r="C23" s="4"/>
      <c r="D23" s="4"/>
      <c r="E23" s="4"/>
      <c r="F23" s="4"/>
      <c r="G23" s="7"/>
      <c r="H23" s="7"/>
      <c r="I23" s="6"/>
      <c r="J23" s="6"/>
      <c r="K23" s="4"/>
      <c r="L23" s="7"/>
    </row>
    <row r="24" spans="1:12" ht="15.75" thickBot="1">
      <c r="A24" s="3"/>
      <c r="B24" s="4"/>
      <c r="C24" s="4"/>
      <c r="D24" s="4"/>
      <c r="E24" s="4"/>
      <c r="F24" s="7"/>
      <c r="G24" s="7"/>
      <c r="H24" s="7"/>
      <c r="I24" s="6"/>
      <c r="J24" s="6"/>
      <c r="K24" s="4"/>
      <c r="L24" s="7"/>
    </row>
    <row r="25" spans="1:12" ht="15.75" thickBot="1">
      <c r="A25" s="3"/>
      <c r="B25" s="4"/>
      <c r="C25" s="4"/>
      <c r="D25" s="4"/>
      <c r="E25" s="4"/>
      <c r="F25" s="4"/>
      <c r="G25" s="7"/>
      <c r="H25" s="7"/>
      <c r="I25" s="6"/>
      <c r="J25" s="6"/>
      <c r="K25" s="4"/>
      <c r="L25" s="7"/>
    </row>
    <row r="26" spans="1:12" ht="15.75" thickBot="1">
      <c r="A26" s="3"/>
      <c r="B26" s="4"/>
      <c r="C26" s="4"/>
      <c r="D26" s="4"/>
      <c r="E26" s="4"/>
      <c r="F26" s="4"/>
      <c r="G26" s="7"/>
      <c r="H26" s="4"/>
      <c r="I26" s="6"/>
      <c r="J26" s="6"/>
      <c r="K26" s="4"/>
      <c r="L26" s="4"/>
    </row>
    <row r="27" spans="1:12" ht="15.75" thickBot="1">
      <c r="A27" s="3"/>
      <c r="B27" s="4"/>
      <c r="C27" s="4"/>
      <c r="D27" s="4"/>
      <c r="E27" s="4"/>
      <c r="F27" s="4"/>
      <c r="G27" s="7"/>
      <c r="H27" s="4"/>
      <c r="I27" s="6"/>
      <c r="J27" s="4"/>
      <c r="K27" s="4"/>
      <c r="L27" s="4"/>
    </row>
    <row r="28" spans="1:12" ht="15.75" thickBot="1">
      <c r="A28" s="3"/>
      <c r="B28" s="4"/>
      <c r="C28" s="4"/>
      <c r="D28" s="4"/>
      <c r="E28" s="7"/>
      <c r="F28" s="7"/>
      <c r="G28" s="4"/>
      <c r="H28" s="4"/>
      <c r="I28" s="6"/>
      <c r="J28" s="4"/>
      <c r="K28" s="4"/>
      <c r="L28" s="4"/>
    </row>
    <row r="29" spans="1:12" ht="15.75" thickBot="1">
      <c r="A29" s="3"/>
      <c r="B29" s="4"/>
      <c r="C29" s="4"/>
      <c r="D29" s="4"/>
      <c r="E29" s="4"/>
      <c r="F29" s="4"/>
      <c r="G29" s="4"/>
      <c r="H29" s="4"/>
      <c r="I29" s="6"/>
      <c r="J29" s="4"/>
      <c r="K29" s="4"/>
      <c r="L29" s="4"/>
    </row>
    <row r="30" spans="1:12" ht="15.75" thickBot="1">
      <c r="A30" s="3"/>
      <c r="B30" s="4"/>
      <c r="C30" s="4"/>
      <c r="D30" s="4"/>
      <c r="E30" s="4"/>
      <c r="F30" s="4"/>
      <c r="G30" s="7"/>
      <c r="H30" s="4"/>
      <c r="I30" s="6"/>
      <c r="J30" s="4"/>
      <c r="K30" s="4"/>
      <c r="L30" s="4"/>
    </row>
    <row r="31" spans="1:12" ht="15.75" thickBot="1">
      <c r="A31" s="3"/>
      <c r="B31" s="4"/>
      <c r="C31" s="4"/>
      <c r="D31" s="4"/>
      <c r="E31" s="4"/>
      <c r="F31" s="4"/>
      <c r="G31" s="7"/>
      <c r="H31" s="4"/>
      <c r="I31" s="6"/>
      <c r="J31" s="4"/>
      <c r="K31" s="4"/>
      <c r="L31" s="4"/>
    </row>
    <row r="32" spans="1:12" ht="16.5" customHeight="1" thickBot="1">
      <c r="A32" s="3"/>
      <c r="B32" s="4"/>
      <c r="C32" s="4"/>
      <c r="D32" s="4"/>
      <c r="E32" s="4"/>
      <c r="F32" s="4"/>
      <c r="G32" s="7"/>
      <c r="H32" s="4"/>
      <c r="I32" s="6"/>
      <c r="J32" s="4"/>
      <c r="K32" s="4"/>
      <c r="L32" s="4"/>
    </row>
    <row r="33" spans="1:12" ht="15.75" thickBot="1">
      <c r="A33" s="3"/>
      <c r="B33" s="4"/>
      <c r="C33" s="4"/>
      <c r="D33" s="4"/>
      <c r="E33" s="4"/>
      <c r="F33" s="4"/>
      <c r="G33" s="4"/>
      <c r="H33" s="4"/>
      <c r="I33" s="6"/>
      <c r="J33" s="4"/>
      <c r="K33" s="7"/>
      <c r="L33" s="7"/>
    </row>
    <row r="34" spans="1:12" ht="15.75" thickBo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5.75" thickBot="1">
      <c r="A35" s="3"/>
      <c r="B35" s="4"/>
      <c r="C35" s="4"/>
      <c r="D35" s="4"/>
      <c r="E35" s="4"/>
      <c r="F35" s="4"/>
      <c r="G35" s="4"/>
      <c r="H35" s="4"/>
      <c r="I35" s="4"/>
      <c r="J35" s="4"/>
      <c r="K35" s="7"/>
      <c r="L35" s="4"/>
    </row>
    <row r="36" spans="1:12" ht="15.75" thickBot="1">
      <c r="A36" s="3"/>
      <c r="B36" s="4"/>
      <c r="C36" s="4"/>
      <c r="D36" s="4"/>
      <c r="E36" s="4"/>
      <c r="F36" s="4"/>
      <c r="G36" s="4"/>
      <c r="H36" s="4"/>
      <c r="I36" s="4"/>
      <c r="J36" s="4"/>
      <c r="K36" s="7"/>
      <c r="L36" s="4"/>
    </row>
    <row r="37" spans="1:12" ht="15.75" thickBot="1">
      <c r="A37" s="3"/>
      <c r="B37" s="4"/>
      <c r="C37" s="4"/>
      <c r="D37" s="4"/>
      <c r="E37" s="4"/>
      <c r="F37" s="4"/>
      <c r="G37" s="4"/>
      <c r="H37" s="4"/>
      <c r="I37" s="4"/>
      <c r="J37" s="4"/>
      <c r="K37" s="7"/>
      <c r="L37" s="4"/>
    </row>
    <row r="38" spans="1:12" ht="16.5" customHeight="1" thickBo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5.75" thickBot="1">
      <c r="A39" s="3"/>
      <c r="B39" s="4"/>
      <c r="C39" s="4"/>
      <c r="D39" s="4"/>
      <c r="E39" s="4"/>
      <c r="F39" s="4"/>
      <c r="G39" s="4"/>
      <c r="H39" s="4"/>
      <c r="I39" s="4"/>
      <c r="J39" s="4"/>
      <c r="K39" s="7"/>
      <c r="L39" s="4"/>
    </row>
    <row r="40" spans="1:12" ht="15.75" thickBo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5.75" thickBo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7"/>
    </row>
    <row r="42" spans="1:12" ht="15.75" thickBot="1">
      <c r="A42" s="3"/>
      <c r="B42" s="4"/>
      <c r="C42" s="4"/>
      <c r="D42" s="4"/>
      <c r="E42" s="4"/>
      <c r="F42" s="4"/>
      <c r="G42" s="4"/>
      <c r="H42" s="4"/>
      <c r="I42" s="4"/>
      <c r="J42" s="7"/>
      <c r="K42" s="4"/>
      <c r="L42" s="7"/>
    </row>
    <row r="43" spans="1:12" ht="15.75" thickBot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7"/>
    </row>
    <row r="44" spans="1:12" ht="15.75" thickBot="1">
      <c r="A44" s="3"/>
      <c r="B44" s="4"/>
      <c r="C44" s="4"/>
      <c r="D44" s="4"/>
      <c r="E44" s="4"/>
      <c r="F44" s="4"/>
      <c r="G44" s="4"/>
      <c r="H44" s="4"/>
      <c r="I44" s="4"/>
      <c r="J44" s="7"/>
      <c r="K44" s="4"/>
      <c r="L44" s="4"/>
    </row>
    <row r="45" spans="1:12" ht="15.75" thickBo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5.75" thickBot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5.75" thickBo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5.75" thickBot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5.75" thickBot="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5.75" thickBot="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5.75" thickBot="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5.75" thickBo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5.75" thickBo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5.75" thickBo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5.75" thickBo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5.75" thickBo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5.75" thickBo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5.75" thickBo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5.75" thickBo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5.75" thickBo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5.75" thickBo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5.75" thickBo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5.75" thickBo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5.7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5.75" thickBo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5.75" thickBo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5.75" thickBo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5.75" thickBo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5.75" thickBo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5.75" thickBo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5.75" thickBo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5.75" thickBo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5.75" thickBo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5.75" thickBo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5.75" thickBo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5.75" thickBo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5.75" thickBo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5.75" thickBo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5.75" thickBo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5.75" thickBo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5.75" thickBo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77B2-ACDB-4726-B09A-078C8BB1FE37}">
  <dimension ref="A1:K82"/>
  <sheetViews>
    <sheetView workbookViewId="0">
      <selection activeCell="B8" sqref="B8"/>
    </sheetView>
  </sheetViews>
  <sheetFormatPr defaultRowHeight="15"/>
  <cols>
    <col min="1" max="1" width="23.7109375" customWidth="1"/>
    <col min="2" max="2" width="61.7109375" customWidth="1"/>
    <col min="3" max="3" width="19.7109375" customWidth="1"/>
    <col min="4" max="4" width="49.7109375" customWidth="1"/>
    <col min="5" max="5" width="15.7109375" customWidth="1"/>
    <col min="6" max="6" width="11.7109375" customWidth="1"/>
    <col min="7" max="7" width="19.7109375" customWidth="1"/>
    <col min="8" max="8" width="11.7109375" customWidth="1"/>
    <col min="9" max="9" width="13.7109375" customWidth="1"/>
    <col min="10" max="11" width="17.7109375" customWidth="1"/>
  </cols>
  <sheetData>
    <row r="1" spans="1:11" ht="31.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 thickTop="1" thickBot="1">
      <c r="A2" s="3" t="s">
        <v>280</v>
      </c>
      <c r="B2" s="9" t="s">
        <v>281</v>
      </c>
      <c r="C2" s="22">
        <v>21985765940</v>
      </c>
      <c r="D2" s="22" t="s">
        <v>282</v>
      </c>
      <c r="E2" s="4">
        <v>6</v>
      </c>
      <c r="F2" s="4">
        <v>546</v>
      </c>
      <c r="G2" s="5">
        <v>3276</v>
      </c>
      <c r="H2" s="6">
        <v>45748</v>
      </c>
      <c r="I2" s="6">
        <v>45754</v>
      </c>
      <c r="J2" s="7">
        <f>G2+G3+G4+G5+G6+G7+G8</f>
        <v>22046</v>
      </c>
      <c r="K2" s="7">
        <f>J9+J10+G3+G2</f>
        <v>9956</v>
      </c>
    </row>
    <row r="3" spans="1:11" ht="15.75" thickBot="1">
      <c r="A3" s="3" t="s">
        <v>293</v>
      </c>
      <c r="B3" s="4" t="s">
        <v>294</v>
      </c>
      <c r="C3" s="4">
        <v>48984283783</v>
      </c>
      <c r="D3" s="4" t="s">
        <v>295</v>
      </c>
      <c r="E3" s="4">
        <v>5</v>
      </c>
      <c r="F3" s="4">
        <v>660</v>
      </c>
      <c r="G3" s="5">
        <v>650</v>
      </c>
      <c r="H3" s="6">
        <v>45750</v>
      </c>
      <c r="I3" s="6">
        <v>45751</v>
      </c>
      <c r="J3" s="7"/>
      <c r="K3" s="7"/>
    </row>
    <row r="4" spans="1:11" ht="15.75" thickBot="1">
      <c r="A4" s="21" t="s">
        <v>296</v>
      </c>
      <c r="B4" s="22" t="s">
        <v>297</v>
      </c>
      <c r="C4" s="22">
        <v>49991829352</v>
      </c>
      <c r="D4" s="22" t="s">
        <v>298</v>
      </c>
      <c r="E4" s="22">
        <v>2</v>
      </c>
      <c r="F4" s="22">
        <v>600</v>
      </c>
      <c r="G4" s="28">
        <v>900</v>
      </c>
      <c r="H4" s="24">
        <v>45757</v>
      </c>
      <c r="I4" s="6">
        <v>45761</v>
      </c>
      <c r="J4" s="4"/>
      <c r="K4" s="7"/>
    </row>
    <row r="5" spans="1:11" ht="15.75" thickBot="1">
      <c r="A5" s="3" t="s">
        <v>299</v>
      </c>
      <c r="B5" s="4" t="s">
        <v>300</v>
      </c>
      <c r="C5" s="4">
        <v>81988782908</v>
      </c>
      <c r="D5" s="4" t="s">
        <v>300</v>
      </c>
      <c r="E5" s="4">
        <v>12</v>
      </c>
      <c r="F5" s="4">
        <v>352</v>
      </c>
      <c r="G5" s="5">
        <v>4320</v>
      </c>
      <c r="H5" s="6">
        <v>45762</v>
      </c>
      <c r="I5" s="6">
        <v>45762</v>
      </c>
      <c r="J5" s="4" t="s">
        <v>50</v>
      </c>
      <c r="K5" s="4" t="s">
        <v>31</v>
      </c>
    </row>
    <row r="6" spans="1:11" ht="15.75" customHeight="1" thickBot="1">
      <c r="A6" s="8" t="s">
        <v>301</v>
      </c>
      <c r="B6" s="9" t="s">
        <v>302</v>
      </c>
      <c r="C6" s="4" t="s">
        <v>303</v>
      </c>
      <c r="D6" s="4" t="s">
        <v>304</v>
      </c>
      <c r="E6" s="4">
        <v>8</v>
      </c>
      <c r="F6" s="4">
        <v>400</v>
      </c>
      <c r="G6" s="7">
        <v>1230</v>
      </c>
      <c r="H6" s="6">
        <v>45764</v>
      </c>
      <c r="I6" s="6">
        <v>45769</v>
      </c>
      <c r="J6" s="7">
        <v>50000</v>
      </c>
      <c r="K6" s="7">
        <f>J6-J2</f>
        <v>27954</v>
      </c>
    </row>
    <row r="7" spans="1:11" ht="15.75" thickBot="1">
      <c r="A7" s="3" t="s">
        <v>305</v>
      </c>
      <c r="B7" s="4" t="s">
        <v>306</v>
      </c>
      <c r="C7" s="4" t="s">
        <v>307</v>
      </c>
      <c r="D7" s="4" t="s">
        <v>308</v>
      </c>
      <c r="E7" s="4">
        <v>20</v>
      </c>
      <c r="F7" s="4">
        <v>685.6</v>
      </c>
      <c r="G7" s="7">
        <v>9870</v>
      </c>
      <c r="H7" s="6">
        <v>45770</v>
      </c>
      <c r="I7" s="6">
        <v>45772</v>
      </c>
      <c r="J7" s="4"/>
      <c r="K7" s="4"/>
    </row>
    <row r="8" spans="1:11" ht="15.75" customHeight="1" thickBot="1">
      <c r="A8" s="3" t="s">
        <v>309</v>
      </c>
      <c r="B8" s="4" t="s">
        <v>310</v>
      </c>
      <c r="C8" s="4">
        <v>61992354876</v>
      </c>
      <c r="D8" s="4" t="s">
        <v>311</v>
      </c>
      <c r="E8" s="4">
        <v>3</v>
      </c>
      <c r="F8" s="4">
        <v>600</v>
      </c>
      <c r="G8" s="7">
        <v>1800</v>
      </c>
      <c r="H8" s="6">
        <v>45770</v>
      </c>
      <c r="I8" s="6"/>
      <c r="J8" s="4" t="s">
        <v>329</v>
      </c>
      <c r="K8" s="7" t="s">
        <v>163</v>
      </c>
    </row>
    <row r="9" spans="1:11" ht="15.75" thickBot="1">
      <c r="A9" s="3"/>
      <c r="B9" s="4"/>
      <c r="C9" s="4"/>
      <c r="D9" s="4"/>
      <c r="E9" s="4"/>
      <c r="F9" s="4"/>
      <c r="G9" s="7"/>
      <c r="H9" s="6"/>
      <c r="I9" s="6"/>
      <c r="J9" s="7">
        <v>6030</v>
      </c>
      <c r="K9" s="4"/>
    </row>
    <row r="10" spans="1:11" ht="15.75" thickBot="1">
      <c r="A10" s="3"/>
      <c r="B10" s="4"/>
      <c r="C10" s="4"/>
      <c r="D10" s="4"/>
      <c r="E10" s="4"/>
      <c r="F10" s="4"/>
      <c r="G10" s="19"/>
      <c r="H10" s="6"/>
      <c r="I10" s="6"/>
      <c r="J10" s="7"/>
      <c r="K10" s="7"/>
    </row>
    <row r="11" spans="1:11" ht="15.75" thickBot="1">
      <c r="A11" s="3"/>
      <c r="B11" s="4"/>
      <c r="C11" s="4"/>
      <c r="D11" s="4"/>
      <c r="E11" s="4"/>
      <c r="F11" s="4"/>
      <c r="G11" s="7"/>
      <c r="H11" s="6"/>
      <c r="I11" s="6"/>
      <c r="J11" s="7"/>
      <c r="K11" s="4"/>
    </row>
    <row r="12" spans="1:11" ht="15.75" thickBot="1">
      <c r="A12" s="3"/>
      <c r="B12" s="4"/>
      <c r="C12" s="4"/>
      <c r="D12" s="4"/>
      <c r="E12" s="4"/>
      <c r="F12" s="4"/>
      <c r="G12" s="7"/>
      <c r="H12" s="6"/>
      <c r="I12" s="6"/>
      <c r="J12" s="7"/>
      <c r="K12" s="4"/>
    </row>
    <row r="13" spans="1:11" ht="15.75" thickBot="1">
      <c r="A13" s="8"/>
      <c r="B13" s="9"/>
      <c r="C13" s="9"/>
      <c r="D13" s="9"/>
      <c r="E13" s="10"/>
      <c r="F13" s="9"/>
      <c r="G13" s="10"/>
      <c r="H13" s="6"/>
      <c r="I13" s="6"/>
      <c r="J13" s="4"/>
      <c r="K13" s="4"/>
    </row>
    <row r="14" spans="1:11" ht="15.75" thickBot="1">
      <c r="A14" s="8"/>
      <c r="B14" s="9"/>
      <c r="C14" s="9"/>
      <c r="D14" s="9"/>
      <c r="E14" s="4"/>
      <c r="F14" s="4"/>
      <c r="G14" s="7"/>
      <c r="H14" s="6"/>
      <c r="I14" s="6"/>
      <c r="J14" s="7"/>
      <c r="K14" s="4"/>
    </row>
    <row r="15" spans="1:11" ht="15.75" thickBot="1">
      <c r="A15" s="3"/>
      <c r="B15" s="4"/>
      <c r="C15" s="4"/>
      <c r="D15" s="4"/>
      <c r="E15" s="4"/>
      <c r="F15" s="4"/>
      <c r="G15" s="7"/>
      <c r="H15" s="6"/>
      <c r="I15" s="6"/>
      <c r="J15" s="7"/>
      <c r="K15" s="4"/>
    </row>
    <row r="16" spans="1:11" ht="15.75" thickBot="1">
      <c r="A16" s="3"/>
      <c r="B16" s="4"/>
      <c r="C16" s="4"/>
      <c r="D16" s="4"/>
      <c r="E16" s="4"/>
      <c r="F16" s="4"/>
      <c r="G16" s="4"/>
      <c r="H16" s="6"/>
      <c r="I16" s="6"/>
      <c r="J16" s="7"/>
      <c r="K16" s="4"/>
    </row>
    <row r="17" spans="1:11" ht="15.75" thickBot="1">
      <c r="A17" s="3"/>
      <c r="B17" s="4"/>
      <c r="C17" s="4"/>
      <c r="D17" s="4"/>
      <c r="E17" s="4"/>
      <c r="F17" s="4"/>
      <c r="G17" s="4"/>
      <c r="H17" s="6"/>
      <c r="I17" s="6"/>
      <c r="J17" s="7"/>
      <c r="K17" s="4"/>
    </row>
    <row r="18" spans="1:11" ht="15.75" thickBot="1">
      <c r="A18" s="3"/>
      <c r="B18" s="4"/>
      <c r="C18" s="4"/>
      <c r="D18" s="4"/>
      <c r="E18" s="4"/>
      <c r="F18" s="4"/>
      <c r="G18" s="7"/>
      <c r="H18" s="6"/>
      <c r="I18" s="6"/>
      <c r="J18" s="26"/>
      <c r="K18" s="4"/>
    </row>
    <row r="19" spans="1:11" ht="15.75" thickBot="1">
      <c r="A19" s="3"/>
      <c r="B19" s="4"/>
      <c r="C19" s="4"/>
      <c r="D19" s="4"/>
      <c r="E19" s="4"/>
      <c r="F19" s="4"/>
      <c r="G19" s="7"/>
      <c r="H19" s="7"/>
      <c r="I19" s="7"/>
      <c r="J19" s="4"/>
      <c r="K19" s="7"/>
    </row>
    <row r="20" spans="1:11" ht="15.75" thickBot="1">
      <c r="A20" s="3"/>
      <c r="B20" s="4"/>
      <c r="C20" s="4"/>
      <c r="D20" s="4"/>
      <c r="E20" s="4"/>
      <c r="F20" s="4"/>
      <c r="G20" s="7"/>
      <c r="H20" s="6"/>
      <c r="I20" s="6"/>
      <c r="J20" s="7"/>
      <c r="K20" s="4"/>
    </row>
    <row r="21" spans="1:11" ht="15.75" thickBot="1">
      <c r="A21" s="3"/>
      <c r="B21" s="4"/>
      <c r="C21" s="4"/>
      <c r="D21" s="4"/>
      <c r="E21" s="4"/>
      <c r="F21" s="7"/>
      <c r="G21" s="7"/>
      <c r="H21" s="7"/>
      <c r="I21" s="6"/>
      <c r="J21" s="7"/>
      <c r="K21" s="4"/>
    </row>
    <row r="22" spans="1:11" ht="15.75" thickBot="1">
      <c r="A22" s="3"/>
      <c r="B22" s="4"/>
      <c r="C22" s="4"/>
      <c r="D22" s="4"/>
      <c r="E22" s="4"/>
      <c r="F22" s="4"/>
      <c r="G22" s="4"/>
      <c r="H22" s="6"/>
      <c r="I22" s="6"/>
      <c r="J22" s="7"/>
      <c r="K22" s="4"/>
    </row>
    <row r="23" spans="1:11" ht="15.75" thickBot="1">
      <c r="A23" s="3"/>
      <c r="B23" s="4"/>
      <c r="C23" s="4"/>
      <c r="D23" s="4"/>
      <c r="E23" s="4"/>
      <c r="F23" s="4"/>
      <c r="G23" s="7"/>
      <c r="H23" s="6"/>
      <c r="I23" s="6"/>
      <c r="J23" s="4"/>
      <c r="K23" s="7"/>
    </row>
    <row r="24" spans="1:11" ht="15.75" thickBot="1">
      <c r="A24" s="3"/>
      <c r="B24" s="4"/>
      <c r="C24" s="4"/>
      <c r="D24" s="4"/>
      <c r="E24" s="4"/>
      <c r="F24" s="7"/>
      <c r="G24" s="7"/>
      <c r="H24" s="6"/>
      <c r="I24" s="6"/>
      <c r="J24" s="4"/>
      <c r="K24" s="7"/>
    </row>
    <row r="25" spans="1:11" ht="15.75" thickBot="1">
      <c r="A25" s="3"/>
      <c r="B25" s="4"/>
      <c r="C25" s="4"/>
      <c r="D25" s="4"/>
      <c r="E25" s="4"/>
      <c r="F25" s="4"/>
      <c r="G25" s="7"/>
      <c r="H25" s="6"/>
      <c r="I25" s="6"/>
      <c r="J25" s="4"/>
      <c r="K25" s="7"/>
    </row>
    <row r="26" spans="1:11" ht="15.75" thickBot="1">
      <c r="A26" s="3"/>
      <c r="B26" s="4"/>
      <c r="C26" s="4"/>
      <c r="D26" s="4"/>
      <c r="E26" s="4"/>
      <c r="F26" s="4"/>
      <c r="G26" s="7"/>
      <c r="H26" s="6"/>
      <c r="I26" s="6"/>
      <c r="J26" s="4"/>
      <c r="K26" s="4"/>
    </row>
    <row r="27" spans="1:11" ht="15.75" thickBot="1">
      <c r="A27" s="3"/>
      <c r="B27" s="4"/>
      <c r="C27" s="4"/>
      <c r="D27" s="4"/>
      <c r="E27" s="4"/>
      <c r="F27" s="4"/>
      <c r="G27" s="7"/>
      <c r="H27" s="6"/>
      <c r="I27" s="4"/>
      <c r="J27" s="4"/>
      <c r="K27" s="4"/>
    </row>
    <row r="28" spans="1:11" ht="15.75" thickBot="1">
      <c r="A28" s="3"/>
      <c r="B28" s="4"/>
      <c r="C28" s="4"/>
      <c r="D28" s="4"/>
      <c r="E28" s="7"/>
      <c r="F28" s="7"/>
      <c r="G28" s="4"/>
      <c r="H28" s="6"/>
      <c r="I28" s="4"/>
      <c r="J28" s="4"/>
      <c r="K28" s="4"/>
    </row>
    <row r="29" spans="1:11" ht="15.75" thickBot="1">
      <c r="A29" s="3"/>
      <c r="B29" s="4"/>
      <c r="C29" s="4"/>
      <c r="D29" s="4"/>
      <c r="E29" s="4"/>
      <c r="F29" s="4"/>
      <c r="G29" s="4"/>
      <c r="H29" s="6"/>
      <c r="I29" s="4"/>
      <c r="J29" s="4"/>
      <c r="K29" s="4"/>
    </row>
    <row r="30" spans="1:11" ht="15.75" thickBot="1">
      <c r="A30" s="3"/>
      <c r="B30" s="4"/>
      <c r="C30" s="4"/>
      <c r="D30" s="4"/>
      <c r="E30" s="4"/>
      <c r="F30" s="4"/>
      <c r="G30" s="7"/>
      <c r="H30" s="6"/>
      <c r="I30" s="4"/>
      <c r="J30" s="4"/>
      <c r="K30" s="4"/>
    </row>
    <row r="31" spans="1:11" ht="15.75" thickBot="1">
      <c r="A31" s="3"/>
      <c r="B31" s="4"/>
      <c r="C31" s="4"/>
      <c r="D31" s="4"/>
      <c r="E31" s="4"/>
      <c r="F31" s="4"/>
      <c r="G31" s="7"/>
      <c r="H31" s="6"/>
      <c r="I31" s="4"/>
      <c r="J31" s="4"/>
      <c r="K31" s="4"/>
    </row>
    <row r="32" spans="1:11" ht="15.75" thickBot="1">
      <c r="A32" s="3"/>
      <c r="B32" s="4"/>
      <c r="C32" s="4"/>
      <c r="D32" s="4"/>
      <c r="E32" s="4"/>
      <c r="F32" s="4"/>
      <c r="G32" s="7"/>
      <c r="H32" s="6"/>
      <c r="I32" s="4"/>
      <c r="J32" s="4"/>
      <c r="K32" s="4"/>
    </row>
    <row r="33" spans="1:11" ht="15.75" thickBot="1">
      <c r="A33" s="3"/>
      <c r="B33" s="4"/>
      <c r="C33" s="4"/>
      <c r="D33" s="4"/>
      <c r="E33" s="4"/>
      <c r="F33" s="4"/>
      <c r="G33" s="4"/>
      <c r="H33" s="6"/>
      <c r="I33" s="4"/>
      <c r="J33" s="7"/>
      <c r="K33" s="7"/>
    </row>
    <row r="34" spans="1:11" ht="15.75" thickBo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thickBot="1">
      <c r="A35" s="3"/>
      <c r="B35" s="4"/>
      <c r="C35" s="4"/>
      <c r="D35" s="4"/>
      <c r="E35" s="4"/>
      <c r="F35" s="4"/>
      <c r="G35" s="4"/>
      <c r="H35" s="4"/>
      <c r="I35" s="4"/>
      <c r="J35" s="7"/>
      <c r="K35" s="4"/>
    </row>
    <row r="36" spans="1:11" ht="15.75" thickBot="1">
      <c r="A36" s="3"/>
      <c r="B36" s="4"/>
      <c r="C36" s="4"/>
      <c r="D36" s="4"/>
      <c r="E36" s="4"/>
      <c r="F36" s="4"/>
      <c r="G36" s="4"/>
      <c r="H36" s="4"/>
      <c r="I36" s="4"/>
      <c r="J36" s="7"/>
      <c r="K36" s="4"/>
    </row>
    <row r="37" spans="1:11" ht="15.75" thickBot="1">
      <c r="A37" s="3"/>
      <c r="B37" s="4"/>
      <c r="C37" s="4"/>
      <c r="D37" s="4"/>
      <c r="E37" s="4"/>
      <c r="F37" s="4"/>
      <c r="G37" s="4"/>
      <c r="H37" s="4"/>
      <c r="I37" s="4"/>
      <c r="J37" s="7"/>
      <c r="K37" s="4"/>
    </row>
    <row r="38" spans="1:11" ht="15.75" thickBo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thickBot="1">
      <c r="A39" s="3"/>
      <c r="B39" s="4"/>
      <c r="C39" s="4"/>
      <c r="D39" s="4"/>
      <c r="E39" s="4"/>
      <c r="F39" s="4"/>
      <c r="G39" s="4"/>
      <c r="H39" s="4"/>
      <c r="I39" s="4"/>
      <c r="J39" s="7"/>
      <c r="K39" s="4"/>
    </row>
    <row r="40" spans="1:11" ht="15.75" thickBo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thickBot="1">
      <c r="A41" s="3"/>
      <c r="B41" s="4"/>
      <c r="C41" s="4"/>
      <c r="D41" s="4"/>
      <c r="E41" s="4"/>
      <c r="F41" s="4"/>
      <c r="G41" s="4"/>
      <c r="H41" s="4"/>
      <c r="I41" s="4"/>
      <c r="J41" s="4"/>
      <c r="K41" s="7"/>
    </row>
    <row r="42" spans="1:11" ht="15.75" thickBot="1">
      <c r="A42" s="3"/>
      <c r="B42" s="4"/>
      <c r="C42" s="4"/>
      <c r="D42" s="4"/>
      <c r="E42" s="4"/>
      <c r="F42" s="4"/>
      <c r="G42" s="4"/>
      <c r="H42" s="4"/>
      <c r="I42" s="7"/>
      <c r="J42" s="4"/>
      <c r="K42" s="7"/>
    </row>
    <row r="43" spans="1:11" ht="15.75" thickBot="1">
      <c r="A43" s="3"/>
      <c r="B43" s="4"/>
      <c r="C43" s="4"/>
      <c r="D43" s="4"/>
      <c r="E43" s="4"/>
      <c r="F43" s="4"/>
      <c r="G43" s="4"/>
      <c r="H43" s="4"/>
      <c r="I43" s="4"/>
      <c r="J43" s="4"/>
      <c r="K43" s="7"/>
    </row>
    <row r="44" spans="1:11" ht="15.75" thickBot="1">
      <c r="A44" s="3"/>
      <c r="B44" s="4"/>
      <c r="C44" s="4"/>
      <c r="D44" s="4"/>
      <c r="E44" s="4"/>
      <c r="F44" s="4"/>
      <c r="G44" s="4"/>
      <c r="H44" s="4"/>
      <c r="I44" s="7"/>
      <c r="J44" s="4"/>
      <c r="K44" s="4"/>
    </row>
    <row r="45" spans="1:11" ht="15.75" thickBo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thickBot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thickBo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thickBot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thickBot="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thickBot="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thickBot="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thickBo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thickBo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thickBo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thickBo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thickBo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thickBo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thickBo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thickBo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thickBo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thickBo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thickBo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thickBo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thickBo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thickBo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thickBo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thickBo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thickBo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thickBo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thickBo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thickBo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thickBo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thickBo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thickBo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thickBo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thickBo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thickBo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thickBo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thickBo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thickBot="1">
      <c r="A82" s="3"/>
      <c r="B82" s="4"/>
      <c r="C82" s="4"/>
      <c r="D82" s="4"/>
      <c r="E82" s="4"/>
      <c r="F82" s="4"/>
      <c r="G82" s="4"/>
      <c r="H82" s="4"/>
      <c r="I82" s="4"/>
      <c r="J82" s="4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8986-2EBA-42C5-84A2-566DA79D2D55}">
  <dimension ref="A1:L82"/>
  <sheetViews>
    <sheetView topLeftCell="C1" workbookViewId="0">
      <selection activeCell="G14" sqref="G14"/>
    </sheetView>
  </sheetViews>
  <sheetFormatPr defaultRowHeight="15"/>
  <cols>
    <col min="1" max="1" width="23.7109375" customWidth="1"/>
    <col min="2" max="2" width="61.7109375" customWidth="1"/>
    <col min="3" max="3" width="16.7109375" customWidth="1"/>
    <col min="4" max="4" width="49.7109375" customWidth="1"/>
    <col min="5" max="5" width="15.7109375" customWidth="1"/>
    <col min="6" max="6" width="11.7109375" customWidth="1"/>
    <col min="7" max="7" width="19.7109375" customWidth="1"/>
    <col min="8" max="8" width="16.7109375" customWidth="1"/>
    <col min="9" max="9" width="13.7109375" customWidth="1"/>
    <col min="10" max="11" width="17.7109375" customWidth="1"/>
    <col min="12" max="12" width="17" customWidth="1"/>
  </cols>
  <sheetData>
    <row r="1" spans="1:12" ht="30" customHeight="1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325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75" customHeight="1" thickTop="1" thickBot="1">
      <c r="A2" s="3" t="s">
        <v>312</v>
      </c>
      <c r="B2" s="9" t="s">
        <v>313</v>
      </c>
      <c r="C2" s="22">
        <v>11987499238</v>
      </c>
      <c r="D2" s="22" t="s">
        <v>314</v>
      </c>
      <c r="E2" s="4">
        <v>14</v>
      </c>
      <c r="F2" s="4">
        <v>213</v>
      </c>
      <c r="G2" s="5">
        <v>2343</v>
      </c>
      <c r="H2" s="6">
        <v>45807</v>
      </c>
      <c r="I2" s="6">
        <v>45784</v>
      </c>
      <c r="J2" s="6">
        <v>45786</v>
      </c>
      <c r="K2" s="7">
        <f>G2+G3+G4+G5+G6</f>
        <v>19165</v>
      </c>
      <c r="L2" s="7">
        <f>K9+K10+G4+G2+K11+K12+K13</f>
        <v>21463</v>
      </c>
    </row>
    <row r="3" spans="1:12" ht="15" customHeight="1" thickBot="1">
      <c r="A3" s="3" t="s">
        <v>316</v>
      </c>
      <c r="B3" s="4" t="s">
        <v>315</v>
      </c>
      <c r="C3" s="4" t="s">
        <v>317</v>
      </c>
      <c r="D3" s="4" t="s">
        <v>318</v>
      </c>
      <c r="E3" s="4">
        <v>31</v>
      </c>
      <c r="F3" s="4">
        <v>484.83</v>
      </c>
      <c r="G3" s="7">
        <v>15030</v>
      </c>
      <c r="H3" s="6">
        <v>45807</v>
      </c>
      <c r="I3" s="6">
        <v>45797</v>
      </c>
      <c r="J3" s="6">
        <v>45799</v>
      </c>
      <c r="K3" s="7"/>
      <c r="L3" s="7"/>
    </row>
    <row r="4" spans="1:12" ht="15.75" thickBot="1">
      <c r="A4" s="21" t="s">
        <v>319</v>
      </c>
      <c r="B4" s="22" t="s">
        <v>320</v>
      </c>
      <c r="C4" s="22">
        <v>43999810499</v>
      </c>
      <c r="D4" s="22" t="s">
        <v>321</v>
      </c>
      <c r="E4" s="22">
        <v>2</v>
      </c>
      <c r="F4" s="22">
        <v>150</v>
      </c>
      <c r="G4" s="28">
        <v>300</v>
      </c>
      <c r="H4" s="24">
        <v>45807</v>
      </c>
      <c r="I4" s="24">
        <v>45797</v>
      </c>
      <c r="J4" s="6">
        <v>45798</v>
      </c>
      <c r="K4" s="4"/>
      <c r="L4" s="7"/>
    </row>
    <row r="5" spans="1:12" ht="15.75" thickBot="1">
      <c r="A5" s="3" t="s">
        <v>322</v>
      </c>
      <c r="B5" s="4" t="s">
        <v>323</v>
      </c>
      <c r="C5" s="4">
        <v>65984774624</v>
      </c>
      <c r="D5" s="4" t="s">
        <v>324</v>
      </c>
      <c r="E5" s="4">
        <v>2</v>
      </c>
      <c r="F5" s="4">
        <v>450</v>
      </c>
      <c r="G5" s="7">
        <v>900</v>
      </c>
      <c r="H5" s="6">
        <v>45807</v>
      </c>
      <c r="I5" s="6">
        <v>45678</v>
      </c>
      <c r="J5" s="6">
        <v>45798</v>
      </c>
      <c r="K5" s="4" t="s">
        <v>50</v>
      </c>
      <c r="L5" s="4" t="s">
        <v>31</v>
      </c>
    </row>
    <row r="6" spans="1:12" ht="15.75" customHeight="1" thickBot="1">
      <c r="A6" s="8" t="s">
        <v>327</v>
      </c>
      <c r="B6" s="9" t="s">
        <v>326</v>
      </c>
      <c r="C6" s="4">
        <v>11996236224</v>
      </c>
      <c r="D6" s="4" t="s">
        <v>328</v>
      </c>
      <c r="E6" s="4">
        <v>4</v>
      </c>
      <c r="F6" s="4">
        <v>700</v>
      </c>
      <c r="G6" s="5">
        <v>592</v>
      </c>
      <c r="H6" s="6">
        <v>45810</v>
      </c>
      <c r="I6" s="6">
        <v>45806</v>
      </c>
      <c r="J6" s="6">
        <v>45812</v>
      </c>
      <c r="K6" s="7">
        <v>50000</v>
      </c>
      <c r="L6" s="7">
        <f>K6-K2</f>
        <v>30835</v>
      </c>
    </row>
    <row r="7" spans="1:12" ht="15.75" thickBot="1">
      <c r="A7" s="3"/>
      <c r="B7" s="4"/>
      <c r="C7" s="4"/>
      <c r="D7" s="4"/>
      <c r="E7" s="4"/>
      <c r="F7" s="4"/>
      <c r="G7" s="7"/>
      <c r="H7" s="6"/>
      <c r="I7" s="6"/>
      <c r="J7" s="6"/>
      <c r="K7" s="4"/>
      <c r="L7" s="4"/>
    </row>
    <row r="8" spans="1:12" ht="15.75" customHeight="1" thickBot="1">
      <c r="A8" s="3"/>
      <c r="B8" s="4"/>
      <c r="C8" s="4"/>
      <c r="D8" s="4"/>
      <c r="E8" s="4"/>
      <c r="F8" s="4"/>
      <c r="G8" s="7"/>
      <c r="H8" s="6"/>
      <c r="I8" s="6"/>
      <c r="J8" s="6"/>
      <c r="K8" s="4" t="s">
        <v>330</v>
      </c>
      <c r="L8" s="7" t="s">
        <v>163</v>
      </c>
    </row>
    <row r="9" spans="1:12" ht="15.75" thickBot="1">
      <c r="A9" s="3"/>
      <c r="B9" s="4"/>
      <c r="C9" s="4"/>
      <c r="D9" s="4"/>
      <c r="E9" s="4"/>
      <c r="F9" s="4"/>
      <c r="G9" s="7"/>
      <c r="H9" s="24"/>
      <c r="I9" s="6"/>
      <c r="J9" s="6"/>
      <c r="K9" s="7">
        <v>5320</v>
      </c>
      <c r="L9" s="4"/>
    </row>
    <row r="10" spans="1:12" ht="15.75" thickBot="1">
      <c r="A10" s="3"/>
      <c r="B10" s="4"/>
      <c r="C10" s="4"/>
      <c r="D10" s="4"/>
      <c r="E10" s="4"/>
      <c r="F10" s="4"/>
      <c r="G10" s="19"/>
      <c r="H10" s="6"/>
      <c r="I10" s="6"/>
      <c r="J10" s="6"/>
      <c r="K10" s="7">
        <v>900</v>
      </c>
      <c r="L10" s="7"/>
    </row>
    <row r="11" spans="1:12" ht="15.75" thickBot="1">
      <c r="A11" s="3"/>
      <c r="B11" s="4"/>
      <c r="C11" s="4"/>
      <c r="D11" s="4"/>
      <c r="E11" s="4"/>
      <c r="F11" s="4"/>
      <c r="G11" s="7"/>
      <c r="H11" s="6"/>
      <c r="I11" s="6"/>
      <c r="J11" s="6"/>
      <c r="K11" s="7">
        <v>1500</v>
      </c>
      <c r="L11" s="4"/>
    </row>
    <row r="12" spans="1:12" ht="15.75" thickBot="1">
      <c r="A12" s="3"/>
      <c r="B12" s="4"/>
      <c r="C12" s="4"/>
      <c r="D12" s="4"/>
      <c r="E12" s="4"/>
      <c r="F12" s="4"/>
      <c r="G12" s="7"/>
      <c r="H12" s="6"/>
      <c r="I12" s="6"/>
      <c r="J12" s="6"/>
      <c r="K12" s="7">
        <v>9870</v>
      </c>
      <c r="L12" s="4"/>
    </row>
    <row r="13" spans="1:12" ht="15.75" thickBot="1">
      <c r="A13" s="8"/>
      <c r="B13" s="9"/>
      <c r="C13" s="9"/>
      <c r="D13" s="9"/>
      <c r="E13" s="10"/>
      <c r="F13" s="9"/>
      <c r="G13" s="10"/>
      <c r="H13" s="6"/>
      <c r="I13" s="6"/>
      <c r="J13" s="6"/>
      <c r="K13" s="7">
        <v>1230</v>
      </c>
      <c r="L13" s="4"/>
    </row>
    <row r="14" spans="1:12" ht="15.75" thickBot="1">
      <c r="A14" s="8"/>
      <c r="B14" s="9"/>
      <c r="C14" s="9"/>
      <c r="D14" s="9"/>
      <c r="E14" s="4"/>
      <c r="F14" s="4"/>
      <c r="G14" s="7"/>
      <c r="H14" s="24"/>
      <c r="I14" s="6"/>
      <c r="J14" s="6"/>
      <c r="K14" s="7"/>
      <c r="L14" s="4"/>
    </row>
    <row r="15" spans="1:12" ht="15.75" thickBot="1">
      <c r="A15" s="3"/>
      <c r="B15" s="4"/>
      <c r="C15" s="4"/>
      <c r="D15" s="4"/>
      <c r="E15" s="4"/>
      <c r="F15" s="4"/>
      <c r="G15" s="7"/>
      <c r="H15" s="6"/>
      <c r="I15" s="6"/>
      <c r="J15" s="6"/>
      <c r="K15" s="7"/>
      <c r="L15" s="4"/>
    </row>
    <row r="16" spans="1:12" ht="15.75" thickBot="1">
      <c r="A16" s="3"/>
      <c r="B16" s="4"/>
      <c r="C16" s="4"/>
      <c r="D16" s="4"/>
      <c r="E16" s="4"/>
      <c r="F16" s="4"/>
      <c r="G16" s="4"/>
      <c r="H16" s="6"/>
      <c r="I16" s="6"/>
      <c r="J16" s="6"/>
      <c r="K16" s="7"/>
      <c r="L16" s="4"/>
    </row>
    <row r="17" spans="1:12" ht="15.75" thickBot="1">
      <c r="A17" s="3"/>
      <c r="B17" s="4"/>
      <c r="C17" s="4"/>
      <c r="D17" s="4"/>
      <c r="E17" s="4"/>
      <c r="F17" s="4"/>
      <c r="G17" s="4"/>
      <c r="H17" s="6"/>
      <c r="I17" s="6"/>
      <c r="J17" s="6"/>
      <c r="K17" s="7"/>
      <c r="L17" s="4"/>
    </row>
    <row r="18" spans="1:12" ht="15.75" thickBot="1">
      <c r="A18" s="3"/>
      <c r="B18" s="4"/>
      <c r="C18" s="4"/>
      <c r="D18" s="4"/>
      <c r="E18" s="4"/>
      <c r="F18" s="4"/>
      <c r="G18" s="7"/>
      <c r="H18" s="6"/>
      <c r="I18" s="6"/>
      <c r="J18" s="6"/>
      <c r="K18" s="26"/>
      <c r="L18" s="4"/>
    </row>
    <row r="19" spans="1:12" ht="15.75" thickBot="1">
      <c r="A19" s="3"/>
      <c r="B19" s="4"/>
      <c r="C19" s="4"/>
      <c r="D19" s="4"/>
      <c r="E19" s="4"/>
      <c r="F19" s="4"/>
      <c r="G19" s="7"/>
      <c r="H19" s="24"/>
      <c r="I19" s="7"/>
      <c r="J19" s="7"/>
      <c r="K19" s="4"/>
      <c r="L19" s="7"/>
    </row>
    <row r="20" spans="1:12" ht="15.75" thickBot="1">
      <c r="A20" s="3"/>
      <c r="B20" s="4"/>
      <c r="C20" s="4"/>
      <c r="D20" s="4"/>
      <c r="E20" s="4"/>
      <c r="F20" s="4"/>
      <c r="G20" s="7"/>
      <c r="H20" s="6"/>
      <c r="I20" s="6"/>
      <c r="J20" s="6"/>
      <c r="K20" s="7"/>
      <c r="L20" s="4"/>
    </row>
    <row r="21" spans="1:12" ht="15.75" thickBot="1">
      <c r="A21" s="3"/>
      <c r="B21" s="4"/>
      <c r="C21" s="4"/>
      <c r="D21" s="4"/>
      <c r="E21" s="4"/>
      <c r="F21" s="7"/>
      <c r="G21" s="7"/>
      <c r="H21" s="6"/>
      <c r="I21" s="7"/>
      <c r="J21" s="6"/>
      <c r="K21" s="7"/>
      <c r="L21" s="4"/>
    </row>
    <row r="22" spans="1:12" ht="15.75" thickBot="1">
      <c r="A22" s="3"/>
      <c r="B22" s="4"/>
      <c r="C22" s="4"/>
      <c r="D22" s="4"/>
      <c r="E22" s="4"/>
      <c r="F22" s="4"/>
      <c r="G22" s="4"/>
      <c r="H22" s="6"/>
      <c r="I22" s="6"/>
      <c r="J22" s="6"/>
      <c r="K22" s="7"/>
      <c r="L22" s="4"/>
    </row>
    <row r="23" spans="1:12" ht="15.75" thickBot="1">
      <c r="A23" s="3"/>
      <c r="B23" s="4"/>
      <c r="C23" s="4"/>
      <c r="D23" s="4"/>
      <c r="E23" s="4"/>
      <c r="F23" s="4"/>
      <c r="G23" s="7"/>
      <c r="H23" s="6"/>
      <c r="I23" s="6"/>
      <c r="J23" s="6"/>
      <c r="K23" s="4"/>
      <c r="L23" s="7"/>
    </row>
    <row r="24" spans="1:12" ht="15.75" thickBot="1">
      <c r="A24" s="3"/>
      <c r="B24" s="4"/>
      <c r="C24" s="4"/>
      <c r="D24" s="4"/>
      <c r="E24" s="4"/>
      <c r="F24" s="7"/>
      <c r="G24" s="7"/>
      <c r="H24" s="24"/>
      <c r="I24" s="6"/>
      <c r="J24" s="6"/>
      <c r="K24" s="4"/>
      <c r="L24" s="7"/>
    </row>
    <row r="25" spans="1:12" ht="15.75" thickBot="1">
      <c r="A25" s="3"/>
      <c r="B25" s="4"/>
      <c r="C25" s="4"/>
      <c r="D25" s="4"/>
      <c r="E25" s="4"/>
      <c r="F25" s="4"/>
      <c r="G25" s="7"/>
      <c r="H25" s="6"/>
      <c r="I25" s="6"/>
      <c r="J25" s="6"/>
      <c r="K25" s="4"/>
      <c r="L25" s="7"/>
    </row>
    <row r="26" spans="1:12" ht="15.75" thickBot="1">
      <c r="A26" s="3"/>
      <c r="B26" s="4"/>
      <c r="C26" s="4"/>
      <c r="D26" s="4"/>
      <c r="E26" s="4"/>
      <c r="F26" s="4"/>
      <c r="G26" s="7"/>
      <c r="H26" s="6"/>
      <c r="I26" s="6"/>
      <c r="J26" s="6"/>
      <c r="K26" s="4"/>
      <c r="L26" s="4"/>
    </row>
    <row r="27" spans="1:12" ht="15.75" thickBot="1">
      <c r="A27" s="3"/>
      <c r="B27" s="4"/>
      <c r="C27" s="4"/>
      <c r="D27" s="4"/>
      <c r="E27" s="4"/>
      <c r="F27" s="4"/>
      <c r="G27" s="7"/>
      <c r="H27" s="6"/>
      <c r="I27" s="6"/>
      <c r="J27" s="4"/>
      <c r="K27" s="4"/>
      <c r="L27" s="4"/>
    </row>
    <row r="28" spans="1:12" ht="15.75" thickBot="1">
      <c r="A28" s="3"/>
      <c r="B28" s="4"/>
      <c r="C28" s="4"/>
      <c r="D28" s="4"/>
      <c r="E28" s="7"/>
      <c r="F28" s="7"/>
      <c r="G28" s="4"/>
      <c r="H28" s="6"/>
      <c r="I28" s="6"/>
      <c r="J28" s="4"/>
      <c r="K28" s="4"/>
      <c r="L28" s="4"/>
    </row>
    <row r="29" spans="1:12" ht="15.75" thickBot="1">
      <c r="A29" s="3"/>
      <c r="B29" s="4"/>
      <c r="C29" s="4"/>
      <c r="D29" s="4"/>
      <c r="E29" s="4"/>
      <c r="F29" s="4"/>
      <c r="G29" s="4"/>
      <c r="H29" s="24"/>
      <c r="I29" s="6"/>
      <c r="J29" s="4"/>
      <c r="K29" s="4"/>
      <c r="L29" s="4"/>
    </row>
    <row r="30" spans="1:12" ht="15.75" thickBot="1">
      <c r="A30" s="3"/>
      <c r="B30" s="4"/>
      <c r="C30" s="4"/>
      <c r="D30" s="4"/>
      <c r="E30" s="4"/>
      <c r="F30" s="4"/>
      <c r="G30" s="7"/>
      <c r="H30" s="6"/>
      <c r="I30" s="6"/>
      <c r="J30" s="4"/>
      <c r="K30" s="4"/>
      <c r="L30" s="4"/>
    </row>
    <row r="31" spans="1:12" ht="15.75" thickBot="1">
      <c r="A31" s="3"/>
      <c r="B31" s="4"/>
      <c r="C31" s="4"/>
      <c r="D31" s="4"/>
      <c r="E31" s="4"/>
      <c r="F31" s="4"/>
      <c r="G31" s="7"/>
      <c r="H31" s="6"/>
      <c r="I31" s="6"/>
      <c r="J31" s="4"/>
      <c r="K31" s="4"/>
      <c r="L31" s="4"/>
    </row>
    <row r="32" spans="1:12" ht="15.75" thickBot="1">
      <c r="A32" s="3"/>
      <c r="B32" s="4"/>
      <c r="C32" s="4"/>
      <c r="D32" s="4"/>
      <c r="E32" s="4"/>
      <c r="F32" s="4"/>
      <c r="G32" s="7"/>
      <c r="H32" s="6"/>
      <c r="I32" s="6"/>
      <c r="J32" s="4"/>
      <c r="K32" s="4"/>
      <c r="L32" s="4"/>
    </row>
    <row r="33" spans="1:12" ht="15.75" thickBot="1">
      <c r="A33" s="3"/>
      <c r="B33" s="4"/>
      <c r="C33" s="4"/>
      <c r="D33" s="4"/>
      <c r="E33" s="4"/>
      <c r="F33" s="4"/>
      <c r="G33" s="4"/>
      <c r="H33" s="6"/>
      <c r="I33" s="6"/>
      <c r="J33" s="4"/>
      <c r="K33" s="7"/>
      <c r="L33" s="7"/>
    </row>
    <row r="34" spans="1:12" ht="15.75" thickBot="1">
      <c r="A34" s="3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</row>
    <row r="35" spans="1:12" ht="15.75" thickBot="1">
      <c r="A35" s="3"/>
      <c r="B35" s="4"/>
      <c r="C35" s="4"/>
      <c r="D35" s="4"/>
      <c r="E35" s="4"/>
      <c r="F35" s="4"/>
      <c r="G35" s="4"/>
      <c r="H35" s="6"/>
      <c r="I35" s="4"/>
      <c r="J35" s="4"/>
      <c r="K35" s="7"/>
      <c r="L35" s="4"/>
    </row>
    <row r="36" spans="1:12" ht="15.75" thickBot="1">
      <c r="A36" s="3"/>
      <c r="B36" s="4"/>
      <c r="C36" s="4"/>
      <c r="D36" s="4"/>
      <c r="E36" s="4"/>
      <c r="F36" s="4"/>
      <c r="G36" s="4"/>
      <c r="H36" s="6"/>
      <c r="I36" s="4"/>
      <c r="J36" s="4"/>
      <c r="K36" s="7"/>
      <c r="L36" s="4"/>
    </row>
    <row r="37" spans="1:12" ht="15.75" thickBot="1">
      <c r="A37" s="3"/>
      <c r="B37" s="4"/>
      <c r="C37" s="4"/>
      <c r="D37" s="4"/>
      <c r="E37" s="4"/>
      <c r="F37" s="4"/>
      <c r="G37" s="4"/>
      <c r="H37" s="6"/>
      <c r="I37" s="4"/>
      <c r="J37" s="4"/>
      <c r="K37" s="7"/>
      <c r="L37" s="4"/>
    </row>
    <row r="38" spans="1:12" ht="15.75" thickBot="1">
      <c r="A38" s="3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</row>
    <row r="39" spans="1:12" ht="15.75" thickBot="1">
      <c r="A39" s="3"/>
      <c r="B39" s="4"/>
      <c r="C39" s="4"/>
      <c r="D39" s="4"/>
      <c r="E39" s="4"/>
      <c r="F39" s="4"/>
      <c r="G39" s="4"/>
      <c r="H39" s="24"/>
      <c r="I39" s="4"/>
      <c r="J39" s="4"/>
      <c r="K39" s="7"/>
      <c r="L39" s="4"/>
    </row>
    <row r="40" spans="1:12" ht="15.75" thickBot="1">
      <c r="A40" s="3"/>
      <c r="B40" s="4"/>
      <c r="C40" s="4"/>
      <c r="D40" s="4"/>
      <c r="E40" s="4"/>
      <c r="F40" s="4"/>
      <c r="G40" s="4"/>
      <c r="H40" s="6"/>
      <c r="I40" s="4"/>
      <c r="J40" s="4"/>
      <c r="K40" s="4"/>
      <c r="L40" s="4"/>
    </row>
    <row r="41" spans="1:12" ht="15.75" thickBot="1">
      <c r="A41" s="3"/>
      <c r="B41" s="4"/>
      <c r="C41" s="4"/>
      <c r="D41" s="4"/>
      <c r="E41" s="4"/>
      <c r="F41" s="4"/>
      <c r="G41" s="4"/>
      <c r="H41" s="6"/>
      <c r="I41" s="4"/>
      <c r="J41" s="4"/>
      <c r="K41" s="4"/>
      <c r="L41" s="7"/>
    </row>
    <row r="42" spans="1:12" ht="15.75" thickBot="1">
      <c r="A42" s="3"/>
      <c r="B42" s="4"/>
      <c r="C42" s="4"/>
      <c r="D42" s="4"/>
      <c r="E42" s="4"/>
      <c r="F42" s="4"/>
      <c r="G42" s="4"/>
      <c r="H42" s="6"/>
      <c r="I42" s="4"/>
      <c r="J42" s="7"/>
      <c r="K42" s="4"/>
      <c r="L42" s="7"/>
    </row>
    <row r="43" spans="1:12" ht="15.75" thickBot="1">
      <c r="A43" s="3"/>
      <c r="B43" s="4"/>
      <c r="C43" s="4"/>
      <c r="D43" s="4"/>
      <c r="E43" s="4"/>
      <c r="F43" s="4"/>
      <c r="G43" s="4"/>
      <c r="H43" s="6"/>
      <c r="I43" s="4"/>
      <c r="J43" s="4"/>
      <c r="K43" s="4"/>
      <c r="L43" s="7"/>
    </row>
    <row r="44" spans="1:12" ht="15.75" thickBot="1">
      <c r="A44" s="3"/>
      <c r="B44" s="4"/>
      <c r="C44" s="4"/>
      <c r="D44" s="4"/>
      <c r="E44" s="4"/>
      <c r="F44" s="4"/>
      <c r="G44" s="4"/>
      <c r="H44" s="24"/>
      <c r="I44" s="4"/>
      <c r="J44" s="7"/>
      <c r="K44" s="4"/>
      <c r="L44" s="4"/>
    </row>
    <row r="45" spans="1:12" ht="15.75" thickBot="1">
      <c r="A45" s="3"/>
      <c r="B45" s="4"/>
      <c r="C45" s="4"/>
      <c r="D45" s="4"/>
      <c r="E45" s="4"/>
      <c r="F45" s="4"/>
      <c r="G45" s="4"/>
      <c r="H45" s="6"/>
      <c r="I45" s="4"/>
      <c r="J45" s="4"/>
      <c r="K45" s="4"/>
      <c r="L45" s="4"/>
    </row>
    <row r="46" spans="1:12" ht="15.75" thickBot="1">
      <c r="A46" s="3"/>
      <c r="B46" s="4"/>
      <c r="C46" s="4"/>
      <c r="D46" s="4"/>
      <c r="E46" s="4"/>
      <c r="F46" s="4"/>
      <c r="G46" s="4"/>
      <c r="H46" s="6"/>
      <c r="I46" s="4"/>
      <c r="J46" s="4"/>
      <c r="K46" s="4"/>
      <c r="L46" s="4"/>
    </row>
    <row r="47" spans="1:12" ht="15.75" thickBot="1">
      <c r="A47" s="3"/>
      <c r="B47" s="4"/>
      <c r="C47" s="4"/>
      <c r="D47" s="4"/>
      <c r="E47" s="4"/>
      <c r="F47" s="4"/>
      <c r="G47" s="4"/>
      <c r="H47" s="6"/>
      <c r="I47" s="4"/>
      <c r="J47" s="4"/>
      <c r="K47" s="4"/>
      <c r="L47" s="4"/>
    </row>
    <row r="48" spans="1:12" ht="15.75" thickBot="1">
      <c r="A48" s="3"/>
      <c r="B48" s="4"/>
      <c r="C48" s="4"/>
      <c r="D48" s="4"/>
      <c r="E48" s="4"/>
      <c r="F48" s="4"/>
      <c r="G48" s="4"/>
      <c r="H48" s="6"/>
      <c r="I48" s="4"/>
      <c r="J48" s="4"/>
      <c r="K48" s="4"/>
      <c r="L48" s="4"/>
    </row>
    <row r="49" spans="1:12" ht="15.75" thickBot="1">
      <c r="A49" s="3"/>
      <c r="B49" s="4"/>
      <c r="C49" s="4"/>
      <c r="D49" s="4"/>
      <c r="E49" s="4"/>
      <c r="F49" s="4"/>
      <c r="G49" s="4"/>
      <c r="H49" s="24"/>
      <c r="I49" s="4"/>
      <c r="J49" s="4"/>
      <c r="K49" s="4"/>
      <c r="L49" s="4"/>
    </row>
    <row r="50" spans="1:12" ht="15.75" thickBot="1">
      <c r="A50" s="3"/>
      <c r="B50" s="4"/>
      <c r="C50" s="4"/>
      <c r="D50" s="4"/>
      <c r="E50" s="4"/>
      <c r="F50" s="4"/>
      <c r="G50" s="4"/>
      <c r="H50" s="6"/>
      <c r="I50" s="4"/>
      <c r="J50" s="4"/>
      <c r="K50" s="4"/>
      <c r="L50" s="4"/>
    </row>
    <row r="51" spans="1:12" ht="15.75" thickBot="1">
      <c r="A51" s="3"/>
      <c r="B51" s="4"/>
      <c r="C51" s="4"/>
      <c r="D51" s="4"/>
      <c r="E51" s="4"/>
      <c r="F51" s="4"/>
      <c r="G51" s="4"/>
      <c r="H51" s="6"/>
      <c r="I51" s="4"/>
      <c r="J51" s="4"/>
      <c r="K51" s="4"/>
      <c r="L51" s="4"/>
    </row>
    <row r="52" spans="1:12" ht="15.75" thickBot="1">
      <c r="A52" s="3"/>
      <c r="B52" s="4"/>
      <c r="C52" s="4"/>
      <c r="D52" s="4"/>
      <c r="E52" s="4"/>
      <c r="F52" s="4"/>
      <c r="G52" s="4"/>
      <c r="H52" s="6"/>
      <c r="I52" s="4"/>
      <c r="J52" s="4"/>
      <c r="K52" s="4"/>
      <c r="L52" s="4"/>
    </row>
    <row r="53" spans="1:12" ht="15.75" thickBot="1">
      <c r="A53" s="3"/>
      <c r="B53" s="4"/>
      <c r="C53" s="4"/>
      <c r="D53" s="4"/>
      <c r="E53" s="4"/>
      <c r="F53" s="4"/>
      <c r="G53" s="4"/>
      <c r="H53" s="6"/>
      <c r="I53" s="4"/>
      <c r="J53" s="4"/>
      <c r="K53" s="4"/>
      <c r="L53" s="4"/>
    </row>
    <row r="54" spans="1:12" ht="15.75" thickBot="1">
      <c r="A54" s="3"/>
      <c r="B54" s="4"/>
      <c r="C54" s="4"/>
      <c r="D54" s="4"/>
      <c r="E54" s="4"/>
      <c r="F54" s="4"/>
      <c r="G54" s="4"/>
      <c r="H54" s="24"/>
      <c r="I54" s="4"/>
      <c r="J54" s="4"/>
      <c r="K54" s="4"/>
      <c r="L54" s="4"/>
    </row>
    <row r="55" spans="1:12" ht="15.75" thickBot="1">
      <c r="A55" s="3"/>
      <c r="B55" s="4"/>
      <c r="C55" s="4"/>
      <c r="D55" s="4"/>
      <c r="E55" s="4"/>
      <c r="F55" s="4"/>
      <c r="G55" s="4"/>
      <c r="H55" s="6"/>
      <c r="I55" s="4"/>
      <c r="J55" s="4"/>
      <c r="K55" s="4"/>
      <c r="L55" s="4"/>
    </row>
    <row r="56" spans="1:12" ht="15.75" thickBot="1">
      <c r="A56" s="3"/>
      <c r="B56" s="4"/>
      <c r="C56" s="4"/>
      <c r="D56" s="4"/>
      <c r="E56" s="4"/>
      <c r="F56" s="4"/>
      <c r="G56" s="4"/>
      <c r="H56" s="6"/>
      <c r="I56" s="4"/>
      <c r="J56" s="4"/>
      <c r="K56" s="4"/>
      <c r="L56" s="4"/>
    </row>
    <row r="57" spans="1:12" ht="15.75" thickBot="1">
      <c r="A57" s="3"/>
      <c r="B57" s="4"/>
      <c r="C57" s="4"/>
      <c r="D57" s="4"/>
      <c r="E57" s="4"/>
      <c r="F57" s="4"/>
      <c r="G57" s="4"/>
      <c r="H57" s="6"/>
      <c r="I57" s="4"/>
      <c r="J57" s="4"/>
      <c r="K57" s="4"/>
      <c r="L57" s="4"/>
    </row>
    <row r="58" spans="1:12" ht="15.75" thickBot="1">
      <c r="A58" s="3"/>
      <c r="B58" s="4"/>
      <c r="C58" s="4"/>
      <c r="D58" s="4"/>
      <c r="E58" s="4"/>
      <c r="F58" s="4"/>
      <c r="G58" s="4"/>
      <c r="H58" s="6"/>
      <c r="I58" s="4"/>
      <c r="J58" s="4"/>
      <c r="K58" s="4"/>
      <c r="L58" s="4"/>
    </row>
    <row r="59" spans="1:12" ht="15.75" thickBot="1">
      <c r="A59" s="3"/>
      <c r="B59" s="4"/>
      <c r="C59" s="4"/>
      <c r="D59" s="4"/>
      <c r="E59" s="4"/>
      <c r="F59" s="4"/>
      <c r="G59" s="4"/>
      <c r="H59" s="24"/>
      <c r="I59" s="4"/>
      <c r="J59" s="4"/>
      <c r="K59" s="4"/>
      <c r="L59" s="4"/>
    </row>
    <row r="60" spans="1:12" ht="15.75" thickBot="1">
      <c r="A60" s="3"/>
      <c r="B60" s="4"/>
      <c r="C60" s="4"/>
      <c r="D60" s="4"/>
      <c r="E60" s="4"/>
      <c r="F60" s="4"/>
      <c r="G60" s="4"/>
      <c r="H60" s="6"/>
      <c r="I60" s="4"/>
      <c r="J60" s="4"/>
      <c r="K60" s="4"/>
      <c r="L60" s="4"/>
    </row>
    <row r="61" spans="1:12" ht="15.75" thickBot="1">
      <c r="A61" s="3"/>
      <c r="B61" s="4"/>
      <c r="C61" s="4"/>
      <c r="D61" s="4"/>
      <c r="E61" s="4"/>
      <c r="F61" s="4"/>
      <c r="G61" s="4"/>
      <c r="H61" s="6"/>
      <c r="I61" s="4"/>
      <c r="J61" s="4"/>
      <c r="K61" s="4"/>
      <c r="L61" s="4"/>
    </row>
    <row r="62" spans="1:12" ht="15.75" thickBot="1">
      <c r="A62" s="3"/>
      <c r="B62" s="4"/>
      <c r="C62" s="4"/>
      <c r="D62" s="4"/>
      <c r="E62" s="4"/>
      <c r="F62" s="4"/>
      <c r="G62" s="4"/>
      <c r="H62" s="6"/>
      <c r="I62" s="4"/>
      <c r="J62" s="4"/>
      <c r="K62" s="4"/>
      <c r="L62" s="4"/>
    </row>
    <row r="63" spans="1:12" ht="15.75" thickBot="1">
      <c r="A63" s="3"/>
      <c r="B63" s="4"/>
      <c r="C63" s="4"/>
      <c r="D63" s="4"/>
      <c r="E63" s="4"/>
      <c r="F63" s="4"/>
      <c r="G63" s="4"/>
      <c r="H63" s="6"/>
      <c r="I63" s="4"/>
      <c r="J63" s="4"/>
      <c r="K63" s="4"/>
      <c r="L63" s="4"/>
    </row>
    <row r="64" spans="1:12" ht="15.75" thickBot="1">
      <c r="A64" s="3"/>
      <c r="B64" s="4"/>
      <c r="C64" s="4"/>
      <c r="D64" s="4"/>
      <c r="E64" s="4"/>
      <c r="F64" s="4"/>
      <c r="G64" s="4"/>
      <c r="H64" s="24"/>
      <c r="I64" s="4"/>
      <c r="J64" s="4"/>
      <c r="K64" s="4"/>
      <c r="L64" s="4"/>
    </row>
    <row r="65" spans="1:12" ht="15.75" thickBot="1">
      <c r="A65" s="3"/>
      <c r="B65" s="4"/>
      <c r="C65" s="4"/>
      <c r="D65" s="4"/>
      <c r="E65" s="4"/>
      <c r="F65" s="4"/>
      <c r="G65" s="4"/>
      <c r="H65" s="6"/>
      <c r="I65" s="4"/>
      <c r="J65" s="4"/>
      <c r="K65" s="4"/>
      <c r="L65" s="4"/>
    </row>
    <row r="66" spans="1:12" ht="15.75" thickBot="1">
      <c r="A66" s="3"/>
      <c r="B66" s="4"/>
      <c r="C66" s="4"/>
      <c r="D66" s="4"/>
      <c r="E66" s="4"/>
      <c r="F66" s="4"/>
      <c r="G66" s="4"/>
      <c r="H66" s="6"/>
      <c r="I66" s="4"/>
      <c r="J66" s="4"/>
      <c r="K66" s="4"/>
      <c r="L66" s="4"/>
    </row>
    <row r="67" spans="1:12" ht="15.75" thickBot="1">
      <c r="A67" s="3"/>
      <c r="B67" s="4"/>
      <c r="C67" s="4"/>
      <c r="D67" s="4"/>
      <c r="E67" s="4"/>
      <c r="F67" s="4"/>
      <c r="G67" s="4"/>
      <c r="H67" s="6"/>
      <c r="I67" s="4"/>
      <c r="J67" s="4"/>
      <c r="K67" s="4"/>
      <c r="L67" s="4"/>
    </row>
    <row r="68" spans="1:12" ht="15.75" thickBot="1">
      <c r="A68" s="3"/>
      <c r="B68" s="4"/>
      <c r="C68" s="4"/>
      <c r="D68" s="4"/>
      <c r="E68" s="4"/>
      <c r="F68" s="4"/>
      <c r="G68" s="4"/>
      <c r="H68" s="6"/>
      <c r="I68" s="4"/>
      <c r="J68" s="4"/>
      <c r="K68" s="4"/>
      <c r="L68" s="4"/>
    </row>
    <row r="69" spans="1:12" ht="15.75" thickBot="1">
      <c r="A69" s="3"/>
      <c r="B69" s="4"/>
      <c r="C69" s="4"/>
      <c r="D69" s="4"/>
      <c r="E69" s="4"/>
      <c r="F69" s="4"/>
      <c r="G69" s="4"/>
      <c r="H69" s="24"/>
      <c r="I69" s="4"/>
      <c r="J69" s="4"/>
      <c r="K69" s="4"/>
      <c r="L69" s="4"/>
    </row>
    <row r="70" spans="1:12" ht="15.75" thickBot="1">
      <c r="A70" s="3"/>
      <c r="B70" s="4"/>
      <c r="C70" s="4"/>
      <c r="D70" s="4"/>
      <c r="E70" s="4"/>
      <c r="F70" s="4"/>
      <c r="G70" s="4"/>
      <c r="H70" s="6"/>
      <c r="I70" s="4"/>
      <c r="J70" s="4"/>
      <c r="K70" s="4"/>
      <c r="L70" s="4"/>
    </row>
    <row r="71" spans="1:12" ht="15.75" thickBot="1">
      <c r="A71" s="3"/>
      <c r="B71" s="4"/>
      <c r="C71" s="4"/>
      <c r="D71" s="4"/>
      <c r="E71" s="4"/>
      <c r="F71" s="4"/>
      <c r="G71" s="4"/>
      <c r="H71" s="6"/>
      <c r="I71" s="4"/>
      <c r="J71" s="4"/>
      <c r="K71" s="4"/>
      <c r="L71" s="4"/>
    </row>
    <row r="72" spans="1:12" ht="15.75" thickBot="1">
      <c r="A72" s="3"/>
      <c r="B72" s="4"/>
      <c r="C72" s="4"/>
      <c r="D72" s="4"/>
      <c r="E72" s="4"/>
      <c r="F72" s="4"/>
      <c r="G72" s="4"/>
      <c r="H72" s="6"/>
      <c r="I72" s="4"/>
      <c r="J72" s="4"/>
      <c r="K72" s="4"/>
      <c r="L72" s="4"/>
    </row>
    <row r="73" spans="1:12" ht="15.75" thickBot="1">
      <c r="A73" s="3"/>
      <c r="B73" s="4"/>
      <c r="C73" s="4"/>
      <c r="D73" s="4"/>
      <c r="E73" s="4"/>
      <c r="F73" s="4"/>
      <c r="G73" s="4"/>
      <c r="H73" s="6"/>
      <c r="I73" s="4"/>
      <c r="J73" s="4"/>
      <c r="K73" s="4"/>
      <c r="L73" s="4"/>
    </row>
    <row r="74" spans="1:12" ht="15.75" thickBot="1">
      <c r="A74" s="3"/>
      <c r="B74" s="4"/>
      <c r="C74" s="4"/>
      <c r="D74" s="4"/>
      <c r="E74" s="4"/>
      <c r="F74" s="4"/>
      <c r="G74" s="4"/>
      <c r="H74" s="24"/>
      <c r="I74" s="4"/>
      <c r="J74" s="4"/>
      <c r="K74" s="4"/>
      <c r="L74" s="4"/>
    </row>
    <row r="75" spans="1:12" ht="15.75" thickBot="1">
      <c r="A75" s="3"/>
      <c r="B75" s="4"/>
      <c r="C75" s="4"/>
      <c r="D75" s="4"/>
      <c r="E75" s="4"/>
      <c r="F75" s="4"/>
      <c r="G75" s="4"/>
      <c r="H75" s="6"/>
      <c r="I75" s="4"/>
      <c r="J75" s="4"/>
      <c r="K75" s="4"/>
      <c r="L75" s="4"/>
    </row>
    <row r="76" spans="1:12" ht="15.75" thickBot="1">
      <c r="A76" s="3"/>
      <c r="B76" s="4"/>
      <c r="C76" s="4"/>
      <c r="D76" s="4"/>
      <c r="E76" s="4"/>
      <c r="F76" s="4"/>
      <c r="G76" s="4"/>
      <c r="H76" s="6"/>
      <c r="I76" s="4"/>
      <c r="J76" s="4"/>
      <c r="K76" s="4"/>
      <c r="L76" s="4"/>
    </row>
    <row r="77" spans="1:12" ht="15.75" thickBot="1">
      <c r="A77" s="3"/>
      <c r="B77" s="4"/>
      <c r="C77" s="4"/>
      <c r="D77" s="4"/>
      <c r="E77" s="4"/>
      <c r="F77" s="4"/>
      <c r="G77" s="4"/>
      <c r="H77" s="6"/>
      <c r="I77" s="4"/>
      <c r="J77" s="4"/>
      <c r="K77" s="4"/>
      <c r="L77" s="4"/>
    </row>
    <row r="78" spans="1:12" ht="15.75" thickBot="1">
      <c r="A78" s="3"/>
      <c r="B78" s="4"/>
      <c r="C78" s="4"/>
      <c r="D78" s="4"/>
      <c r="E78" s="4"/>
      <c r="F78" s="4"/>
      <c r="G78" s="4"/>
      <c r="H78" s="6"/>
      <c r="I78" s="4"/>
      <c r="J78" s="4"/>
      <c r="K78" s="4"/>
      <c r="L78" s="4"/>
    </row>
    <row r="79" spans="1:12" ht="15.75" thickBot="1">
      <c r="A79" s="3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</row>
    <row r="80" spans="1:12" ht="15.75" thickBot="1">
      <c r="A80" s="3"/>
      <c r="B80" s="4"/>
      <c r="C80" s="4"/>
      <c r="D80" s="4"/>
      <c r="E80" s="4"/>
      <c r="F80" s="4"/>
      <c r="G80" s="4"/>
      <c r="H80" s="6"/>
      <c r="I80" s="4"/>
      <c r="J80" s="4"/>
      <c r="K80" s="4"/>
      <c r="L80" s="4"/>
    </row>
    <row r="81" spans="1:12" ht="15.75" thickBot="1">
      <c r="A81" s="3"/>
      <c r="B81" s="4"/>
      <c r="C81" s="4"/>
      <c r="D81" s="4"/>
      <c r="E81" s="4"/>
      <c r="F81" s="4"/>
      <c r="G81" s="4"/>
      <c r="H81" s="6"/>
      <c r="I81" s="4"/>
      <c r="J81" s="4"/>
      <c r="K81" s="4"/>
      <c r="L81" s="4"/>
    </row>
    <row r="82" spans="1:12" ht="15.75" thickBot="1">
      <c r="A82" s="3"/>
      <c r="B82" s="4"/>
      <c r="C82" s="4"/>
      <c r="D82" s="4"/>
      <c r="E82" s="4"/>
      <c r="F82" s="4"/>
      <c r="G82" s="4"/>
      <c r="H82" s="6"/>
      <c r="I82" s="4"/>
      <c r="J82" s="4"/>
      <c r="K82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AB27-FDEB-4E31-A812-95F6B4019BCA}">
  <dimension ref="A1:L82"/>
  <sheetViews>
    <sheetView workbookViewId="0">
      <selection activeCell="C7" sqref="C7"/>
    </sheetView>
  </sheetViews>
  <sheetFormatPr defaultRowHeight="15"/>
  <cols>
    <col min="1" max="1" width="23.7109375" customWidth="1"/>
    <col min="2" max="2" width="60.7109375" customWidth="1"/>
    <col min="3" max="3" width="16.7109375" customWidth="1"/>
    <col min="4" max="4" width="49.7109375" customWidth="1"/>
    <col min="5" max="5" width="15.7109375" customWidth="1"/>
    <col min="6" max="6" width="11.5703125" customWidth="1"/>
    <col min="7" max="7" width="19.7109375" customWidth="1"/>
    <col min="8" max="8" width="16.7109375" customWidth="1"/>
    <col min="9" max="9" width="13.7109375" customWidth="1"/>
    <col min="10" max="11" width="17.7109375" customWidth="1"/>
    <col min="12" max="12" width="17.85546875" customWidth="1"/>
  </cols>
  <sheetData>
    <row r="1" spans="1:12" ht="30.75" customHeight="1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325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75" customHeight="1" thickTop="1" thickBot="1">
      <c r="A2" s="3" t="s">
        <v>331</v>
      </c>
      <c r="B2" s="9" t="s">
        <v>332</v>
      </c>
      <c r="C2" s="22">
        <v>91989432834</v>
      </c>
      <c r="D2" s="22" t="s">
        <v>333</v>
      </c>
      <c r="E2" s="4">
        <v>6</v>
      </c>
      <c r="F2" s="4">
        <v>460</v>
      </c>
      <c r="G2" s="5">
        <v>2540</v>
      </c>
      <c r="H2" s="30">
        <v>45838</v>
      </c>
      <c r="I2" s="6">
        <v>45810</v>
      </c>
      <c r="J2" s="6">
        <v>45812</v>
      </c>
      <c r="K2" s="7">
        <f>G2+G3+G4+G5+G6+G7</f>
        <v>8845</v>
      </c>
      <c r="L2" s="7">
        <f>K3+G3+G2+K9</f>
        <v>3332</v>
      </c>
    </row>
    <row r="3" spans="1:12" ht="15.75" customHeight="1" thickBot="1">
      <c r="A3" s="3" t="s">
        <v>335</v>
      </c>
      <c r="B3" s="4" t="s">
        <v>336</v>
      </c>
      <c r="C3" s="4">
        <v>38999179456</v>
      </c>
      <c r="D3" s="4" t="s">
        <v>337</v>
      </c>
      <c r="E3" s="4">
        <v>2</v>
      </c>
      <c r="F3" s="4">
        <v>100</v>
      </c>
      <c r="G3" s="5">
        <v>200</v>
      </c>
      <c r="H3" s="30">
        <v>45838</v>
      </c>
      <c r="I3" s="6">
        <v>45818</v>
      </c>
      <c r="J3" s="6">
        <v>45820</v>
      </c>
      <c r="K3" s="7"/>
      <c r="L3" s="7"/>
    </row>
    <row r="4" spans="1:12" ht="15.75" customHeight="1" thickBot="1">
      <c r="A4" s="21" t="s">
        <v>338</v>
      </c>
      <c r="B4" s="22" t="s">
        <v>339</v>
      </c>
      <c r="C4" s="22" t="s">
        <v>340</v>
      </c>
      <c r="D4" s="22" t="s">
        <v>341</v>
      </c>
      <c r="E4" s="22">
        <v>6</v>
      </c>
      <c r="F4" s="22">
        <v>400</v>
      </c>
      <c r="G4" s="29">
        <v>2400</v>
      </c>
      <c r="H4" s="24">
        <v>45838</v>
      </c>
      <c r="I4" s="24">
        <v>45821</v>
      </c>
      <c r="J4" s="6">
        <v>45832</v>
      </c>
      <c r="K4" s="4"/>
      <c r="L4" s="7"/>
    </row>
    <row r="5" spans="1:12" ht="15.75" customHeight="1" thickBot="1">
      <c r="A5" s="3" t="s">
        <v>342</v>
      </c>
      <c r="B5" s="4" t="s">
        <v>343</v>
      </c>
      <c r="C5" s="4">
        <v>85986344122</v>
      </c>
      <c r="D5" s="4" t="s">
        <v>344</v>
      </c>
      <c r="E5" s="4">
        <v>3</v>
      </c>
      <c r="F5" s="4">
        <v>300</v>
      </c>
      <c r="G5" s="7">
        <v>900</v>
      </c>
      <c r="H5" s="6">
        <v>45839</v>
      </c>
      <c r="I5" s="6">
        <v>45825</v>
      </c>
      <c r="J5" s="6">
        <v>45826</v>
      </c>
      <c r="K5" s="4" t="s">
        <v>50</v>
      </c>
      <c r="L5" s="4" t="s">
        <v>31</v>
      </c>
    </row>
    <row r="6" spans="1:12" ht="15" customHeight="1" thickBot="1">
      <c r="A6" s="8" t="s">
        <v>345</v>
      </c>
      <c r="B6" s="9" t="s">
        <v>346</v>
      </c>
      <c r="C6" s="4">
        <v>5399671798</v>
      </c>
      <c r="D6" s="4" t="s">
        <v>347</v>
      </c>
      <c r="E6" s="4">
        <v>3</v>
      </c>
      <c r="F6" s="4">
        <v>450</v>
      </c>
      <c r="G6" s="7">
        <v>1350</v>
      </c>
      <c r="H6" s="6">
        <v>45848</v>
      </c>
      <c r="I6" s="6">
        <v>45832</v>
      </c>
      <c r="J6" s="6">
        <v>45833</v>
      </c>
      <c r="K6" s="7">
        <v>50000</v>
      </c>
      <c r="L6" s="7">
        <f>K6-K2</f>
        <v>41155</v>
      </c>
    </row>
    <row r="7" spans="1:12" ht="15" customHeight="1" thickBot="1">
      <c r="A7" s="3" t="s">
        <v>348</v>
      </c>
      <c r="B7" s="4" t="s">
        <v>349</v>
      </c>
      <c r="C7" s="4">
        <v>18997742950</v>
      </c>
      <c r="D7" s="4" t="s">
        <v>350</v>
      </c>
      <c r="E7" s="4">
        <v>3</v>
      </c>
      <c r="F7" s="4">
        <v>455</v>
      </c>
      <c r="G7" s="7">
        <v>1455</v>
      </c>
      <c r="H7" s="6">
        <v>45845</v>
      </c>
      <c r="I7" s="6">
        <v>45835</v>
      </c>
      <c r="J7" s="6"/>
      <c r="K7" s="4"/>
      <c r="L7" s="4"/>
    </row>
    <row r="8" spans="1:12" ht="15.75" customHeight="1" thickBot="1">
      <c r="A8" s="3"/>
      <c r="B8" s="4"/>
      <c r="C8" s="4"/>
      <c r="D8" s="4"/>
      <c r="E8" s="4"/>
      <c r="F8" s="4"/>
      <c r="G8" s="7"/>
      <c r="H8" s="6"/>
      <c r="I8" s="6"/>
      <c r="J8" s="6"/>
      <c r="K8" s="4" t="s">
        <v>330</v>
      </c>
      <c r="L8" s="7" t="s">
        <v>163</v>
      </c>
    </row>
    <row r="9" spans="1:12" ht="15.75" thickBot="1">
      <c r="A9" s="3"/>
      <c r="B9" s="4"/>
      <c r="C9" s="4"/>
      <c r="D9" s="4"/>
      <c r="E9" s="4"/>
      <c r="F9" s="4"/>
      <c r="G9" s="7"/>
      <c r="H9" s="24"/>
      <c r="I9" s="6"/>
      <c r="J9" s="6"/>
      <c r="K9" s="7">
        <v>592</v>
      </c>
      <c r="L9" s="4"/>
    </row>
    <row r="10" spans="1:12" ht="15.75" thickBot="1">
      <c r="A10" s="3"/>
      <c r="B10" s="4"/>
      <c r="C10" s="4"/>
      <c r="D10" s="4"/>
      <c r="E10" s="4"/>
      <c r="F10" s="4"/>
      <c r="G10" s="19"/>
      <c r="H10" s="6"/>
      <c r="I10" s="6"/>
      <c r="J10" s="6"/>
      <c r="K10" s="7"/>
      <c r="L10" s="7"/>
    </row>
    <row r="11" spans="1:12" ht="15.75" thickBot="1">
      <c r="A11" s="3"/>
      <c r="B11" s="4"/>
      <c r="C11" s="4"/>
      <c r="D11" s="4"/>
      <c r="E11" s="4"/>
      <c r="F11" s="4"/>
      <c r="G11" s="7"/>
      <c r="H11" s="6"/>
      <c r="I11" s="6"/>
      <c r="J11" s="6"/>
      <c r="K11" s="7"/>
      <c r="L11" s="4"/>
    </row>
    <row r="12" spans="1:12" ht="15.75" thickBot="1">
      <c r="A12" s="3"/>
      <c r="B12" s="4"/>
      <c r="C12" s="4"/>
      <c r="D12" s="4"/>
      <c r="E12" s="4"/>
      <c r="F12" s="4"/>
      <c r="G12" s="7"/>
      <c r="H12" s="6"/>
      <c r="I12" s="6"/>
      <c r="J12" s="6"/>
      <c r="K12" s="7"/>
      <c r="L12" s="4"/>
    </row>
    <row r="13" spans="1:12" ht="15.75" thickBot="1">
      <c r="A13" s="8"/>
      <c r="B13" s="9"/>
      <c r="C13" s="9"/>
      <c r="D13" s="9"/>
      <c r="E13" s="10"/>
      <c r="F13" s="9"/>
      <c r="G13" s="10"/>
      <c r="H13" s="6"/>
      <c r="I13" s="6"/>
      <c r="J13" s="6"/>
      <c r="K13" s="4"/>
      <c r="L13" s="4"/>
    </row>
    <row r="14" spans="1:12" ht="15.75" thickBot="1">
      <c r="A14" s="8"/>
      <c r="B14" s="9"/>
      <c r="C14" s="9"/>
      <c r="D14" s="9"/>
      <c r="E14" s="4"/>
      <c r="F14" s="4"/>
      <c r="G14" s="7"/>
      <c r="H14" s="24"/>
      <c r="I14" s="6"/>
      <c r="J14" s="6"/>
      <c r="K14" s="7"/>
      <c r="L14" s="4"/>
    </row>
    <row r="15" spans="1:12" ht="15.75" thickBot="1">
      <c r="A15" s="3"/>
      <c r="B15" s="4"/>
      <c r="C15" s="4"/>
      <c r="D15" s="4"/>
      <c r="E15" s="4"/>
      <c r="F15" s="4"/>
      <c r="G15" s="7"/>
      <c r="H15" s="6"/>
      <c r="I15" s="6"/>
      <c r="J15" s="6"/>
      <c r="K15" s="7"/>
      <c r="L15" s="4"/>
    </row>
    <row r="16" spans="1:12" ht="15.75" thickBot="1">
      <c r="A16" s="3"/>
      <c r="B16" s="4"/>
      <c r="C16" s="4"/>
      <c r="D16" s="4"/>
      <c r="E16" s="4"/>
      <c r="F16" s="4"/>
      <c r="G16" s="4"/>
      <c r="H16" s="6"/>
      <c r="I16" s="6"/>
      <c r="J16" s="6"/>
      <c r="K16" s="7"/>
      <c r="L16" s="4"/>
    </row>
    <row r="17" spans="1:12" ht="15.75" thickBot="1">
      <c r="A17" s="3"/>
      <c r="B17" s="4"/>
      <c r="C17" s="4"/>
      <c r="D17" s="4"/>
      <c r="E17" s="4"/>
      <c r="F17" s="4"/>
      <c r="G17" s="4"/>
      <c r="H17" s="6"/>
      <c r="I17" s="6"/>
      <c r="J17" s="6"/>
      <c r="K17" s="7"/>
      <c r="L17" s="4"/>
    </row>
    <row r="18" spans="1:12" ht="15.75" thickBot="1">
      <c r="A18" s="3"/>
      <c r="B18" s="4"/>
      <c r="C18" s="4"/>
      <c r="D18" s="4"/>
      <c r="E18" s="4"/>
      <c r="F18" s="4"/>
      <c r="G18" s="7"/>
      <c r="H18" s="6"/>
      <c r="I18" s="6"/>
      <c r="J18" s="6"/>
      <c r="K18" s="26"/>
      <c r="L18" s="4"/>
    </row>
    <row r="19" spans="1:12" ht="15.75" thickBot="1">
      <c r="A19" s="3"/>
      <c r="B19" s="4"/>
      <c r="C19" s="4"/>
      <c r="D19" s="4"/>
      <c r="E19" s="4"/>
      <c r="F19" s="4"/>
      <c r="G19" s="7"/>
      <c r="H19" s="24"/>
      <c r="I19" s="7"/>
      <c r="J19" s="7"/>
      <c r="K19" s="4"/>
      <c r="L19" s="7"/>
    </row>
    <row r="20" spans="1:12" ht="15.75" thickBot="1">
      <c r="A20" s="3"/>
      <c r="B20" s="4"/>
      <c r="C20" s="4"/>
      <c r="D20" s="4"/>
      <c r="E20" s="4"/>
      <c r="F20" s="4"/>
      <c r="G20" s="7"/>
      <c r="H20" s="6"/>
      <c r="I20" s="6"/>
      <c r="J20" s="6"/>
      <c r="K20" s="7"/>
      <c r="L20" s="4"/>
    </row>
    <row r="21" spans="1:12" ht="15.75" thickBot="1">
      <c r="A21" s="3"/>
      <c r="B21" s="4"/>
      <c r="C21" s="4"/>
      <c r="D21" s="4"/>
      <c r="E21" s="4"/>
      <c r="F21" s="7"/>
      <c r="G21" s="7"/>
      <c r="H21" s="6"/>
      <c r="I21" s="7"/>
      <c r="J21" s="6"/>
      <c r="K21" s="7"/>
      <c r="L21" s="4"/>
    </row>
    <row r="22" spans="1:12" ht="15.75" thickBot="1">
      <c r="A22" s="3"/>
      <c r="B22" s="4"/>
      <c r="C22" s="4"/>
      <c r="D22" s="4"/>
      <c r="E22" s="4"/>
      <c r="F22" s="4"/>
      <c r="G22" s="4"/>
      <c r="H22" s="6"/>
      <c r="I22" s="6"/>
      <c r="J22" s="6"/>
      <c r="K22" s="7"/>
      <c r="L22" s="4"/>
    </row>
    <row r="23" spans="1:12" ht="15.75" thickBot="1">
      <c r="A23" s="3"/>
      <c r="B23" s="4"/>
      <c r="C23" s="4"/>
      <c r="D23" s="4"/>
      <c r="E23" s="4"/>
      <c r="F23" s="4"/>
      <c r="G23" s="7"/>
      <c r="H23" s="6"/>
      <c r="I23" s="6"/>
      <c r="J23" s="6"/>
      <c r="K23" s="4"/>
      <c r="L23" s="7"/>
    </row>
    <row r="24" spans="1:12" ht="15.75" thickBot="1">
      <c r="A24" s="3"/>
      <c r="B24" s="4"/>
      <c r="C24" s="4"/>
      <c r="D24" s="4"/>
      <c r="E24" s="4"/>
      <c r="F24" s="7"/>
      <c r="G24" s="7"/>
      <c r="H24" s="24"/>
      <c r="I24" s="6"/>
      <c r="J24" s="6"/>
      <c r="K24" s="4"/>
      <c r="L24" s="7"/>
    </row>
    <row r="25" spans="1:12" ht="15.75" thickBot="1">
      <c r="A25" s="3"/>
      <c r="B25" s="4"/>
      <c r="C25" s="4"/>
      <c r="D25" s="4"/>
      <c r="E25" s="4"/>
      <c r="F25" s="4"/>
      <c r="G25" s="7"/>
      <c r="H25" s="6"/>
      <c r="I25" s="6"/>
      <c r="J25" s="6"/>
      <c r="K25" s="4"/>
      <c r="L25" s="7"/>
    </row>
    <row r="26" spans="1:12" ht="15.75" thickBot="1">
      <c r="A26" s="3"/>
      <c r="B26" s="4"/>
      <c r="C26" s="4"/>
      <c r="D26" s="4"/>
      <c r="E26" s="4"/>
      <c r="F26" s="4"/>
      <c r="G26" s="7"/>
      <c r="H26" s="6"/>
      <c r="I26" s="6"/>
      <c r="J26" s="6"/>
      <c r="K26" s="4"/>
      <c r="L26" s="4"/>
    </row>
    <row r="27" spans="1:12" ht="15.75" thickBot="1">
      <c r="A27" s="3"/>
      <c r="B27" s="4"/>
      <c r="C27" s="4"/>
      <c r="D27" s="4"/>
      <c r="E27" s="4"/>
      <c r="F27" s="4"/>
      <c r="G27" s="7"/>
      <c r="H27" s="6"/>
      <c r="I27" s="6"/>
      <c r="J27" s="4"/>
      <c r="K27" s="4"/>
      <c r="L27" s="4"/>
    </row>
    <row r="28" spans="1:12" ht="15.75" thickBot="1">
      <c r="A28" s="3"/>
      <c r="B28" s="4"/>
      <c r="C28" s="4"/>
      <c r="D28" s="4"/>
      <c r="E28" s="7"/>
      <c r="F28" s="7"/>
      <c r="G28" s="4"/>
      <c r="H28" s="6"/>
      <c r="I28" s="6"/>
      <c r="J28" s="4"/>
      <c r="K28" s="4"/>
      <c r="L28" s="4"/>
    </row>
    <row r="29" spans="1:12" ht="15.75" thickBot="1">
      <c r="A29" s="3"/>
      <c r="B29" s="4"/>
      <c r="C29" s="4"/>
      <c r="D29" s="4"/>
      <c r="E29" s="4"/>
      <c r="F29" s="4"/>
      <c r="G29" s="4"/>
      <c r="H29" s="24"/>
      <c r="I29" s="6"/>
      <c r="J29" s="4"/>
      <c r="K29" s="4"/>
      <c r="L29" s="4"/>
    </row>
    <row r="30" spans="1:12" ht="15.75" thickBot="1">
      <c r="A30" s="3"/>
      <c r="B30" s="4"/>
      <c r="C30" s="4"/>
      <c r="D30" s="4"/>
      <c r="E30" s="4"/>
      <c r="F30" s="4"/>
      <c r="G30" s="7"/>
      <c r="H30" s="6"/>
      <c r="I30" s="6"/>
      <c r="J30" s="4"/>
      <c r="K30" s="4"/>
      <c r="L30" s="4"/>
    </row>
    <row r="31" spans="1:12" ht="15.75" thickBot="1">
      <c r="A31" s="3"/>
      <c r="B31" s="4"/>
      <c r="C31" s="4"/>
      <c r="D31" s="4"/>
      <c r="E31" s="4"/>
      <c r="F31" s="4"/>
      <c r="G31" s="7"/>
      <c r="H31" s="6"/>
      <c r="I31" s="6"/>
      <c r="J31" s="4"/>
      <c r="K31" s="4"/>
      <c r="L31" s="4"/>
    </row>
    <row r="32" spans="1:12" ht="15.75" thickBot="1">
      <c r="A32" s="3"/>
      <c r="B32" s="4"/>
      <c r="C32" s="4"/>
      <c r="D32" s="4"/>
      <c r="E32" s="4"/>
      <c r="F32" s="4"/>
      <c r="G32" s="7"/>
      <c r="H32" s="6"/>
      <c r="I32" s="6"/>
      <c r="J32" s="4"/>
      <c r="K32" s="4"/>
      <c r="L32" s="4"/>
    </row>
    <row r="33" spans="1:12" ht="15.75" thickBot="1">
      <c r="A33" s="3"/>
      <c r="B33" s="4"/>
      <c r="C33" s="4"/>
      <c r="D33" s="4"/>
      <c r="E33" s="4"/>
      <c r="F33" s="4"/>
      <c r="G33" s="4"/>
      <c r="H33" s="6"/>
      <c r="I33" s="6"/>
      <c r="J33" s="4"/>
      <c r="K33" s="7"/>
      <c r="L33" s="7"/>
    </row>
    <row r="34" spans="1:12" ht="15.75" thickBot="1">
      <c r="A34" s="3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</row>
    <row r="35" spans="1:12" ht="15.75" thickBot="1">
      <c r="A35" s="3"/>
      <c r="B35" s="4"/>
      <c r="C35" s="4"/>
      <c r="D35" s="4"/>
      <c r="E35" s="4"/>
      <c r="F35" s="4"/>
      <c r="G35" s="4"/>
      <c r="H35" s="6"/>
      <c r="I35" s="4"/>
      <c r="J35" s="4"/>
      <c r="K35" s="7"/>
      <c r="L35" s="4"/>
    </row>
    <row r="36" spans="1:12" ht="15.75" thickBot="1">
      <c r="A36" s="3"/>
      <c r="B36" s="4"/>
      <c r="C36" s="4"/>
      <c r="D36" s="4"/>
      <c r="E36" s="4"/>
      <c r="F36" s="4"/>
      <c r="G36" s="4"/>
      <c r="H36" s="6"/>
      <c r="I36" s="4"/>
      <c r="J36" s="4"/>
      <c r="K36" s="7"/>
      <c r="L36" s="4"/>
    </row>
    <row r="37" spans="1:12" ht="15.75" thickBot="1">
      <c r="A37" s="3"/>
      <c r="B37" s="4"/>
      <c r="C37" s="4"/>
      <c r="D37" s="4"/>
      <c r="E37" s="4"/>
      <c r="F37" s="4"/>
      <c r="G37" s="4"/>
      <c r="H37" s="6"/>
      <c r="I37" s="4"/>
      <c r="J37" s="4"/>
      <c r="K37" s="7"/>
      <c r="L37" s="4"/>
    </row>
    <row r="38" spans="1:12" ht="15.75" thickBot="1">
      <c r="A38" s="3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</row>
    <row r="39" spans="1:12" ht="15.75" thickBot="1">
      <c r="A39" s="3"/>
      <c r="B39" s="4"/>
      <c r="C39" s="4"/>
      <c r="D39" s="4"/>
      <c r="E39" s="4"/>
      <c r="F39" s="4"/>
      <c r="G39" s="4"/>
      <c r="H39" s="24"/>
      <c r="I39" s="4"/>
      <c r="J39" s="4"/>
      <c r="K39" s="7"/>
      <c r="L39" s="4"/>
    </row>
    <row r="40" spans="1:12" ht="15.75" thickBot="1">
      <c r="A40" s="3"/>
      <c r="B40" s="4"/>
      <c r="C40" s="4"/>
      <c r="D40" s="4"/>
      <c r="E40" s="4"/>
      <c r="F40" s="4"/>
      <c r="G40" s="4"/>
      <c r="H40" s="6"/>
      <c r="I40" s="4"/>
      <c r="J40" s="4"/>
      <c r="K40" s="4"/>
      <c r="L40" s="4"/>
    </row>
    <row r="41" spans="1:12" ht="15.75" thickBot="1">
      <c r="A41" s="3"/>
      <c r="B41" s="4"/>
      <c r="C41" s="4"/>
      <c r="D41" s="4"/>
      <c r="E41" s="4"/>
      <c r="F41" s="4"/>
      <c r="G41" s="4"/>
      <c r="H41" s="6"/>
      <c r="I41" s="4"/>
      <c r="J41" s="4"/>
      <c r="K41" s="4"/>
      <c r="L41" s="7"/>
    </row>
    <row r="42" spans="1:12" ht="15.75" thickBot="1">
      <c r="A42" s="3"/>
      <c r="B42" s="4"/>
      <c r="C42" s="4"/>
      <c r="D42" s="4"/>
      <c r="E42" s="4"/>
      <c r="F42" s="4"/>
      <c r="G42" s="4"/>
      <c r="H42" s="6"/>
      <c r="I42" s="4"/>
      <c r="J42" s="7"/>
      <c r="K42" s="4"/>
      <c r="L42" s="7"/>
    </row>
    <row r="43" spans="1:12" ht="15.75" thickBot="1">
      <c r="A43" s="3"/>
      <c r="B43" s="4"/>
      <c r="C43" s="4"/>
      <c r="D43" s="4"/>
      <c r="E43" s="4"/>
      <c r="F43" s="4"/>
      <c r="G43" s="4"/>
      <c r="H43" s="6"/>
      <c r="I43" s="4"/>
      <c r="J43" s="4"/>
      <c r="K43" s="4"/>
      <c r="L43" s="7"/>
    </row>
    <row r="44" spans="1:12" ht="15.75" thickBot="1">
      <c r="A44" s="3"/>
      <c r="B44" s="4"/>
      <c r="C44" s="4"/>
      <c r="D44" s="4"/>
      <c r="E44" s="4"/>
      <c r="F44" s="4"/>
      <c r="G44" s="4"/>
      <c r="H44" s="24"/>
      <c r="I44" s="4"/>
      <c r="J44" s="7"/>
      <c r="K44" s="4"/>
      <c r="L44" s="4"/>
    </row>
    <row r="45" spans="1:12" ht="15.75" thickBot="1">
      <c r="A45" s="3"/>
      <c r="B45" s="4"/>
      <c r="C45" s="4"/>
      <c r="D45" s="4"/>
      <c r="E45" s="4"/>
      <c r="F45" s="4"/>
      <c r="G45" s="4"/>
      <c r="H45" s="6"/>
      <c r="I45" s="4"/>
      <c r="J45" s="4"/>
      <c r="K45" s="4"/>
      <c r="L45" s="4"/>
    </row>
    <row r="46" spans="1:12" ht="15.75" thickBot="1">
      <c r="A46" s="3"/>
      <c r="B46" s="4"/>
      <c r="C46" s="4"/>
      <c r="D46" s="4"/>
      <c r="E46" s="4"/>
      <c r="F46" s="4"/>
      <c r="G46" s="4"/>
      <c r="H46" s="6"/>
      <c r="I46" s="4"/>
      <c r="J46" s="4"/>
      <c r="K46" s="4"/>
      <c r="L46" s="4"/>
    </row>
    <row r="47" spans="1:12" ht="15.75" thickBot="1">
      <c r="A47" s="3"/>
      <c r="B47" s="4"/>
      <c r="C47" s="4"/>
      <c r="D47" s="4"/>
      <c r="E47" s="4"/>
      <c r="F47" s="4"/>
      <c r="G47" s="4"/>
      <c r="H47" s="6"/>
      <c r="I47" s="4"/>
      <c r="J47" s="4"/>
      <c r="K47" s="4"/>
      <c r="L47" s="4"/>
    </row>
    <row r="48" spans="1:12" ht="15.75" thickBot="1">
      <c r="A48" s="3"/>
      <c r="B48" s="4"/>
      <c r="C48" s="4"/>
      <c r="D48" s="4"/>
      <c r="E48" s="4"/>
      <c r="F48" s="4"/>
      <c r="G48" s="4"/>
      <c r="H48" s="6"/>
      <c r="I48" s="4"/>
      <c r="J48" s="4"/>
      <c r="K48" s="4"/>
      <c r="L48" s="4"/>
    </row>
    <row r="49" spans="1:12" ht="15.75" thickBot="1">
      <c r="A49" s="3"/>
      <c r="B49" s="4"/>
      <c r="C49" s="4"/>
      <c r="D49" s="4"/>
      <c r="E49" s="4"/>
      <c r="F49" s="4"/>
      <c r="G49" s="4"/>
      <c r="H49" s="24"/>
      <c r="I49" s="4"/>
      <c r="J49" s="4"/>
      <c r="K49" s="4"/>
      <c r="L49" s="4"/>
    </row>
    <row r="50" spans="1:12" ht="15.75" thickBot="1">
      <c r="A50" s="3"/>
      <c r="B50" s="4"/>
      <c r="C50" s="4"/>
      <c r="D50" s="4"/>
      <c r="E50" s="4"/>
      <c r="F50" s="4"/>
      <c r="G50" s="4"/>
      <c r="H50" s="6"/>
      <c r="I50" s="4"/>
      <c r="J50" s="4"/>
      <c r="K50" s="4"/>
      <c r="L50" s="4"/>
    </row>
    <row r="51" spans="1:12" ht="15.75" thickBot="1">
      <c r="A51" s="3"/>
      <c r="B51" s="4"/>
      <c r="C51" s="4"/>
      <c r="D51" s="4"/>
      <c r="E51" s="4"/>
      <c r="F51" s="4"/>
      <c r="G51" s="4"/>
      <c r="H51" s="6"/>
      <c r="I51" s="4"/>
      <c r="J51" s="4"/>
      <c r="K51" s="4"/>
      <c r="L51" s="4"/>
    </row>
    <row r="52" spans="1:12" ht="15.75" thickBot="1">
      <c r="A52" s="3"/>
      <c r="B52" s="4"/>
      <c r="C52" s="4"/>
      <c r="D52" s="4"/>
      <c r="E52" s="4"/>
      <c r="F52" s="4"/>
      <c r="G52" s="4"/>
      <c r="H52" s="6"/>
      <c r="I52" s="4"/>
      <c r="J52" s="4"/>
      <c r="K52" s="4"/>
      <c r="L52" s="4"/>
    </row>
    <row r="53" spans="1:12" ht="15.75" thickBot="1">
      <c r="A53" s="3"/>
      <c r="B53" s="4"/>
      <c r="C53" s="4"/>
      <c r="D53" s="4"/>
      <c r="E53" s="4"/>
      <c r="F53" s="4"/>
      <c r="G53" s="4"/>
      <c r="H53" s="6"/>
      <c r="I53" s="4"/>
      <c r="J53" s="4"/>
      <c r="K53" s="4"/>
      <c r="L53" s="4"/>
    </row>
    <row r="54" spans="1:12" ht="15.75" thickBot="1">
      <c r="A54" s="3"/>
      <c r="B54" s="4"/>
      <c r="C54" s="4"/>
      <c r="D54" s="4"/>
      <c r="E54" s="4"/>
      <c r="F54" s="4"/>
      <c r="G54" s="4"/>
      <c r="H54" s="24"/>
      <c r="I54" s="4"/>
      <c r="J54" s="4"/>
      <c r="K54" s="4"/>
      <c r="L54" s="4"/>
    </row>
    <row r="55" spans="1:12" ht="15.75" thickBot="1">
      <c r="A55" s="3"/>
      <c r="B55" s="4"/>
      <c r="C55" s="4"/>
      <c r="D55" s="4"/>
      <c r="E55" s="4"/>
      <c r="F55" s="4"/>
      <c r="G55" s="4"/>
      <c r="H55" s="6"/>
      <c r="I55" s="4"/>
      <c r="J55" s="4"/>
      <c r="K55" s="4"/>
      <c r="L55" s="4"/>
    </row>
    <row r="56" spans="1:12" ht="15.75" thickBot="1">
      <c r="A56" s="3"/>
      <c r="B56" s="4"/>
      <c r="C56" s="4"/>
      <c r="D56" s="4"/>
      <c r="E56" s="4"/>
      <c r="F56" s="4"/>
      <c r="G56" s="4"/>
      <c r="H56" s="6"/>
      <c r="I56" s="4"/>
      <c r="J56" s="4"/>
      <c r="K56" s="4"/>
      <c r="L56" s="4"/>
    </row>
    <row r="57" spans="1:12" ht="15.75" thickBot="1">
      <c r="A57" s="3"/>
      <c r="B57" s="4"/>
      <c r="C57" s="4"/>
      <c r="D57" s="4"/>
      <c r="E57" s="4"/>
      <c r="F57" s="4"/>
      <c r="G57" s="4"/>
      <c r="H57" s="6"/>
      <c r="I57" s="4"/>
      <c r="J57" s="4"/>
      <c r="K57" s="4"/>
      <c r="L57" s="4"/>
    </row>
    <row r="58" spans="1:12" ht="15.75" thickBot="1">
      <c r="A58" s="3"/>
      <c r="B58" s="4"/>
      <c r="C58" s="4"/>
      <c r="D58" s="4"/>
      <c r="E58" s="4"/>
      <c r="F58" s="4"/>
      <c r="G58" s="4"/>
      <c r="H58" s="6"/>
      <c r="I58" s="4"/>
      <c r="J58" s="4"/>
      <c r="K58" s="4"/>
      <c r="L58" s="4"/>
    </row>
    <row r="59" spans="1:12" ht="15.75" thickBot="1">
      <c r="A59" s="3"/>
      <c r="B59" s="4"/>
      <c r="C59" s="4"/>
      <c r="D59" s="4"/>
      <c r="E59" s="4"/>
      <c r="F59" s="4"/>
      <c r="G59" s="4"/>
      <c r="H59" s="24"/>
      <c r="I59" s="4"/>
      <c r="J59" s="4"/>
      <c r="K59" s="4"/>
      <c r="L59" s="4"/>
    </row>
    <row r="60" spans="1:12" ht="15.75" thickBot="1">
      <c r="A60" s="3"/>
      <c r="B60" s="4"/>
      <c r="C60" s="4"/>
      <c r="D60" s="4"/>
      <c r="E60" s="4"/>
      <c r="F60" s="4"/>
      <c r="G60" s="4"/>
      <c r="H60" s="6"/>
      <c r="I60" s="4"/>
      <c r="J60" s="4"/>
      <c r="K60" s="4"/>
      <c r="L60" s="4"/>
    </row>
    <row r="61" spans="1:12" ht="15.75" thickBot="1">
      <c r="A61" s="3"/>
      <c r="B61" s="4"/>
      <c r="C61" s="4"/>
      <c r="D61" s="4"/>
      <c r="E61" s="4"/>
      <c r="F61" s="4"/>
      <c r="G61" s="4"/>
      <c r="H61" s="6"/>
      <c r="I61" s="4"/>
      <c r="J61" s="4"/>
      <c r="K61" s="4"/>
      <c r="L61" s="4"/>
    </row>
    <row r="62" spans="1:12" ht="15.75" thickBot="1">
      <c r="A62" s="3"/>
      <c r="B62" s="4"/>
      <c r="C62" s="4"/>
      <c r="D62" s="4"/>
      <c r="E62" s="4"/>
      <c r="F62" s="4"/>
      <c r="G62" s="4"/>
      <c r="H62" s="6"/>
      <c r="I62" s="4"/>
      <c r="J62" s="4"/>
      <c r="K62" s="4"/>
      <c r="L62" s="4"/>
    </row>
    <row r="63" spans="1:12" ht="15.75" thickBot="1">
      <c r="A63" s="3"/>
      <c r="B63" s="4"/>
      <c r="C63" s="4"/>
      <c r="D63" s="4"/>
      <c r="E63" s="4"/>
      <c r="F63" s="4"/>
      <c r="G63" s="4"/>
      <c r="H63" s="6"/>
      <c r="I63" s="4"/>
      <c r="J63" s="4"/>
      <c r="K63" s="4"/>
      <c r="L63" s="4"/>
    </row>
    <row r="64" spans="1:12" ht="15.75" thickBot="1">
      <c r="A64" s="3"/>
      <c r="B64" s="4"/>
      <c r="C64" s="4"/>
      <c r="D64" s="4"/>
      <c r="E64" s="4"/>
      <c r="F64" s="4"/>
      <c r="G64" s="4"/>
      <c r="H64" s="24"/>
      <c r="I64" s="4"/>
      <c r="J64" s="4"/>
      <c r="K64" s="4"/>
      <c r="L64" s="4"/>
    </row>
    <row r="65" spans="1:12" ht="15.75" thickBot="1">
      <c r="A65" s="3"/>
      <c r="B65" s="4"/>
      <c r="C65" s="4"/>
      <c r="D65" s="4"/>
      <c r="E65" s="4"/>
      <c r="F65" s="4"/>
      <c r="G65" s="4"/>
      <c r="H65" s="6"/>
      <c r="I65" s="4"/>
      <c r="J65" s="4"/>
      <c r="K65" s="4"/>
      <c r="L65" s="4"/>
    </row>
    <row r="66" spans="1:12" ht="15.75" thickBot="1">
      <c r="A66" s="3"/>
      <c r="B66" s="4"/>
      <c r="C66" s="4"/>
      <c r="D66" s="4"/>
      <c r="E66" s="4"/>
      <c r="F66" s="4"/>
      <c r="G66" s="4"/>
      <c r="H66" s="6"/>
      <c r="I66" s="4"/>
      <c r="J66" s="4"/>
      <c r="K66" s="4"/>
      <c r="L66" s="4"/>
    </row>
    <row r="67" spans="1:12" ht="15.75" thickBot="1">
      <c r="A67" s="3"/>
      <c r="B67" s="4"/>
      <c r="C67" s="4"/>
      <c r="D67" s="4"/>
      <c r="E67" s="4"/>
      <c r="F67" s="4"/>
      <c r="G67" s="4"/>
      <c r="H67" s="6"/>
      <c r="I67" s="4"/>
      <c r="J67" s="4"/>
      <c r="K67" s="4"/>
      <c r="L67" s="4"/>
    </row>
    <row r="68" spans="1:12" ht="15.75" thickBot="1">
      <c r="A68" s="3"/>
      <c r="B68" s="4"/>
      <c r="C68" s="4"/>
      <c r="D68" s="4"/>
      <c r="E68" s="4"/>
      <c r="F68" s="4"/>
      <c r="G68" s="4"/>
      <c r="H68" s="6"/>
      <c r="I68" s="4"/>
      <c r="J68" s="4"/>
      <c r="K68" s="4"/>
      <c r="L68" s="4"/>
    </row>
    <row r="69" spans="1:12" ht="15.75" thickBot="1">
      <c r="A69" s="3"/>
      <c r="B69" s="4"/>
      <c r="C69" s="4"/>
      <c r="D69" s="4"/>
      <c r="E69" s="4"/>
      <c r="F69" s="4"/>
      <c r="G69" s="4"/>
      <c r="H69" s="24"/>
      <c r="I69" s="4"/>
      <c r="J69" s="4"/>
      <c r="K69" s="4"/>
      <c r="L69" s="4"/>
    </row>
    <row r="70" spans="1:12" ht="15.75" thickBot="1">
      <c r="A70" s="3"/>
      <c r="B70" s="4"/>
      <c r="C70" s="4"/>
      <c r="D70" s="4"/>
      <c r="E70" s="4"/>
      <c r="F70" s="4"/>
      <c r="G70" s="4"/>
      <c r="H70" s="6"/>
      <c r="I70" s="4"/>
      <c r="J70" s="4"/>
      <c r="K70" s="4"/>
      <c r="L70" s="4"/>
    </row>
    <row r="71" spans="1:12" ht="15.75" thickBot="1">
      <c r="A71" s="3"/>
      <c r="B71" s="4"/>
      <c r="C71" s="4"/>
      <c r="D71" s="4"/>
      <c r="E71" s="4"/>
      <c r="F71" s="4"/>
      <c r="G71" s="4"/>
      <c r="H71" s="6"/>
      <c r="I71" s="4"/>
      <c r="J71" s="4"/>
      <c r="K71" s="4"/>
      <c r="L71" s="4"/>
    </row>
    <row r="72" spans="1:12" ht="15.75" thickBot="1">
      <c r="A72" s="3"/>
      <c r="B72" s="4"/>
      <c r="C72" s="4"/>
      <c r="D72" s="4"/>
      <c r="E72" s="4"/>
      <c r="F72" s="4"/>
      <c r="G72" s="4"/>
      <c r="H72" s="6"/>
      <c r="I72" s="4"/>
      <c r="J72" s="4"/>
      <c r="K72" s="4"/>
      <c r="L72" s="4"/>
    </row>
    <row r="73" spans="1:12" ht="15.75" thickBot="1">
      <c r="A73" s="3"/>
      <c r="B73" s="4"/>
      <c r="C73" s="4"/>
      <c r="D73" s="4"/>
      <c r="E73" s="4"/>
      <c r="F73" s="4"/>
      <c r="G73" s="4"/>
      <c r="H73" s="6"/>
      <c r="I73" s="4"/>
      <c r="J73" s="4"/>
      <c r="K73" s="4"/>
      <c r="L73" s="4"/>
    </row>
    <row r="74" spans="1:12" ht="15.75" thickBot="1">
      <c r="A74" s="3"/>
      <c r="B74" s="4"/>
      <c r="C74" s="4"/>
      <c r="D74" s="4"/>
      <c r="E74" s="4"/>
      <c r="F74" s="4"/>
      <c r="G74" s="4"/>
      <c r="H74" s="24"/>
      <c r="I74" s="4"/>
      <c r="J74" s="4"/>
      <c r="K74" s="4"/>
      <c r="L74" s="4"/>
    </row>
    <row r="75" spans="1:12" ht="15.75" thickBot="1">
      <c r="A75" s="3"/>
      <c r="B75" s="4"/>
      <c r="C75" s="4"/>
      <c r="D75" s="4"/>
      <c r="E75" s="4"/>
      <c r="F75" s="4"/>
      <c r="G75" s="4"/>
      <c r="H75" s="6"/>
      <c r="I75" s="4"/>
      <c r="J75" s="4"/>
      <c r="K75" s="4"/>
      <c r="L75" s="4"/>
    </row>
    <row r="76" spans="1:12" ht="15.75" thickBot="1">
      <c r="A76" s="3"/>
      <c r="B76" s="4"/>
      <c r="C76" s="4"/>
      <c r="D76" s="4"/>
      <c r="E76" s="4"/>
      <c r="F76" s="4"/>
      <c r="G76" s="4"/>
      <c r="H76" s="6"/>
      <c r="I76" s="4"/>
      <c r="J76" s="4"/>
      <c r="K76" s="4"/>
      <c r="L76" s="4"/>
    </row>
    <row r="77" spans="1:12" ht="15.75" thickBot="1">
      <c r="A77" s="3"/>
      <c r="B77" s="4"/>
      <c r="C77" s="4"/>
      <c r="D77" s="4"/>
      <c r="E77" s="4"/>
      <c r="F77" s="4"/>
      <c r="G77" s="4"/>
      <c r="H77" s="6"/>
      <c r="I77" s="4"/>
      <c r="J77" s="4"/>
      <c r="K77" s="4"/>
      <c r="L77" s="4"/>
    </row>
    <row r="78" spans="1:12" ht="15.75" thickBot="1">
      <c r="A78" s="3"/>
      <c r="B78" s="4"/>
      <c r="C78" s="4"/>
      <c r="D78" s="4"/>
      <c r="E78" s="4"/>
      <c r="F78" s="4"/>
      <c r="G78" s="4"/>
      <c r="H78" s="6"/>
      <c r="I78" s="4"/>
      <c r="J78" s="4"/>
      <c r="K78" s="4"/>
      <c r="L78" s="4"/>
    </row>
    <row r="79" spans="1:12" ht="15.75" thickBot="1">
      <c r="A79" s="3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</row>
    <row r="80" spans="1:12" ht="15.75" thickBot="1">
      <c r="A80" s="3"/>
      <c r="B80" s="4"/>
      <c r="C80" s="4"/>
      <c r="D80" s="4"/>
      <c r="E80" s="4"/>
      <c r="F80" s="4"/>
      <c r="G80" s="4"/>
      <c r="H80" s="6"/>
      <c r="I80" s="4"/>
      <c r="J80" s="4"/>
      <c r="K80" s="4"/>
      <c r="L80" s="4"/>
    </row>
    <row r="81" spans="1:12" ht="15.75" thickBot="1">
      <c r="A81" s="3"/>
      <c r="B81" s="4"/>
      <c r="C81" s="4"/>
      <c r="D81" s="4"/>
      <c r="E81" s="4"/>
      <c r="F81" s="4"/>
      <c r="G81" s="4"/>
      <c r="H81" s="6"/>
      <c r="I81" s="4"/>
      <c r="J81" s="4"/>
      <c r="K81" s="4"/>
      <c r="L81" s="4"/>
    </row>
    <row r="82" spans="1:12" ht="15.75" thickBot="1">
      <c r="A82" s="3"/>
      <c r="B82" s="4"/>
      <c r="C82" s="4"/>
      <c r="D82" s="4"/>
      <c r="E82" s="4"/>
      <c r="F82" s="4"/>
      <c r="G82" s="4"/>
      <c r="H82" s="6"/>
      <c r="I82" s="4"/>
      <c r="J82" s="4"/>
      <c r="K82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JOÃO MÊS 07</vt:lpstr>
      <vt:lpstr>JOÃO MES 08</vt:lpstr>
      <vt:lpstr>JOÃO MES 09</vt:lpstr>
      <vt:lpstr>JOÃO MES 10</vt:lpstr>
      <vt:lpstr>JOÃO MÊS 11</vt:lpstr>
      <vt:lpstr>JOÃO 03 DE 2025</vt:lpstr>
      <vt:lpstr>JOÃO 04 DE 2025</vt:lpstr>
      <vt:lpstr>JOÃO 05 DE 2025</vt:lpstr>
      <vt:lpstr>JOÃO 06 DE 2025</vt:lpstr>
      <vt:lpstr>JOÃO 07 DE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João Consultor comercial</cp:lastModifiedBy>
  <dcterms:created xsi:type="dcterms:W3CDTF">2024-07-31T18:37:00Z</dcterms:created>
  <dcterms:modified xsi:type="dcterms:W3CDTF">2025-07-04T15:00:17Z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7E7767B6223D4141891C89F059EB0512_12</vt:lpwstr>
  </property>
  <property fmtid="{D5CDD505-2E9C-101B-9397-08002B2CF9AE}" pid="3" name="KSOProductBuildVer">
    <vt:lpwstr>1046-12.2.0.18607</vt:lpwstr>
  </property>
</Properties>
</file>