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Reis\Desktop\uni\1º ano 2 semestre\MATCP EXCEL\"/>
    </mc:Choice>
  </mc:AlternateContent>
  <xr:revisionPtr revIDLastSave="0" documentId="8_{1DF8625F-8A59-4383-BFBE-0909F6D0F1F5}" xr6:coauthVersionLast="47" xr6:coauthVersionMax="47" xr10:uidLastSave="{00000000-0000-0000-0000-000000000000}"/>
  <bookViews>
    <workbookView xWindow="-108" yWindow="-108" windowWidth="23256" windowHeight="12720" xr2:uid="{63C6CF6F-7583-4183-978A-34285399A5C5}"/>
  </bookViews>
  <sheets>
    <sheet name="exercício 4" sheetId="1" r:id="rId1"/>
    <sheet name="exercicio 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X17" i="1"/>
  <c r="X13" i="1"/>
  <c r="X14" i="1"/>
  <c r="X15" i="1"/>
  <c r="X16" i="1"/>
  <c r="X12" i="1"/>
  <c r="E38" i="1"/>
  <c r="W17" i="1"/>
  <c r="W13" i="1"/>
  <c r="W14" i="1"/>
  <c r="W15" i="1"/>
  <c r="W16" i="1"/>
  <c r="W12" i="1"/>
  <c r="V13" i="1"/>
  <c r="V17" i="1"/>
  <c r="G25" i="1" s="1"/>
  <c r="V14" i="1"/>
  <c r="V15" i="1"/>
  <c r="V16" i="1"/>
  <c r="V12" i="1"/>
  <c r="U17" i="1"/>
  <c r="N6" i="1"/>
  <c r="G23" i="1"/>
  <c r="U13" i="1"/>
  <c r="U14" i="1"/>
  <c r="U15" i="1"/>
  <c r="U16" i="1"/>
  <c r="U12" i="1"/>
  <c r="S16" i="1"/>
  <c r="S15" i="1"/>
  <c r="S14" i="1"/>
  <c r="S13" i="1"/>
  <c r="S12" i="1"/>
  <c r="T16" i="1"/>
  <c r="T15" i="1"/>
  <c r="T14" i="1"/>
  <c r="T13" i="1"/>
  <c r="T12" i="1"/>
  <c r="R13" i="1"/>
  <c r="R14" i="1"/>
  <c r="R15" i="1"/>
  <c r="R16" i="1"/>
  <c r="R12" i="1"/>
  <c r="I18" i="1"/>
  <c r="F18" i="1"/>
  <c r="D19" i="1"/>
  <c r="S17" i="1" l="1"/>
</calcChain>
</file>

<file path=xl/sharedStrings.xml><?xml version="1.0" encoding="utf-8"?>
<sst xmlns="http://schemas.openxmlformats.org/spreadsheetml/2006/main" count="40" uniqueCount="40">
  <si>
    <t>C = int(1+3,3* log10 n)</t>
  </si>
  <si>
    <t>n = 30</t>
  </si>
  <si>
    <t>C =5</t>
  </si>
  <si>
    <t>delta a = (max - min )/5</t>
  </si>
  <si>
    <t>Minimo</t>
  </si>
  <si>
    <t>Maximo</t>
  </si>
  <si>
    <t>aproximadamente = 6</t>
  </si>
  <si>
    <t>i</t>
  </si>
  <si>
    <t>classes</t>
  </si>
  <si>
    <t>[65;71[</t>
  </si>
  <si>
    <t>[71;77[</t>
  </si>
  <si>
    <t>[77;83[</t>
  </si>
  <si>
    <t>[83;89[</t>
  </si>
  <si>
    <t>[89;95[</t>
  </si>
  <si>
    <t>xi</t>
  </si>
  <si>
    <t>fi</t>
  </si>
  <si>
    <t>total</t>
  </si>
  <si>
    <t>Fi</t>
  </si>
  <si>
    <t>absoluta</t>
  </si>
  <si>
    <t>acumulada</t>
  </si>
  <si>
    <t>a)</t>
  </si>
  <si>
    <t>b)</t>
  </si>
  <si>
    <t>somatorio de xi *fi /n</t>
  </si>
  <si>
    <t>xi*fi</t>
  </si>
  <si>
    <t xml:space="preserve">desvio padrao= </t>
  </si>
  <si>
    <t>Media =</t>
  </si>
  <si>
    <t>variancia =</t>
  </si>
  <si>
    <t>(xi-x medio) * fi</t>
  </si>
  <si>
    <t>somatorio</t>
  </si>
  <si>
    <t>(xi-media) ^2 * fi</t>
  </si>
  <si>
    <t>C)</t>
  </si>
  <si>
    <t>raiz quadrad((xi- media) ^2 * fi)/(n-1)</t>
  </si>
  <si>
    <t xml:space="preserve">s= </t>
  </si>
  <si>
    <t>m3 = ((xi-x medio )^3 fi)/n</t>
  </si>
  <si>
    <t>m4=((xi-x medio)^4 fi)/n</t>
  </si>
  <si>
    <t>m^3</t>
  </si>
  <si>
    <t>a3 = m3/s3</t>
  </si>
  <si>
    <t>assimetria</t>
  </si>
  <si>
    <t>m^4</t>
  </si>
  <si>
    <t>curtose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</si>
</sst>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0" xfId="0" applyNumberFormat="1"/>
    <xf numFmtId="0" fontId="0" fillId="0" borderId="3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703EF-0FFD-4207-933A-099451042FC3}">
  <dimension ref="B3:X39"/>
  <sheetViews>
    <sheetView tabSelected="1" workbookViewId="0">
      <selection activeCell="E39" sqref="E39"/>
    </sheetView>
  </sheetViews>
  <sheetFormatPr defaultRowHeight="14.4" x14ac:dyDescent="0.3"/>
  <cols>
    <col min="15" max="15" width="8.88671875" customWidth="1"/>
    <col min="17" max="17" width="12.21875" customWidth="1"/>
    <col min="18" max="18" width="12.5546875" customWidth="1"/>
    <col min="19" max="19" width="10.77734375" customWidth="1"/>
    <col min="20" max="20" width="12.109375" customWidth="1"/>
    <col min="22" max="22" width="20.77734375" customWidth="1"/>
    <col min="23" max="23" width="11" bestFit="1" customWidth="1"/>
  </cols>
  <sheetData>
    <row r="3" spans="3:24" x14ac:dyDescent="0.3">
      <c r="C3" t="s">
        <v>20</v>
      </c>
    </row>
    <row r="6" spans="3:24" x14ac:dyDescent="0.3">
      <c r="C6">
        <v>81</v>
      </c>
      <c r="D6">
        <v>73</v>
      </c>
      <c r="E6">
        <v>69</v>
      </c>
      <c r="F6">
        <v>75</v>
      </c>
      <c r="G6">
        <v>80</v>
      </c>
      <c r="H6">
        <v>76</v>
      </c>
      <c r="I6">
        <v>87</v>
      </c>
      <c r="J6">
        <v>88</v>
      </c>
      <c r="K6">
        <v>83</v>
      </c>
      <c r="L6">
        <v>74</v>
      </c>
      <c r="N6">
        <f>SUM(C6:L8)</f>
        <v>2351</v>
      </c>
    </row>
    <row r="7" spans="3:24" x14ac:dyDescent="0.3">
      <c r="C7">
        <v>71</v>
      </c>
      <c r="D7">
        <v>77</v>
      </c>
      <c r="E7">
        <v>65</v>
      </c>
      <c r="F7">
        <v>75</v>
      </c>
      <c r="G7">
        <v>85</v>
      </c>
      <c r="H7">
        <v>71</v>
      </c>
      <c r="I7">
        <v>67</v>
      </c>
      <c r="J7">
        <v>68</v>
      </c>
      <c r="K7">
        <v>86</v>
      </c>
      <c r="L7">
        <v>84</v>
      </c>
    </row>
    <row r="8" spans="3:24" x14ac:dyDescent="0.3">
      <c r="C8">
        <v>78</v>
      </c>
      <c r="D8">
        <v>86</v>
      </c>
      <c r="E8">
        <v>69</v>
      </c>
      <c r="F8">
        <v>70</v>
      </c>
      <c r="G8">
        <v>80</v>
      </c>
      <c r="H8">
        <v>90</v>
      </c>
      <c r="I8">
        <v>88</v>
      </c>
      <c r="J8">
        <v>93</v>
      </c>
      <c r="K8">
        <v>87</v>
      </c>
      <c r="L8">
        <v>75</v>
      </c>
    </row>
    <row r="10" spans="3:24" x14ac:dyDescent="0.3">
      <c r="S10" s="4" t="s">
        <v>18</v>
      </c>
      <c r="T10" s="4" t="s">
        <v>19</v>
      </c>
    </row>
    <row r="11" spans="3:24" x14ac:dyDescent="0.3">
      <c r="N11" s="1" t="s">
        <v>7</v>
      </c>
      <c r="O11" s="1" t="s">
        <v>8</v>
      </c>
      <c r="P11" s="1"/>
      <c r="Q11" s="1"/>
      <c r="R11" s="1" t="s">
        <v>14</v>
      </c>
      <c r="S11" s="1" t="s">
        <v>15</v>
      </c>
      <c r="T11" s="1" t="s">
        <v>17</v>
      </c>
      <c r="U11" s="1" t="s">
        <v>23</v>
      </c>
      <c r="V11" s="1" t="s">
        <v>29</v>
      </c>
      <c r="W11" s="1" t="s">
        <v>35</v>
      </c>
      <c r="X11" s="2" t="s">
        <v>38</v>
      </c>
    </row>
    <row r="12" spans="3:24" x14ac:dyDescent="0.3">
      <c r="D12" s="5" t="s">
        <v>0</v>
      </c>
      <c r="E12" s="5"/>
      <c r="F12" s="5"/>
      <c r="N12" s="1">
        <v>1</v>
      </c>
      <c r="O12" s="1" t="s">
        <v>9</v>
      </c>
      <c r="P12" s="1">
        <v>65</v>
      </c>
      <c r="Q12" s="1">
        <v>71</v>
      </c>
      <c r="R12" s="1">
        <f>(Q12+P12)/2</f>
        <v>68</v>
      </c>
      <c r="S12" s="1">
        <f>COUNTIFS(C6:L8,"&gt;=" &amp;P12,C6:L8,"&lt;" &amp;Q12)</f>
        <v>6</v>
      </c>
      <c r="T12" s="1">
        <f>COUNTIF(C6:L8,"&lt;" &amp; Q12)</f>
        <v>6</v>
      </c>
      <c r="U12" s="1">
        <f>S12*R12</f>
        <v>408</v>
      </c>
      <c r="V12" s="1">
        <f>(R12-$G$23)^2 *S12</f>
        <v>674.15999999999929</v>
      </c>
      <c r="W12" s="1">
        <f>((R12-$G$23)^3 *S12)/$S$17</f>
        <v>-238.20319999999964</v>
      </c>
      <c r="X12">
        <f>((R12-$G$23)^4 *S12)/$S$17</f>
        <v>2524.9539199999949</v>
      </c>
    </row>
    <row r="13" spans="3:24" x14ac:dyDescent="0.3">
      <c r="N13" s="1">
        <v>2</v>
      </c>
      <c r="O13" s="1" t="s">
        <v>10</v>
      </c>
      <c r="P13" s="1">
        <v>71</v>
      </c>
      <c r="Q13" s="1">
        <v>77</v>
      </c>
      <c r="R13" s="1">
        <f t="shared" ref="R13:R16" si="0">(Q13+P13)/2</f>
        <v>74</v>
      </c>
      <c r="S13" s="1">
        <f>COUNTIFS(C6:L8,"&gt;=" &amp;P13,C6:L8,"&lt;" &amp;Q13)</f>
        <v>8</v>
      </c>
      <c r="T13" s="1">
        <f>COUNTIF(C6:L8,"&lt;" &amp; Q13)</f>
        <v>14</v>
      </c>
      <c r="U13" s="1">
        <f t="shared" ref="U13:U16" si="1">S13*R13</f>
        <v>592</v>
      </c>
      <c r="V13" s="1">
        <f>(R13-$G$23)^2 *S13</f>
        <v>169.27999999999957</v>
      </c>
      <c r="W13" s="1">
        <f t="shared" ref="W13:W16" si="2">((R13-$G$23)^3 *S13)/$S$17</f>
        <v>-25.956266666666568</v>
      </c>
      <c r="X13">
        <f t="shared" ref="X13:X16" si="3">((R13-$G$23)^4 *S13)/$S$17</f>
        <v>119.39882666666607</v>
      </c>
    </row>
    <row r="14" spans="3:24" x14ac:dyDescent="0.3">
      <c r="D14" t="s">
        <v>1</v>
      </c>
      <c r="E14" t="s">
        <v>2</v>
      </c>
      <c r="N14" s="1">
        <v>3</v>
      </c>
      <c r="O14" s="1" t="s">
        <v>11</v>
      </c>
      <c r="P14" s="1">
        <v>77</v>
      </c>
      <c r="Q14" s="1">
        <v>83</v>
      </c>
      <c r="R14" s="1">
        <f t="shared" si="0"/>
        <v>80</v>
      </c>
      <c r="S14" s="1">
        <f>COUNTIFS(C6:L8,"&gt;=" &amp;P14,C6:L8,"&lt;" &amp;Q14)</f>
        <v>5</v>
      </c>
      <c r="T14" s="1">
        <f>COUNTIF(C6:L8,"&lt;" &amp; Q14)</f>
        <v>19</v>
      </c>
      <c r="U14" s="1">
        <f t="shared" si="1"/>
        <v>400</v>
      </c>
      <c r="V14" s="1">
        <f t="shared" ref="V14:V16" si="4">(R14-$G$23)^2 *S14</f>
        <v>9.8000000000000789</v>
      </c>
      <c r="W14" s="1">
        <f t="shared" si="2"/>
        <v>0.45733333333333892</v>
      </c>
      <c r="X14">
        <f t="shared" si="3"/>
        <v>0.6402666666666772</v>
      </c>
    </row>
    <row r="15" spans="3:24" x14ac:dyDescent="0.3">
      <c r="N15" s="1">
        <v>4</v>
      </c>
      <c r="O15" s="1" t="s">
        <v>12</v>
      </c>
      <c r="P15" s="1">
        <v>83</v>
      </c>
      <c r="Q15" s="1">
        <v>89</v>
      </c>
      <c r="R15" s="1">
        <f t="shared" si="0"/>
        <v>86</v>
      </c>
      <c r="S15" s="1">
        <f>COUNTIFS(C6:L8,"&gt;=" &amp;P15,C6:L8,"&lt;" &amp;Q15)</f>
        <v>9</v>
      </c>
      <c r="T15" s="1">
        <f>COUNTIF(C6:L8,"&lt;" &amp; Q15)</f>
        <v>28</v>
      </c>
      <c r="U15" s="1">
        <f t="shared" si="1"/>
        <v>774</v>
      </c>
      <c r="V15" s="1">
        <f t="shared" si="4"/>
        <v>492.84000000000077</v>
      </c>
      <c r="W15" s="1">
        <f t="shared" si="2"/>
        <v>121.56720000000028</v>
      </c>
      <c r="X15">
        <f t="shared" si="3"/>
        <v>899.5972800000028</v>
      </c>
    </row>
    <row r="16" spans="3:24" x14ac:dyDescent="0.3">
      <c r="N16" s="1">
        <v>5</v>
      </c>
      <c r="O16" s="1" t="s">
        <v>13</v>
      </c>
      <c r="P16" s="1">
        <v>89</v>
      </c>
      <c r="Q16" s="1">
        <v>95</v>
      </c>
      <c r="R16" s="1">
        <f t="shared" si="0"/>
        <v>92</v>
      </c>
      <c r="S16" s="1">
        <f>COUNTIFS(C6:L8,"&gt;=" &amp;P16,C6:L8,"&lt;" &amp;Q16)</f>
        <v>2</v>
      </c>
      <c r="T16" s="1">
        <f>COUNTIF(C6:L8,"&lt;" &amp; Q16)</f>
        <v>30</v>
      </c>
      <c r="U16" s="1">
        <f t="shared" si="1"/>
        <v>184</v>
      </c>
      <c r="V16" s="1">
        <f t="shared" si="4"/>
        <v>359.12000000000029</v>
      </c>
      <c r="W16" s="1">
        <f t="shared" si="2"/>
        <v>160.40693333333354</v>
      </c>
      <c r="X16">
        <f t="shared" si="3"/>
        <v>2149.4529066666701</v>
      </c>
    </row>
    <row r="17" spans="2:24" x14ac:dyDescent="0.3">
      <c r="D17" s="5" t="s">
        <v>3</v>
      </c>
      <c r="E17" s="5"/>
      <c r="F17" s="5"/>
      <c r="N17" s="1"/>
      <c r="O17" s="1"/>
      <c r="P17" s="1"/>
      <c r="Q17" s="1"/>
      <c r="R17" s="1" t="s">
        <v>16</v>
      </c>
      <c r="S17" s="1">
        <f>SUM(S12:S16)</f>
        <v>30</v>
      </c>
      <c r="T17" s="1"/>
      <c r="U17" s="1">
        <f>SUM(U12:U16)</f>
        <v>2358</v>
      </c>
      <c r="V17" s="1">
        <f>SUM(V12:V16)</f>
        <v>1705.2</v>
      </c>
      <c r="W17" s="1">
        <f>SUM(W12:W16)</f>
        <v>18.272000000000958</v>
      </c>
      <c r="X17" s="2">
        <f>SUM(X12:X16)</f>
        <v>5694.0432000000001</v>
      </c>
    </row>
    <row r="18" spans="2:24" x14ac:dyDescent="0.3">
      <c r="E18" t="s">
        <v>4</v>
      </c>
      <c r="F18">
        <f>MIN(C6:L8)</f>
        <v>65</v>
      </c>
      <c r="H18" t="s">
        <v>5</v>
      </c>
      <c r="I18">
        <f>MAX(C6:L8)</f>
        <v>93</v>
      </c>
    </row>
    <row r="19" spans="2:24" x14ac:dyDescent="0.3">
      <c r="D19">
        <f>(MAX(C6:L8)-MIN(C6:L8))/5</f>
        <v>5.6</v>
      </c>
      <c r="E19" s="5" t="s">
        <v>6</v>
      </c>
      <c r="F19" s="5"/>
      <c r="G19" s="5"/>
    </row>
    <row r="22" spans="2:24" x14ac:dyDescent="0.3">
      <c r="D22" t="s">
        <v>21</v>
      </c>
    </row>
    <row r="23" spans="2:24" x14ac:dyDescent="0.3">
      <c r="C23" t="s">
        <v>25</v>
      </c>
      <c r="D23" t="s">
        <v>22</v>
      </c>
      <c r="G23">
        <f>(SUM(U12:U16)/S17)</f>
        <v>78.599999999999994</v>
      </c>
    </row>
    <row r="25" spans="2:24" x14ac:dyDescent="0.3">
      <c r="B25" t="s">
        <v>32</v>
      </c>
      <c r="C25" s="5" t="s">
        <v>24</v>
      </c>
      <c r="D25" s="5"/>
      <c r="G25" s="3">
        <f>SQRT(V17/(S17-1))</f>
        <v>7.6681158050723255</v>
      </c>
      <c r="I25" s="5" t="s">
        <v>31</v>
      </c>
      <c r="J25" s="5"/>
      <c r="K25" s="5"/>
      <c r="L25" s="5"/>
    </row>
    <row r="26" spans="2:24" x14ac:dyDescent="0.3">
      <c r="C26" t="s">
        <v>26</v>
      </c>
      <c r="D26" t="s">
        <v>28</v>
      </c>
      <c r="E26" t="s">
        <v>27</v>
      </c>
    </row>
    <row r="32" spans="2:24" x14ac:dyDescent="0.3">
      <c r="D32" t="s">
        <v>30</v>
      </c>
    </row>
    <row r="33" spans="4:5" x14ac:dyDescent="0.3">
      <c r="E33" t="s">
        <v>33</v>
      </c>
    </row>
    <row r="34" spans="4:5" x14ac:dyDescent="0.3">
      <c r="E34" t="s">
        <v>34</v>
      </c>
    </row>
    <row r="37" spans="4:5" x14ac:dyDescent="0.3">
      <c r="E37" t="s">
        <v>36</v>
      </c>
    </row>
    <row r="38" spans="4:5" x14ac:dyDescent="0.3">
      <c r="D38" t="s">
        <v>37</v>
      </c>
      <c r="E38">
        <f>W17/(G25^3)</f>
        <v>4.0524726962807421E-2</v>
      </c>
    </row>
    <row r="39" spans="4:5" x14ac:dyDescent="0.3">
      <c r="D39" t="s">
        <v>39</v>
      </c>
      <c r="E39">
        <f>X17/G25^4</f>
        <v>1.6468957378869917</v>
      </c>
    </row>
  </sheetData>
  <mergeCells count="5">
    <mergeCell ref="I25:L25"/>
    <mergeCell ref="D12:F12"/>
    <mergeCell ref="D17:F17"/>
    <mergeCell ref="E19:G19"/>
    <mergeCell ref="C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5FC0-A5C0-4266-A556-581DC0D3814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66B3FC9A169243BCA8C2632C7B687E" ma:contentTypeVersion="4" ma:contentTypeDescription="Create a new document." ma:contentTypeScope="" ma:versionID="aaea4a205358c9ed0bf0c93dd6f90923">
  <xsd:schema xmlns:xsd="http://www.w3.org/2001/XMLSchema" xmlns:xs="http://www.w3.org/2001/XMLSchema" xmlns:p="http://schemas.microsoft.com/office/2006/metadata/properties" xmlns:ns3="ab7a571d-82dd-4f18-a1fa-8a565efb4e7c" targetNamespace="http://schemas.microsoft.com/office/2006/metadata/properties" ma:root="true" ma:fieldsID="ebe0878ce6c364e89b321ecb7ed3372e" ns3:_="">
    <xsd:import namespace="ab7a571d-82dd-4f18-a1fa-8a565efb4e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7a571d-82dd-4f18-a1fa-8a565efb4e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B130AA-3194-483A-B0D2-37ADB412C705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b7a571d-82dd-4f18-a1fa-8a565efb4e7c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D21A240-DD5B-4875-960C-C35B1601CC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524115-42C7-4CE6-8111-F211CD26F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7a571d-82dd-4f18-a1fa-8a565ef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exercício 4</vt:lpstr>
      <vt:lpstr>exercicio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LuisReis</dc:creator>
  <cp:lastModifiedBy>Luís Miranda Reis</cp:lastModifiedBy>
  <dcterms:created xsi:type="dcterms:W3CDTF">2023-04-20T07:27:37Z</dcterms:created>
  <dcterms:modified xsi:type="dcterms:W3CDTF">2023-04-27T07:28:10Z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0x0101009366B3FC9A169243BCA8C2632C7B687E</vt:lpwstr>
  </property>
</Properties>
</file>