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365"/>
  </bookViews>
  <sheets>
    <sheet name="Data_Spring_Summer_Autumn" sheetId="4" r:id="rId1"/>
    <sheet name="Data_Spring_Summer_Autumn_old" sheetId="1" r:id="rId2"/>
    <sheet name="Feed_Ingredients" sheetId="2" r:id="rId3"/>
    <sheet name="Tables" sheetId="3" r:id="rId4"/>
    <sheet name="Sheet2" sheetId="5" r:id="rId5"/>
  </sheets>
  <definedNames>
    <definedName name="_xlnm._FilterDatabase" localSheetId="0" hidden="1">Data_Spring_Summer_Autumn!$A$1:$BQ$335</definedName>
    <definedName name="_xlnm._FilterDatabase" localSheetId="1" hidden="1">Data_Spring_Summer_Autumn_old!$A$1:$BL$336</definedName>
    <definedName name="_xlnm._FilterDatabase" localSheetId="2" hidden="1">Feed_Ingredients!$A$1:$F$337</definedName>
  </definedNames>
  <calcPr calcId="144525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2" i="5"/>
  <c r="W2" i="1"/>
  <c r="X2" i="1"/>
  <c r="Y2" i="1"/>
  <c r="W3" i="1"/>
  <c r="X3" i="1"/>
  <c r="Y3" i="1"/>
  <c r="W4" i="1"/>
  <c r="X4" i="1"/>
  <c r="Y4" i="1"/>
  <c r="W7" i="1"/>
  <c r="X7" i="1"/>
  <c r="Y7" i="1"/>
  <c r="W8" i="1"/>
  <c r="X8" i="1"/>
  <c r="Y8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21" i="1"/>
  <c r="X21" i="1"/>
  <c r="Y21" i="1"/>
  <c r="W22" i="1"/>
  <c r="X22" i="1"/>
  <c r="Y22" i="1"/>
  <c r="W42" i="1"/>
  <c r="X42" i="1"/>
  <c r="Y42" i="1"/>
  <c r="W43" i="1"/>
  <c r="X43" i="1"/>
  <c r="Y43" i="1"/>
  <c r="W55" i="1"/>
  <c r="X55" i="1"/>
  <c r="Y55" i="1"/>
  <c r="W56" i="1"/>
  <c r="X56" i="1"/>
  <c r="Y56" i="1"/>
  <c r="W57" i="1"/>
  <c r="X57" i="1"/>
  <c r="Y57" i="1"/>
  <c r="W71" i="1"/>
  <c r="X71" i="1"/>
  <c r="Y71" i="1"/>
  <c r="W72" i="1"/>
  <c r="X72" i="1"/>
  <c r="Y72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336" i="1"/>
  <c r="X336" i="1"/>
  <c r="Y336" i="1"/>
  <c r="W79" i="1"/>
  <c r="X79" i="1"/>
  <c r="Y79" i="1"/>
  <c r="W80" i="1"/>
  <c r="X80" i="1"/>
  <c r="Y80" i="1"/>
  <c r="W81" i="1"/>
  <c r="X81" i="1"/>
  <c r="Y81" i="1"/>
  <c r="W82" i="1"/>
  <c r="X82" i="1"/>
  <c r="Y82" i="1"/>
  <c r="W112" i="1"/>
  <c r="X112" i="1"/>
  <c r="Y112" i="1"/>
  <c r="W113" i="1"/>
  <c r="X113" i="1"/>
  <c r="Y113" i="1"/>
  <c r="W240" i="1"/>
  <c r="X240" i="1"/>
  <c r="Y240" i="1"/>
  <c r="W241" i="1"/>
  <c r="X241" i="1"/>
  <c r="Y241" i="1"/>
  <c r="W139" i="1"/>
  <c r="X139" i="1"/>
  <c r="Y139" i="1"/>
  <c r="W140" i="1"/>
  <c r="X140" i="1"/>
  <c r="Y140" i="1"/>
  <c r="W141" i="1"/>
  <c r="X141" i="1"/>
  <c r="Y141" i="1"/>
  <c r="W51" i="1"/>
  <c r="X51" i="1"/>
  <c r="Y51" i="1"/>
  <c r="W52" i="1"/>
  <c r="X52" i="1"/>
  <c r="Y52" i="1"/>
  <c r="W53" i="1"/>
  <c r="X53" i="1"/>
  <c r="Y53" i="1"/>
  <c r="W54" i="1"/>
  <c r="X54" i="1"/>
  <c r="Y54" i="1"/>
  <c r="W159" i="1"/>
  <c r="X159" i="1"/>
  <c r="Y159" i="1"/>
  <c r="W160" i="1"/>
  <c r="X160" i="1"/>
  <c r="Y160" i="1"/>
  <c r="W155" i="1"/>
  <c r="X155" i="1"/>
  <c r="Y155" i="1"/>
  <c r="W156" i="1"/>
  <c r="X156" i="1"/>
  <c r="Y156" i="1"/>
  <c r="W157" i="1"/>
  <c r="X157" i="1"/>
  <c r="Y157" i="1"/>
  <c r="W146" i="1"/>
  <c r="X146" i="1"/>
  <c r="Y146" i="1"/>
  <c r="W147" i="1"/>
  <c r="X147" i="1"/>
  <c r="Y147" i="1"/>
  <c r="W148" i="1"/>
  <c r="X148" i="1"/>
  <c r="Y148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26" i="1"/>
  <c r="X126" i="1"/>
  <c r="Y126" i="1"/>
  <c r="W127" i="1"/>
  <c r="X127" i="1"/>
  <c r="Y127" i="1"/>
  <c r="W94" i="1"/>
  <c r="X94" i="1"/>
  <c r="Y94" i="1"/>
  <c r="W114" i="1"/>
  <c r="X114" i="1"/>
  <c r="Y114" i="1"/>
  <c r="W115" i="1"/>
  <c r="X115" i="1"/>
  <c r="Y115" i="1"/>
  <c r="W193" i="1"/>
  <c r="X193" i="1"/>
  <c r="Y193" i="1"/>
  <c r="W194" i="1"/>
  <c r="X194" i="1"/>
  <c r="Y194" i="1"/>
  <c r="W195" i="1"/>
  <c r="X195" i="1"/>
  <c r="Y195" i="1"/>
  <c r="W184" i="1"/>
  <c r="X184" i="1"/>
  <c r="Y184" i="1"/>
  <c r="W185" i="1"/>
  <c r="X185" i="1"/>
  <c r="Y185" i="1"/>
  <c r="W230" i="1"/>
  <c r="X230" i="1"/>
  <c r="Y230" i="1"/>
  <c r="W44" i="1"/>
  <c r="X44" i="1"/>
  <c r="Y44" i="1"/>
  <c r="W91" i="1"/>
  <c r="X91" i="1"/>
  <c r="Y91" i="1"/>
  <c r="W196" i="1"/>
  <c r="X196" i="1"/>
  <c r="Y196" i="1"/>
  <c r="W197" i="1"/>
  <c r="X197" i="1"/>
  <c r="Y197" i="1"/>
  <c r="W198" i="1"/>
  <c r="X198" i="1"/>
  <c r="Y198" i="1"/>
  <c r="W308" i="1"/>
  <c r="X308" i="1"/>
  <c r="Y308" i="1"/>
  <c r="W309" i="1"/>
  <c r="X309" i="1"/>
  <c r="Y309" i="1"/>
  <c r="W310" i="1"/>
  <c r="X310" i="1"/>
  <c r="Y310" i="1"/>
  <c r="W83" i="1"/>
  <c r="X83" i="1"/>
  <c r="Y83" i="1"/>
  <c r="W84" i="1"/>
  <c r="X84" i="1"/>
  <c r="Y84" i="1"/>
  <c r="W85" i="1"/>
  <c r="X85" i="1"/>
  <c r="Y85" i="1"/>
  <c r="W111" i="1"/>
  <c r="X111" i="1"/>
  <c r="Y111" i="1"/>
  <c r="W143" i="1"/>
  <c r="X143" i="1"/>
  <c r="Y143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83" i="1"/>
  <c r="X283" i="1"/>
  <c r="Y283" i="1"/>
  <c r="W332" i="1"/>
  <c r="X332" i="1"/>
  <c r="Y332" i="1"/>
  <c r="W333" i="1"/>
  <c r="X333" i="1"/>
  <c r="Y333" i="1"/>
  <c r="W135" i="1"/>
  <c r="X135" i="1"/>
  <c r="Y135" i="1"/>
  <c r="W292" i="1"/>
  <c r="X292" i="1"/>
  <c r="Y292" i="1"/>
  <c r="W293" i="1"/>
  <c r="X293" i="1"/>
  <c r="Y293" i="1"/>
  <c r="W320" i="1"/>
  <c r="X320" i="1"/>
  <c r="Y320" i="1"/>
  <c r="W324" i="1"/>
  <c r="X324" i="1"/>
  <c r="Y324" i="1"/>
  <c r="W330" i="1"/>
  <c r="X330" i="1"/>
  <c r="Y330" i="1"/>
  <c r="W331" i="1"/>
  <c r="X331" i="1"/>
  <c r="Y331" i="1"/>
  <c r="W300" i="1"/>
  <c r="X300" i="1"/>
  <c r="Y300" i="1"/>
  <c r="W231" i="1"/>
  <c r="X231" i="1"/>
  <c r="Y231" i="1"/>
  <c r="W232" i="1"/>
  <c r="X232" i="1"/>
  <c r="Y232" i="1"/>
  <c r="W131" i="1"/>
  <c r="X131" i="1"/>
  <c r="Y131" i="1"/>
  <c r="W132" i="1"/>
  <c r="X132" i="1"/>
  <c r="Y132" i="1"/>
  <c r="W133" i="1"/>
  <c r="X133" i="1"/>
  <c r="Y133" i="1"/>
  <c r="W328" i="1"/>
  <c r="X328" i="1"/>
  <c r="Y328" i="1"/>
  <c r="W45" i="1"/>
  <c r="X45" i="1"/>
  <c r="Y45" i="1"/>
  <c r="W46" i="1"/>
  <c r="X46" i="1"/>
  <c r="Y46" i="1"/>
  <c r="W47" i="1"/>
  <c r="X47" i="1"/>
  <c r="Y47" i="1"/>
  <c r="W48" i="1"/>
  <c r="X48" i="1"/>
  <c r="Y48" i="1"/>
  <c r="W109" i="1"/>
  <c r="X109" i="1"/>
  <c r="Y109" i="1"/>
  <c r="W110" i="1"/>
  <c r="X110" i="1"/>
  <c r="Y110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17" i="1"/>
  <c r="X117" i="1"/>
  <c r="Y117" i="1"/>
  <c r="W118" i="1"/>
  <c r="X118" i="1"/>
  <c r="Y118" i="1"/>
  <c r="W325" i="1"/>
  <c r="X325" i="1"/>
  <c r="Y325" i="1"/>
  <c r="W200" i="1"/>
  <c r="X200" i="1"/>
  <c r="Y200" i="1"/>
  <c r="W201" i="1"/>
  <c r="X201" i="1"/>
  <c r="Y201" i="1"/>
  <c r="W123" i="1"/>
  <c r="X123" i="1"/>
  <c r="Y123" i="1"/>
  <c r="W124" i="1"/>
  <c r="X124" i="1"/>
  <c r="Y124" i="1"/>
  <c r="W334" i="1"/>
  <c r="X334" i="1"/>
  <c r="Y334" i="1"/>
  <c r="W335" i="1"/>
  <c r="X335" i="1"/>
  <c r="Y335" i="1"/>
  <c r="W149" i="1"/>
  <c r="X149" i="1"/>
  <c r="Y149" i="1"/>
  <c r="W150" i="1"/>
  <c r="X150" i="1"/>
  <c r="Y150" i="1"/>
  <c r="W136" i="1"/>
  <c r="X136" i="1"/>
  <c r="Y136" i="1"/>
  <c r="W137" i="1"/>
  <c r="X137" i="1"/>
  <c r="Y137" i="1"/>
  <c r="W138" i="1"/>
  <c r="X138" i="1"/>
  <c r="Y138" i="1"/>
  <c r="W134" i="1"/>
  <c r="X134" i="1"/>
  <c r="Y134" i="1"/>
  <c r="W222" i="1"/>
  <c r="X222" i="1"/>
  <c r="Y222" i="1"/>
  <c r="W223" i="1"/>
  <c r="X223" i="1"/>
  <c r="Y223" i="1"/>
  <c r="W224" i="1"/>
  <c r="X224" i="1"/>
  <c r="Y224" i="1"/>
  <c r="W288" i="1"/>
  <c r="X288" i="1"/>
  <c r="Y288" i="1"/>
  <c r="W289" i="1"/>
  <c r="X289" i="1"/>
  <c r="Y289" i="1"/>
  <c r="W290" i="1"/>
  <c r="X290" i="1"/>
  <c r="Y290" i="1"/>
  <c r="W35" i="1"/>
  <c r="X35" i="1"/>
  <c r="Y35" i="1"/>
  <c r="W36" i="1"/>
  <c r="X36" i="1"/>
  <c r="Y36" i="1"/>
  <c r="W37" i="1"/>
  <c r="X37" i="1"/>
  <c r="Y37" i="1"/>
  <c r="W182" i="1"/>
  <c r="X182" i="1"/>
  <c r="Y182" i="1"/>
  <c r="W183" i="1"/>
  <c r="X183" i="1"/>
  <c r="Y183" i="1"/>
  <c r="W321" i="1"/>
  <c r="X321" i="1"/>
  <c r="Y321" i="1"/>
  <c r="W322" i="1"/>
  <c r="X322" i="1"/>
  <c r="Y322" i="1"/>
  <c r="W323" i="1"/>
  <c r="X323" i="1"/>
  <c r="Y323" i="1"/>
  <c r="W204" i="1"/>
  <c r="X204" i="1"/>
  <c r="Y204" i="1"/>
  <c r="W205" i="1"/>
  <c r="X205" i="1"/>
  <c r="Y205" i="1"/>
  <c r="W316" i="1"/>
  <c r="X316" i="1"/>
  <c r="Y316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103" i="1"/>
  <c r="X103" i="1"/>
  <c r="Y103" i="1"/>
  <c r="W104" i="1"/>
  <c r="X104" i="1"/>
  <c r="Y104" i="1"/>
  <c r="W29" i="1"/>
  <c r="X29" i="1"/>
  <c r="Y29" i="1"/>
  <c r="W30" i="1"/>
  <c r="X30" i="1"/>
  <c r="Y30" i="1"/>
  <c r="W31" i="1"/>
  <c r="X31" i="1"/>
  <c r="Y31" i="1"/>
  <c r="W32" i="1"/>
  <c r="X32" i="1"/>
  <c r="Y32" i="1"/>
  <c r="W100" i="1"/>
  <c r="X100" i="1"/>
  <c r="Y100" i="1"/>
  <c r="W74" i="1"/>
  <c r="X74" i="1"/>
  <c r="Y74" i="1"/>
  <c r="W75" i="1"/>
  <c r="X75" i="1"/>
  <c r="Y75" i="1"/>
  <c r="W38" i="1"/>
  <c r="X38" i="1"/>
  <c r="Y38" i="1"/>
  <c r="W39" i="1"/>
  <c r="X39" i="1"/>
  <c r="Y39" i="1"/>
  <c r="W40" i="1"/>
  <c r="X40" i="1"/>
  <c r="Y40" i="1"/>
  <c r="W41" i="1"/>
  <c r="X41" i="1"/>
  <c r="Y41" i="1"/>
  <c r="W284" i="1"/>
  <c r="X284" i="1"/>
  <c r="Y284" i="1"/>
  <c r="W285" i="1"/>
  <c r="X285" i="1"/>
  <c r="Y285" i="1"/>
  <c r="W286" i="1"/>
  <c r="X286" i="1"/>
  <c r="Y286" i="1"/>
  <c r="W49" i="1"/>
  <c r="X49" i="1"/>
  <c r="Y49" i="1"/>
  <c r="W50" i="1"/>
  <c r="X50" i="1"/>
  <c r="Y50" i="1"/>
  <c r="W26" i="1"/>
  <c r="X26" i="1"/>
  <c r="Y26" i="1"/>
  <c r="W27" i="1"/>
  <c r="X27" i="1"/>
  <c r="Y27" i="1"/>
  <c r="W28" i="1"/>
  <c r="X28" i="1"/>
  <c r="Y28" i="1"/>
  <c r="W329" i="1"/>
  <c r="X329" i="1"/>
  <c r="Y329" i="1"/>
  <c r="W291" i="1"/>
  <c r="X291" i="1"/>
  <c r="Y291" i="1"/>
  <c r="W246" i="1"/>
  <c r="X246" i="1"/>
  <c r="Y246" i="1"/>
  <c r="W247" i="1"/>
  <c r="X247" i="1"/>
  <c r="Y247" i="1"/>
  <c r="W236" i="1"/>
  <c r="X236" i="1"/>
  <c r="Y236" i="1"/>
  <c r="W202" i="1"/>
  <c r="X202" i="1"/>
  <c r="Y202" i="1"/>
  <c r="W203" i="1"/>
  <c r="X203" i="1"/>
  <c r="Y203" i="1"/>
  <c r="W95" i="1"/>
  <c r="X95" i="1"/>
  <c r="Y95" i="1"/>
  <c r="W96" i="1"/>
  <c r="X96" i="1"/>
  <c r="Y96" i="1"/>
  <c r="W215" i="1"/>
  <c r="X215" i="1"/>
  <c r="Y215" i="1"/>
  <c r="W177" i="1"/>
  <c r="X177" i="1"/>
  <c r="Y177" i="1"/>
  <c r="W178" i="1"/>
  <c r="X178" i="1"/>
  <c r="Y178" i="1"/>
  <c r="W248" i="1"/>
  <c r="X248" i="1"/>
  <c r="Y248" i="1"/>
  <c r="W76" i="1"/>
  <c r="X76" i="1"/>
  <c r="Y76" i="1"/>
  <c r="W77" i="1"/>
  <c r="X77" i="1"/>
  <c r="Y77" i="1"/>
  <c r="W78" i="1"/>
  <c r="X78" i="1"/>
  <c r="Y78" i="1"/>
  <c r="W107" i="1"/>
  <c r="X107" i="1"/>
  <c r="Y107" i="1"/>
  <c r="W108" i="1"/>
  <c r="X108" i="1"/>
  <c r="Y108" i="1"/>
  <c r="W172" i="1"/>
  <c r="X172" i="1"/>
  <c r="Y172" i="1"/>
  <c r="W173" i="1"/>
  <c r="X173" i="1"/>
  <c r="Y173" i="1"/>
  <c r="W174" i="1"/>
  <c r="X174" i="1"/>
  <c r="Y174" i="1"/>
  <c r="W144" i="1"/>
  <c r="X144" i="1"/>
  <c r="Y144" i="1"/>
  <c r="W145" i="1"/>
  <c r="X145" i="1"/>
  <c r="Y145" i="1"/>
  <c r="W69" i="1"/>
  <c r="X69" i="1"/>
  <c r="Y69" i="1"/>
  <c r="W11" i="1"/>
  <c r="X11" i="1"/>
  <c r="Y11" i="1"/>
  <c r="W301" i="1"/>
  <c r="X301" i="1"/>
  <c r="Y301" i="1"/>
  <c r="W302" i="1"/>
  <c r="X302" i="1"/>
  <c r="Y302" i="1"/>
  <c r="W34" i="1"/>
  <c r="X34" i="1"/>
  <c r="Y34" i="1"/>
  <c r="W33" i="1"/>
  <c r="X33" i="1"/>
  <c r="Y33" i="1"/>
  <c r="W105" i="1"/>
  <c r="X105" i="1"/>
  <c r="Y105" i="1"/>
  <c r="W106" i="1"/>
  <c r="X106" i="1"/>
  <c r="Y106" i="1"/>
  <c r="W97" i="1"/>
  <c r="X97" i="1"/>
  <c r="Y97" i="1"/>
  <c r="W73" i="1"/>
  <c r="X73" i="1"/>
  <c r="Y73" i="1"/>
  <c r="W142" i="1"/>
  <c r="X142" i="1"/>
  <c r="Y142" i="1"/>
  <c r="W242" i="1"/>
  <c r="X242" i="1"/>
  <c r="Y242" i="1"/>
  <c r="W5" i="1"/>
  <c r="X5" i="1"/>
  <c r="Y5" i="1"/>
  <c r="W6" i="1"/>
  <c r="X6" i="1"/>
  <c r="Y6" i="1"/>
  <c r="W98" i="1"/>
  <c r="X98" i="1"/>
  <c r="Y98" i="1"/>
  <c r="W92" i="1"/>
  <c r="X92" i="1"/>
  <c r="Y92" i="1"/>
  <c r="W93" i="1"/>
  <c r="X93" i="1"/>
  <c r="Y93" i="1"/>
  <c r="W99" i="1"/>
  <c r="X99" i="1"/>
  <c r="Y99" i="1"/>
  <c r="W68" i="1"/>
  <c r="X68" i="1"/>
  <c r="Y68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01" i="1"/>
  <c r="X101" i="1"/>
  <c r="Y101" i="1"/>
  <c r="W102" i="1"/>
  <c r="X102" i="1"/>
  <c r="Y102" i="1"/>
  <c r="W161" i="1"/>
  <c r="X161" i="1"/>
  <c r="Y161" i="1"/>
  <c r="W162" i="1"/>
  <c r="X162" i="1"/>
  <c r="Y162" i="1"/>
  <c r="W206" i="1"/>
  <c r="X206" i="1"/>
  <c r="Y206" i="1"/>
  <c r="W207" i="1"/>
  <c r="X207" i="1"/>
  <c r="Y207" i="1"/>
  <c r="W208" i="1"/>
  <c r="X208" i="1"/>
  <c r="Y208" i="1"/>
  <c r="W225" i="1"/>
  <c r="X225" i="1"/>
  <c r="Y225" i="1"/>
  <c r="W226" i="1"/>
  <c r="X226" i="1"/>
  <c r="Y226" i="1"/>
  <c r="W287" i="1"/>
  <c r="X287" i="1"/>
  <c r="Y287" i="1"/>
  <c r="W128" i="1"/>
  <c r="X128" i="1"/>
  <c r="Y128" i="1"/>
  <c r="W129" i="1"/>
  <c r="X129" i="1"/>
  <c r="Y129" i="1"/>
  <c r="W130" i="1"/>
  <c r="X130" i="1"/>
  <c r="Y130" i="1"/>
  <c r="W199" i="1"/>
  <c r="X199" i="1"/>
  <c r="Y199" i="1"/>
  <c r="W116" i="1"/>
  <c r="X116" i="1"/>
  <c r="Y116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311" i="1"/>
  <c r="X311" i="1"/>
  <c r="Y311" i="1"/>
  <c r="W312" i="1"/>
  <c r="X312" i="1"/>
  <c r="Y312" i="1"/>
  <c r="W237" i="1"/>
  <c r="X237" i="1"/>
  <c r="Y237" i="1"/>
  <c r="W238" i="1"/>
  <c r="X238" i="1"/>
  <c r="Y238" i="1"/>
  <c r="W239" i="1"/>
  <c r="X239" i="1"/>
  <c r="Y239" i="1"/>
  <c r="W294" i="1"/>
  <c r="X294" i="1"/>
  <c r="Y294" i="1"/>
  <c r="W295" i="1"/>
  <c r="X295" i="1"/>
  <c r="Y295" i="1"/>
  <c r="W296" i="1"/>
  <c r="X296" i="1"/>
  <c r="Y296" i="1"/>
  <c r="W12" i="1"/>
  <c r="X12" i="1"/>
  <c r="Y12" i="1"/>
  <c r="W70" i="1"/>
  <c r="X70" i="1"/>
  <c r="Y70" i="1"/>
  <c r="W9" i="1"/>
  <c r="X9" i="1"/>
  <c r="Y9" i="1"/>
  <c r="W10" i="1"/>
  <c r="X10" i="1"/>
  <c r="Y10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76" i="1"/>
  <c r="X276" i="1"/>
  <c r="Y276" i="1"/>
  <c r="W277" i="1"/>
  <c r="X277" i="1"/>
  <c r="Y277" i="1"/>
  <c r="W278" i="1"/>
  <c r="X278" i="1"/>
  <c r="Y278" i="1"/>
  <c r="W209" i="1"/>
  <c r="X209" i="1"/>
  <c r="Y209" i="1"/>
  <c r="W210" i="1"/>
  <c r="X210" i="1"/>
  <c r="Y210" i="1"/>
  <c r="W211" i="1"/>
  <c r="X211" i="1"/>
  <c r="Y211" i="1"/>
  <c r="W243" i="1"/>
  <c r="X243" i="1"/>
  <c r="Y243" i="1"/>
  <c r="W244" i="1"/>
  <c r="X244" i="1"/>
  <c r="Y244" i="1"/>
  <c r="W245" i="1"/>
  <c r="X245" i="1"/>
  <c r="Y245" i="1"/>
  <c r="W233" i="1"/>
  <c r="X233" i="1"/>
  <c r="Y233" i="1"/>
  <c r="W234" i="1"/>
  <c r="X234" i="1"/>
  <c r="Y234" i="1"/>
  <c r="W235" i="1"/>
  <c r="X235" i="1"/>
  <c r="Y235" i="1"/>
  <c r="W212" i="1"/>
  <c r="X212" i="1"/>
  <c r="Y212" i="1"/>
  <c r="W213" i="1"/>
  <c r="X213" i="1"/>
  <c r="Y213" i="1"/>
  <c r="W214" i="1"/>
  <c r="X214" i="1"/>
  <c r="Y214" i="1"/>
  <c r="W317" i="1"/>
  <c r="X317" i="1"/>
  <c r="Y317" i="1"/>
  <c r="W318" i="1"/>
  <c r="X318" i="1"/>
  <c r="Y318" i="1"/>
  <c r="W319" i="1"/>
  <c r="X319" i="1"/>
  <c r="Y319" i="1"/>
  <c r="W326" i="1"/>
  <c r="X326" i="1"/>
  <c r="Y326" i="1"/>
  <c r="W327" i="1"/>
  <c r="X327" i="1"/>
  <c r="Y327" i="1"/>
  <c r="W175" i="1"/>
  <c r="X175" i="1"/>
  <c r="Y175" i="1"/>
  <c r="W176" i="1"/>
  <c r="X176" i="1"/>
  <c r="Y176" i="1"/>
  <c r="W297" i="1"/>
  <c r="X297" i="1"/>
  <c r="Y297" i="1"/>
  <c r="W298" i="1"/>
  <c r="X298" i="1"/>
  <c r="Y298" i="1"/>
  <c r="W299" i="1"/>
  <c r="X299" i="1"/>
  <c r="Y299" i="1"/>
  <c r="W179" i="1"/>
  <c r="X179" i="1"/>
  <c r="Y179" i="1"/>
  <c r="W180" i="1"/>
  <c r="X180" i="1"/>
  <c r="Y180" i="1"/>
  <c r="W181" i="1"/>
  <c r="X181" i="1"/>
  <c r="Y181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27" i="1"/>
  <c r="X227" i="1"/>
  <c r="Y227" i="1"/>
  <c r="W228" i="1"/>
  <c r="X228" i="1"/>
  <c r="Y228" i="1"/>
  <c r="W229" i="1"/>
  <c r="X229" i="1"/>
  <c r="Y229" i="1"/>
  <c r="W125" i="1"/>
  <c r="X125" i="1"/>
  <c r="Y125" i="1"/>
  <c r="W303" i="1"/>
  <c r="X303" i="1"/>
  <c r="Y303" i="1"/>
  <c r="W304" i="1"/>
  <c r="X304" i="1"/>
  <c r="Y304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8" i="1"/>
  <c r="X158" i="1"/>
  <c r="Y158" i="1"/>
  <c r="W305" i="1"/>
  <c r="X305" i="1"/>
  <c r="Y305" i="1"/>
  <c r="W313" i="1"/>
  <c r="X313" i="1"/>
  <c r="Y313" i="1"/>
  <c r="W186" i="1"/>
  <c r="X186" i="1"/>
  <c r="Y186" i="1"/>
  <c r="W306" i="1"/>
  <c r="X306" i="1"/>
  <c r="Y306" i="1"/>
  <c r="W314" i="1"/>
  <c r="X314" i="1"/>
  <c r="Y314" i="1"/>
  <c r="W187" i="1"/>
  <c r="X187" i="1"/>
  <c r="Y187" i="1"/>
  <c r="W307" i="1"/>
  <c r="X307" i="1"/>
  <c r="Y307" i="1"/>
  <c r="W315" i="1"/>
  <c r="X315" i="1"/>
  <c r="Y315" i="1"/>
  <c r="W18" i="1"/>
  <c r="X18" i="1"/>
  <c r="Y18" i="1"/>
  <c r="W19" i="1"/>
  <c r="X19" i="1"/>
  <c r="Y19" i="1"/>
  <c r="W20" i="1"/>
  <c r="X20" i="1"/>
  <c r="Y20" i="1"/>
  <c r="W23" i="1"/>
  <c r="X23" i="1"/>
  <c r="Y23" i="1"/>
  <c r="W24" i="1"/>
  <c r="X24" i="1"/>
  <c r="Y24" i="1"/>
  <c r="W25" i="1"/>
  <c r="X25" i="1"/>
  <c r="Y25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Y60" i="4"/>
  <c r="X60" i="4"/>
  <c r="W60" i="4"/>
  <c r="Y24" i="4"/>
  <c r="X24" i="4"/>
  <c r="W24" i="4"/>
  <c r="Y59" i="4"/>
  <c r="X59" i="4"/>
  <c r="W59" i="4"/>
  <c r="Y23" i="4"/>
  <c r="X23" i="4"/>
  <c r="W23" i="4"/>
  <c r="Y51" i="4"/>
  <c r="X51" i="4"/>
  <c r="W51" i="4"/>
  <c r="Y16" i="4"/>
  <c r="X16" i="4"/>
  <c r="W16" i="4"/>
  <c r="Y71" i="4"/>
  <c r="X71" i="4"/>
  <c r="W71" i="4"/>
  <c r="Y38" i="4"/>
  <c r="X38" i="4"/>
  <c r="W38" i="4"/>
  <c r="Y4" i="4"/>
  <c r="X4" i="4"/>
  <c r="W4" i="4"/>
  <c r="Y37" i="4"/>
  <c r="X37" i="4"/>
  <c r="W37" i="4"/>
  <c r="Y3" i="4"/>
  <c r="X3" i="4"/>
  <c r="W3" i="4"/>
  <c r="Y318" i="4"/>
  <c r="X318" i="4"/>
  <c r="W318" i="4"/>
  <c r="Y252" i="4"/>
  <c r="X252" i="4"/>
  <c r="W252" i="4"/>
  <c r="Y220" i="4"/>
  <c r="X220" i="4"/>
  <c r="W220" i="4"/>
  <c r="Y219" i="4"/>
  <c r="X219" i="4"/>
  <c r="W219" i="4"/>
  <c r="Y314" i="4"/>
  <c r="X314" i="4"/>
  <c r="W314" i="4"/>
  <c r="Y191" i="4"/>
  <c r="X191" i="4"/>
  <c r="W191" i="4"/>
  <c r="Y131" i="4"/>
  <c r="X131" i="4"/>
  <c r="W131" i="4"/>
  <c r="Y109" i="4"/>
  <c r="X109" i="4"/>
  <c r="W109" i="4"/>
  <c r="Y230" i="4"/>
  <c r="X230" i="4"/>
  <c r="W230" i="4"/>
  <c r="Y229" i="4"/>
  <c r="X229" i="4"/>
  <c r="W229" i="4"/>
  <c r="Y233" i="4"/>
  <c r="X233" i="4"/>
  <c r="W233" i="4"/>
  <c r="Y69" i="4"/>
  <c r="X69" i="4"/>
  <c r="W69" i="4"/>
  <c r="Y36" i="4"/>
  <c r="X36" i="4"/>
  <c r="W36" i="4"/>
  <c r="Y311" i="4"/>
  <c r="X311" i="4"/>
  <c r="W311" i="4"/>
  <c r="Y269" i="4"/>
  <c r="X269" i="4"/>
  <c r="W269" i="4"/>
  <c r="Y192" i="4"/>
  <c r="X192" i="4"/>
  <c r="W192" i="4"/>
  <c r="Y180" i="4"/>
  <c r="X180" i="4"/>
  <c r="W180" i="4"/>
  <c r="Y108" i="4"/>
  <c r="X108" i="4"/>
  <c r="W108" i="4"/>
  <c r="Y244" i="4"/>
  <c r="X244" i="4"/>
  <c r="W244" i="4"/>
  <c r="Y277" i="4"/>
  <c r="X277" i="4"/>
  <c r="W277" i="4"/>
  <c r="Y247" i="4"/>
  <c r="X247" i="4"/>
  <c r="W247" i="4"/>
  <c r="Y246" i="4"/>
  <c r="X246" i="4"/>
  <c r="W246" i="4"/>
  <c r="Y227" i="4"/>
  <c r="X227" i="4"/>
  <c r="W227" i="4"/>
  <c r="Y226" i="4"/>
  <c r="X226" i="4"/>
  <c r="W226" i="4"/>
  <c r="Y301" i="4"/>
  <c r="X301" i="4"/>
  <c r="W301" i="4"/>
  <c r="Y300" i="4"/>
  <c r="X300" i="4"/>
  <c r="W300" i="4"/>
  <c r="Y305" i="4"/>
  <c r="X305" i="4"/>
  <c r="W305" i="4"/>
  <c r="Y263" i="4"/>
  <c r="X263" i="4"/>
  <c r="W263" i="4"/>
  <c r="Y308" i="4"/>
  <c r="X308" i="4"/>
  <c r="W308" i="4"/>
  <c r="Y267" i="4"/>
  <c r="X267" i="4"/>
  <c r="W267" i="4"/>
  <c r="Y213" i="4"/>
  <c r="X213" i="4"/>
  <c r="W213" i="4"/>
  <c r="Y196" i="4"/>
  <c r="X196" i="4"/>
  <c r="W196" i="4"/>
  <c r="Y274" i="4"/>
  <c r="X274" i="4"/>
  <c r="W274" i="4"/>
  <c r="Y177" i="4"/>
  <c r="X177" i="4"/>
  <c r="W177" i="4"/>
  <c r="Y119" i="4"/>
  <c r="X119" i="4"/>
  <c r="W119" i="4"/>
  <c r="Y302" i="4"/>
  <c r="X302" i="4"/>
  <c r="W302" i="4"/>
  <c r="Y68" i="4"/>
  <c r="X68" i="4"/>
  <c r="W68" i="4"/>
  <c r="Y62" i="4"/>
  <c r="X62" i="4"/>
  <c r="W62" i="4"/>
  <c r="Y260" i="4"/>
  <c r="X260" i="4"/>
  <c r="W260" i="4"/>
  <c r="Y243" i="4"/>
  <c r="X243" i="4"/>
  <c r="W243" i="4"/>
  <c r="Y242" i="4"/>
  <c r="X242" i="4"/>
  <c r="W242" i="4"/>
  <c r="Y289" i="4"/>
  <c r="X289" i="4"/>
  <c r="W289" i="4"/>
  <c r="Y174" i="4"/>
  <c r="X174" i="4"/>
  <c r="W174" i="4"/>
  <c r="Y107" i="4"/>
  <c r="X107" i="4"/>
  <c r="W107" i="4"/>
  <c r="Y173" i="4"/>
  <c r="X173" i="4"/>
  <c r="W173" i="4"/>
  <c r="Y149" i="4"/>
  <c r="X149" i="4"/>
  <c r="W149" i="4"/>
  <c r="Y106" i="4"/>
  <c r="X106" i="4"/>
  <c r="W106" i="4"/>
  <c r="Y93" i="4"/>
  <c r="X93" i="4"/>
  <c r="W93" i="4"/>
  <c r="Y208" i="4"/>
  <c r="X208" i="4"/>
  <c r="W208" i="4"/>
  <c r="Y194" i="4"/>
  <c r="X194" i="4"/>
  <c r="W194" i="4"/>
  <c r="Y295" i="4"/>
  <c r="X295" i="4"/>
  <c r="W295" i="4"/>
  <c r="Y257" i="4"/>
  <c r="X257" i="4"/>
  <c r="W257" i="4"/>
  <c r="Y256" i="4"/>
  <c r="X256" i="4"/>
  <c r="W256" i="4"/>
  <c r="Y169" i="4"/>
  <c r="X169" i="4"/>
  <c r="W169" i="4"/>
  <c r="Y118" i="4"/>
  <c r="X118" i="4"/>
  <c r="W118" i="4"/>
  <c r="Y251" i="4"/>
  <c r="X251" i="4"/>
  <c r="W251" i="4"/>
  <c r="Y287" i="4"/>
  <c r="X287" i="4"/>
  <c r="W287" i="4"/>
  <c r="Y168" i="4"/>
  <c r="X168" i="4"/>
  <c r="W168" i="4"/>
  <c r="Y117" i="4"/>
  <c r="X117" i="4"/>
  <c r="W117" i="4"/>
  <c r="Y167" i="4"/>
  <c r="X167" i="4"/>
  <c r="W167" i="4"/>
  <c r="Y116" i="4"/>
  <c r="X116" i="4"/>
  <c r="W116" i="4"/>
  <c r="Y166" i="4"/>
  <c r="X166" i="4"/>
  <c r="W166" i="4"/>
  <c r="Y127" i="4"/>
  <c r="X127" i="4"/>
  <c r="W127" i="4"/>
  <c r="Y330" i="4"/>
  <c r="X330" i="4"/>
  <c r="W330" i="4"/>
  <c r="Y334" i="4"/>
  <c r="X334" i="4"/>
  <c r="W334" i="4"/>
  <c r="Y325" i="4"/>
  <c r="X325" i="4"/>
  <c r="W325" i="4"/>
  <c r="Y239" i="4"/>
  <c r="X239" i="4"/>
  <c r="W239" i="4"/>
  <c r="Y265" i="4"/>
  <c r="X265" i="4"/>
  <c r="W265" i="4"/>
  <c r="Y163" i="4"/>
  <c r="X163" i="4"/>
  <c r="W163" i="4"/>
  <c r="Y115" i="4"/>
  <c r="X115" i="4"/>
  <c r="W115" i="4"/>
  <c r="Y67" i="4"/>
  <c r="X67" i="4"/>
  <c r="W67" i="4"/>
  <c r="Y35" i="4"/>
  <c r="X35" i="4"/>
  <c r="W35" i="4"/>
  <c r="Y28" i="4"/>
  <c r="X28" i="4"/>
  <c r="W28" i="4"/>
  <c r="Y255" i="4"/>
  <c r="X255" i="4"/>
  <c r="W255" i="4"/>
  <c r="Y254" i="4"/>
  <c r="X254" i="4"/>
  <c r="W254" i="4"/>
  <c r="Y249" i="4"/>
  <c r="X249" i="4"/>
  <c r="W249" i="4"/>
  <c r="Y248" i="4"/>
  <c r="X248" i="4"/>
  <c r="W248" i="4"/>
  <c r="Y66" i="4"/>
  <c r="X66" i="4"/>
  <c r="W66" i="4"/>
  <c r="Y34" i="4"/>
  <c r="X34" i="4"/>
  <c r="W34" i="4"/>
  <c r="Y26" i="4"/>
  <c r="X26" i="4"/>
  <c r="W26" i="4"/>
  <c r="Y65" i="4"/>
  <c r="X65" i="4"/>
  <c r="W65" i="4"/>
  <c r="Y33" i="4"/>
  <c r="X33" i="4"/>
  <c r="W33" i="4"/>
  <c r="Y25" i="4"/>
  <c r="X25" i="4"/>
  <c r="W25" i="4"/>
  <c r="Y158" i="4"/>
  <c r="X158" i="4"/>
  <c r="W158" i="4"/>
  <c r="Y139" i="4"/>
  <c r="X139" i="4"/>
  <c r="W139" i="4"/>
  <c r="Y259" i="4"/>
  <c r="X259" i="4"/>
  <c r="W259" i="4"/>
  <c r="Y253" i="4"/>
  <c r="X253" i="4"/>
  <c r="W253" i="4"/>
  <c r="Y303" i="4"/>
  <c r="X303" i="4"/>
  <c r="W303" i="4"/>
  <c r="Y273" i="4"/>
  <c r="X273" i="4"/>
  <c r="W273" i="4"/>
  <c r="Y285" i="4"/>
  <c r="X285" i="4"/>
  <c r="W285" i="4"/>
  <c r="Y264" i="4"/>
  <c r="X264" i="4"/>
  <c r="W264" i="4"/>
  <c r="Y156" i="4"/>
  <c r="X156" i="4"/>
  <c r="W156" i="4"/>
  <c r="Y125" i="4"/>
  <c r="X125" i="4"/>
  <c r="W125" i="4"/>
  <c r="Y111" i="4"/>
  <c r="X111" i="4"/>
  <c r="W111" i="4"/>
  <c r="Y271" i="4"/>
  <c r="X271" i="4"/>
  <c r="W271" i="4"/>
  <c r="Y155" i="4"/>
  <c r="X155" i="4"/>
  <c r="W155" i="4"/>
  <c r="Y137" i="4"/>
  <c r="X137" i="4"/>
  <c r="W137" i="4"/>
  <c r="Y95" i="4"/>
  <c r="X95" i="4"/>
  <c r="W95" i="4"/>
  <c r="Y64" i="4"/>
  <c r="X64" i="4"/>
  <c r="W64" i="4"/>
  <c r="Y32" i="4"/>
  <c r="X32" i="4"/>
  <c r="W32" i="4"/>
  <c r="Y190" i="4"/>
  <c r="X190" i="4"/>
  <c r="W190" i="4"/>
  <c r="Y150" i="4"/>
  <c r="X150" i="4"/>
  <c r="W150" i="4"/>
  <c r="Y122" i="4"/>
  <c r="X122" i="4"/>
  <c r="W122" i="4"/>
  <c r="Y110" i="4"/>
  <c r="X110" i="4"/>
  <c r="W110" i="4"/>
  <c r="Y94" i="4"/>
  <c r="X94" i="4"/>
  <c r="W94" i="4"/>
  <c r="Y63" i="4"/>
  <c r="X63" i="4"/>
  <c r="W63" i="4"/>
  <c r="Y31" i="4"/>
  <c r="X31" i="4"/>
  <c r="W31" i="4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26" i="2"/>
  <c r="H25" i="2" s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G4" i="2"/>
  <c r="G5" i="2"/>
  <c r="G6" i="2"/>
  <c r="G7" i="2"/>
  <c r="G8" i="2"/>
  <c r="G9" i="2"/>
  <c r="G10" i="2"/>
  <c r="G11" i="2"/>
  <c r="G12" i="2"/>
  <c r="G2" i="2"/>
  <c r="N5" i="2"/>
  <c r="M5" i="2"/>
  <c r="L5" i="2"/>
  <c r="N4" i="2"/>
  <c r="M4" i="2"/>
  <c r="L4" i="2"/>
  <c r="N3" i="2"/>
  <c r="J9" i="2"/>
  <c r="J8" i="2"/>
  <c r="J4" i="2"/>
  <c r="J5" i="2"/>
  <c r="J3" i="2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F2" i="2"/>
  <c r="D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</calcChain>
</file>

<file path=xl/comments1.xml><?xml version="1.0" encoding="utf-8"?>
<comments xmlns="http://schemas.openxmlformats.org/spreadsheetml/2006/main">
  <authors>
    <author>gerasimos</author>
  </authors>
  <commentList>
    <comment ref="L238" authorId="0">
      <text>
        <r>
          <rPr>
            <b/>
            <sz val="9"/>
            <color indexed="81"/>
            <rFont val="Tahoma"/>
            <family val="2"/>
            <charset val="161"/>
          </rPr>
          <t>gerasimos:</t>
        </r>
        <r>
          <rPr>
            <sz val="9"/>
            <color indexed="81"/>
            <rFont val="Tahoma"/>
            <family val="2"/>
            <charset val="161"/>
          </rPr>
          <t xml:space="preserve">
28/02/2015</t>
        </r>
      </text>
    </comment>
  </commentList>
</comments>
</file>

<file path=xl/sharedStrings.xml><?xml version="1.0" encoding="utf-8"?>
<sst xmlns="http://schemas.openxmlformats.org/spreadsheetml/2006/main" count="11123" uniqueCount="384">
  <si>
    <t>Region</t>
  </si>
  <si>
    <t>Site</t>
  </si>
  <si>
    <t>Unit</t>
  </si>
  <si>
    <t>Batch</t>
  </si>
  <si>
    <t>Species</t>
  </si>
  <si>
    <t>Start Fish Density</t>
  </si>
  <si>
    <t>End Fish Density</t>
  </si>
  <si>
    <t>Hatchery</t>
  </si>
  <si>
    <t>Lot Quality</t>
  </si>
  <si>
    <t>Origin Year</t>
  </si>
  <si>
    <t>Origin Month</t>
  </si>
  <si>
    <t>From</t>
  </si>
  <si>
    <t>To</t>
  </si>
  <si>
    <t>Start Av. Wt.</t>
  </si>
  <si>
    <t>End Av.Wt.</t>
  </si>
  <si>
    <t>Model End Av. Wt. Act. Feed</t>
  </si>
  <si>
    <t>Av. Wt. Deviation (%)</t>
  </si>
  <si>
    <t>Av. Wt. Before Sampl.</t>
  </si>
  <si>
    <t>Model End Av. Wt. Sugg. Feed</t>
  </si>
  <si>
    <t>Actual Feed</t>
  </si>
  <si>
    <t>Feed Category</t>
  </si>
  <si>
    <t>Supplier</t>
  </si>
  <si>
    <t>Period Feed Qty</t>
  </si>
  <si>
    <t>Model Feed Qty</t>
  </si>
  <si>
    <t>Feed Deviation (%)</t>
  </si>
  <si>
    <t>Opening Fish No</t>
  </si>
  <si>
    <t>Opening Biomass</t>
  </si>
  <si>
    <t>Closing Fish No</t>
  </si>
  <si>
    <t>Closing Biomass</t>
  </si>
  <si>
    <t>Harvest Biomass</t>
  </si>
  <si>
    <t>Transfer - (Kg)</t>
  </si>
  <si>
    <t>Transfer + (Kg)</t>
  </si>
  <si>
    <t>Biomass Produced</t>
  </si>
  <si>
    <t>Biomass Produced Before Sampl.</t>
  </si>
  <si>
    <t>Econ. FCR Period</t>
  </si>
  <si>
    <t>Econ FCR Period Before Sampl.</t>
  </si>
  <si>
    <t>Mortality No</t>
  </si>
  <si>
    <t>Model Mortality No</t>
  </si>
  <si>
    <t>Mortality Deviation (%)</t>
  </si>
  <si>
    <t>SFR Period (%)</t>
  </si>
  <si>
    <t>SFR Period (%) Before Sampl.</t>
  </si>
  <si>
    <t>SGR Period (%)</t>
  </si>
  <si>
    <t>Max Feed Qty</t>
  </si>
  <si>
    <t>Food Price</t>
  </si>
  <si>
    <t>Current Grading</t>
  </si>
  <si>
    <t>Feeding Policy</t>
  </si>
  <si>
    <t>Group Tag</t>
  </si>
  <si>
    <t>Vaccinated</t>
  </si>
  <si>
    <t>Feeder</t>
  </si>
  <si>
    <t>Feeding Rate (Kg / Hour)</t>
  </si>
  <si>
    <t>Fastings No</t>
  </si>
  <si>
    <t>Avg. Temp.</t>
  </si>
  <si>
    <t>Avg. Oxygene</t>
  </si>
  <si>
    <t>Transfer - (No)</t>
  </si>
  <si>
    <t>Transfer + (No)</t>
  </si>
  <si>
    <t>Harvest (No)</t>
  </si>
  <si>
    <t>Sampling (No)</t>
  </si>
  <si>
    <t>LTD Mortality No</t>
  </si>
  <si>
    <t>LTD Mortality %</t>
  </si>
  <si>
    <t>LTD Econ. FCR</t>
  </si>
  <si>
    <t>Period Day Degrees</t>
  </si>
  <si>
    <t>Start Av. Weight Category</t>
  </si>
  <si>
    <t>End Av. Weight Category</t>
  </si>
  <si>
    <t>PRODUCT TYPE</t>
  </si>
  <si>
    <t>GROUPING PROD. BGT</t>
  </si>
  <si>
    <t>GREECE</t>
  </si>
  <si>
    <t>PETALAS</t>
  </si>
  <si>
    <t>AKK01</t>
  </si>
  <si>
    <t>BAS01032013NIR</t>
  </si>
  <si>
    <t>BASS</t>
  </si>
  <si>
    <t>NIREUS</t>
  </si>
  <si>
    <t>March</t>
  </si>
  <si>
    <t>GR IR. POW.1,5</t>
  </si>
  <si>
    <t>POWER</t>
  </si>
  <si>
    <t>IRIDA</t>
  </si>
  <si>
    <t>GR BASS SMOOTHLY</t>
  </si>
  <si>
    <t>AKK01\BAS01032013NIR</t>
  </si>
  <si>
    <t>Unchecked</t>
  </si>
  <si>
    <t>A 1-300</t>
  </si>
  <si>
    <t>GR IR. POW. 2</t>
  </si>
  <si>
    <t>AKK02</t>
  </si>
  <si>
    <t>GR IR. PLUS 4,5 Β</t>
  </si>
  <si>
    <t>PLUS</t>
  </si>
  <si>
    <t>GR IR. PLUS 6 Β</t>
  </si>
  <si>
    <t>AKZ09</t>
  </si>
  <si>
    <t>BAS01042014VΜΙ</t>
  </si>
  <si>
    <t>VONITSA</t>
  </si>
  <si>
    <t>44-63%14,3</t>
  </si>
  <si>
    <t>April</t>
  </si>
  <si>
    <t>GR IR. SMART 3</t>
  </si>
  <si>
    <t>SMART</t>
  </si>
  <si>
    <t>AKS02</t>
  </si>
  <si>
    <t>BAS01062013NIR</t>
  </si>
  <si>
    <t>June</t>
  </si>
  <si>
    <t>AKS07\BAS01062013NIR</t>
  </si>
  <si>
    <t>C 365-600</t>
  </si>
  <si>
    <t>AKS08</t>
  </si>
  <si>
    <t>BAS01062013NIRx</t>
  </si>
  <si>
    <t>AKZ07\BAS01062013NIRx</t>
  </si>
  <si>
    <t>AKZ02</t>
  </si>
  <si>
    <t>BAS02032013NIR</t>
  </si>
  <si>
    <t>AKZ02\BAS02032013NIR</t>
  </si>
  <si>
    <t>AKZ05</t>
  </si>
  <si>
    <t>PEZ04</t>
  </si>
  <si>
    <t>BAS03052014VML (A5B)</t>
  </si>
  <si>
    <t>42-70%23,3</t>
  </si>
  <si>
    <t>May</t>
  </si>
  <si>
    <t>PEΔ327</t>
  </si>
  <si>
    <t>GR AGR 03  (6.5 mm)</t>
  </si>
  <si>
    <t>OPTIMA</t>
  </si>
  <si>
    <t>AGROINVEST</t>
  </si>
  <si>
    <t>AKZ07</t>
  </si>
  <si>
    <t>BAS04042014VML (Σ10Β)</t>
  </si>
  <si>
    <t>32-68%20,2</t>
  </si>
  <si>
    <t>DIX12</t>
  </si>
  <si>
    <t>GR AGR 02  (5 mm)</t>
  </si>
  <si>
    <t>PEΒ12</t>
  </si>
  <si>
    <t>BAS05092013VMLGE</t>
  </si>
  <si>
    <t>57-100%24,7</t>
  </si>
  <si>
    <t>September</t>
  </si>
  <si>
    <t>PEZ04\BAS05092013VMLGE</t>
  </si>
  <si>
    <t>PEZΑ1</t>
  </si>
  <si>
    <t>BAS06052015VMS</t>
  </si>
  <si>
    <t>BASS GROWTH MODEL 1-6-15-SMOOTHLY-PROTOTYPE P.K. ALL</t>
  </si>
  <si>
    <t>AKS10</t>
  </si>
  <si>
    <t>BAS07032015VML</t>
  </si>
  <si>
    <t>AKZ01</t>
  </si>
  <si>
    <t>BAS07032015VML B</t>
  </si>
  <si>
    <t>PEΑ05</t>
  </si>
  <si>
    <t>BAS07052014VML</t>
  </si>
  <si>
    <t>42-70%23,4</t>
  </si>
  <si>
    <t>PEΑ03</t>
  </si>
  <si>
    <t>BAS09042013NIRΑ</t>
  </si>
  <si>
    <t>PEΑ03\BAS09042013NIRΑ</t>
  </si>
  <si>
    <t>B 300-365</t>
  </si>
  <si>
    <t>PEΑ02</t>
  </si>
  <si>
    <t>PEΑ06</t>
  </si>
  <si>
    <t>BAS09042013NIRΒ</t>
  </si>
  <si>
    <t>PEΑ06\BAS09042013NIRΒ</t>
  </si>
  <si>
    <t>BAS09042015VML A</t>
  </si>
  <si>
    <t>PEZ06</t>
  </si>
  <si>
    <t>BAS09042015VML B</t>
  </si>
  <si>
    <t>AKΠ02</t>
  </si>
  <si>
    <t>BAS09082014VML</t>
  </si>
  <si>
    <t>August</t>
  </si>
  <si>
    <t>PEZ02</t>
  </si>
  <si>
    <t>BAS09102013NS</t>
  </si>
  <si>
    <t>October</t>
  </si>
  <si>
    <t>PEΑ14</t>
  </si>
  <si>
    <t>PEΑ12</t>
  </si>
  <si>
    <t>BAS09112014VMS</t>
  </si>
  <si>
    <t>November</t>
  </si>
  <si>
    <t>PEΒ07</t>
  </si>
  <si>
    <t>BAS10102014VNS</t>
  </si>
  <si>
    <t>SMALL</t>
  </si>
  <si>
    <t>AKS09</t>
  </si>
  <si>
    <t>BAS11022015VΜΙ Α</t>
  </si>
  <si>
    <t>February</t>
  </si>
  <si>
    <t>BAS11022015VΜΙ Β</t>
  </si>
  <si>
    <t>BAS11042013NIR</t>
  </si>
  <si>
    <t>PEΑ14\BAS11042013NIR</t>
  </si>
  <si>
    <t>PEΓ16</t>
  </si>
  <si>
    <t>AKZ08</t>
  </si>
  <si>
    <t>BAS11042014VML(S7B)</t>
  </si>
  <si>
    <t>0-22%21,6</t>
  </si>
  <si>
    <t>DIX11</t>
  </si>
  <si>
    <t>PEΑ01</t>
  </si>
  <si>
    <t>BAS11062013NIR</t>
  </si>
  <si>
    <t>PEΑ01\BAS11062013NIR</t>
  </si>
  <si>
    <t>PEΓ03</t>
  </si>
  <si>
    <t>PEΓ05</t>
  </si>
  <si>
    <t>BAS11102014VMS</t>
  </si>
  <si>
    <t>PEΔ324</t>
  </si>
  <si>
    <t>PEZ12</t>
  </si>
  <si>
    <t>BAS11112014VMS</t>
  </si>
  <si>
    <t>PEΓ08</t>
  </si>
  <si>
    <t>PEΓ18</t>
  </si>
  <si>
    <t>BAS13092014VML</t>
  </si>
  <si>
    <t>BIG</t>
  </si>
  <si>
    <t>PEΓ19</t>
  </si>
  <si>
    <t>PEΔ323</t>
  </si>
  <si>
    <t>PEΓ09</t>
  </si>
  <si>
    <t>BAS13112014VMS</t>
  </si>
  <si>
    <t>BAS13122013VON</t>
  </si>
  <si>
    <t>67-100%13,5</t>
  </si>
  <si>
    <t>December</t>
  </si>
  <si>
    <t>PEZ10</t>
  </si>
  <si>
    <t>BAS13122014VMS</t>
  </si>
  <si>
    <t>PEΓ22</t>
  </si>
  <si>
    <t>BAS14032014VΜΙ</t>
  </si>
  <si>
    <t>22-43%15,1</t>
  </si>
  <si>
    <t>DIX10</t>
  </si>
  <si>
    <t>PEΑ13</t>
  </si>
  <si>
    <t>BAS14042014VML</t>
  </si>
  <si>
    <t>23-41%20,6</t>
  </si>
  <si>
    <t>PEZ03</t>
  </si>
  <si>
    <t>BAS14042014VMLx</t>
  </si>
  <si>
    <t>PEΓ20</t>
  </si>
  <si>
    <t>PEΑ15</t>
  </si>
  <si>
    <t>BAS14042015VML</t>
  </si>
  <si>
    <t>PEZ05</t>
  </si>
  <si>
    <t>BAS17042014VML</t>
  </si>
  <si>
    <t>12-31%19,8</t>
  </si>
  <si>
    <t>PEΔ326</t>
  </si>
  <si>
    <t>BAS17042015VML A</t>
  </si>
  <si>
    <t>PEZ15</t>
  </si>
  <si>
    <t>BAS17042015VML B</t>
  </si>
  <si>
    <t>PEZ11</t>
  </si>
  <si>
    <t>BAS17112014VMS</t>
  </si>
  <si>
    <t>PEΒ06</t>
  </si>
  <si>
    <t>BAS17122013VON</t>
  </si>
  <si>
    <t>PEΓ07</t>
  </si>
  <si>
    <t>BAS18072013VON</t>
  </si>
  <si>
    <t>42-100%17,5</t>
  </si>
  <si>
    <t>July</t>
  </si>
  <si>
    <t>PEΑ10\BAS18072013VON</t>
  </si>
  <si>
    <t>AKS06</t>
  </si>
  <si>
    <t>BAS18072014VΜL</t>
  </si>
  <si>
    <t>PEΑ11</t>
  </si>
  <si>
    <t>BAS19062013NIR</t>
  </si>
  <si>
    <t>PEΑ11\BAS19062013NIR</t>
  </si>
  <si>
    <t>PEΒ03</t>
  </si>
  <si>
    <t>BAS19092014VML</t>
  </si>
  <si>
    <t>PEΓ17</t>
  </si>
  <si>
    <t>BAS20032014VΑ</t>
  </si>
  <si>
    <t>81-100%18,9</t>
  </si>
  <si>
    <t>DIX07</t>
  </si>
  <si>
    <t>AKS04</t>
  </si>
  <si>
    <t>BAS20032014xVΑ</t>
  </si>
  <si>
    <t>DIX03</t>
  </si>
  <si>
    <t>AKZ06</t>
  </si>
  <si>
    <t xml:space="preserve">BAS20032015VML </t>
  </si>
  <si>
    <t>BAS21032015VML</t>
  </si>
  <si>
    <t>PEΓ06</t>
  </si>
  <si>
    <t>BAS22052013NIR</t>
  </si>
  <si>
    <t>AKS04\BAS22052013NIR</t>
  </si>
  <si>
    <t>BAS22052013NIRx</t>
  </si>
  <si>
    <t>AKS09\BAS22052013NIRx</t>
  </si>
  <si>
    <t>AKS03</t>
  </si>
  <si>
    <t>BAS22092014VMS</t>
  </si>
  <si>
    <t>PEΒ13</t>
  </si>
  <si>
    <t>BAS22102014DS</t>
  </si>
  <si>
    <t>PEΒ08</t>
  </si>
  <si>
    <t>BAS23042014VML</t>
  </si>
  <si>
    <t>ANΠ02</t>
  </si>
  <si>
    <t>BAS23082014VML</t>
  </si>
  <si>
    <t>42-85%15,8</t>
  </si>
  <si>
    <t>PEΒ05</t>
  </si>
  <si>
    <t>BAS23092014VMS</t>
  </si>
  <si>
    <t>PEΑ10</t>
  </si>
  <si>
    <t>BAS24112014VMS</t>
  </si>
  <si>
    <t>BAS25072014VML</t>
  </si>
  <si>
    <t>0-37%16,4</t>
  </si>
  <si>
    <t>DIX09</t>
  </si>
  <si>
    <t>PEΑ09</t>
  </si>
  <si>
    <t>BAS26102013NS</t>
  </si>
  <si>
    <t>BAS27042015VΑ</t>
  </si>
  <si>
    <t>AKZ04</t>
  </si>
  <si>
    <t>BAS27062015VML  Β</t>
  </si>
  <si>
    <t>AKK04</t>
  </si>
  <si>
    <t>BAS27062015VML Α</t>
  </si>
  <si>
    <t>BAS27082013VMLEN</t>
  </si>
  <si>
    <t>PEΑ04\BAS27082013VMLEN</t>
  </si>
  <si>
    <t>AKS05</t>
  </si>
  <si>
    <t>BAS27082014VMSA</t>
  </si>
  <si>
    <t>0-9%21,3</t>
  </si>
  <si>
    <t>DIX08</t>
  </si>
  <si>
    <t>ANΠ04</t>
  </si>
  <si>
    <t>AKZ05B</t>
  </si>
  <si>
    <t>BAS27082014VMSB</t>
  </si>
  <si>
    <t>10-29%20</t>
  </si>
  <si>
    <t>PEZΒ13</t>
  </si>
  <si>
    <t>BAS27102014DS</t>
  </si>
  <si>
    <t>BAS28032015VML A</t>
  </si>
  <si>
    <t>ANΠ05</t>
  </si>
  <si>
    <t>AKZΚ1</t>
  </si>
  <si>
    <t>BAS28032015VML B</t>
  </si>
  <si>
    <t>ANΠ06</t>
  </si>
  <si>
    <t>AKZ03Β</t>
  </si>
  <si>
    <t>BAS28072014VML</t>
  </si>
  <si>
    <t>48-70%18,5</t>
  </si>
  <si>
    <t>AKS01</t>
  </si>
  <si>
    <t>BAS29032014VΜΙ</t>
  </si>
  <si>
    <t>80-100%12,5</t>
  </si>
  <si>
    <t>DIX04</t>
  </si>
  <si>
    <t>BAS29042013NIR</t>
  </si>
  <si>
    <t>PEΑ05\BAS29042013NIR</t>
  </si>
  <si>
    <t>BAS29092014VMS</t>
  </si>
  <si>
    <t>PEZ09</t>
  </si>
  <si>
    <t>BAS29102013NS</t>
  </si>
  <si>
    <t>BAS30082014VMS A</t>
  </si>
  <si>
    <t>64-85%19,5</t>
  </si>
  <si>
    <t>BAS30082014VMS B</t>
  </si>
  <si>
    <t>64-85%15,2</t>
  </si>
  <si>
    <t>AKZ03</t>
  </si>
  <si>
    <t>BAS31032014VMI</t>
  </si>
  <si>
    <t>0-58%17,4</t>
  </si>
  <si>
    <t>BAS31072013VON</t>
  </si>
  <si>
    <t>28-86%17,9</t>
  </si>
  <si>
    <t>PEΑ13\BAS31072013VON</t>
  </si>
  <si>
    <t>BAS31072013VONx</t>
  </si>
  <si>
    <t>PEZ03\BAS31072013VONx</t>
  </si>
  <si>
    <t>BAS31072014VML</t>
  </si>
  <si>
    <t>80-100%20,7</t>
  </si>
  <si>
    <t>L1/12/12A-NHR</t>
  </si>
  <si>
    <t>PEΒ05\L1/12/12A-NHR</t>
  </si>
  <si>
    <t>PEΒ15</t>
  </si>
  <si>
    <t>L1/12/12B-NHR</t>
  </si>
  <si>
    <t>PEΒ15\L1/12/12B-NHR</t>
  </si>
  <si>
    <t>PEΑ08</t>
  </si>
  <si>
    <t>L10/4/12A-NHR</t>
  </si>
  <si>
    <t>PEΑ08\L10/4/12A-NHR</t>
  </si>
  <si>
    <t>PEΓ04</t>
  </si>
  <si>
    <t>L10/4/12B-NHR</t>
  </si>
  <si>
    <t>PEΓ04\L10/4/12B-NHR</t>
  </si>
  <si>
    <t>L10/5/12-NHR</t>
  </si>
  <si>
    <t>PEΓ03\L10/5/12-NHR</t>
  </si>
  <si>
    <t>L12/6/12A-NHR</t>
  </si>
  <si>
    <t>PEΒ03\L12/6/12A-NHR</t>
  </si>
  <si>
    <t>L12/6/12B-NHR</t>
  </si>
  <si>
    <t>PEΒ12\L12/6/12B-NHR</t>
  </si>
  <si>
    <t>L16/6/12A-HEL</t>
  </si>
  <si>
    <t>HELENIC</t>
  </si>
  <si>
    <t>PEΒ07\L16/6/12A-HEL</t>
  </si>
  <si>
    <t>PEΒ04</t>
  </si>
  <si>
    <t>L16/6/12B-HEL</t>
  </si>
  <si>
    <t>PEΒ04\L16/6/12B-HEL</t>
  </si>
  <si>
    <t>L17/8/12A-NHR</t>
  </si>
  <si>
    <t>PEΓ17\L17/8/12A-NHR</t>
  </si>
  <si>
    <t>PEΓ21</t>
  </si>
  <si>
    <t>L17/8/12B-NHR</t>
  </si>
  <si>
    <t>L19/5/12A-HEL</t>
  </si>
  <si>
    <t>L19/5/12B-HEL</t>
  </si>
  <si>
    <t>L21/5/12-HEL</t>
  </si>
  <si>
    <t>PEΒ16</t>
  </si>
  <si>
    <t>L23/11/12-NHR</t>
  </si>
  <si>
    <t>PEΒ16\L23/11/12-NHR</t>
  </si>
  <si>
    <t>L25/6/12A</t>
  </si>
  <si>
    <t>PEΒ06\L25/6/12A</t>
  </si>
  <si>
    <t>L25/6/12B</t>
  </si>
  <si>
    <t>PEΓ14</t>
  </si>
  <si>
    <t>PEΓ14\L25/6/12B</t>
  </si>
  <si>
    <t>L29/3/12-HEL</t>
  </si>
  <si>
    <t>PEΑ02\L29/3/12-HEL</t>
  </si>
  <si>
    <t>PEΑ04</t>
  </si>
  <si>
    <t>PEΓ15</t>
  </si>
  <si>
    <t>PEΓ15\L29/3/12-HEL</t>
  </si>
  <si>
    <t>PEΓ16\L29/3/12-HEL</t>
  </si>
  <si>
    <t>PEΑ12\L29/3/12-HEL</t>
  </si>
  <si>
    <t>L5/7/12-HEL</t>
  </si>
  <si>
    <t>AKS01\L5/7/12-HEL</t>
  </si>
  <si>
    <t>L6/7/12-VER</t>
  </si>
  <si>
    <t>AKS02\L6/7/12-VER</t>
  </si>
  <si>
    <t>L8/11/12A-NHR</t>
  </si>
  <si>
    <t>PEΒ13\L8/11/12A-NHR</t>
  </si>
  <si>
    <t>PEΒ14</t>
  </si>
  <si>
    <t>L8/11/12B-NHR</t>
  </si>
  <si>
    <t>PEΒ14\L8/11/12B-NHR</t>
  </si>
  <si>
    <t>Raw material composition Greece (Sea bass &amp; Sea bream)</t>
  </si>
  <si>
    <t>FEED SUPPLIER</t>
  </si>
  <si>
    <t>PERSEAS</t>
  </si>
  <si>
    <t>VERONESI</t>
  </si>
  <si>
    <t>DIBAQ</t>
  </si>
  <si>
    <t>BIOMAR Hellas</t>
  </si>
  <si>
    <t>SORGAL</t>
  </si>
  <si>
    <t>Period</t>
  </si>
  <si>
    <t>DEC -15</t>
  </si>
  <si>
    <t>Food type</t>
  </si>
  <si>
    <t>PLUS B</t>
  </si>
  <si>
    <t>AQUA III</t>
  </si>
  <si>
    <t>BASIC</t>
  </si>
  <si>
    <t>OPTIMA HM</t>
  </si>
  <si>
    <t>OPTIMA (PAP)</t>
  </si>
  <si>
    <t>NUTRAPLUS</t>
  </si>
  <si>
    <t>EFICO YM 463</t>
  </si>
  <si>
    <t>std_green</t>
  </si>
  <si>
    <t>Size</t>
  </si>
  <si>
    <t>PROTEINS  AVERAGE %</t>
  </si>
  <si>
    <t>LIPIDS AVERAGE %</t>
  </si>
  <si>
    <t>Vitamin &amp; Mineral Premix</t>
  </si>
  <si>
    <t>Proteins_Avg</t>
  </si>
  <si>
    <t>Lipids_Avg</t>
  </si>
  <si>
    <t>Vitamin_Mineral_Premix</t>
  </si>
  <si>
    <t>Digestible_Energy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</si>
</sst>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61"/>
    </font>
    <font>
      <sz val="8.25"/>
      <color rgb="FF000000"/>
      <name val="Tahoma"/>
      <family val="2"/>
      <charset val="161"/>
    </font>
    <font>
      <b/>
      <sz val="8.25"/>
      <color rgb="FFFF0000"/>
      <name val="Tahoma"/>
      <family val="2"/>
      <charset val="161"/>
    </font>
    <font>
      <sz val="8.25"/>
      <name val="Tahoma"/>
      <family val="2"/>
      <charset val="161"/>
    </font>
    <font>
      <sz val="11"/>
      <name val="Calibri"/>
      <family val="2"/>
      <charset val="161"/>
    </font>
    <font>
      <sz val="8.25"/>
      <color rgb="FFFF0000"/>
      <name val="Tahoma"/>
      <family val="2"/>
      <charset val="161"/>
    </font>
    <font>
      <sz val="11"/>
      <color rgb="FF000000"/>
      <name val="Calibri"/>
      <family val="2"/>
      <charset val="161"/>
    </font>
    <font>
      <sz val="11"/>
      <color rgb="FF222222"/>
      <name val="Calibri"/>
      <family val="2"/>
      <charset val="161"/>
    </font>
    <font>
      <b/>
      <sz val="11"/>
      <color rgb="FF222222"/>
      <name val="Calibri"/>
      <family val="2"/>
      <charset val="161"/>
    </font>
    <font>
      <b/>
      <sz val="16"/>
      <color rgb="FFFFFFFF"/>
      <name val="Calibri"/>
      <family val="2"/>
      <charset val="161"/>
    </font>
    <font>
      <b/>
      <sz val="11"/>
      <color rgb="FFFFFFFF"/>
      <name val="Calibri"/>
      <family val="2"/>
      <charset val="161"/>
    </font>
    <font>
      <b/>
      <sz val="11"/>
      <color rgb="FF000000"/>
      <name val="Calibri"/>
      <family val="2"/>
      <charset val="161"/>
    </font>
    <font>
      <b/>
      <sz val="10"/>
      <color rgb="FF222222"/>
      <name val="Calibri"/>
      <family val="2"/>
      <charset val="161"/>
    </font>
    <font>
      <sz val="11"/>
      <color rgb="FF1F497D"/>
      <name val="Calibri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5" fillId="0" borderId="1" xfId="0" applyFont="1" applyFill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0" fillId="3" borderId="0" xfId="0" applyFill="1"/>
    <xf numFmtId="0" fontId="7" fillId="3" borderId="0" xfId="0" applyFont="1" applyFill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9" fontId="6" fillId="3" borderId="6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 wrapText="1"/>
    </xf>
    <xf numFmtId="10" fontId="7" fillId="3" borderId="6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 wrapText="1"/>
    </xf>
    <xf numFmtId="0" fontId="11" fillId="0" borderId="0" xfId="0" applyFont="1"/>
    <xf numFmtId="0" fontId="13" fillId="0" borderId="0" xfId="0" applyFont="1"/>
    <xf numFmtId="2" fontId="0" fillId="0" borderId="0" xfId="0" applyNumberFormat="1"/>
    <xf numFmtId="0" fontId="8" fillId="3" borderId="0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335"/>
  <sheetViews>
    <sheetView showGridLines="0" tabSelected="1" workbookViewId="0">
      <selection activeCell="D18" sqref="D18"/>
    </sheetView>
  </sheetViews>
  <sheetFormatPr defaultRowHeight="15" x14ac:dyDescent="0.25"/>
  <cols>
    <col min="1" max="2" width="10.7109375" customWidth="1"/>
    <col min="3" max="3" width="8.5703125" customWidth="1"/>
    <col min="4" max="4" width="22.85546875" customWidth="1"/>
    <col min="5" max="5" width="10.7109375" customWidth="1"/>
    <col min="6" max="6" width="15.42578125" bestFit="1" customWidth="1"/>
    <col min="7" max="7" width="14.140625" bestFit="1" customWidth="1"/>
    <col min="8" max="8" width="7.28515625" bestFit="1" customWidth="1"/>
    <col min="9" max="9" width="10.5703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12.7109375" customWidth="1"/>
    <col min="16" max="16" width="23.140625" customWidth="1"/>
    <col min="17" max="17" width="16.5703125" bestFit="1" customWidth="1"/>
    <col min="18" max="18" width="18.28515625" customWidth="1"/>
    <col min="19" max="19" width="23.42578125" customWidth="1"/>
    <col min="20" max="20" width="16.7109375" customWidth="1"/>
    <col min="21" max="21" width="12.28515625" customWidth="1"/>
    <col min="22" max="22" width="9.140625" customWidth="1"/>
    <col min="23" max="23" width="10.7109375" customWidth="1"/>
    <col min="24" max="24" width="10.28515625" customWidth="1"/>
    <col min="25" max="26" width="17.7109375" customWidth="1"/>
    <col min="27" max="28" width="12.7109375" customWidth="1"/>
    <col min="29" max="29" width="16.140625" customWidth="1"/>
    <col min="30" max="36" width="12.7109375" customWidth="1"/>
    <col min="37" max="37" width="14.28515625" customWidth="1"/>
    <col min="38" max="38" width="24.140625" customWidth="1"/>
    <col min="39" max="39" width="14.28515625" bestFit="1" customWidth="1"/>
    <col min="40" max="40" width="22.7109375" bestFit="1" customWidth="1"/>
    <col min="41" max="41" width="12.7109375" customWidth="1"/>
    <col min="42" max="42" width="13.85546875" bestFit="1" customWidth="1"/>
    <col min="43" max="43" width="17.28515625" bestFit="1" customWidth="1"/>
    <col min="44" max="44" width="13.85546875" customWidth="1"/>
    <col min="45" max="45" width="22" bestFit="1" customWidth="1"/>
    <col min="46" max="46" width="15.140625" customWidth="1"/>
    <col min="47" max="49" width="12.7109375" customWidth="1"/>
    <col min="50" max="50" width="18.42578125" customWidth="1"/>
    <col min="51" max="51" width="18.5703125" customWidth="1"/>
    <col min="52" max="64" width="12.7109375" customWidth="1"/>
    <col min="65" max="65" width="17.5703125" customWidth="1"/>
    <col min="66" max="66" width="19.7109375" bestFit="1" customWidth="1"/>
    <col min="67" max="67" width="18.85546875" bestFit="1" customWidth="1"/>
    <col min="68" max="69" width="12.7109375" customWidth="1"/>
  </cols>
  <sheetData>
    <row r="1" spans="1:69" ht="3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22</v>
      </c>
      <c r="AB1" s="1" t="s">
        <v>23</v>
      </c>
      <c r="AC1" s="2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2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2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</row>
    <row r="2" spans="1:69" s="7" customFormat="1" ht="15" customHeight="1" x14ac:dyDescent="0.25">
      <c r="A2" s="9" t="s">
        <v>65</v>
      </c>
      <c r="B2" s="9" t="s">
        <v>66</v>
      </c>
      <c r="C2" s="9" t="s">
        <v>135</v>
      </c>
      <c r="D2" s="9" t="s">
        <v>342</v>
      </c>
      <c r="E2" s="9" t="s">
        <v>69</v>
      </c>
      <c r="F2" s="10">
        <v>4.88</v>
      </c>
      <c r="G2" s="10">
        <v>5.04</v>
      </c>
      <c r="H2" s="9" t="s">
        <v>322</v>
      </c>
      <c r="I2" s="9"/>
      <c r="J2" s="10">
        <v>2012</v>
      </c>
      <c r="K2" s="9" t="s">
        <v>71</v>
      </c>
      <c r="L2" s="11">
        <v>41341</v>
      </c>
      <c r="M2" s="11">
        <v>41364</v>
      </c>
      <c r="N2" s="10">
        <v>165.77</v>
      </c>
      <c r="O2" s="10">
        <v>172</v>
      </c>
      <c r="P2" s="10">
        <v>170.8</v>
      </c>
      <c r="Q2" s="10">
        <v>0.7</v>
      </c>
      <c r="R2" s="10">
        <v>171.12</v>
      </c>
      <c r="S2" s="10">
        <v>171.86</v>
      </c>
      <c r="T2" s="9" t="s">
        <v>81</v>
      </c>
      <c r="U2" s="9" t="s">
        <v>82</v>
      </c>
      <c r="V2" s="9" t="s">
        <v>74</v>
      </c>
      <c r="W2" s="32">
        <v>0.46</v>
      </c>
      <c r="X2" s="32">
        <v>0.19863636363636364</v>
      </c>
      <c r="Y2" s="32">
        <v>2.6136363636363638E-2</v>
      </c>
      <c r="Z2" s="32">
        <v>20.075714285714284</v>
      </c>
      <c r="AA2" s="10">
        <v>1250</v>
      </c>
      <c r="AB2" s="10">
        <v>1512.727603071048</v>
      </c>
      <c r="AC2" s="10">
        <v>17.37</v>
      </c>
      <c r="AD2" s="10">
        <v>82356</v>
      </c>
      <c r="AE2" s="10">
        <v>13652.154119999999</v>
      </c>
      <c r="AF2" s="10">
        <v>82031</v>
      </c>
      <c r="AG2" s="10">
        <v>14109.332</v>
      </c>
      <c r="AH2" s="10">
        <v>0</v>
      </c>
      <c r="AI2" s="10">
        <v>0</v>
      </c>
      <c r="AJ2" s="10">
        <v>0</v>
      </c>
      <c r="AK2" s="10">
        <v>457.17788000000002</v>
      </c>
      <c r="AL2" s="10">
        <v>384.99059999999997</v>
      </c>
      <c r="AM2" s="10">
        <v>2.734165528743429</v>
      </c>
      <c r="AN2" s="10">
        <v>3.2468325200667238</v>
      </c>
      <c r="AO2" s="10">
        <v>375</v>
      </c>
      <c r="AP2" s="10">
        <v>576</v>
      </c>
      <c r="AQ2" s="10">
        <v>34.9</v>
      </c>
      <c r="AR2" s="10">
        <v>0.39</v>
      </c>
      <c r="AS2" s="10">
        <v>0.39</v>
      </c>
      <c r="AT2" s="10">
        <v>0.16</v>
      </c>
      <c r="AU2" s="10">
        <v>887.5</v>
      </c>
      <c r="AV2" s="10">
        <v>1.1830000000000001</v>
      </c>
      <c r="AW2" s="9" t="s">
        <v>178</v>
      </c>
      <c r="AX2" s="9" t="s">
        <v>75</v>
      </c>
      <c r="AY2" s="9" t="s">
        <v>343</v>
      </c>
      <c r="AZ2" s="12" t="s">
        <v>77</v>
      </c>
      <c r="BA2" s="12"/>
      <c r="BB2" s="10">
        <v>0</v>
      </c>
      <c r="BC2" s="10">
        <v>10</v>
      </c>
      <c r="BD2" s="10">
        <v>15.04</v>
      </c>
      <c r="BE2" s="10">
        <v>0</v>
      </c>
      <c r="BF2" s="10">
        <v>0</v>
      </c>
      <c r="BG2" s="10">
        <v>1</v>
      </c>
      <c r="BH2" s="10">
        <v>0</v>
      </c>
      <c r="BI2" s="10">
        <v>1</v>
      </c>
      <c r="BJ2" s="10">
        <v>1275</v>
      </c>
      <c r="BK2" s="10">
        <v>1.5305020046575277</v>
      </c>
      <c r="BL2" s="10">
        <v>2.2093376006139906</v>
      </c>
      <c r="BM2" s="10">
        <v>1189</v>
      </c>
      <c r="BN2" s="9" t="s">
        <v>78</v>
      </c>
      <c r="BO2" s="9" t="s">
        <v>78</v>
      </c>
      <c r="BP2" s="12"/>
      <c r="BQ2" s="12"/>
    </row>
    <row r="3" spans="1:69" s="7" customFormat="1" ht="15" customHeight="1" x14ac:dyDescent="0.25">
      <c r="A3" s="9" t="s">
        <v>65</v>
      </c>
      <c r="B3" s="9" t="s">
        <v>66</v>
      </c>
      <c r="C3" s="9" t="s">
        <v>247</v>
      </c>
      <c r="D3" s="9" t="s">
        <v>304</v>
      </c>
      <c r="E3" s="9" t="s">
        <v>69</v>
      </c>
      <c r="F3" s="10">
        <v>1.88</v>
      </c>
      <c r="G3" s="10">
        <v>2.5299999999999998</v>
      </c>
      <c r="H3" s="9" t="s">
        <v>70</v>
      </c>
      <c r="I3" s="9"/>
      <c r="J3" s="10">
        <v>2012</v>
      </c>
      <c r="K3" s="9" t="s">
        <v>185</v>
      </c>
      <c r="L3" s="11">
        <v>41364</v>
      </c>
      <c r="M3" s="11">
        <v>41394</v>
      </c>
      <c r="N3" s="10">
        <v>17</v>
      </c>
      <c r="O3" s="10">
        <v>23</v>
      </c>
      <c r="P3" s="10">
        <v>22.89</v>
      </c>
      <c r="Q3" s="10">
        <v>0.48</v>
      </c>
      <c r="R3" s="10">
        <v>22.88</v>
      </c>
      <c r="S3" s="10">
        <v>24.44</v>
      </c>
      <c r="T3" s="9" t="s">
        <v>79</v>
      </c>
      <c r="U3" s="9" t="s">
        <v>73</v>
      </c>
      <c r="V3" s="9" t="s">
        <v>74</v>
      </c>
      <c r="W3" s="32">
        <f>VLOOKUP(V3,Tables!$M$2:$N$9,2,FALSE)</f>
        <v>0.44</v>
      </c>
      <c r="X3" s="32">
        <f>VLOOKUP(V3,Tables!$M$2:$P$9,3,FALSE)</f>
        <v>0.19</v>
      </c>
      <c r="Y3" s="32">
        <f>VLOOKUP(V3,Tables!$M$2:$P$9,4,FALSE)</f>
        <v>2.5000000000000001E-2</v>
      </c>
      <c r="Z3" s="32">
        <v>19.2</v>
      </c>
      <c r="AA3" s="10">
        <v>1036</v>
      </c>
      <c r="AB3" s="10">
        <v>1313.6470510310967</v>
      </c>
      <c r="AC3" s="10">
        <v>21.14</v>
      </c>
      <c r="AD3" s="10">
        <v>110570</v>
      </c>
      <c r="AE3" s="10">
        <v>1879.69</v>
      </c>
      <c r="AF3" s="10">
        <v>109915</v>
      </c>
      <c r="AG3" s="10">
        <v>2528.0450000000001</v>
      </c>
      <c r="AH3" s="10">
        <v>0</v>
      </c>
      <c r="AI3" s="10">
        <v>0</v>
      </c>
      <c r="AJ3" s="10">
        <v>0</v>
      </c>
      <c r="AK3" s="10">
        <v>648.35500000000002</v>
      </c>
      <c r="AL3" s="10">
        <v>635.16520000000003</v>
      </c>
      <c r="AM3" s="10">
        <v>1.5978900448057005</v>
      </c>
      <c r="AN3" s="10">
        <v>1.6310717274812916</v>
      </c>
      <c r="AO3" s="10">
        <v>655</v>
      </c>
      <c r="AP3" s="10">
        <v>1209</v>
      </c>
      <c r="AQ3" s="10">
        <v>45.82</v>
      </c>
      <c r="AR3" s="10">
        <v>1.58</v>
      </c>
      <c r="AS3" s="10">
        <v>1.58</v>
      </c>
      <c r="AT3" s="10">
        <v>1.01</v>
      </c>
      <c r="AU3" s="10">
        <v>1036</v>
      </c>
      <c r="AV3" s="10">
        <v>1.7</v>
      </c>
      <c r="AW3" s="12"/>
      <c r="AX3" s="9" t="s">
        <v>75</v>
      </c>
      <c r="AY3" s="9" t="s">
        <v>305</v>
      </c>
      <c r="AZ3" s="12" t="s">
        <v>77</v>
      </c>
      <c r="BA3" s="12"/>
      <c r="BB3" s="10">
        <v>0</v>
      </c>
      <c r="BC3" s="10">
        <v>2</v>
      </c>
      <c r="BD3" s="10">
        <v>15.92</v>
      </c>
      <c r="BE3" s="10">
        <v>0</v>
      </c>
      <c r="BF3" s="10">
        <v>0</v>
      </c>
      <c r="BG3" s="10">
        <v>0</v>
      </c>
      <c r="BH3" s="10">
        <v>0</v>
      </c>
      <c r="BI3" s="10">
        <v>2</v>
      </c>
      <c r="BJ3" s="10">
        <v>13375</v>
      </c>
      <c r="BK3" s="10">
        <v>10.848406196771839</v>
      </c>
      <c r="BL3" s="10">
        <v>2.0279582594999015</v>
      </c>
      <c r="BM3" s="10">
        <v>1616</v>
      </c>
      <c r="BN3" s="9" t="s">
        <v>78</v>
      </c>
      <c r="BO3" s="9" t="s">
        <v>78</v>
      </c>
      <c r="BP3" s="12"/>
      <c r="BQ3" s="12"/>
    </row>
    <row r="4" spans="1:69" s="7" customFormat="1" ht="15" customHeight="1" x14ac:dyDescent="0.25">
      <c r="A4" s="9" t="s">
        <v>65</v>
      </c>
      <c r="B4" s="9" t="s">
        <v>66</v>
      </c>
      <c r="C4" s="9" t="s">
        <v>306</v>
      </c>
      <c r="D4" s="9" t="s">
        <v>307</v>
      </c>
      <c r="E4" s="9" t="s">
        <v>69</v>
      </c>
      <c r="F4" s="10">
        <v>0.93</v>
      </c>
      <c r="G4" s="10">
        <v>1.32</v>
      </c>
      <c r="H4" s="9" t="s">
        <v>70</v>
      </c>
      <c r="I4" s="9"/>
      <c r="J4" s="10">
        <v>2012</v>
      </c>
      <c r="K4" s="9" t="s">
        <v>185</v>
      </c>
      <c r="L4" s="11">
        <v>41364</v>
      </c>
      <c r="M4" s="11">
        <v>41394</v>
      </c>
      <c r="N4" s="10">
        <v>13</v>
      </c>
      <c r="O4" s="10">
        <v>18.7</v>
      </c>
      <c r="P4" s="10">
        <v>18.13</v>
      </c>
      <c r="Q4" s="10">
        <v>3.14</v>
      </c>
      <c r="R4" s="10">
        <v>18.190000000000001</v>
      </c>
      <c r="S4" s="10">
        <v>19.5</v>
      </c>
      <c r="T4" s="9" t="s">
        <v>79</v>
      </c>
      <c r="U4" s="9" t="s">
        <v>73</v>
      </c>
      <c r="V4" s="9" t="s">
        <v>74</v>
      </c>
      <c r="W4" s="32">
        <f>VLOOKUP(V4,Tables!$M$2:$N$9,2,FALSE)</f>
        <v>0.44</v>
      </c>
      <c r="X4" s="32">
        <f>VLOOKUP(V4,Tables!$M$2:$P$9,3,FALSE)</f>
        <v>0.19</v>
      </c>
      <c r="Y4" s="32">
        <f>VLOOKUP(V4,Tables!$M$2:$P$9,4,FALSE)</f>
        <v>2.5000000000000001E-2</v>
      </c>
      <c r="Z4" s="32">
        <v>19.2</v>
      </c>
      <c r="AA4" s="10">
        <v>570</v>
      </c>
      <c r="AB4" s="10">
        <v>721.67485659401041</v>
      </c>
      <c r="AC4" s="10">
        <v>21.02</v>
      </c>
      <c r="AD4" s="10">
        <v>71450</v>
      </c>
      <c r="AE4" s="10">
        <v>928.85</v>
      </c>
      <c r="AF4" s="10">
        <v>70555</v>
      </c>
      <c r="AG4" s="10">
        <v>1319.3785</v>
      </c>
      <c r="AH4" s="10">
        <v>0</v>
      </c>
      <c r="AI4" s="10">
        <v>0</v>
      </c>
      <c r="AJ4" s="10">
        <v>0</v>
      </c>
      <c r="AK4" s="10">
        <v>390.52850000000001</v>
      </c>
      <c r="AL4" s="10">
        <v>354.54545000000002</v>
      </c>
      <c r="AM4" s="10">
        <v>1.4595605698431739</v>
      </c>
      <c r="AN4" s="10">
        <v>1.6076923283037479</v>
      </c>
      <c r="AO4" s="10">
        <v>895</v>
      </c>
      <c r="AP4" s="10">
        <v>775</v>
      </c>
      <c r="AQ4" s="10">
        <v>-15.48</v>
      </c>
      <c r="AR4" s="10">
        <v>1.71</v>
      </c>
      <c r="AS4" s="10">
        <v>1.73</v>
      </c>
      <c r="AT4" s="10">
        <v>1.21</v>
      </c>
      <c r="AU4" s="10">
        <v>567</v>
      </c>
      <c r="AV4" s="10">
        <v>1.7</v>
      </c>
      <c r="AW4" s="12"/>
      <c r="AX4" s="9" t="s">
        <v>75</v>
      </c>
      <c r="AY4" s="9" t="s">
        <v>308</v>
      </c>
      <c r="AZ4" s="12" t="s">
        <v>77</v>
      </c>
      <c r="BA4" s="12"/>
      <c r="BB4" s="10">
        <v>0</v>
      </c>
      <c r="BC4" s="10">
        <v>2</v>
      </c>
      <c r="BD4" s="10">
        <v>15.92</v>
      </c>
      <c r="BE4" s="10">
        <v>0</v>
      </c>
      <c r="BF4" s="10">
        <v>0</v>
      </c>
      <c r="BG4" s="10">
        <v>0</v>
      </c>
      <c r="BH4" s="10">
        <v>0</v>
      </c>
      <c r="BI4" s="10">
        <v>2</v>
      </c>
      <c r="BJ4" s="10">
        <v>7065</v>
      </c>
      <c r="BK4" s="10">
        <v>9.102035557845916</v>
      </c>
      <c r="BL4" s="10">
        <v>1.9393816171822482</v>
      </c>
      <c r="BM4" s="10">
        <v>449</v>
      </c>
      <c r="BN4" s="9" t="s">
        <v>95</v>
      </c>
      <c r="BO4" s="9" t="s">
        <v>95</v>
      </c>
      <c r="BP4" s="12"/>
      <c r="BQ4" s="12"/>
    </row>
    <row r="5" spans="1:69" s="13" customFormat="1" ht="15" customHeight="1" x14ac:dyDescent="0.25">
      <c r="A5" s="9" t="s">
        <v>65</v>
      </c>
      <c r="B5" s="9" t="s">
        <v>66</v>
      </c>
      <c r="C5" s="9" t="s">
        <v>309</v>
      </c>
      <c r="D5" s="9" t="s">
        <v>310</v>
      </c>
      <c r="E5" s="9" t="s">
        <v>69</v>
      </c>
      <c r="F5" s="10">
        <v>5.32</v>
      </c>
      <c r="G5" s="10">
        <v>5.83</v>
      </c>
      <c r="H5" s="9" t="s">
        <v>70</v>
      </c>
      <c r="I5" s="9"/>
      <c r="J5" s="10">
        <v>2012</v>
      </c>
      <c r="K5" s="9" t="s">
        <v>88</v>
      </c>
      <c r="L5" s="11">
        <v>41364</v>
      </c>
      <c r="M5" s="11">
        <v>41394</v>
      </c>
      <c r="N5" s="10">
        <v>185</v>
      </c>
      <c r="O5" s="10">
        <v>204</v>
      </c>
      <c r="P5" s="10">
        <v>202.27</v>
      </c>
      <c r="Q5" s="10">
        <v>0.86</v>
      </c>
      <c r="R5" s="10">
        <v>202.52</v>
      </c>
      <c r="S5" s="10">
        <v>201.84</v>
      </c>
      <c r="T5" s="9" t="s">
        <v>81</v>
      </c>
      <c r="U5" s="9" t="s">
        <v>82</v>
      </c>
      <c r="V5" s="9" t="s">
        <v>74</v>
      </c>
      <c r="W5" s="32">
        <v>0.46</v>
      </c>
      <c r="X5" s="32">
        <v>0.19863636363636364</v>
      </c>
      <c r="Y5" s="32">
        <v>2.6136363636363638E-2</v>
      </c>
      <c r="Z5" s="32">
        <v>20.075714285714284</v>
      </c>
      <c r="AA5" s="10">
        <v>3125</v>
      </c>
      <c r="AB5" s="10">
        <v>3038.7068427096192</v>
      </c>
      <c r="AC5" s="10">
        <v>-2.84</v>
      </c>
      <c r="AD5" s="10">
        <v>80558</v>
      </c>
      <c r="AE5" s="10">
        <v>14903.23</v>
      </c>
      <c r="AF5" s="10">
        <v>79993</v>
      </c>
      <c r="AG5" s="10">
        <v>16318.572</v>
      </c>
      <c r="AH5" s="10">
        <v>0</v>
      </c>
      <c r="AI5" s="10">
        <v>0</v>
      </c>
      <c r="AJ5" s="10">
        <v>0</v>
      </c>
      <c r="AK5" s="10">
        <v>1415.3420000000001</v>
      </c>
      <c r="AL5" s="10">
        <v>1296.95236</v>
      </c>
      <c r="AM5" s="10">
        <v>2.2079469131842338</v>
      </c>
      <c r="AN5" s="10">
        <v>2.4094948252378368</v>
      </c>
      <c r="AO5" s="10">
        <v>565</v>
      </c>
      <c r="AP5" s="10">
        <v>726</v>
      </c>
      <c r="AQ5" s="10">
        <v>22.18</v>
      </c>
      <c r="AR5" s="10">
        <v>0.67</v>
      </c>
      <c r="AS5" s="10">
        <v>0.67</v>
      </c>
      <c r="AT5" s="10">
        <v>0.33</v>
      </c>
      <c r="AU5" s="10">
        <v>3125</v>
      </c>
      <c r="AV5" s="10">
        <v>1.1839999999999999</v>
      </c>
      <c r="AW5" s="12"/>
      <c r="AX5" s="9" t="s">
        <v>75</v>
      </c>
      <c r="AY5" s="9" t="s">
        <v>311</v>
      </c>
      <c r="AZ5" s="12" t="s">
        <v>77</v>
      </c>
      <c r="BA5" s="12"/>
      <c r="BB5" s="10">
        <v>0</v>
      </c>
      <c r="BC5" s="10">
        <v>6</v>
      </c>
      <c r="BD5" s="10">
        <v>15.92</v>
      </c>
      <c r="BE5" s="10">
        <v>0</v>
      </c>
      <c r="BF5" s="10">
        <v>0</v>
      </c>
      <c r="BG5" s="10">
        <v>0</v>
      </c>
      <c r="BH5" s="10">
        <v>0</v>
      </c>
      <c r="BI5" s="10">
        <v>2</v>
      </c>
      <c r="BJ5" s="10">
        <v>1890</v>
      </c>
      <c r="BK5" s="10">
        <v>2.3081714153120916</v>
      </c>
      <c r="BL5" s="10">
        <v>2.9805554067825337</v>
      </c>
      <c r="BM5" s="10">
        <v>708</v>
      </c>
      <c r="BN5" s="9" t="s">
        <v>78</v>
      </c>
      <c r="BO5" s="9" t="s">
        <v>78</v>
      </c>
      <c r="BP5" s="12"/>
      <c r="BQ5" s="12"/>
    </row>
    <row r="6" spans="1:69" s="13" customFormat="1" ht="15" customHeight="1" x14ac:dyDescent="0.25">
      <c r="A6" s="9" t="s">
        <v>65</v>
      </c>
      <c r="B6" s="9" t="s">
        <v>66</v>
      </c>
      <c r="C6" s="9" t="s">
        <v>312</v>
      </c>
      <c r="D6" s="9" t="s">
        <v>313</v>
      </c>
      <c r="E6" s="9" t="s">
        <v>69</v>
      </c>
      <c r="F6" s="10">
        <v>5.53</v>
      </c>
      <c r="G6" s="10">
        <v>6.03</v>
      </c>
      <c r="H6" s="9" t="s">
        <v>70</v>
      </c>
      <c r="I6" s="9"/>
      <c r="J6" s="10">
        <v>2012</v>
      </c>
      <c r="K6" s="9" t="s">
        <v>88</v>
      </c>
      <c r="L6" s="11">
        <v>41364</v>
      </c>
      <c r="M6" s="11">
        <v>41394</v>
      </c>
      <c r="N6" s="10">
        <v>174</v>
      </c>
      <c r="O6" s="10">
        <v>191</v>
      </c>
      <c r="P6" s="10">
        <v>190.32</v>
      </c>
      <c r="Q6" s="10">
        <v>0.36</v>
      </c>
      <c r="R6" s="10">
        <v>190.4</v>
      </c>
      <c r="S6" s="10">
        <v>190.76</v>
      </c>
      <c r="T6" s="9" t="s">
        <v>81</v>
      </c>
      <c r="U6" s="9" t="s">
        <v>82</v>
      </c>
      <c r="V6" s="9" t="s">
        <v>74</v>
      </c>
      <c r="W6" s="32">
        <v>0.46</v>
      </c>
      <c r="X6" s="32">
        <v>0.19863636363636364</v>
      </c>
      <c r="Y6" s="32">
        <v>2.6136363636363638E-2</v>
      </c>
      <c r="Z6" s="32">
        <v>20.075714285714284</v>
      </c>
      <c r="AA6" s="10">
        <v>3225</v>
      </c>
      <c r="AB6" s="10">
        <v>3292.0950288858016</v>
      </c>
      <c r="AC6" s="10">
        <v>2.04</v>
      </c>
      <c r="AD6" s="10">
        <v>88914</v>
      </c>
      <c r="AE6" s="10">
        <v>15471.036</v>
      </c>
      <c r="AF6" s="10">
        <v>88349</v>
      </c>
      <c r="AG6" s="10">
        <v>16874.659</v>
      </c>
      <c r="AH6" s="10">
        <v>0</v>
      </c>
      <c r="AI6" s="10">
        <v>0</v>
      </c>
      <c r="AJ6" s="10">
        <v>0</v>
      </c>
      <c r="AK6" s="10">
        <v>1403.623</v>
      </c>
      <c r="AL6" s="10">
        <v>1350.6135999999999</v>
      </c>
      <c r="AM6" s="10">
        <v>2.2976255020044558</v>
      </c>
      <c r="AN6" s="10">
        <v>2.3878035879395854</v>
      </c>
      <c r="AO6" s="10">
        <v>565</v>
      </c>
      <c r="AP6" s="10">
        <v>806</v>
      </c>
      <c r="AQ6" s="10">
        <v>29.9</v>
      </c>
      <c r="AR6" s="10">
        <v>0.67</v>
      </c>
      <c r="AS6" s="10">
        <v>0.67</v>
      </c>
      <c r="AT6" s="10">
        <v>0.31</v>
      </c>
      <c r="AU6" s="10">
        <v>3225</v>
      </c>
      <c r="AV6" s="10">
        <v>1.1839999999999999</v>
      </c>
      <c r="AW6" s="12"/>
      <c r="AX6" s="9" t="s">
        <v>75</v>
      </c>
      <c r="AY6" s="9" t="s">
        <v>314</v>
      </c>
      <c r="AZ6" s="12" t="s">
        <v>77</v>
      </c>
      <c r="BA6" s="12"/>
      <c r="BB6" s="10">
        <v>0</v>
      </c>
      <c r="BC6" s="10">
        <v>6</v>
      </c>
      <c r="BD6" s="10">
        <v>15.92</v>
      </c>
      <c r="BE6" s="10">
        <v>0</v>
      </c>
      <c r="BF6" s="10">
        <v>0</v>
      </c>
      <c r="BG6" s="10">
        <v>0</v>
      </c>
      <c r="BH6" s="10">
        <v>0</v>
      </c>
      <c r="BI6" s="10">
        <v>2</v>
      </c>
      <c r="BJ6" s="10">
        <v>2270</v>
      </c>
      <c r="BK6" s="10">
        <v>2.5049934340480475</v>
      </c>
      <c r="BL6" s="10">
        <v>3.0093126959588421</v>
      </c>
      <c r="BM6" s="10">
        <v>490</v>
      </c>
      <c r="BN6" s="9" t="s">
        <v>78</v>
      </c>
      <c r="BO6" s="9" t="s">
        <v>78</v>
      </c>
      <c r="BP6" s="12"/>
      <c r="BQ6" s="12"/>
    </row>
    <row r="7" spans="1:69" s="13" customFormat="1" ht="15" customHeight="1" x14ac:dyDescent="0.25">
      <c r="A7" s="9" t="s">
        <v>65</v>
      </c>
      <c r="B7" s="9" t="s">
        <v>66</v>
      </c>
      <c r="C7" s="9" t="s">
        <v>221</v>
      </c>
      <c r="D7" s="9" t="s">
        <v>317</v>
      </c>
      <c r="E7" s="9" t="s">
        <v>69</v>
      </c>
      <c r="F7" s="10">
        <v>4.33</v>
      </c>
      <c r="G7" s="10">
        <v>4.8</v>
      </c>
      <c r="H7" s="9" t="s">
        <v>70</v>
      </c>
      <c r="I7" s="9"/>
      <c r="J7" s="10">
        <v>2012</v>
      </c>
      <c r="K7" s="9" t="s">
        <v>93</v>
      </c>
      <c r="L7" s="11">
        <v>41364</v>
      </c>
      <c r="M7" s="11">
        <v>41394</v>
      </c>
      <c r="N7" s="10">
        <v>150</v>
      </c>
      <c r="O7" s="10">
        <v>167</v>
      </c>
      <c r="P7" s="10">
        <v>166.74</v>
      </c>
      <c r="Q7" s="10">
        <v>0.16</v>
      </c>
      <c r="R7" s="10">
        <v>166.77</v>
      </c>
      <c r="S7" s="10">
        <v>166.04</v>
      </c>
      <c r="T7" s="9" t="s">
        <v>81</v>
      </c>
      <c r="U7" s="9" t="s">
        <v>82</v>
      </c>
      <c r="V7" s="9" t="s">
        <v>74</v>
      </c>
      <c r="W7" s="32">
        <v>0.46</v>
      </c>
      <c r="X7" s="32">
        <v>0.19863636363636364</v>
      </c>
      <c r="Y7" s="32">
        <v>2.6136363636363638E-2</v>
      </c>
      <c r="Z7" s="32">
        <v>20.075714285714284</v>
      </c>
      <c r="AA7" s="10">
        <v>2950</v>
      </c>
      <c r="AB7" s="10">
        <v>2792.9010445590029</v>
      </c>
      <c r="AC7" s="10">
        <v>-5.62</v>
      </c>
      <c r="AD7" s="10">
        <v>80864</v>
      </c>
      <c r="AE7" s="10">
        <v>12129.6</v>
      </c>
      <c r="AF7" s="10">
        <v>80414</v>
      </c>
      <c r="AG7" s="10">
        <v>13429.138000000001</v>
      </c>
      <c r="AH7" s="10">
        <v>0</v>
      </c>
      <c r="AI7" s="10">
        <v>0</v>
      </c>
      <c r="AJ7" s="10">
        <v>0</v>
      </c>
      <c r="AK7" s="10">
        <v>1299.538</v>
      </c>
      <c r="AL7" s="10">
        <v>1281.04278</v>
      </c>
      <c r="AM7" s="10">
        <v>2.2700375056366187</v>
      </c>
      <c r="AN7" s="10">
        <v>2.3028114642666342</v>
      </c>
      <c r="AO7" s="10">
        <v>450</v>
      </c>
      <c r="AP7" s="10">
        <v>744</v>
      </c>
      <c r="AQ7" s="10">
        <v>39.520000000000003</v>
      </c>
      <c r="AR7" s="10">
        <v>0.77</v>
      </c>
      <c r="AS7" s="10">
        <v>0.77</v>
      </c>
      <c r="AT7" s="10">
        <v>0.36</v>
      </c>
      <c r="AU7" s="10">
        <v>2950</v>
      </c>
      <c r="AV7" s="10">
        <v>1.1839999999999999</v>
      </c>
      <c r="AW7" s="12"/>
      <c r="AX7" s="9" t="s">
        <v>75</v>
      </c>
      <c r="AY7" s="9" t="s">
        <v>318</v>
      </c>
      <c r="AZ7" s="12" t="s">
        <v>77</v>
      </c>
      <c r="BA7" s="12"/>
      <c r="BB7" s="10">
        <v>0</v>
      </c>
      <c r="BC7" s="10">
        <v>6</v>
      </c>
      <c r="BD7" s="10">
        <v>15.92</v>
      </c>
      <c r="BE7" s="10">
        <v>0</v>
      </c>
      <c r="BF7" s="10">
        <v>0</v>
      </c>
      <c r="BG7" s="10">
        <v>0</v>
      </c>
      <c r="BH7" s="10">
        <v>0</v>
      </c>
      <c r="BI7" s="10">
        <v>2</v>
      </c>
      <c r="BJ7" s="10">
        <v>2470</v>
      </c>
      <c r="BK7" s="10">
        <v>2.980068529511124</v>
      </c>
      <c r="BL7" s="10">
        <v>2.8561167480420941</v>
      </c>
      <c r="BM7" s="10">
        <v>65</v>
      </c>
      <c r="BN7" s="9" t="s">
        <v>78</v>
      </c>
      <c r="BO7" s="9" t="s">
        <v>78</v>
      </c>
      <c r="BP7" s="12"/>
      <c r="BQ7" s="12"/>
    </row>
    <row r="8" spans="1:69" s="13" customFormat="1" ht="15" customHeight="1" x14ac:dyDescent="0.25">
      <c r="A8" s="9" t="s">
        <v>65</v>
      </c>
      <c r="B8" s="9" t="s">
        <v>66</v>
      </c>
      <c r="C8" s="9" t="s">
        <v>116</v>
      </c>
      <c r="D8" s="9" t="s">
        <v>319</v>
      </c>
      <c r="E8" s="9" t="s">
        <v>69</v>
      </c>
      <c r="F8" s="10">
        <v>4.4000000000000004</v>
      </c>
      <c r="G8" s="10">
        <v>4.88</v>
      </c>
      <c r="H8" s="9" t="s">
        <v>70</v>
      </c>
      <c r="I8" s="9"/>
      <c r="J8" s="10">
        <v>2012</v>
      </c>
      <c r="K8" s="9" t="s">
        <v>93</v>
      </c>
      <c r="L8" s="11">
        <v>41364</v>
      </c>
      <c r="M8" s="11">
        <v>41394</v>
      </c>
      <c r="N8" s="10">
        <v>159</v>
      </c>
      <c r="O8" s="10">
        <v>178</v>
      </c>
      <c r="P8" s="10">
        <v>176.19</v>
      </c>
      <c r="Q8" s="10">
        <v>1.03</v>
      </c>
      <c r="R8" s="10">
        <v>176.25</v>
      </c>
      <c r="S8" s="10">
        <v>175.34</v>
      </c>
      <c r="T8" s="9" t="s">
        <v>81</v>
      </c>
      <c r="U8" s="9" t="s">
        <v>82</v>
      </c>
      <c r="V8" s="9" t="s">
        <v>74</v>
      </c>
      <c r="W8" s="32">
        <v>0.46</v>
      </c>
      <c r="X8" s="32">
        <v>0.19863636363636364</v>
      </c>
      <c r="Y8" s="32">
        <v>2.6136363636363638E-2</v>
      </c>
      <c r="Z8" s="32">
        <v>20.075714285714284</v>
      </c>
      <c r="AA8" s="10">
        <v>2912.5</v>
      </c>
      <c r="AB8" s="10">
        <v>2744.6523211401395</v>
      </c>
      <c r="AC8" s="10">
        <v>-6.12</v>
      </c>
      <c r="AD8" s="10">
        <v>77404</v>
      </c>
      <c r="AE8" s="10">
        <v>12307.236000000001</v>
      </c>
      <c r="AF8" s="10">
        <v>76764</v>
      </c>
      <c r="AG8" s="10">
        <v>13663.992</v>
      </c>
      <c r="AH8" s="10">
        <v>0</v>
      </c>
      <c r="AI8" s="10">
        <v>0</v>
      </c>
      <c r="AJ8" s="10">
        <v>0</v>
      </c>
      <c r="AK8" s="10">
        <v>1356.7560000000001</v>
      </c>
      <c r="AL8" s="10">
        <v>1222.4190000000001</v>
      </c>
      <c r="AM8" s="10">
        <v>2.1466645439563194</v>
      </c>
      <c r="AN8" s="10">
        <v>2.3825709515313491</v>
      </c>
      <c r="AO8" s="10">
        <v>640</v>
      </c>
      <c r="AP8" s="10">
        <v>713</v>
      </c>
      <c r="AQ8" s="10">
        <v>10.24</v>
      </c>
      <c r="AR8" s="10">
        <v>0.75</v>
      </c>
      <c r="AS8" s="10">
        <v>0.75</v>
      </c>
      <c r="AT8" s="10">
        <v>0.38</v>
      </c>
      <c r="AU8" s="10">
        <v>2912.5</v>
      </c>
      <c r="AV8" s="10">
        <v>1.1839999999999999</v>
      </c>
      <c r="AW8" s="12"/>
      <c r="AX8" s="9" t="s">
        <v>75</v>
      </c>
      <c r="AY8" s="9" t="s">
        <v>320</v>
      </c>
      <c r="AZ8" s="12" t="s">
        <v>77</v>
      </c>
      <c r="BA8" s="12"/>
      <c r="BB8" s="10">
        <v>0</v>
      </c>
      <c r="BC8" s="10">
        <v>6</v>
      </c>
      <c r="BD8" s="10">
        <v>15.92</v>
      </c>
      <c r="BE8" s="10">
        <v>0</v>
      </c>
      <c r="BF8" s="10">
        <v>0</v>
      </c>
      <c r="BG8" s="10">
        <v>0</v>
      </c>
      <c r="BH8" s="10">
        <v>0</v>
      </c>
      <c r="BI8" s="10">
        <v>2</v>
      </c>
      <c r="BJ8" s="10">
        <v>7490</v>
      </c>
      <c r="BK8" s="10">
        <v>8.8897856481591386</v>
      </c>
      <c r="BL8" s="10">
        <v>3.8589709476263927</v>
      </c>
      <c r="BM8" s="10">
        <v>2010</v>
      </c>
      <c r="BN8" s="9" t="s">
        <v>78</v>
      </c>
      <c r="BO8" s="9" t="s">
        <v>78</v>
      </c>
      <c r="BP8" s="12"/>
      <c r="BQ8" s="12"/>
    </row>
    <row r="9" spans="1:69" s="13" customFormat="1" ht="15" customHeight="1" x14ac:dyDescent="0.25">
      <c r="A9" s="9" t="s">
        <v>65</v>
      </c>
      <c r="B9" s="9" t="s">
        <v>66</v>
      </c>
      <c r="C9" s="9" t="s">
        <v>152</v>
      </c>
      <c r="D9" s="9" t="s">
        <v>321</v>
      </c>
      <c r="E9" s="9" t="s">
        <v>69</v>
      </c>
      <c r="F9" s="10">
        <v>3.69</v>
      </c>
      <c r="G9" s="10">
        <v>4.16</v>
      </c>
      <c r="H9" s="9" t="s">
        <v>322</v>
      </c>
      <c r="I9" s="9"/>
      <c r="J9" s="10">
        <v>2012</v>
      </c>
      <c r="K9" s="9" t="s">
        <v>93</v>
      </c>
      <c r="L9" s="11">
        <v>41364</v>
      </c>
      <c r="M9" s="11">
        <v>41394</v>
      </c>
      <c r="N9" s="10">
        <v>139</v>
      </c>
      <c r="O9" s="10">
        <v>158</v>
      </c>
      <c r="P9" s="10">
        <v>154.41</v>
      </c>
      <c r="Q9" s="10">
        <v>2.3199999999999998</v>
      </c>
      <c r="R9" s="10">
        <v>154.38999999999999</v>
      </c>
      <c r="S9" s="10">
        <v>154.61000000000001</v>
      </c>
      <c r="T9" s="9" t="s">
        <v>81</v>
      </c>
      <c r="U9" s="9" t="s">
        <v>82</v>
      </c>
      <c r="V9" s="9" t="s">
        <v>74</v>
      </c>
      <c r="W9" s="32">
        <v>0.46</v>
      </c>
      <c r="X9" s="32">
        <v>0.19863636363636364</v>
      </c>
      <c r="Y9" s="32">
        <v>2.6136363636363638E-2</v>
      </c>
      <c r="Z9" s="32">
        <v>20.075714285714284</v>
      </c>
      <c r="AA9" s="10">
        <v>2462.5</v>
      </c>
      <c r="AB9" s="10">
        <v>2457.5639764642106</v>
      </c>
      <c r="AC9" s="10">
        <v>-0.2</v>
      </c>
      <c r="AD9" s="10">
        <v>74244</v>
      </c>
      <c r="AE9" s="10">
        <v>10319.915999999999</v>
      </c>
      <c r="AF9" s="10">
        <v>73754</v>
      </c>
      <c r="AG9" s="10">
        <v>11653.132</v>
      </c>
      <c r="AH9" s="10">
        <v>0</v>
      </c>
      <c r="AI9" s="10">
        <v>0</v>
      </c>
      <c r="AJ9" s="10">
        <v>0</v>
      </c>
      <c r="AK9" s="10">
        <v>1333.2159999999999</v>
      </c>
      <c r="AL9" s="10">
        <v>1066.96406</v>
      </c>
      <c r="AM9" s="10">
        <v>1.8470375393034586</v>
      </c>
      <c r="AN9" s="10">
        <v>2.3079502790375153</v>
      </c>
      <c r="AO9" s="10">
        <v>490</v>
      </c>
      <c r="AP9" s="10">
        <v>682</v>
      </c>
      <c r="AQ9" s="10">
        <v>28.15</v>
      </c>
      <c r="AR9" s="10">
        <v>0.75</v>
      </c>
      <c r="AS9" s="10">
        <v>0.76</v>
      </c>
      <c r="AT9" s="10">
        <v>0.43</v>
      </c>
      <c r="AU9" s="10">
        <v>2462.5</v>
      </c>
      <c r="AV9" s="10">
        <v>1.1839999999999999</v>
      </c>
      <c r="AW9" s="12"/>
      <c r="AX9" s="9" t="s">
        <v>75</v>
      </c>
      <c r="AY9" s="9" t="s">
        <v>323</v>
      </c>
      <c r="AZ9" s="12" t="s">
        <v>77</v>
      </c>
      <c r="BA9" s="12"/>
      <c r="BB9" s="10">
        <v>0</v>
      </c>
      <c r="BC9" s="10">
        <v>6</v>
      </c>
      <c r="BD9" s="10">
        <v>15.92</v>
      </c>
      <c r="BE9" s="10">
        <v>0</v>
      </c>
      <c r="BF9" s="10">
        <v>0</v>
      </c>
      <c r="BG9" s="10">
        <v>0</v>
      </c>
      <c r="BH9" s="10">
        <v>0</v>
      </c>
      <c r="BI9" s="10">
        <v>2</v>
      </c>
      <c r="BJ9" s="10">
        <v>2975</v>
      </c>
      <c r="BK9" s="10">
        <v>3.8772823834534531</v>
      </c>
      <c r="BL9" s="10">
        <v>2.7154313042084484</v>
      </c>
      <c r="BM9" s="10">
        <v>953</v>
      </c>
      <c r="BN9" s="9" t="s">
        <v>78</v>
      </c>
      <c r="BO9" s="9" t="s">
        <v>78</v>
      </c>
      <c r="BP9" s="12"/>
      <c r="BQ9" s="12"/>
    </row>
    <row r="10" spans="1:69" s="13" customFormat="1" ht="15" customHeight="1" x14ac:dyDescent="0.25">
      <c r="A10" s="9" t="s">
        <v>65</v>
      </c>
      <c r="B10" s="9" t="s">
        <v>66</v>
      </c>
      <c r="C10" s="9" t="s">
        <v>324</v>
      </c>
      <c r="D10" s="9" t="s">
        <v>325</v>
      </c>
      <c r="E10" s="9" t="s">
        <v>69</v>
      </c>
      <c r="F10" s="10">
        <v>2.95</v>
      </c>
      <c r="G10" s="10">
        <v>3.35</v>
      </c>
      <c r="H10" s="9" t="s">
        <v>322</v>
      </c>
      <c r="I10" s="9"/>
      <c r="J10" s="10">
        <v>2012</v>
      </c>
      <c r="K10" s="9" t="s">
        <v>93</v>
      </c>
      <c r="L10" s="11">
        <v>41364</v>
      </c>
      <c r="M10" s="11">
        <v>41394</v>
      </c>
      <c r="N10" s="10">
        <v>119</v>
      </c>
      <c r="O10" s="10">
        <v>136</v>
      </c>
      <c r="P10" s="10">
        <v>135.13</v>
      </c>
      <c r="Q10" s="10">
        <v>0.64</v>
      </c>
      <c r="R10" s="10">
        <v>135.38999999999999</v>
      </c>
      <c r="S10" s="10">
        <v>133.56</v>
      </c>
      <c r="T10" s="9" t="s">
        <v>81</v>
      </c>
      <c r="U10" s="9" t="s">
        <v>82</v>
      </c>
      <c r="V10" s="9" t="s">
        <v>74</v>
      </c>
      <c r="W10" s="32">
        <v>0.46</v>
      </c>
      <c r="X10" s="32">
        <v>0.19863636363636364</v>
      </c>
      <c r="Y10" s="32">
        <v>2.6136363636363638E-2</v>
      </c>
      <c r="Z10" s="32">
        <v>20.075714285714284</v>
      </c>
      <c r="AA10" s="10">
        <v>2337.5</v>
      </c>
      <c r="AB10" s="10">
        <v>2076.9712860210338</v>
      </c>
      <c r="AC10" s="10">
        <v>-12.54</v>
      </c>
      <c r="AD10" s="10">
        <v>69415</v>
      </c>
      <c r="AE10" s="10">
        <v>8260.3850000000002</v>
      </c>
      <c r="AF10" s="10">
        <v>68955</v>
      </c>
      <c r="AG10" s="10">
        <v>9377.8799999999992</v>
      </c>
      <c r="AH10" s="10">
        <v>0</v>
      </c>
      <c r="AI10" s="10">
        <v>0</v>
      </c>
      <c r="AJ10" s="10">
        <v>0</v>
      </c>
      <c r="AK10" s="10">
        <v>1117.4949999999999</v>
      </c>
      <c r="AL10" s="10">
        <v>1075.43245</v>
      </c>
      <c r="AM10" s="10">
        <v>2.09173195405796</v>
      </c>
      <c r="AN10" s="10">
        <v>2.1735442332988928</v>
      </c>
      <c r="AO10" s="10">
        <v>460</v>
      </c>
      <c r="AP10" s="10">
        <v>620</v>
      </c>
      <c r="AQ10" s="10">
        <v>25.81</v>
      </c>
      <c r="AR10" s="10">
        <v>0.88</v>
      </c>
      <c r="AS10" s="10">
        <v>0.89</v>
      </c>
      <c r="AT10" s="10">
        <v>0.45</v>
      </c>
      <c r="AU10" s="10">
        <v>2337.5</v>
      </c>
      <c r="AV10" s="10">
        <v>1.1839999999999999</v>
      </c>
      <c r="AW10" s="12"/>
      <c r="AX10" s="9" t="s">
        <v>75</v>
      </c>
      <c r="AY10" s="9" t="s">
        <v>326</v>
      </c>
      <c r="AZ10" s="12" t="s">
        <v>77</v>
      </c>
      <c r="BA10" s="12"/>
      <c r="BB10" s="10">
        <v>0</v>
      </c>
      <c r="BC10" s="10">
        <v>6</v>
      </c>
      <c r="BD10" s="10">
        <v>15.92</v>
      </c>
      <c r="BE10" s="10">
        <v>0</v>
      </c>
      <c r="BF10" s="10">
        <v>0</v>
      </c>
      <c r="BG10" s="10">
        <v>0</v>
      </c>
      <c r="BH10" s="10">
        <v>0</v>
      </c>
      <c r="BI10" s="10">
        <v>2</v>
      </c>
      <c r="BJ10" s="10">
        <v>4650</v>
      </c>
      <c r="BK10" s="10">
        <v>5.6215092241108344</v>
      </c>
      <c r="BL10" s="10">
        <v>5.4046723564299146</v>
      </c>
      <c r="BM10" s="10">
        <v>1859</v>
      </c>
      <c r="BN10" s="9" t="s">
        <v>78</v>
      </c>
      <c r="BO10" s="9" t="s">
        <v>78</v>
      </c>
      <c r="BP10" s="12"/>
      <c r="BQ10" s="12"/>
    </row>
    <row r="11" spans="1:69" s="13" customFormat="1" ht="15" customHeight="1" x14ac:dyDescent="0.25">
      <c r="A11" s="9" t="s">
        <v>65</v>
      </c>
      <c r="B11" s="9" t="s">
        <v>66</v>
      </c>
      <c r="C11" s="9" t="s">
        <v>223</v>
      </c>
      <c r="D11" s="9" t="s">
        <v>327</v>
      </c>
      <c r="E11" s="9" t="s">
        <v>69</v>
      </c>
      <c r="F11" s="10">
        <v>7.76</v>
      </c>
      <c r="G11" s="10">
        <v>9.0500000000000007</v>
      </c>
      <c r="H11" s="9" t="s">
        <v>70</v>
      </c>
      <c r="I11" s="9"/>
      <c r="J11" s="10">
        <v>2012</v>
      </c>
      <c r="K11" s="9" t="s">
        <v>144</v>
      </c>
      <c r="L11" s="11">
        <v>41364</v>
      </c>
      <c r="M11" s="11">
        <v>41394</v>
      </c>
      <c r="N11" s="10">
        <v>96</v>
      </c>
      <c r="O11" s="10">
        <v>113</v>
      </c>
      <c r="P11" s="10">
        <v>111.06</v>
      </c>
      <c r="Q11" s="10">
        <v>1.75</v>
      </c>
      <c r="R11" s="10">
        <v>111.32</v>
      </c>
      <c r="S11" s="10">
        <v>108.97</v>
      </c>
      <c r="T11" s="9" t="s">
        <v>81</v>
      </c>
      <c r="U11" s="9" t="s">
        <v>82</v>
      </c>
      <c r="V11" s="9" t="s">
        <v>74</v>
      </c>
      <c r="W11" s="32">
        <v>0.46</v>
      </c>
      <c r="X11" s="32">
        <v>0.19863636363636364</v>
      </c>
      <c r="Y11" s="32">
        <v>2.6136363636363638E-2</v>
      </c>
      <c r="Z11" s="32">
        <v>20.075714285714284</v>
      </c>
      <c r="AA11" s="10">
        <v>2462.5</v>
      </c>
      <c r="AB11" s="10">
        <v>2074.4204446060066</v>
      </c>
      <c r="AC11" s="10">
        <v>-18.71</v>
      </c>
      <c r="AD11" s="10">
        <v>80824</v>
      </c>
      <c r="AE11" s="10">
        <v>7759.1040000000003</v>
      </c>
      <c r="AF11" s="10">
        <v>80119</v>
      </c>
      <c r="AG11" s="10">
        <v>9053.4470000000001</v>
      </c>
      <c r="AH11" s="10">
        <v>0</v>
      </c>
      <c r="AI11" s="10">
        <v>0</v>
      </c>
      <c r="AJ11" s="10">
        <v>0</v>
      </c>
      <c r="AK11" s="10">
        <v>1294.3430000000001</v>
      </c>
      <c r="AL11" s="10">
        <v>1159.74308</v>
      </c>
      <c r="AM11" s="10">
        <v>1.9025096129851207</v>
      </c>
      <c r="AN11" s="10">
        <v>2.1233151052731438</v>
      </c>
      <c r="AO11" s="10">
        <v>705</v>
      </c>
      <c r="AP11" s="10">
        <v>744</v>
      </c>
      <c r="AQ11" s="10">
        <v>5.24</v>
      </c>
      <c r="AR11" s="10">
        <v>0.98</v>
      </c>
      <c r="AS11" s="10">
        <v>0.99</v>
      </c>
      <c r="AT11" s="10">
        <v>0.54</v>
      </c>
      <c r="AU11" s="10">
        <v>2462.5</v>
      </c>
      <c r="AV11" s="10">
        <v>1.1839999999999999</v>
      </c>
      <c r="AW11" s="12"/>
      <c r="AX11" s="9" t="s">
        <v>75</v>
      </c>
      <c r="AY11" s="9" t="s">
        <v>328</v>
      </c>
      <c r="AZ11" s="12" t="s">
        <v>77</v>
      </c>
      <c r="BA11" s="12"/>
      <c r="BB11" s="10">
        <v>0</v>
      </c>
      <c r="BC11" s="10">
        <v>6</v>
      </c>
      <c r="BD11" s="10">
        <v>15.92</v>
      </c>
      <c r="BE11" s="10">
        <v>0</v>
      </c>
      <c r="BF11" s="10">
        <v>0</v>
      </c>
      <c r="BG11" s="10">
        <v>0</v>
      </c>
      <c r="BH11" s="10">
        <v>0</v>
      </c>
      <c r="BI11" s="10">
        <v>2</v>
      </c>
      <c r="BJ11" s="10">
        <v>3455</v>
      </c>
      <c r="BK11" s="10">
        <v>4.6017581246670218</v>
      </c>
      <c r="BL11" s="10">
        <v>2.053463566528511</v>
      </c>
      <c r="BM11" s="10">
        <v>409</v>
      </c>
      <c r="BN11" s="9" t="s">
        <v>78</v>
      </c>
      <c r="BO11" s="9" t="s">
        <v>78</v>
      </c>
      <c r="BP11" s="12"/>
      <c r="BQ11" s="12"/>
    </row>
    <row r="12" spans="1:69" s="13" customFormat="1" ht="15" customHeight="1" x14ac:dyDescent="0.25">
      <c r="A12" s="9" t="s">
        <v>65</v>
      </c>
      <c r="B12" s="9" t="s">
        <v>66</v>
      </c>
      <c r="C12" s="9" t="s">
        <v>329</v>
      </c>
      <c r="D12" s="9" t="s">
        <v>330</v>
      </c>
      <c r="E12" s="9" t="s">
        <v>69</v>
      </c>
      <c r="F12" s="10">
        <v>7.01</v>
      </c>
      <c r="G12" s="10">
        <v>8.15</v>
      </c>
      <c r="H12" s="9" t="s">
        <v>70</v>
      </c>
      <c r="I12" s="9"/>
      <c r="J12" s="10">
        <v>2012</v>
      </c>
      <c r="K12" s="9" t="s">
        <v>144</v>
      </c>
      <c r="L12" s="11">
        <v>41364</v>
      </c>
      <c r="M12" s="11">
        <v>41394</v>
      </c>
      <c r="N12" s="10">
        <v>87</v>
      </c>
      <c r="O12" s="10">
        <v>102</v>
      </c>
      <c r="P12" s="10">
        <v>101.01</v>
      </c>
      <c r="Q12" s="10">
        <v>0.98</v>
      </c>
      <c r="R12" s="10">
        <v>101.15</v>
      </c>
      <c r="S12" s="10">
        <v>99.56</v>
      </c>
      <c r="T12" s="9" t="s">
        <v>81</v>
      </c>
      <c r="U12" s="9" t="s">
        <v>82</v>
      </c>
      <c r="V12" s="9" t="s">
        <v>74</v>
      </c>
      <c r="W12" s="32">
        <v>0.46</v>
      </c>
      <c r="X12" s="32">
        <v>0.19863636363636364</v>
      </c>
      <c r="Y12" s="32">
        <v>2.6136363636363638E-2</v>
      </c>
      <c r="Z12" s="32">
        <v>20.075714285714284</v>
      </c>
      <c r="AA12" s="10">
        <v>2233</v>
      </c>
      <c r="AB12" s="10">
        <v>1964.1644673225064</v>
      </c>
      <c r="AC12" s="10">
        <v>-13.69</v>
      </c>
      <c r="AD12" s="10">
        <v>80525</v>
      </c>
      <c r="AE12" s="10">
        <v>7005.6750000000002</v>
      </c>
      <c r="AF12" s="10">
        <v>79865</v>
      </c>
      <c r="AG12" s="10">
        <v>8146.23</v>
      </c>
      <c r="AH12" s="10">
        <v>0</v>
      </c>
      <c r="AI12" s="10">
        <v>0</v>
      </c>
      <c r="AJ12" s="10">
        <v>0</v>
      </c>
      <c r="AK12" s="10">
        <v>1140.5550000000001</v>
      </c>
      <c r="AL12" s="10">
        <v>1072.66975</v>
      </c>
      <c r="AM12" s="10">
        <v>1.9578187812073946</v>
      </c>
      <c r="AN12" s="10">
        <v>2.081721797412484</v>
      </c>
      <c r="AO12" s="10">
        <v>660</v>
      </c>
      <c r="AP12" s="10">
        <v>736</v>
      </c>
      <c r="AQ12" s="10">
        <v>10.33</v>
      </c>
      <c r="AR12" s="10">
        <v>0.98</v>
      </c>
      <c r="AS12" s="10">
        <v>0.99</v>
      </c>
      <c r="AT12" s="10">
        <v>0.53</v>
      </c>
      <c r="AU12" s="10">
        <v>2233</v>
      </c>
      <c r="AV12" s="10">
        <v>1.1839999999999999</v>
      </c>
      <c r="AW12" s="12"/>
      <c r="AX12" s="9" t="s">
        <v>75</v>
      </c>
      <c r="AY12" s="12"/>
      <c r="AZ12" s="12" t="s">
        <v>77</v>
      </c>
      <c r="BA12" s="12"/>
      <c r="BB12" s="10">
        <v>0</v>
      </c>
      <c r="BC12" s="10">
        <v>6</v>
      </c>
      <c r="BD12" s="10">
        <v>15.92</v>
      </c>
      <c r="BE12" s="10">
        <v>0</v>
      </c>
      <c r="BF12" s="10">
        <v>0</v>
      </c>
      <c r="BG12" s="10">
        <v>0</v>
      </c>
      <c r="BH12" s="10">
        <v>0</v>
      </c>
      <c r="BI12" s="10">
        <v>2</v>
      </c>
      <c r="BJ12" s="10">
        <v>4325</v>
      </c>
      <c r="BK12" s="10">
        <v>5.5466495671689646</v>
      </c>
      <c r="BL12" s="10">
        <v>3.0344874569627351</v>
      </c>
      <c r="BM12" s="10">
        <v>100</v>
      </c>
      <c r="BN12" s="9" t="s">
        <v>78</v>
      </c>
      <c r="BO12" s="9" t="s">
        <v>78</v>
      </c>
      <c r="BP12" s="12"/>
      <c r="BQ12" s="12"/>
    </row>
    <row r="13" spans="1:69" s="13" customFormat="1" ht="15" customHeight="1" x14ac:dyDescent="0.25">
      <c r="A13" s="9" t="s">
        <v>65</v>
      </c>
      <c r="B13" s="9" t="s">
        <v>66</v>
      </c>
      <c r="C13" s="9" t="s">
        <v>254</v>
      </c>
      <c r="D13" s="9" t="s">
        <v>331</v>
      </c>
      <c r="E13" s="9" t="s">
        <v>69</v>
      </c>
      <c r="F13" s="10">
        <v>3.62</v>
      </c>
      <c r="G13" s="10">
        <v>4.0199999999999996</v>
      </c>
      <c r="H13" s="9" t="s">
        <v>322</v>
      </c>
      <c r="I13" s="9"/>
      <c r="J13" s="10">
        <v>2012</v>
      </c>
      <c r="K13" s="9" t="s">
        <v>106</v>
      </c>
      <c r="L13" s="11">
        <v>41364</v>
      </c>
      <c r="M13" s="11">
        <v>41394</v>
      </c>
      <c r="N13" s="10">
        <v>143</v>
      </c>
      <c r="O13" s="10">
        <v>160</v>
      </c>
      <c r="P13" s="10">
        <v>159.06</v>
      </c>
      <c r="Q13" s="10">
        <v>0.59</v>
      </c>
      <c r="R13" s="10">
        <v>159.29</v>
      </c>
      <c r="S13" s="10">
        <v>158.84</v>
      </c>
      <c r="T13" s="9" t="s">
        <v>81</v>
      </c>
      <c r="U13" s="9" t="s">
        <v>82</v>
      </c>
      <c r="V13" s="9" t="s">
        <v>74</v>
      </c>
      <c r="W13" s="32">
        <v>0.46</v>
      </c>
      <c r="X13" s="32">
        <v>0.19863636363636364</v>
      </c>
      <c r="Y13" s="32">
        <v>2.6136363636363638E-2</v>
      </c>
      <c r="Z13" s="32">
        <v>20.075714285714284</v>
      </c>
      <c r="AA13" s="10">
        <v>2462.5</v>
      </c>
      <c r="AB13" s="10">
        <v>2390.987746412296</v>
      </c>
      <c r="AC13" s="10">
        <v>-2.99</v>
      </c>
      <c r="AD13" s="10">
        <v>70894</v>
      </c>
      <c r="AE13" s="10">
        <v>10137.842000000001</v>
      </c>
      <c r="AF13" s="10">
        <v>70409</v>
      </c>
      <c r="AG13" s="10">
        <v>11265.44</v>
      </c>
      <c r="AH13" s="10">
        <v>0</v>
      </c>
      <c r="AI13" s="10">
        <v>0</v>
      </c>
      <c r="AJ13" s="10">
        <v>0</v>
      </c>
      <c r="AK13" s="10">
        <v>1127.598</v>
      </c>
      <c r="AL13" s="10">
        <v>1077.60761</v>
      </c>
      <c r="AM13" s="10">
        <v>2.1838456613083741</v>
      </c>
      <c r="AN13" s="10">
        <v>2.2851546120762825</v>
      </c>
      <c r="AO13" s="10">
        <v>485</v>
      </c>
      <c r="AP13" s="10">
        <v>651</v>
      </c>
      <c r="AQ13" s="10">
        <v>25.5</v>
      </c>
      <c r="AR13" s="10">
        <v>0.77</v>
      </c>
      <c r="AS13" s="10">
        <v>0.77</v>
      </c>
      <c r="AT13" s="10">
        <v>0.37</v>
      </c>
      <c r="AU13" s="10">
        <v>2462.5</v>
      </c>
      <c r="AV13" s="10">
        <v>1.1839999999999999</v>
      </c>
      <c r="AW13" s="12"/>
      <c r="AX13" s="9" t="s">
        <v>75</v>
      </c>
      <c r="AY13" s="12"/>
      <c r="AZ13" s="12" t="s">
        <v>77</v>
      </c>
      <c r="BA13" s="12"/>
      <c r="BB13" s="10">
        <v>0</v>
      </c>
      <c r="BC13" s="10">
        <v>6</v>
      </c>
      <c r="BD13" s="10">
        <v>15.92</v>
      </c>
      <c r="BE13" s="10">
        <v>0</v>
      </c>
      <c r="BF13" s="10">
        <v>0</v>
      </c>
      <c r="BG13" s="10">
        <v>0</v>
      </c>
      <c r="BH13" s="10">
        <v>0</v>
      </c>
      <c r="BI13" s="10">
        <v>2</v>
      </c>
      <c r="BJ13" s="10">
        <v>2785</v>
      </c>
      <c r="BK13" s="10">
        <v>4.0721732391688965</v>
      </c>
      <c r="BL13" s="10">
        <v>2.3016156403111276</v>
      </c>
      <c r="BM13" s="10">
        <v>256</v>
      </c>
      <c r="BN13" s="9" t="s">
        <v>78</v>
      </c>
      <c r="BO13" s="9" t="s">
        <v>78</v>
      </c>
      <c r="BP13" s="12"/>
      <c r="BQ13" s="12"/>
    </row>
    <row r="14" spans="1:69" s="13" customFormat="1" ht="15" customHeight="1" x14ac:dyDescent="0.25">
      <c r="A14" s="9" t="s">
        <v>65</v>
      </c>
      <c r="B14" s="9" t="s">
        <v>66</v>
      </c>
      <c r="C14" s="9" t="s">
        <v>175</v>
      </c>
      <c r="D14" s="9" t="s">
        <v>332</v>
      </c>
      <c r="E14" s="9" t="s">
        <v>69</v>
      </c>
      <c r="F14" s="10">
        <v>4.33</v>
      </c>
      <c r="G14" s="10">
        <v>4.78</v>
      </c>
      <c r="H14" s="9" t="s">
        <v>322</v>
      </c>
      <c r="I14" s="9"/>
      <c r="J14" s="10">
        <v>2012</v>
      </c>
      <c r="K14" s="9" t="s">
        <v>106</v>
      </c>
      <c r="L14" s="11">
        <v>41364</v>
      </c>
      <c r="M14" s="11">
        <v>41394</v>
      </c>
      <c r="N14" s="10">
        <v>157</v>
      </c>
      <c r="O14" s="10">
        <v>175</v>
      </c>
      <c r="P14" s="10">
        <v>173.93</v>
      </c>
      <c r="Q14" s="10">
        <v>0.62</v>
      </c>
      <c r="R14" s="10">
        <v>174.16</v>
      </c>
      <c r="S14" s="10">
        <v>173.29</v>
      </c>
      <c r="T14" s="9" t="s">
        <v>81</v>
      </c>
      <c r="U14" s="9" t="s">
        <v>82</v>
      </c>
      <c r="V14" s="9" t="s">
        <v>74</v>
      </c>
      <c r="W14" s="32">
        <v>0.46</v>
      </c>
      <c r="X14" s="32">
        <v>0.19863636363636364</v>
      </c>
      <c r="Y14" s="32">
        <v>2.6136363636363638E-2</v>
      </c>
      <c r="Z14" s="32">
        <v>20.075714285714284</v>
      </c>
      <c r="AA14" s="10">
        <v>2850</v>
      </c>
      <c r="AB14" s="10">
        <v>2723.6732304472011</v>
      </c>
      <c r="AC14" s="10">
        <v>-4.6399999999999997</v>
      </c>
      <c r="AD14" s="10">
        <v>77203</v>
      </c>
      <c r="AE14" s="10">
        <v>12120.870999999999</v>
      </c>
      <c r="AF14" s="10">
        <v>76513</v>
      </c>
      <c r="AG14" s="10">
        <v>13389.775</v>
      </c>
      <c r="AH14" s="10">
        <v>0</v>
      </c>
      <c r="AI14" s="10">
        <v>0</v>
      </c>
      <c r="AJ14" s="10">
        <v>0</v>
      </c>
      <c r="AK14" s="10">
        <v>1268.904</v>
      </c>
      <c r="AL14" s="10">
        <v>1204.6330800000001</v>
      </c>
      <c r="AM14" s="10">
        <v>2.2460327968073237</v>
      </c>
      <c r="AN14" s="10">
        <v>2.3658656293914824</v>
      </c>
      <c r="AO14" s="10">
        <v>690</v>
      </c>
      <c r="AP14" s="10">
        <v>705</v>
      </c>
      <c r="AQ14" s="10">
        <v>2.13</v>
      </c>
      <c r="AR14" s="10">
        <v>0.75</v>
      </c>
      <c r="AS14" s="10">
        <v>0.75</v>
      </c>
      <c r="AT14" s="10">
        <v>0.36</v>
      </c>
      <c r="AU14" s="10">
        <v>2850</v>
      </c>
      <c r="AV14" s="10">
        <v>1.1839999999999999</v>
      </c>
      <c r="AW14" s="12"/>
      <c r="AX14" s="9" t="s">
        <v>75</v>
      </c>
      <c r="AY14" s="12"/>
      <c r="AZ14" s="12" t="s">
        <v>77</v>
      </c>
      <c r="BA14" s="12"/>
      <c r="BB14" s="10">
        <v>0</v>
      </c>
      <c r="BC14" s="10">
        <v>6</v>
      </c>
      <c r="BD14" s="10">
        <v>15.92</v>
      </c>
      <c r="BE14" s="10">
        <v>0</v>
      </c>
      <c r="BF14" s="10">
        <v>0</v>
      </c>
      <c r="BG14" s="10">
        <v>0</v>
      </c>
      <c r="BH14" s="10">
        <v>0</v>
      </c>
      <c r="BI14" s="10">
        <v>2</v>
      </c>
      <c r="BJ14" s="10">
        <v>2085</v>
      </c>
      <c r="BK14" s="10">
        <v>2.6527392554517926</v>
      </c>
      <c r="BL14" s="10">
        <v>2.8224291579816581</v>
      </c>
      <c r="BM14" s="10">
        <v>131</v>
      </c>
      <c r="BN14" s="9" t="s">
        <v>78</v>
      </c>
      <c r="BO14" s="9" t="s">
        <v>78</v>
      </c>
      <c r="BP14" s="12"/>
      <c r="BQ14" s="12"/>
    </row>
    <row r="15" spans="1:69" s="13" customFormat="1" ht="15" customHeight="1" x14ac:dyDescent="0.25">
      <c r="A15" s="9" t="s">
        <v>65</v>
      </c>
      <c r="B15" s="9" t="s">
        <v>66</v>
      </c>
      <c r="C15" s="9" t="s">
        <v>249</v>
      </c>
      <c r="D15" s="9" t="s">
        <v>333</v>
      </c>
      <c r="E15" s="9" t="s">
        <v>69</v>
      </c>
      <c r="F15" s="10">
        <v>11.09</v>
      </c>
      <c r="G15" s="10">
        <v>12.21</v>
      </c>
      <c r="H15" s="9" t="s">
        <v>322</v>
      </c>
      <c r="I15" s="9"/>
      <c r="J15" s="10">
        <v>2012</v>
      </c>
      <c r="K15" s="9" t="s">
        <v>106</v>
      </c>
      <c r="L15" s="11">
        <v>41364</v>
      </c>
      <c r="M15" s="11">
        <v>41394</v>
      </c>
      <c r="N15" s="10">
        <v>148</v>
      </c>
      <c r="O15" s="10">
        <v>164</v>
      </c>
      <c r="P15" s="10">
        <v>163.1</v>
      </c>
      <c r="Q15" s="10">
        <v>0.55000000000000004</v>
      </c>
      <c r="R15" s="10">
        <v>163.33000000000001</v>
      </c>
      <c r="S15" s="10">
        <v>164</v>
      </c>
      <c r="T15" s="9" t="s">
        <v>81</v>
      </c>
      <c r="U15" s="9" t="s">
        <v>82</v>
      </c>
      <c r="V15" s="9" t="s">
        <v>74</v>
      </c>
      <c r="W15" s="32">
        <v>0.46</v>
      </c>
      <c r="X15" s="32">
        <v>0.19863636363636364</v>
      </c>
      <c r="Y15" s="32">
        <v>2.6136363636363638E-2</v>
      </c>
      <c r="Z15" s="32">
        <v>20.075714285714284</v>
      </c>
      <c r="AA15" s="10">
        <v>2462.5</v>
      </c>
      <c r="AB15" s="10">
        <v>2573.3114365169386</v>
      </c>
      <c r="AC15" s="10">
        <v>4.3099999999999996</v>
      </c>
      <c r="AD15" s="10">
        <v>74945</v>
      </c>
      <c r="AE15" s="10">
        <v>11091.86</v>
      </c>
      <c r="AF15" s="10">
        <v>74435</v>
      </c>
      <c r="AG15" s="10">
        <v>12207.34</v>
      </c>
      <c r="AH15" s="10">
        <v>0</v>
      </c>
      <c r="AI15" s="10">
        <v>0</v>
      </c>
      <c r="AJ15" s="10">
        <v>0</v>
      </c>
      <c r="AK15" s="10">
        <v>1115.48</v>
      </c>
      <c r="AL15" s="10">
        <v>1065.6085499999999</v>
      </c>
      <c r="AM15" s="10">
        <v>2.2075698354071789</v>
      </c>
      <c r="AN15" s="10">
        <v>2.3108861129164175</v>
      </c>
      <c r="AO15" s="10">
        <v>510</v>
      </c>
      <c r="AP15" s="10">
        <v>682</v>
      </c>
      <c r="AQ15" s="10">
        <v>25.22</v>
      </c>
      <c r="AR15" s="10">
        <v>0.71</v>
      </c>
      <c r="AS15" s="10">
        <v>0.71</v>
      </c>
      <c r="AT15" s="10">
        <v>0.34</v>
      </c>
      <c r="AU15" s="10">
        <v>2462.5</v>
      </c>
      <c r="AV15" s="10">
        <v>1.1839999999999999</v>
      </c>
      <c r="AW15" s="12"/>
      <c r="AX15" s="9" t="s">
        <v>75</v>
      </c>
      <c r="AY15" s="12"/>
      <c r="AZ15" s="12" t="s">
        <v>77</v>
      </c>
      <c r="BA15" s="12"/>
      <c r="BB15" s="10">
        <v>0</v>
      </c>
      <c r="BC15" s="10">
        <v>6</v>
      </c>
      <c r="BD15" s="10">
        <v>15.92</v>
      </c>
      <c r="BE15" s="10">
        <v>0</v>
      </c>
      <c r="BF15" s="10">
        <v>0</v>
      </c>
      <c r="BG15" s="10">
        <v>0</v>
      </c>
      <c r="BH15" s="10">
        <v>0</v>
      </c>
      <c r="BI15" s="10">
        <v>2</v>
      </c>
      <c r="BJ15" s="10">
        <v>1885</v>
      </c>
      <c r="BK15" s="10">
        <v>2.4698637316561847</v>
      </c>
      <c r="BL15" s="10">
        <v>2.8092422017897127</v>
      </c>
      <c r="BM15" s="10">
        <v>708</v>
      </c>
      <c r="BN15" s="9" t="s">
        <v>78</v>
      </c>
      <c r="BO15" s="9" t="s">
        <v>78</v>
      </c>
      <c r="BP15" s="12"/>
      <c r="BQ15" s="12"/>
    </row>
    <row r="16" spans="1:69" s="13" customFormat="1" ht="15" customHeight="1" x14ac:dyDescent="0.25">
      <c r="A16" s="9" t="s">
        <v>65</v>
      </c>
      <c r="B16" s="9" t="s">
        <v>66</v>
      </c>
      <c r="C16" s="9" t="s">
        <v>334</v>
      </c>
      <c r="D16" s="9" t="s">
        <v>335</v>
      </c>
      <c r="E16" s="9" t="s">
        <v>69</v>
      </c>
      <c r="F16" s="10">
        <v>1.57</v>
      </c>
      <c r="G16" s="10">
        <v>2.17</v>
      </c>
      <c r="H16" s="9" t="s">
        <v>70</v>
      </c>
      <c r="I16" s="9"/>
      <c r="J16" s="10">
        <v>2012</v>
      </c>
      <c r="K16" s="9" t="s">
        <v>151</v>
      </c>
      <c r="L16" s="11">
        <v>41364</v>
      </c>
      <c r="M16" s="11">
        <v>41394</v>
      </c>
      <c r="N16" s="10">
        <v>15.5</v>
      </c>
      <c r="O16" s="10">
        <v>21.5</v>
      </c>
      <c r="P16" s="10">
        <v>21.23</v>
      </c>
      <c r="Q16" s="10">
        <v>1.27</v>
      </c>
      <c r="R16" s="10">
        <v>21.3</v>
      </c>
      <c r="S16" s="10">
        <v>22.64</v>
      </c>
      <c r="T16" s="9" t="s">
        <v>79</v>
      </c>
      <c r="U16" s="9" t="s">
        <v>73</v>
      </c>
      <c r="V16" s="9" t="s">
        <v>74</v>
      </c>
      <c r="W16" s="32">
        <f>VLOOKUP(V16,Tables!$M$2:$N$9,2,FALSE)</f>
        <v>0.44</v>
      </c>
      <c r="X16" s="32">
        <f>VLOOKUP(V16,Tables!$M$2:$P$9,3,FALSE)</f>
        <v>0.19</v>
      </c>
      <c r="Y16" s="32">
        <f>VLOOKUP(V16,Tables!$M$2:$P$9,4,FALSE)</f>
        <v>2.5000000000000001E-2</v>
      </c>
      <c r="Z16" s="32">
        <v>19.2</v>
      </c>
      <c r="AA16" s="10">
        <v>915</v>
      </c>
      <c r="AB16" s="10">
        <v>1143.3272518834192</v>
      </c>
      <c r="AC16" s="10">
        <v>19.97</v>
      </c>
      <c r="AD16" s="10">
        <v>101410</v>
      </c>
      <c r="AE16" s="10">
        <v>1571.855</v>
      </c>
      <c r="AF16" s="10">
        <v>100790</v>
      </c>
      <c r="AG16" s="10">
        <v>2166.9850000000001</v>
      </c>
      <c r="AH16" s="10">
        <v>0</v>
      </c>
      <c r="AI16" s="10">
        <v>0</v>
      </c>
      <c r="AJ16" s="10">
        <v>0</v>
      </c>
      <c r="AK16" s="10">
        <v>595.13</v>
      </c>
      <c r="AL16" s="10">
        <v>574.97199999999998</v>
      </c>
      <c r="AM16" s="10">
        <v>1.5374792062238503</v>
      </c>
      <c r="AN16" s="10">
        <v>1.5913818412027021</v>
      </c>
      <c r="AO16" s="10">
        <v>620</v>
      </c>
      <c r="AP16" s="10">
        <v>1116</v>
      </c>
      <c r="AQ16" s="10">
        <v>44.44</v>
      </c>
      <c r="AR16" s="10">
        <v>1.65</v>
      </c>
      <c r="AS16" s="10">
        <v>1.65</v>
      </c>
      <c r="AT16" s="10">
        <v>1.0900000000000001</v>
      </c>
      <c r="AU16" s="10">
        <v>915</v>
      </c>
      <c r="AV16" s="10">
        <v>1.7</v>
      </c>
      <c r="AW16" s="12"/>
      <c r="AX16" s="9" t="s">
        <v>75</v>
      </c>
      <c r="AY16" s="9" t="s">
        <v>336</v>
      </c>
      <c r="AZ16" s="12" t="s">
        <v>77</v>
      </c>
      <c r="BA16" s="12"/>
      <c r="BB16" s="10">
        <v>0</v>
      </c>
      <c r="BC16" s="10">
        <v>2</v>
      </c>
      <c r="BD16" s="10">
        <v>15.92</v>
      </c>
      <c r="BE16" s="10">
        <v>0</v>
      </c>
      <c r="BF16" s="10">
        <v>0</v>
      </c>
      <c r="BG16" s="10">
        <v>0</v>
      </c>
      <c r="BH16" s="10">
        <v>0</v>
      </c>
      <c r="BI16" s="10">
        <v>2</v>
      </c>
      <c r="BJ16" s="10">
        <v>5930</v>
      </c>
      <c r="BK16" s="10">
        <v>5.5565967016491751</v>
      </c>
      <c r="BL16" s="10">
        <v>2.0467795181569151</v>
      </c>
      <c r="BM16" s="10">
        <v>1001</v>
      </c>
      <c r="BN16" s="9" t="s">
        <v>78</v>
      </c>
      <c r="BO16" s="9" t="s">
        <v>78</v>
      </c>
      <c r="BP16" s="12"/>
      <c r="BQ16" s="12"/>
    </row>
    <row r="17" spans="1:69" s="13" customFormat="1" ht="15" customHeight="1" x14ac:dyDescent="0.25">
      <c r="A17" s="9" t="s">
        <v>65</v>
      </c>
      <c r="B17" s="9" t="s">
        <v>66</v>
      </c>
      <c r="C17" s="9" t="s">
        <v>209</v>
      </c>
      <c r="D17" s="9" t="s">
        <v>337</v>
      </c>
      <c r="E17" s="9" t="s">
        <v>69</v>
      </c>
      <c r="F17" s="10">
        <v>7.36</v>
      </c>
      <c r="G17" s="10">
        <v>8.24</v>
      </c>
      <c r="H17" s="9" t="s">
        <v>86</v>
      </c>
      <c r="I17" s="9"/>
      <c r="J17" s="10">
        <v>2012</v>
      </c>
      <c r="K17" s="9" t="s">
        <v>93</v>
      </c>
      <c r="L17" s="11">
        <v>41364</v>
      </c>
      <c r="M17" s="11">
        <v>41394</v>
      </c>
      <c r="N17" s="10">
        <v>131</v>
      </c>
      <c r="O17" s="10">
        <v>148</v>
      </c>
      <c r="P17" s="10">
        <v>146.38</v>
      </c>
      <c r="Q17" s="10">
        <v>1.1100000000000001</v>
      </c>
      <c r="R17" s="10">
        <v>146.57</v>
      </c>
      <c r="S17" s="10">
        <v>146.22</v>
      </c>
      <c r="T17" s="9" t="s">
        <v>81</v>
      </c>
      <c r="U17" s="9" t="s">
        <v>82</v>
      </c>
      <c r="V17" s="9" t="s">
        <v>74</v>
      </c>
      <c r="W17" s="32">
        <v>0.46</v>
      </c>
      <c r="X17" s="32">
        <v>0.19863636363636364</v>
      </c>
      <c r="Y17" s="32">
        <v>2.6136363636363638E-2</v>
      </c>
      <c r="Z17" s="32">
        <v>20.075714285714284</v>
      </c>
      <c r="AA17" s="10">
        <v>1837.5</v>
      </c>
      <c r="AB17" s="10">
        <v>1787.7706247893584</v>
      </c>
      <c r="AC17" s="10">
        <v>-2.78</v>
      </c>
      <c r="AD17" s="10">
        <v>56204</v>
      </c>
      <c r="AE17" s="10">
        <v>7362.7240000000002</v>
      </c>
      <c r="AF17" s="10">
        <v>55689</v>
      </c>
      <c r="AG17" s="10">
        <v>8241.9719999999998</v>
      </c>
      <c r="AH17" s="10">
        <v>0</v>
      </c>
      <c r="AI17" s="10">
        <v>0</v>
      </c>
      <c r="AJ17" s="10">
        <v>0</v>
      </c>
      <c r="AK17" s="10">
        <v>879.24800000000005</v>
      </c>
      <c r="AL17" s="10">
        <v>799.61273000000006</v>
      </c>
      <c r="AM17" s="10">
        <v>2.0898540571033428</v>
      </c>
      <c r="AN17" s="10">
        <v>2.2979874269885623</v>
      </c>
      <c r="AO17" s="10">
        <v>515</v>
      </c>
      <c r="AP17" s="10">
        <v>496</v>
      </c>
      <c r="AQ17" s="10">
        <v>-3.83</v>
      </c>
      <c r="AR17" s="10">
        <v>0.79</v>
      </c>
      <c r="AS17" s="10">
        <v>0.79</v>
      </c>
      <c r="AT17" s="10">
        <v>0.41</v>
      </c>
      <c r="AU17" s="10">
        <v>1837.5</v>
      </c>
      <c r="AV17" s="10">
        <v>1.1839999999999999</v>
      </c>
      <c r="AW17" s="12"/>
      <c r="AX17" s="9" t="s">
        <v>75</v>
      </c>
      <c r="AY17" s="9" t="s">
        <v>338</v>
      </c>
      <c r="AZ17" s="12" t="s">
        <v>77</v>
      </c>
      <c r="BA17" s="12"/>
      <c r="BB17" s="10">
        <v>0</v>
      </c>
      <c r="BC17" s="10">
        <v>6</v>
      </c>
      <c r="BD17" s="10">
        <v>15.92</v>
      </c>
      <c r="BE17" s="10">
        <v>0</v>
      </c>
      <c r="BF17" s="10">
        <v>0</v>
      </c>
      <c r="BG17" s="10">
        <v>0</v>
      </c>
      <c r="BH17" s="10">
        <v>0</v>
      </c>
      <c r="BI17" s="10">
        <v>2</v>
      </c>
      <c r="BJ17" s="10">
        <v>5205</v>
      </c>
      <c r="BK17" s="10">
        <v>8.547640161592275</v>
      </c>
      <c r="BL17" s="10">
        <v>3.3152331643811479</v>
      </c>
      <c r="BM17" s="10">
        <v>1100</v>
      </c>
      <c r="BN17" s="9" t="s">
        <v>78</v>
      </c>
      <c r="BO17" s="9" t="s">
        <v>78</v>
      </c>
      <c r="BP17" s="12"/>
      <c r="BQ17" s="12"/>
    </row>
    <row r="18" spans="1:69" s="13" customFormat="1" ht="15" customHeight="1" x14ac:dyDescent="0.25">
      <c r="A18" s="9" t="s">
        <v>65</v>
      </c>
      <c r="B18" s="9" t="s">
        <v>66</v>
      </c>
      <c r="C18" s="9" t="s">
        <v>200</v>
      </c>
      <c r="D18" s="9" t="s">
        <v>339</v>
      </c>
      <c r="E18" s="9" t="s">
        <v>69</v>
      </c>
      <c r="F18" s="10">
        <v>6.76</v>
      </c>
      <c r="G18" s="10">
        <v>7.66</v>
      </c>
      <c r="H18" s="9" t="s">
        <v>86</v>
      </c>
      <c r="I18" s="9"/>
      <c r="J18" s="10">
        <v>2012</v>
      </c>
      <c r="K18" s="9" t="s">
        <v>93</v>
      </c>
      <c r="L18" s="11">
        <v>41364</v>
      </c>
      <c r="M18" s="11">
        <v>41394</v>
      </c>
      <c r="N18" s="10">
        <v>119</v>
      </c>
      <c r="O18" s="10">
        <v>136</v>
      </c>
      <c r="P18" s="10">
        <v>134.47</v>
      </c>
      <c r="Q18" s="10">
        <v>1.1399999999999999</v>
      </c>
      <c r="R18" s="10">
        <v>134.74</v>
      </c>
      <c r="S18" s="10">
        <v>133.56</v>
      </c>
      <c r="T18" s="9" t="s">
        <v>81</v>
      </c>
      <c r="U18" s="9" t="s">
        <v>82</v>
      </c>
      <c r="V18" s="9" t="s">
        <v>74</v>
      </c>
      <c r="W18" s="32">
        <v>0.46</v>
      </c>
      <c r="X18" s="32">
        <v>0.19863636363636364</v>
      </c>
      <c r="Y18" s="32">
        <v>2.6136363636363638E-2</v>
      </c>
      <c r="Z18" s="32">
        <v>20.075714285714284</v>
      </c>
      <c r="AA18" s="10">
        <v>1837.5</v>
      </c>
      <c r="AB18" s="10">
        <v>1697.1167530560749</v>
      </c>
      <c r="AC18" s="10">
        <v>-8.27</v>
      </c>
      <c r="AD18" s="10">
        <v>56791</v>
      </c>
      <c r="AE18" s="10">
        <v>6758.1289999999999</v>
      </c>
      <c r="AF18" s="10">
        <v>56316</v>
      </c>
      <c r="AG18" s="10">
        <v>7658.9759999999997</v>
      </c>
      <c r="AH18" s="10">
        <v>0</v>
      </c>
      <c r="AI18" s="10">
        <v>0</v>
      </c>
      <c r="AJ18" s="10">
        <v>0</v>
      </c>
      <c r="AK18" s="10">
        <v>900.84699999999998</v>
      </c>
      <c r="AL18" s="10">
        <v>829.88883999999996</v>
      </c>
      <c r="AM18" s="10">
        <v>2.0397470380652876</v>
      </c>
      <c r="AN18" s="10">
        <v>2.21415195798994</v>
      </c>
      <c r="AO18" s="10">
        <v>475</v>
      </c>
      <c r="AP18" s="10">
        <v>501</v>
      </c>
      <c r="AQ18" s="10">
        <v>5.19</v>
      </c>
      <c r="AR18" s="10">
        <v>0.85</v>
      </c>
      <c r="AS18" s="10">
        <v>0.85</v>
      </c>
      <c r="AT18" s="10">
        <v>0.45</v>
      </c>
      <c r="AU18" s="10">
        <v>1837.5</v>
      </c>
      <c r="AV18" s="10">
        <v>1.1839999999999999</v>
      </c>
      <c r="AW18" s="12"/>
      <c r="AX18" s="9" t="s">
        <v>75</v>
      </c>
      <c r="AY18" s="12"/>
      <c r="AZ18" s="12" t="s">
        <v>77</v>
      </c>
      <c r="BA18" s="12"/>
      <c r="BB18" s="10">
        <v>0</v>
      </c>
      <c r="BC18" s="10">
        <v>6</v>
      </c>
      <c r="BD18" s="10">
        <v>15.92</v>
      </c>
      <c r="BE18" s="10">
        <v>0</v>
      </c>
      <c r="BF18" s="10">
        <v>0</v>
      </c>
      <c r="BG18" s="10">
        <v>0</v>
      </c>
      <c r="BH18" s="10">
        <v>0</v>
      </c>
      <c r="BI18" s="10">
        <v>2</v>
      </c>
      <c r="BJ18" s="10">
        <v>2415</v>
      </c>
      <c r="BK18" s="10">
        <v>4.1119681258619805</v>
      </c>
      <c r="BL18" s="10">
        <v>2.8235442998282076</v>
      </c>
      <c r="BM18" s="10">
        <v>2552</v>
      </c>
      <c r="BN18" s="9" t="s">
        <v>78</v>
      </c>
      <c r="BO18" s="9" t="s">
        <v>78</v>
      </c>
      <c r="BP18" s="12"/>
      <c r="BQ18" s="12"/>
    </row>
    <row r="19" spans="1:69" s="13" customFormat="1" ht="15" customHeight="1" x14ac:dyDescent="0.25">
      <c r="A19" s="9" t="s">
        <v>65</v>
      </c>
      <c r="B19" s="9" t="s">
        <v>66</v>
      </c>
      <c r="C19" s="9" t="s">
        <v>135</v>
      </c>
      <c r="D19" s="9" t="s">
        <v>342</v>
      </c>
      <c r="E19" s="9" t="s">
        <v>69</v>
      </c>
      <c r="F19" s="10">
        <v>5.04</v>
      </c>
      <c r="G19" s="10">
        <v>5.52</v>
      </c>
      <c r="H19" s="9" t="s">
        <v>322</v>
      </c>
      <c r="I19" s="9"/>
      <c r="J19" s="10">
        <v>2012</v>
      </c>
      <c r="K19" s="9" t="s">
        <v>71</v>
      </c>
      <c r="L19" s="11">
        <v>41364</v>
      </c>
      <c r="M19" s="11">
        <v>41394</v>
      </c>
      <c r="N19" s="10">
        <v>172</v>
      </c>
      <c r="O19" s="10">
        <v>190</v>
      </c>
      <c r="P19" s="10">
        <v>188.72</v>
      </c>
      <c r="Q19" s="10">
        <v>0.68</v>
      </c>
      <c r="R19" s="10">
        <v>188.97</v>
      </c>
      <c r="S19" s="10">
        <v>188.64</v>
      </c>
      <c r="T19" s="9" t="s">
        <v>81</v>
      </c>
      <c r="U19" s="9" t="s">
        <v>82</v>
      </c>
      <c r="V19" s="9" t="s">
        <v>74</v>
      </c>
      <c r="W19" s="32">
        <v>0.46</v>
      </c>
      <c r="X19" s="32">
        <v>0.19863636363636364</v>
      </c>
      <c r="Y19" s="32">
        <v>2.6136363636363638E-2</v>
      </c>
      <c r="Z19" s="32">
        <v>20.075714285714284</v>
      </c>
      <c r="AA19" s="10">
        <v>3050</v>
      </c>
      <c r="AB19" s="10">
        <v>3010.0626147074986</v>
      </c>
      <c r="AC19" s="10">
        <v>-1.33</v>
      </c>
      <c r="AD19" s="10">
        <v>82031</v>
      </c>
      <c r="AE19" s="10">
        <v>14109.332</v>
      </c>
      <c r="AF19" s="10">
        <v>81401</v>
      </c>
      <c r="AG19" s="10">
        <v>15466.19</v>
      </c>
      <c r="AH19" s="10">
        <v>0</v>
      </c>
      <c r="AI19" s="10">
        <v>0</v>
      </c>
      <c r="AJ19" s="10">
        <v>0</v>
      </c>
      <c r="AK19" s="10">
        <v>1356.8579999999999</v>
      </c>
      <c r="AL19" s="10">
        <v>1273.0149699999999</v>
      </c>
      <c r="AM19" s="10">
        <v>2.2478402308863568</v>
      </c>
      <c r="AN19" s="10">
        <v>2.3958869863093599</v>
      </c>
      <c r="AO19" s="10">
        <v>630</v>
      </c>
      <c r="AP19" s="10">
        <v>744</v>
      </c>
      <c r="AQ19" s="10">
        <v>15.32</v>
      </c>
      <c r="AR19" s="10">
        <v>0.69</v>
      </c>
      <c r="AS19" s="10">
        <v>0.69</v>
      </c>
      <c r="AT19" s="10">
        <v>0.33</v>
      </c>
      <c r="AU19" s="10">
        <v>3050</v>
      </c>
      <c r="AV19" s="10">
        <v>1.1839999999999999</v>
      </c>
      <c r="AW19" s="9" t="s">
        <v>178</v>
      </c>
      <c r="AX19" s="9" t="s">
        <v>75</v>
      </c>
      <c r="AY19" s="9" t="s">
        <v>343</v>
      </c>
      <c r="AZ19" s="12" t="s">
        <v>77</v>
      </c>
      <c r="BA19" s="12"/>
      <c r="BB19" s="10">
        <v>0</v>
      </c>
      <c r="BC19" s="10">
        <v>6</v>
      </c>
      <c r="BD19" s="10">
        <v>15.92</v>
      </c>
      <c r="BE19" s="10">
        <v>0</v>
      </c>
      <c r="BF19" s="10">
        <v>0</v>
      </c>
      <c r="BG19" s="10">
        <v>0</v>
      </c>
      <c r="BH19" s="10">
        <v>0</v>
      </c>
      <c r="BI19" s="10">
        <v>2</v>
      </c>
      <c r="BJ19" s="10">
        <v>1905</v>
      </c>
      <c r="BK19" s="10">
        <v>2.2867500540177179</v>
      </c>
      <c r="BL19" s="10">
        <v>2.2235691519790786</v>
      </c>
      <c r="BM19" s="10">
        <v>1189</v>
      </c>
      <c r="BN19" s="9" t="s">
        <v>78</v>
      </c>
      <c r="BO19" s="9" t="s">
        <v>78</v>
      </c>
      <c r="BP19" s="12"/>
      <c r="BQ19" s="12"/>
    </row>
    <row r="20" spans="1:69" s="13" customFormat="1" ht="15" customHeight="1" x14ac:dyDescent="0.25">
      <c r="A20" s="9" t="s">
        <v>65</v>
      </c>
      <c r="B20" s="9" t="s">
        <v>66</v>
      </c>
      <c r="C20" s="9" t="s">
        <v>344</v>
      </c>
      <c r="D20" s="9" t="s">
        <v>342</v>
      </c>
      <c r="E20" s="9" t="s">
        <v>69</v>
      </c>
      <c r="F20" s="10">
        <v>15.07</v>
      </c>
      <c r="G20" s="10"/>
      <c r="H20" s="9" t="s">
        <v>322</v>
      </c>
      <c r="I20" s="9"/>
      <c r="J20" s="10">
        <v>2012</v>
      </c>
      <c r="K20" s="9" t="s">
        <v>71</v>
      </c>
      <c r="L20" s="11">
        <v>41364</v>
      </c>
      <c r="M20" s="11">
        <v>41379</v>
      </c>
      <c r="N20" s="10">
        <v>172</v>
      </c>
      <c r="O20" s="10">
        <v>181.11</v>
      </c>
      <c r="P20" s="10">
        <v>178.21</v>
      </c>
      <c r="Q20" s="10">
        <v>1.63</v>
      </c>
      <c r="R20" s="10">
        <v>178.48</v>
      </c>
      <c r="S20" s="10">
        <v>178.54</v>
      </c>
      <c r="T20" s="9" t="s">
        <v>81</v>
      </c>
      <c r="U20" s="9" t="s">
        <v>82</v>
      </c>
      <c r="V20" s="9" t="s">
        <v>74</v>
      </c>
      <c r="W20" s="32">
        <v>0.46</v>
      </c>
      <c r="X20" s="32">
        <v>0.19863636363636364</v>
      </c>
      <c r="Y20" s="32">
        <v>2.6136363636363638E-2</v>
      </c>
      <c r="Z20" s="32">
        <v>20.075714285714284</v>
      </c>
      <c r="AA20" s="10">
        <v>1300</v>
      </c>
      <c r="AB20" s="10">
        <v>1390.9856690931076</v>
      </c>
      <c r="AC20" s="10">
        <v>6.54</v>
      </c>
      <c r="AD20" s="10">
        <v>87593</v>
      </c>
      <c r="AE20" s="10">
        <v>15065.995999999999</v>
      </c>
      <c r="AF20" s="10">
        <v>0</v>
      </c>
      <c r="AG20" s="10">
        <v>0</v>
      </c>
      <c r="AH20" s="10">
        <v>0</v>
      </c>
      <c r="AI20" s="10">
        <v>15839.51</v>
      </c>
      <c r="AJ20" s="10">
        <v>0</v>
      </c>
      <c r="AK20" s="10">
        <v>773.51400000000001</v>
      </c>
      <c r="AL20" s="10">
        <v>773.51400000000001</v>
      </c>
      <c r="AM20" s="10">
        <v>1.6806418500505484</v>
      </c>
      <c r="AN20" s="10">
        <v>1.6806418500505484</v>
      </c>
      <c r="AO20" s="10">
        <v>135</v>
      </c>
      <c r="AP20" s="10">
        <v>390</v>
      </c>
      <c r="AQ20" s="10">
        <v>65.38</v>
      </c>
      <c r="AR20" s="10">
        <v>0</v>
      </c>
      <c r="AS20" s="10">
        <v>0</v>
      </c>
      <c r="AT20" s="10">
        <v>0.34</v>
      </c>
      <c r="AU20" s="10">
        <v>1300</v>
      </c>
      <c r="AV20" s="10">
        <v>1.1839999999999999</v>
      </c>
      <c r="AW20" s="9" t="s">
        <v>178</v>
      </c>
      <c r="AX20" s="9" t="s">
        <v>75</v>
      </c>
      <c r="AY20" s="12"/>
      <c r="AZ20" s="12" t="s">
        <v>77</v>
      </c>
      <c r="BA20" s="12"/>
      <c r="BB20" s="10">
        <v>0</v>
      </c>
      <c r="BC20" s="10">
        <v>5</v>
      </c>
      <c r="BD20" s="10">
        <v>15.94</v>
      </c>
      <c r="BE20" s="10">
        <v>0</v>
      </c>
      <c r="BF20" s="10">
        <v>1</v>
      </c>
      <c r="BG20" s="10">
        <v>0</v>
      </c>
      <c r="BH20" s="10">
        <v>0</v>
      </c>
      <c r="BI20" s="10">
        <v>2</v>
      </c>
      <c r="BJ20" s="10">
        <v>1455</v>
      </c>
      <c r="BK20" s="10">
        <v>1.6345928835780037</v>
      </c>
      <c r="BL20" s="10">
        <v>2.0394488867726963</v>
      </c>
      <c r="BM20" s="10">
        <v>962</v>
      </c>
      <c r="BN20" s="9" t="s">
        <v>78</v>
      </c>
      <c r="BO20" s="9" t="s">
        <v>78</v>
      </c>
      <c r="BP20" s="12"/>
      <c r="BQ20" s="12"/>
    </row>
    <row r="21" spans="1:69" s="13" customFormat="1" ht="15" customHeight="1" x14ac:dyDescent="0.25">
      <c r="A21" s="9" t="s">
        <v>65</v>
      </c>
      <c r="B21" s="9" t="s">
        <v>66</v>
      </c>
      <c r="C21" s="9" t="s">
        <v>281</v>
      </c>
      <c r="D21" s="9" t="s">
        <v>349</v>
      </c>
      <c r="E21" s="9" t="s">
        <v>69</v>
      </c>
      <c r="F21" s="10">
        <v>4.16</v>
      </c>
      <c r="G21" s="10">
        <v>4.67</v>
      </c>
      <c r="H21" s="9" t="s">
        <v>322</v>
      </c>
      <c r="I21" s="9"/>
      <c r="J21" s="10">
        <v>2012</v>
      </c>
      <c r="K21" s="9" t="s">
        <v>214</v>
      </c>
      <c r="L21" s="11">
        <v>41364</v>
      </c>
      <c r="M21" s="11">
        <v>41394</v>
      </c>
      <c r="N21" s="10">
        <v>177</v>
      </c>
      <c r="O21" s="10">
        <v>200</v>
      </c>
      <c r="P21" s="10">
        <v>192.63</v>
      </c>
      <c r="Q21" s="10">
        <v>3.83</v>
      </c>
      <c r="R21" s="10">
        <v>192.69</v>
      </c>
      <c r="S21" s="10">
        <v>193.74</v>
      </c>
      <c r="T21" s="9" t="s">
        <v>81</v>
      </c>
      <c r="U21" s="9" t="s">
        <v>82</v>
      </c>
      <c r="V21" s="9" t="s">
        <v>74</v>
      </c>
      <c r="W21" s="32">
        <v>0.46</v>
      </c>
      <c r="X21" s="32">
        <v>0.19863636363636364</v>
      </c>
      <c r="Y21" s="32">
        <v>2.6136363636363638E-2</v>
      </c>
      <c r="Z21" s="32">
        <v>20.075714285714284</v>
      </c>
      <c r="AA21" s="10">
        <v>2300</v>
      </c>
      <c r="AB21" s="10">
        <v>2445.8060406066415</v>
      </c>
      <c r="AC21" s="10">
        <v>5.96</v>
      </c>
      <c r="AD21" s="10">
        <v>65844</v>
      </c>
      <c r="AE21" s="10">
        <v>11654.388000000001</v>
      </c>
      <c r="AF21" s="10">
        <v>65409</v>
      </c>
      <c r="AG21" s="10">
        <v>13081.8</v>
      </c>
      <c r="AH21" s="10">
        <v>0</v>
      </c>
      <c r="AI21" s="10">
        <v>0</v>
      </c>
      <c r="AJ21" s="10">
        <v>0</v>
      </c>
      <c r="AK21" s="10">
        <v>1427.412</v>
      </c>
      <c r="AL21" s="10">
        <v>949.27220999999997</v>
      </c>
      <c r="AM21" s="10">
        <v>1.6113077373596412</v>
      </c>
      <c r="AN21" s="10">
        <v>2.4229088092655742</v>
      </c>
      <c r="AO21" s="10">
        <v>435</v>
      </c>
      <c r="AP21" s="10">
        <v>589</v>
      </c>
      <c r="AQ21" s="10">
        <v>26.15</v>
      </c>
      <c r="AR21" s="10">
        <v>0.62</v>
      </c>
      <c r="AS21" s="10">
        <v>0.63</v>
      </c>
      <c r="AT21" s="10">
        <v>0.41</v>
      </c>
      <c r="AU21" s="10">
        <v>2300</v>
      </c>
      <c r="AV21" s="10">
        <v>1.1839999999999999</v>
      </c>
      <c r="AW21" s="12"/>
      <c r="AX21" s="9" t="s">
        <v>75</v>
      </c>
      <c r="AY21" s="9" t="s">
        <v>350</v>
      </c>
      <c r="AZ21" s="12" t="s">
        <v>77</v>
      </c>
      <c r="BA21" s="12"/>
      <c r="BB21" s="10">
        <v>0</v>
      </c>
      <c r="BC21" s="10">
        <v>6</v>
      </c>
      <c r="BD21" s="10">
        <v>15.92</v>
      </c>
      <c r="BE21" s="10">
        <v>0</v>
      </c>
      <c r="BF21" s="10">
        <v>0</v>
      </c>
      <c r="BG21" s="10">
        <v>0</v>
      </c>
      <c r="BH21" s="10">
        <v>0</v>
      </c>
      <c r="BI21" s="10">
        <v>2</v>
      </c>
      <c r="BJ21" s="10">
        <v>12240</v>
      </c>
      <c r="BK21" s="10">
        <v>17.215916283387486</v>
      </c>
      <c r="BL21" s="10">
        <v>1.6177891690695172</v>
      </c>
      <c r="BM21" s="10">
        <v>430</v>
      </c>
      <c r="BN21" s="9" t="s">
        <v>95</v>
      </c>
      <c r="BO21" s="9" t="s">
        <v>95</v>
      </c>
      <c r="BP21" s="12"/>
      <c r="BQ21" s="12"/>
    </row>
    <row r="22" spans="1:69" s="13" customFormat="1" ht="15" customHeight="1" x14ac:dyDescent="0.25">
      <c r="A22" s="9" t="s">
        <v>65</v>
      </c>
      <c r="B22" s="9" t="s">
        <v>66</v>
      </c>
      <c r="C22" s="9" t="s">
        <v>91</v>
      </c>
      <c r="D22" s="9" t="s">
        <v>351</v>
      </c>
      <c r="E22" s="9" t="s">
        <v>69</v>
      </c>
      <c r="F22" s="10">
        <v>5.82</v>
      </c>
      <c r="G22" s="10">
        <v>6.57</v>
      </c>
      <c r="H22" s="9" t="s">
        <v>86</v>
      </c>
      <c r="I22" s="9"/>
      <c r="J22" s="10">
        <v>2012</v>
      </c>
      <c r="K22" s="9" t="s">
        <v>214</v>
      </c>
      <c r="L22" s="11">
        <v>41364</v>
      </c>
      <c r="M22" s="11">
        <v>41394</v>
      </c>
      <c r="N22" s="10">
        <v>187</v>
      </c>
      <c r="O22" s="10">
        <v>212</v>
      </c>
      <c r="P22" s="10">
        <v>204.91</v>
      </c>
      <c r="Q22" s="10">
        <v>3.46</v>
      </c>
      <c r="R22" s="10">
        <v>205.01</v>
      </c>
      <c r="S22" s="10">
        <v>203.84</v>
      </c>
      <c r="T22" s="9" t="s">
        <v>81</v>
      </c>
      <c r="U22" s="9" t="s">
        <v>82</v>
      </c>
      <c r="V22" s="9" t="s">
        <v>74</v>
      </c>
      <c r="W22" s="32">
        <v>0.46</v>
      </c>
      <c r="X22" s="32">
        <v>0.19863636363636364</v>
      </c>
      <c r="Y22" s="32">
        <v>2.6136363636363638E-2</v>
      </c>
      <c r="Z22" s="32">
        <v>20.075714285714284</v>
      </c>
      <c r="AA22" s="10">
        <v>3537.5</v>
      </c>
      <c r="AB22" s="10">
        <v>3299.4600501490768</v>
      </c>
      <c r="AC22" s="10">
        <v>-7.21</v>
      </c>
      <c r="AD22" s="10">
        <v>87200</v>
      </c>
      <c r="AE22" s="10">
        <v>16306.4</v>
      </c>
      <c r="AF22" s="10">
        <v>86745</v>
      </c>
      <c r="AG22" s="10">
        <v>18389.939999999999</v>
      </c>
      <c r="AH22" s="10">
        <v>0</v>
      </c>
      <c r="AI22" s="10">
        <v>0</v>
      </c>
      <c r="AJ22" s="10">
        <v>0</v>
      </c>
      <c r="AK22" s="10">
        <v>2083.54</v>
      </c>
      <c r="AL22" s="10">
        <v>1477.19245</v>
      </c>
      <c r="AM22" s="10">
        <v>1.6978315751077493</v>
      </c>
      <c r="AN22" s="10">
        <v>2.3947455187710984</v>
      </c>
      <c r="AO22" s="10">
        <v>455</v>
      </c>
      <c r="AP22" s="10">
        <v>766</v>
      </c>
      <c r="AQ22" s="10">
        <v>40.6</v>
      </c>
      <c r="AR22" s="10">
        <v>0.68</v>
      </c>
      <c r="AS22" s="10">
        <v>0.69</v>
      </c>
      <c r="AT22" s="10">
        <v>0.42</v>
      </c>
      <c r="AU22" s="10">
        <v>3537.5</v>
      </c>
      <c r="AV22" s="10">
        <v>1.1839999999999999</v>
      </c>
      <c r="AW22" s="12"/>
      <c r="AX22" s="9" t="s">
        <v>75</v>
      </c>
      <c r="AY22" s="9" t="s">
        <v>352</v>
      </c>
      <c r="AZ22" s="12" t="s">
        <v>77</v>
      </c>
      <c r="BA22" s="12"/>
      <c r="BB22" s="10">
        <v>0</v>
      </c>
      <c r="BC22" s="10">
        <v>6</v>
      </c>
      <c r="BD22" s="10">
        <v>15.92</v>
      </c>
      <c r="BE22" s="10">
        <v>0</v>
      </c>
      <c r="BF22" s="10">
        <v>0</v>
      </c>
      <c r="BG22" s="10">
        <v>0</v>
      </c>
      <c r="BH22" s="10">
        <v>0</v>
      </c>
      <c r="BI22" s="10">
        <v>2</v>
      </c>
      <c r="BJ22" s="10">
        <v>1970</v>
      </c>
      <c r="BK22" s="10">
        <v>2.2205940370850477</v>
      </c>
      <c r="BL22" s="10">
        <v>1.7714121192632422</v>
      </c>
      <c r="BM22" s="10">
        <v>640</v>
      </c>
      <c r="BN22" s="9" t="s">
        <v>78</v>
      </c>
      <c r="BO22" s="9" t="s">
        <v>78</v>
      </c>
      <c r="BP22" s="12"/>
      <c r="BQ22" s="12"/>
    </row>
    <row r="23" spans="1:69" s="13" customFormat="1" ht="15" customHeight="1" x14ac:dyDescent="0.25">
      <c r="A23" s="9" t="s">
        <v>65</v>
      </c>
      <c r="B23" s="9" t="s">
        <v>66</v>
      </c>
      <c r="C23" s="9" t="s">
        <v>240</v>
      </c>
      <c r="D23" s="9" t="s">
        <v>353</v>
      </c>
      <c r="E23" s="9" t="s">
        <v>69</v>
      </c>
      <c r="F23" s="10">
        <v>2.2200000000000002</v>
      </c>
      <c r="G23" s="10">
        <v>2.98</v>
      </c>
      <c r="H23" s="9" t="s">
        <v>70</v>
      </c>
      <c r="I23" s="9"/>
      <c r="J23" s="10">
        <v>2012</v>
      </c>
      <c r="K23" s="9" t="s">
        <v>151</v>
      </c>
      <c r="L23" s="11">
        <v>41364</v>
      </c>
      <c r="M23" s="11">
        <v>41394</v>
      </c>
      <c r="N23" s="10">
        <v>23</v>
      </c>
      <c r="O23" s="10">
        <v>31</v>
      </c>
      <c r="P23" s="10">
        <v>30.85</v>
      </c>
      <c r="Q23" s="10">
        <v>0.49</v>
      </c>
      <c r="R23" s="10">
        <v>30.73</v>
      </c>
      <c r="S23" s="10">
        <v>31.67</v>
      </c>
      <c r="T23" s="9" t="s">
        <v>79</v>
      </c>
      <c r="U23" s="9" t="s">
        <v>73</v>
      </c>
      <c r="V23" s="9" t="s">
        <v>74</v>
      </c>
      <c r="W23" s="32">
        <f>VLOOKUP(V23,Tables!$M$2:$N$9,2,FALSE)</f>
        <v>0.44</v>
      </c>
      <c r="X23" s="32">
        <f>VLOOKUP(V23,Tables!$M$2:$P$9,3,FALSE)</f>
        <v>0.19</v>
      </c>
      <c r="Y23" s="32">
        <f>VLOOKUP(V23,Tables!$M$2:$P$9,4,FALSE)</f>
        <v>2.5000000000000001E-2</v>
      </c>
      <c r="Z23" s="32">
        <v>19.2</v>
      </c>
      <c r="AA23" s="10">
        <v>1229</v>
      </c>
      <c r="AB23" s="10">
        <v>1370.807605239828</v>
      </c>
      <c r="AC23" s="10">
        <v>10.34</v>
      </c>
      <c r="AD23" s="10">
        <v>96710</v>
      </c>
      <c r="AE23" s="10">
        <v>2224.33</v>
      </c>
      <c r="AF23" s="10">
        <v>96080</v>
      </c>
      <c r="AG23" s="10">
        <v>2978.48</v>
      </c>
      <c r="AH23" s="10">
        <v>0</v>
      </c>
      <c r="AI23" s="10">
        <v>0</v>
      </c>
      <c r="AJ23" s="10">
        <v>0</v>
      </c>
      <c r="AK23" s="10">
        <v>754.15</v>
      </c>
      <c r="AL23" s="10">
        <v>728.20839999999998</v>
      </c>
      <c r="AM23" s="10">
        <v>1.6296492740171054</v>
      </c>
      <c r="AN23" s="10">
        <v>1.6877036848242892</v>
      </c>
      <c r="AO23" s="10">
        <v>630</v>
      </c>
      <c r="AP23" s="10">
        <v>1036</v>
      </c>
      <c r="AQ23" s="10">
        <v>39.19</v>
      </c>
      <c r="AR23" s="10">
        <v>1.59</v>
      </c>
      <c r="AS23" s="10">
        <v>1.59</v>
      </c>
      <c r="AT23" s="10">
        <v>0.99</v>
      </c>
      <c r="AU23" s="10">
        <v>1229</v>
      </c>
      <c r="AV23" s="10">
        <v>1.7</v>
      </c>
      <c r="AW23" s="12"/>
      <c r="AX23" s="9" t="s">
        <v>75</v>
      </c>
      <c r="AY23" s="9" t="s">
        <v>354</v>
      </c>
      <c r="AZ23" s="12" t="s">
        <v>77</v>
      </c>
      <c r="BA23" s="12"/>
      <c r="BB23" s="10">
        <v>0</v>
      </c>
      <c r="BC23" s="10">
        <v>2</v>
      </c>
      <c r="BD23" s="10">
        <v>15.92</v>
      </c>
      <c r="BE23" s="10">
        <v>0</v>
      </c>
      <c r="BF23" s="10">
        <v>0</v>
      </c>
      <c r="BG23" s="10">
        <v>0</v>
      </c>
      <c r="BH23" s="10">
        <v>0</v>
      </c>
      <c r="BI23" s="10">
        <v>2</v>
      </c>
      <c r="BJ23" s="10">
        <v>4780</v>
      </c>
      <c r="BK23" s="10">
        <v>4.7392425143763637</v>
      </c>
      <c r="BL23" s="10">
        <v>2.1746811292089179</v>
      </c>
      <c r="BM23" s="10">
        <v>1260</v>
      </c>
      <c r="BN23" s="9" t="s">
        <v>78</v>
      </c>
      <c r="BO23" s="9" t="s">
        <v>78</v>
      </c>
      <c r="BP23" s="12"/>
      <c r="BQ23" s="12"/>
    </row>
    <row r="24" spans="1:69" s="13" customFormat="1" ht="15" customHeight="1" x14ac:dyDescent="0.25">
      <c r="A24" s="9" t="s">
        <v>65</v>
      </c>
      <c r="B24" s="9" t="s">
        <v>66</v>
      </c>
      <c r="C24" s="9" t="s">
        <v>355</v>
      </c>
      <c r="D24" s="9" t="s">
        <v>356</v>
      </c>
      <c r="E24" s="9" t="s">
        <v>69</v>
      </c>
      <c r="F24" s="10">
        <v>2.0499999999999998</v>
      </c>
      <c r="G24" s="10">
        <v>2.74</v>
      </c>
      <c r="H24" s="9" t="s">
        <v>70</v>
      </c>
      <c r="I24" s="9"/>
      <c r="J24" s="10">
        <v>2012</v>
      </c>
      <c r="K24" s="9" t="s">
        <v>151</v>
      </c>
      <c r="L24" s="11">
        <v>41364</v>
      </c>
      <c r="M24" s="11">
        <v>41394</v>
      </c>
      <c r="N24" s="10">
        <v>20</v>
      </c>
      <c r="O24" s="10">
        <v>27</v>
      </c>
      <c r="P24" s="10">
        <v>26.22</v>
      </c>
      <c r="Q24" s="10">
        <v>2.97</v>
      </c>
      <c r="R24" s="10">
        <v>26.29</v>
      </c>
      <c r="S24" s="10">
        <v>28</v>
      </c>
      <c r="T24" s="9" t="s">
        <v>79</v>
      </c>
      <c r="U24" s="9" t="s">
        <v>73</v>
      </c>
      <c r="V24" s="9" t="s">
        <v>74</v>
      </c>
      <c r="W24" s="32">
        <f>VLOOKUP(V24,Tables!$M$2:$N$9,2,FALSE)</f>
        <v>0.44</v>
      </c>
      <c r="X24" s="32">
        <f>VLOOKUP(V24,Tables!$M$2:$P$9,3,FALSE)</f>
        <v>0.19</v>
      </c>
      <c r="Y24" s="32">
        <f>VLOOKUP(V24,Tables!$M$2:$P$9,4,FALSE)</f>
        <v>2.5000000000000001E-2</v>
      </c>
      <c r="Z24" s="32">
        <v>19.2</v>
      </c>
      <c r="AA24" s="10">
        <v>1023</v>
      </c>
      <c r="AB24" s="10">
        <v>1326.4586290285692</v>
      </c>
      <c r="AC24" s="10">
        <v>22.88</v>
      </c>
      <c r="AD24" s="10">
        <v>102475</v>
      </c>
      <c r="AE24" s="10">
        <v>2049.5</v>
      </c>
      <c r="AF24" s="10">
        <v>101325</v>
      </c>
      <c r="AG24" s="10">
        <v>2735.7750000000001</v>
      </c>
      <c r="AH24" s="10">
        <v>0</v>
      </c>
      <c r="AI24" s="10">
        <v>0</v>
      </c>
      <c r="AJ24" s="10">
        <v>0</v>
      </c>
      <c r="AK24" s="10">
        <v>686.27499999999998</v>
      </c>
      <c r="AL24" s="10">
        <v>614.33425</v>
      </c>
      <c r="AM24" s="10">
        <v>1.4906560781028013</v>
      </c>
      <c r="AN24" s="10">
        <v>1.6652172656823219</v>
      </c>
      <c r="AO24" s="10">
        <v>1150</v>
      </c>
      <c r="AP24" s="10">
        <v>1116</v>
      </c>
      <c r="AQ24" s="10">
        <v>-3.05</v>
      </c>
      <c r="AR24" s="10">
        <v>1.44</v>
      </c>
      <c r="AS24" s="10">
        <v>1.46</v>
      </c>
      <c r="AT24" s="10">
        <v>1</v>
      </c>
      <c r="AU24" s="10">
        <v>1023</v>
      </c>
      <c r="AV24" s="10">
        <v>1.7</v>
      </c>
      <c r="AW24" s="12"/>
      <c r="AX24" s="9" t="s">
        <v>75</v>
      </c>
      <c r="AY24" s="9" t="s">
        <v>357</v>
      </c>
      <c r="AZ24" s="12" t="s">
        <v>77</v>
      </c>
      <c r="BA24" s="12"/>
      <c r="BB24" s="10">
        <v>0</v>
      </c>
      <c r="BC24" s="10">
        <v>2</v>
      </c>
      <c r="BD24" s="10">
        <v>15.92</v>
      </c>
      <c r="BE24" s="10">
        <v>0</v>
      </c>
      <c r="BF24" s="10">
        <v>0</v>
      </c>
      <c r="BG24" s="10">
        <v>0</v>
      </c>
      <c r="BH24" s="10">
        <v>0</v>
      </c>
      <c r="BI24" s="10">
        <v>2</v>
      </c>
      <c r="BJ24" s="10">
        <v>5755</v>
      </c>
      <c r="BK24" s="10">
        <v>5.3744863653343291</v>
      </c>
      <c r="BL24" s="10">
        <v>2.0199270224793451</v>
      </c>
      <c r="BM24" s="10">
        <v>523</v>
      </c>
      <c r="BN24" s="9" t="s">
        <v>95</v>
      </c>
      <c r="BO24" s="9" t="s">
        <v>95</v>
      </c>
      <c r="BP24" s="12"/>
      <c r="BQ24" s="12"/>
    </row>
    <row r="25" spans="1:69" s="13" customFormat="1" ht="15" customHeight="1" x14ac:dyDescent="0.25">
      <c r="A25" s="9" t="s">
        <v>65</v>
      </c>
      <c r="B25" s="9" t="s">
        <v>66</v>
      </c>
      <c r="C25" s="9" t="s">
        <v>131</v>
      </c>
      <c r="D25" s="9" t="s">
        <v>132</v>
      </c>
      <c r="E25" s="9" t="s">
        <v>69</v>
      </c>
      <c r="F25" s="10">
        <v>0.26</v>
      </c>
      <c r="G25" s="10">
        <v>0.45</v>
      </c>
      <c r="H25" s="9" t="s">
        <v>70</v>
      </c>
      <c r="I25" s="9"/>
      <c r="J25" s="10">
        <v>2013</v>
      </c>
      <c r="K25" s="9" t="s">
        <v>88</v>
      </c>
      <c r="L25" s="11">
        <v>41373</v>
      </c>
      <c r="M25" s="11">
        <v>41394</v>
      </c>
      <c r="N25" s="10">
        <v>2.37</v>
      </c>
      <c r="O25" s="10">
        <v>4.0999999999999996</v>
      </c>
      <c r="P25" s="10">
        <v>4.4400000000000004</v>
      </c>
      <c r="Q25" s="10">
        <v>-7.66</v>
      </c>
      <c r="R25" s="10">
        <v>4.47</v>
      </c>
      <c r="S25" s="10">
        <v>4.05</v>
      </c>
      <c r="T25" s="9" t="s">
        <v>72</v>
      </c>
      <c r="U25" s="9" t="s">
        <v>73</v>
      </c>
      <c r="V25" s="9" t="s">
        <v>74</v>
      </c>
      <c r="W25" s="32">
        <f>VLOOKUP(V25,Tables!$M$2:$N$9,2,FALSE)</f>
        <v>0.44</v>
      </c>
      <c r="X25" s="32">
        <f>VLOOKUP(V25,Tables!$M$2:$P$9,3,FALSE)</f>
        <v>0.19</v>
      </c>
      <c r="Y25" s="32">
        <f>VLOOKUP(V25,Tables!$M$2:$P$9,4,FALSE)</f>
        <v>2.5000000000000001E-2</v>
      </c>
      <c r="Z25" s="32">
        <v>19.2</v>
      </c>
      <c r="AA25" s="10">
        <v>298.5</v>
      </c>
      <c r="AB25" s="10">
        <v>238.61035344969844</v>
      </c>
      <c r="AC25" s="10">
        <v>-25.1</v>
      </c>
      <c r="AD25" s="10">
        <v>110000</v>
      </c>
      <c r="AE25" s="10">
        <v>260.7</v>
      </c>
      <c r="AF25" s="10">
        <v>109215</v>
      </c>
      <c r="AG25" s="10">
        <v>447.78149999999999</v>
      </c>
      <c r="AH25" s="10">
        <v>0</v>
      </c>
      <c r="AI25" s="10">
        <v>0</v>
      </c>
      <c r="AJ25" s="10">
        <v>0</v>
      </c>
      <c r="AK25" s="10">
        <v>187.08150000000001</v>
      </c>
      <c r="AL25" s="10">
        <v>227.49105</v>
      </c>
      <c r="AM25" s="10">
        <v>1.595561292805542</v>
      </c>
      <c r="AN25" s="10">
        <v>1.3121395325222684</v>
      </c>
      <c r="AO25" s="10">
        <v>785</v>
      </c>
      <c r="AP25" s="10">
        <v>1462</v>
      </c>
      <c r="AQ25" s="10">
        <v>46.31</v>
      </c>
      <c r="AR25" s="10">
        <v>4.1100000000000003</v>
      </c>
      <c r="AS25" s="10">
        <v>3.92</v>
      </c>
      <c r="AT25" s="10">
        <v>2.61</v>
      </c>
      <c r="AU25" s="10">
        <v>298.5</v>
      </c>
      <c r="AV25" s="10">
        <v>2.0169999999999999</v>
      </c>
      <c r="AW25" s="12"/>
      <c r="AX25" s="9" t="s">
        <v>75</v>
      </c>
      <c r="AY25" s="9" t="s">
        <v>133</v>
      </c>
      <c r="AZ25" s="12" t="s">
        <v>77</v>
      </c>
      <c r="BA25" s="12"/>
      <c r="BB25" s="10">
        <v>0</v>
      </c>
      <c r="BC25" s="10">
        <v>0</v>
      </c>
      <c r="BD25" s="10">
        <v>15.99</v>
      </c>
      <c r="BE25" s="10">
        <v>0</v>
      </c>
      <c r="BF25" s="10">
        <v>0</v>
      </c>
      <c r="BG25" s="10">
        <v>0</v>
      </c>
      <c r="BH25" s="10">
        <v>0</v>
      </c>
      <c r="BI25" s="10">
        <v>1</v>
      </c>
      <c r="BJ25" s="10">
        <v>785</v>
      </c>
      <c r="BK25" s="10">
        <v>0.71363636363636362</v>
      </c>
      <c r="BL25" s="10">
        <v>1.595561292805542</v>
      </c>
      <c r="BM25" s="10">
        <v>1189</v>
      </c>
      <c r="BN25" s="9" t="s">
        <v>78</v>
      </c>
      <c r="BO25" s="9" t="s">
        <v>78</v>
      </c>
      <c r="BP25" s="12"/>
      <c r="BQ25" s="12"/>
    </row>
    <row r="26" spans="1:69" s="13" customFormat="1" ht="15" customHeight="1" x14ac:dyDescent="0.25">
      <c r="A26" s="9" t="s">
        <v>65</v>
      </c>
      <c r="B26" s="9" t="s">
        <v>66</v>
      </c>
      <c r="C26" s="9" t="s">
        <v>136</v>
      </c>
      <c r="D26" s="9" t="s">
        <v>137</v>
      </c>
      <c r="E26" s="9" t="s">
        <v>69</v>
      </c>
      <c r="F26" s="10">
        <v>0.26</v>
      </c>
      <c r="G26" s="10">
        <v>0.44</v>
      </c>
      <c r="H26" s="9" t="s">
        <v>70</v>
      </c>
      <c r="I26" s="9"/>
      <c r="J26" s="10">
        <v>2013</v>
      </c>
      <c r="K26" s="9" t="s">
        <v>88</v>
      </c>
      <c r="L26" s="11">
        <v>41373</v>
      </c>
      <c r="M26" s="11">
        <v>41394</v>
      </c>
      <c r="N26" s="10">
        <v>2.37</v>
      </c>
      <c r="O26" s="10">
        <v>4</v>
      </c>
      <c r="P26" s="10">
        <v>4.46</v>
      </c>
      <c r="Q26" s="10">
        <v>-10.31</v>
      </c>
      <c r="R26" s="10">
        <v>4.4400000000000004</v>
      </c>
      <c r="S26" s="10">
        <v>4.05</v>
      </c>
      <c r="T26" s="9" t="s">
        <v>72</v>
      </c>
      <c r="U26" s="9" t="s">
        <v>73</v>
      </c>
      <c r="V26" s="9" t="s">
        <v>74</v>
      </c>
      <c r="W26" s="32">
        <f>VLOOKUP(V26,Tables!$M$2:$N$9,2,FALSE)</f>
        <v>0.44</v>
      </c>
      <c r="X26" s="32">
        <f>VLOOKUP(V26,Tables!$M$2:$P$9,3,FALSE)</f>
        <v>0.19</v>
      </c>
      <c r="Y26" s="32">
        <f>VLOOKUP(V26,Tables!$M$2:$P$9,4,FALSE)</f>
        <v>2.5000000000000001E-2</v>
      </c>
      <c r="Z26" s="32">
        <v>19.2</v>
      </c>
      <c r="AA26" s="10">
        <v>301.5</v>
      </c>
      <c r="AB26" s="10">
        <v>238.61062211765213</v>
      </c>
      <c r="AC26" s="10">
        <v>-26.36</v>
      </c>
      <c r="AD26" s="10">
        <v>110000</v>
      </c>
      <c r="AE26" s="10">
        <v>260.7</v>
      </c>
      <c r="AF26" s="10">
        <v>109240</v>
      </c>
      <c r="AG26" s="10">
        <v>436.96</v>
      </c>
      <c r="AH26" s="10">
        <v>0</v>
      </c>
      <c r="AI26" s="10">
        <v>0</v>
      </c>
      <c r="AJ26" s="10">
        <v>0</v>
      </c>
      <c r="AK26" s="10">
        <v>176.26</v>
      </c>
      <c r="AL26" s="10">
        <v>224.32560000000001</v>
      </c>
      <c r="AM26" s="10">
        <v>1.7105412458867582</v>
      </c>
      <c r="AN26" s="10">
        <v>1.3440285014282811</v>
      </c>
      <c r="AO26" s="10">
        <v>760</v>
      </c>
      <c r="AP26" s="10">
        <v>1460</v>
      </c>
      <c r="AQ26" s="10">
        <v>47.95</v>
      </c>
      <c r="AR26" s="10">
        <v>4.21</v>
      </c>
      <c r="AS26" s="10">
        <v>3.97</v>
      </c>
      <c r="AT26" s="10">
        <v>2.4900000000000002</v>
      </c>
      <c r="AU26" s="10">
        <v>301.5</v>
      </c>
      <c r="AV26" s="10">
        <v>2.0169999999999999</v>
      </c>
      <c r="AW26" s="12"/>
      <c r="AX26" s="9" t="s">
        <v>75</v>
      </c>
      <c r="AY26" s="9" t="s">
        <v>138</v>
      </c>
      <c r="AZ26" s="12" t="s">
        <v>77</v>
      </c>
      <c r="BA26" s="12"/>
      <c r="BB26" s="10">
        <v>0</v>
      </c>
      <c r="BC26" s="10">
        <v>0</v>
      </c>
      <c r="BD26" s="10">
        <v>15.99</v>
      </c>
      <c r="BE26" s="10">
        <v>0</v>
      </c>
      <c r="BF26" s="10">
        <v>0</v>
      </c>
      <c r="BG26" s="10">
        <v>0</v>
      </c>
      <c r="BH26" s="10">
        <v>0</v>
      </c>
      <c r="BI26" s="10">
        <v>1</v>
      </c>
      <c r="BJ26" s="10">
        <v>760</v>
      </c>
      <c r="BK26" s="10">
        <v>0.69090909090909092</v>
      </c>
      <c r="BL26" s="10">
        <v>1.7105412458867582</v>
      </c>
      <c r="BM26" s="10">
        <v>708</v>
      </c>
      <c r="BN26" s="9" t="s">
        <v>78</v>
      </c>
      <c r="BO26" s="9" t="s">
        <v>78</v>
      </c>
      <c r="BP26" s="12"/>
      <c r="BQ26" s="12"/>
    </row>
    <row r="27" spans="1:69" s="13" customFormat="1" ht="15" customHeight="1" x14ac:dyDescent="0.25">
      <c r="A27" s="9" t="s">
        <v>65</v>
      </c>
      <c r="B27" s="9" t="s">
        <v>66</v>
      </c>
      <c r="C27" s="9" t="s">
        <v>169</v>
      </c>
      <c r="D27" s="9" t="s">
        <v>315</v>
      </c>
      <c r="E27" s="9" t="s">
        <v>69</v>
      </c>
      <c r="F27" s="10">
        <v>6.31</v>
      </c>
      <c r="G27" s="10">
        <v>6.74</v>
      </c>
      <c r="H27" s="9" t="s">
        <v>70</v>
      </c>
      <c r="I27" s="9"/>
      <c r="J27" s="10">
        <v>2012</v>
      </c>
      <c r="K27" s="9" t="s">
        <v>106</v>
      </c>
      <c r="L27" s="11">
        <v>41374</v>
      </c>
      <c r="M27" s="11">
        <v>41394</v>
      </c>
      <c r="N27" s="10">
        <v>174.63</v>
      </c>
      <c r="O27" s="10">
        <v>187</v>
      </c>
      <c r="P27" s="10">
        <v>186.45</v>
      </c>
      <c r="Q27" s="10">
        <v>0.28999999999999998</v>
      </c>
      <c r="R27" s="10">
        <v>186.28</v>
      </c>
      <c r="S27" s="10">
        <v>187.13</v>
      </c>
      <c r="T27" s="9" t="s">
        <v>81</v>
      </c>
      <c r="U27" s="9" t="s">
        <v>82</v>
      </c>
      <c r="V27" s="9" t="s">
        <v>74</v>
      </c>
      <c r="W27" s="32">
        <v>0.46</v>
      </c>
      <c r="X27" s="32">
        <v>0.19863636363636364</v>
      </c>
      <c r="Y27" s="32">
        <v>2.6136363636363638E-2</v>
      </c>
      <c r="Z27" s="32">
        <v>20.075714285714284</v>
      </c>
      <c r="AA27" s="10">
        <v>2587.5</v>
      </c>
      <c r="AB27" s="10">
        <v>2684.6012029017033</v>
      </c>
      <c r="AC27" s="10">
        <v>3.62</v>
      </c>
      <c r="AD27" s="10">
        <v>101203</v>
      </c>
      <c r="AE27" s="10">
        <v>17673.079890000001</v>
      </c>
      <c r="AF27" s="10">
        <v>100883</v>
      </c>
      <c r="AG27" s="10">
        <v>18865.120999999999</v>
      </c>
      <c r="AH27" s="10">
        <v>0</v>
      </c>
      <c r="AI27" s="10">
        <v>0</v>
      </c>
      <c r="AJ27" s="10">
        <v>0</v>
      </c>
      <c r="AK27" s="10">
        <v>1192.0411099999999</v>
      </c>
      <c r="AL27" s="10">
        <v>1119.40535</v>
      </c>
      <c r="AM27" s="10">
        <v>2.1706466146960319</v>
      </c>
      <c r="AN27" s="10">
        <v>2.3114951165813169</v>
      </c>
      <c r="AO27" s="10">
        <v>390</v>
      </c>
      <c r="AP27" s="10">
        <v>630</v>
      </c>
      <c r="AQ27" s="10">
        <v>38.1</v>
      </c>
      <c r="AR27" s="10">
        <v>0.71</v>
      </c>
      <c r="AS27" s="10">
        <v>0.71</v>
      </c>
      <c r="AT27" s="10">
        <v>0.34</v>
      </c>
      <c r="AU27" s="10">
        <v>2587.5</v>
      </c>
      <c r="AV27" s="10">
        <v>1.1839999999999999</v>
      </c>
      <c r="AW27" s="12"/>
      <c r="AX27" s="9" t="s">
        <v>75</v>
      </c>
      <c r="AY27" s="9" t="s">
        <v>316</v>
      </c>
      <c r="AZ27" s="12" t="s">
        <v>77</v>
      </c>
      <c r="BA27" s="12"/>
      <c r="BB27" s="10">
        <v>0</v>
      </c>
      <c r="BC27" s="10">
        <v>3</v>
      </c>
      <c r="BD27" s="10">
        <v>16</v>
      </c>
      <c r="BE27" s="10">
        <v>0</v>
      </c>
      <c r="BF27" s="10">
        <v>0</v>
      </c>
      <c r="BG27" s="10">
        <v>1</v>
      </c>
      <c r="BH27" s="10">
        <v>0</v>
      </c>
      <c r="BI27" s="10">
        <v>1</v>
      </c>
      <c r="BJ27" s="10">
        <v>1925</v>
      </c>
      <c r="BK27" s="10">
        <v>1.8724223795813555</v>
      </c>
      <c r="BL27" s="10">
        <v>2.883447574985849</v>
      </c>
      <c r="BM27" s="10">
        <v>479</v>
      </c>
      <c r="BN27" s="9" t="s">
        <v>95</v>
      </c>
      <c r="BO27" s="9" t="s">
        <v>95</v>
      </c>
      <c r="BP27" s="12"/>
      <c r="BQ27" s="12"/>
    </row>
    <row r="28" spans="1:69" s="13" customFormat="1" ht="15" customHeight="1" x14ac:dyDescent="0.25">
      <c r="A28" s="9" t="s">
        <v>65</v>
      </c>
      <c r="B28" s="9" t="s">
        <v>66</v>
      </c>
      <c r="C28" s="9" t="s">
        <v>148</v>
      </c>
      <c r="D28" s="9" t="s">
        <v>159</v>
      </c>
      <c r="E28" s="9" t="s">
        <v>69</v>
      </c>
      <c r="F28" s="10">
        <v>0.3</v>
      </c>
      <c r="G28" s="10">
        <v>0.45</v>
      </c>
      <c r="H28" s="9" t="s">
        <v>70</v>
      </c>
      <c r="I28" s="9"/>
      <c r="J28" s="10">
        <v>2013</v>
      </c>
      <c r="K28" s="9" t="s">
        <v>88</v>
      </c>
      <c r="L28" s="11">
        <v>41375</v>
      </c>
      <c r="M28" s="11">
        <v>41394</v>
      </c>
      <c r="N28" s="10">
        <v>2.5499999999999998</v>
      </c>
      <c r="O28" s="10">
        <v>3.8</v>
      </c>
      <c r="P28" s="10">
        <v>4.28</v>
      </c>
      <c r="Q28" s="10">
        <v>-11.21</v>
      </c>
      <c r="R28" s="10">
        <v>4.29</v>
      </c>
      <c r="S28" s="10">
        <v>4.17</v>
      </c>
      <c r="T28" s="9" t="s">
        <v>72</v>
      </c>
      <c r="U28" s="9" t="s">
        <v>73</v>
      </c>
      <c r="V28" s="9" t="s">
        <v>74</v>
      </c>
      <c r="W28" s="32">
        <f>VLOOKUP(V28,Tables!$M$2:$N$9,2,FALSE)</f>
        <v>0.44</v>
      </c>
      <c r="X28" s="32">
        <f>VLOOKUP(V28,Tables!$M$2:$P$9,3,FALSE)</f>
        <v>0.19</v>
      </c>
      <c r="Y28" s="32">
        <f>VLOOKUP(V28,Tables!$M$2:$P$9,4,FALSE)</f>
        <v>2.5000000000000001E-2</v>
      </c>
      <c r="Z28" s="32">
        <v>19.2</v>
      </c>
      <c r="AA28" s="10">
        <v>264.5</v>
      </c>
      <c r="AB28" s="10">
        <v>246.13393624345673</v>
      </c>
      <c r="AC28" s="10">
        <v>-7.46</v>
      </c>
      <c r="AD28" s="10">
        <v>119000</v>
      </c>
      <c r="AE28" s="10">
        <v>303.45</v>
      </c>
      <c r="AF28" s="10">
        <v>118050</v>
      </c>
      <c r="AG28" s="10">
        <v>448.59</v>
      </c>
      <c r="AH28" s="10">
        <v>0</v>
      </c>
      <c r="AI28" s="10">
        <v>0</v>
      </c>
      <c r="AJ28" s="10">
        <v>0</v>
      </c>
      <c r="AK28" s="10">
        <v>145.13999999999999</v>
      </c>
      <c r="AL28" s="10">
        <v>202.9845</v>
      </c>
      <c r="AM28" s="10">
        <v>1.8223783932754583</v>
      </c>
      <c r="AN28" s="10">
        <v>1.3030551593840909</v>
      </c>
      <c r="AO28" s="10">
        <v>950</v>
      </c>
      <c r="AP28" s="10">
        <v>1352</v>
      </c>
      <c r="AQ28" s="10">
        <v>29.73</v>
      </c>
      <c r="AR28" s="10">
        <v>3.75</v>
      </c>
      <c r="AS28" s="10">
        <v>3.51</v>
      </c>
      <c r="AT28" s="10">
        <v>2.1</v>
      </c>
      <c r="AU28" s="10">
        <v>264.5</v>
      </c>
      <c r="AV28" s="10">
        <v>2.0169999999999999</v>
      </c>
      <c r="AW28" s="12"/>
      <c r="AX28" s="9" t="s">
        <v>75</v>
      </c>
      <c r="AY28" s="9" t="s">
        <v>160</v>
      </c>
      <c r="AZ28" s="12" t="s">
        <v>77</v>
      </c>
      <c r="BA28" s="12"/>
      <c r="BB28" s="10">
        <v>0</v>
      </c>
      <c r="BC28" s="10">
        <v>0</v>
      </c>
      <c r="BD28" s="10">
        <v>16</v>
      </c>
      <c r="BE28" s="10">
        <v>0</v>
      </c>
      <c r="BF28" s="10">
        <v>0</v>
      </c>
      <c r="BG28" s="10">
        <v>0</v>
      </c>
      <c r="BH28" s="10">
        <v>0</v>
      </c>
      <c r="BI28" s="10">
        <v>1</v>
      </c>
      <c r="BJ28" s="10">
        <v>950</v>
      </c>
      <c r="BK28" s="10">
        <v>0.79831932773109249</v>
      </c>
      <c r="BL28" s="10">
        <v>1.8223783932754583</v>
      </c>
      <c r="BM28" s="10">
        <v>22</v>
      </c>
      <c r="BN28" s="9" t="s">
        <v>78</v>
      </c>
      <c r="BO28" s="9" t="s">
        <v>78</v>
      </c>
      <c r="BP28" s="12"/>
      <c r="BQ28" s="12"/>
    </row>
    <row r="29" spans="1:69" s="13" customFormat="1" ht="15" customHeight="1" x14ac:dyDescent="0.25">
      <c r="A29" s="9" t="s">
        <v>65</v>
      </c>
      <c r="B29" s="9" t="s">
        <v>66</v>
      </c>
      <c r="C29" s="9" t="s">
        <v>345</v>
      </c>
      <c r="D29" s="9" t="s">
        <v>342</v>
      </c>
      <c r="E29" s="9" t="s">
        <v>69</v>
      </c>
      <c r="F29" s="10">
        <v>5.22</v>
      </c>
      <c r="G29" s="10">
        <v>5.55</v>
      </c>
      <c r="H29" s="9" t="s">
        <v>322</v>
      </c>
      <c r="I29" s="9"/>
      <c r="J29" s="10">
        <v>2012</v>
      </c>
      <c r="K29" s="9" t="s">
        <v>71</v>
      </c>
      <c r="L29" s="11">
        <v>41377</v>
      </c>
      <c r="M29" s="11">
        <v>41394</v>
      </c>
      <c r="N29" s="10">
        <v>178</v>
      </c>
      <c r="O29" s="10">
        <v>190</v>
      </c>
      <c r="P29" s="10">
        <v>188.04</v>
      </c>
      <c r="Q29" s="10">
        <v>1.04</v>
      </c>
      <c r="R29" s="10">
        <v>187.84</v>
      </c>
      <c r="S29" s="10">
        <v>189.09</v>
      </c>
      <c r="T29" s="9" t="s">
        <v>81</v>
      </c>
      <c r="U29" s="9" t="s">
        <v>82</v>
      </c>
      <c r="V29" s="9" t="s">
        <v>74</v>
      </c>
      <c r="W29" s="32">
        <v>0.46</v>
      </c>
      <c r="X29" s="32">
        <v>0.19863636363636364</v>
      </c>
      <c r="Y29" s="32">
        <v>2.6136363636363638E-2</v>
      </c>
      <c r="Z29" s="32">
        <v>20.075714285714284</v>
      </c>
      <c r="AA29" s="10">
        <v>1750</v>
      </c>
      <c r="AB29" s="10">
        <v>1908.1053651131949</v>
      </c>
      <c r="AC29" s="10">
        <v>8.2899999999999991</v>
      </c>
      <c r="AD29" s="10">
        <v>82073</v>
      </c>
      <c r="AE29" s="10">
        <v>14608.994000000001</v>
      </c>
      <c r="AF29" s="10">
        <v>81768</v>
      </c>
      <c r="AG29" s="10">
        <v>15535.92</v>
      </c>
      <c r="AH29" s="10">
        <v>0</v>
      </c>
      <c r="AI29" s="10">
        <v>0</v>
      </c>
      <c r="AJ29" s="10">
        <v>0</v>
      </c>
      <c r="AK29" s="10">
        <v>926.92600000000004</v>
      </c>
      <c r="AL29" s="10">
        <v>750.30712000000005</v>
      </c>
      <c r="AM29" s="10">
        <v>1.8879608512437887</v>
      </c>
      <c r="AN29" s="10">
        <v>2.3323782399932442</v>
      </c>
      <c r="AO29" s="10">
        <v>365</v>
      </c>
      <c r="AP29" s="10">
        <v>432</v>
      </c>
      <c r="AQ29" s="10">
        <v>15.51</v>
      </c>
      <c r="AR29" s="10">
        <v>0.68</v>
      </c>
      <c r="AS29" s="10">
        <v>0.69</v>
      </c>
      <c r="AT29" s="10">
        <v>0.38</v>
      </c>
      <c r="AU29" s="10">
        <v>1750</v>
      </c>
      <c r="AV29" s="10">
        <v>1.1839999999999999</v>
      </c>
      <c r="AW29" s="9" t="s">
        <v>178</v>
      </c>
      <c r="AX29" s="9" t="s">
        <v>75</v>
      </c>
      <c r="AY29" s="9" t="s">
        <v>346</v>
      </c>
      <c r="AZ29" s="12" t="s">
        <v>77</v>
      </c>
      <c r="BA29" s="12"/>
      <c r="BB29" s="10">
        <v>0</v>
      </c>
      <c r="BC29" s="10">
        <v>3</v>
      </c>
      <c r="BD29" s="10">
        <v>15.98</v>
      </c>
      <c r="BE29" s="10">
        <v>0</v>
      </c>
      <c r="BF29" s="10">
        <v>0</v>
      </c>
      <c r="BG29" s="10">
        <v>1</v>
      </c>
      <c r="BH29" s="10">
        <v>0</v>
      </c>
      <c r="BI29" s="10">
        <v>1</v>
      </c>
      <c r="BJ29" s="10">
        <v>1715</v>
      </c>
      <c r="BK29" s="10">
        <v>2.0299944403009409</v>
      </c>
      <c r="BL29" s="10">
        <v>2.3328334238020356</v>
      </c>
      <c r="BM29" s="10">
        <v>2314</v>
      </c>
      <c r="BN29" s="9" t="s">
        <v>78</v>
      </c>
      <c r="BO29" s="9" t="s">
        <v>78</v>
      </c>
      <c r="BP29" s="12"/>
      <c r="BQ29" s="12"/>
    </row>
    <row r="30" spans="1:69" s="13" customFormat="1" ht="15" customHeight="1" x14ac:dyDescent="0.25">
      <c r="A30" s="9" t="s">
        <v>65</v>
      </c>
      <c r="B30" s="9" t="s">
        <v>66</v>
      </c>
      <c r="C30" s="9" t="s">
        <v>161</v>
      </c>
      <c r="D30" s="9" t="s">
        <v>342</v>
      </c>
      <c r="E30" s="9" t="s">
        <v>69</v>
      </c>
      <c r="F30" s="10">
        <v>4.17</v>
      </c>
      <c r="G30" s="10">
        <v>4.33</v>
      </c>
      <c r="H30" s="9" t="s">
        <v>322</v>
      </c>
      <c r="I30" s="9"/>
      <c r="J30" s="10">
        <v>2012</v>
      </c>
      <c r="K30" s="9" t="s">
        <v>71</v>
      </c>
      <c r="L30" s="11">
        <v>41387</v>
      </c>
      <c r="M30" s="11">
        <v>41394</v>
      </c>
      <c r="N30" s="10">
        <v>141.03</v>
      </c>
      <c r="O30" s="10">
        <v>147</v>
      </c>
      <c r="P30" s="10">
        <v>145.72</v>
      </c>
      <c r="Q30" s="10">
        <v>0.88</v>
      </c>
      <c r="R30" s="10">
        <v>145.85</v>
      </c>
      <c r="S30" s="10">
        <v>146.69999999999999</v>
      </c>
      <c r="T30" s="9" t="s">
        <v>81</v>
      </c>
      <c r="U30" s="9" t="s">
        <v>82</v>
      </c>
      <c r="V30" s="9" t="s">
        <v>74</v>
      </c>
      <c r="W30" s="32">
        <v>0.46</v>
      </c>
      <c r="X30" s="32">
        <v>0.19863636363636364</v>
      </c>
      <c r="Y30" s="32">
        <v>2.6136363636363638E-2</v>
      </c>
      <c r="Z30" s="32">
        <v>20.075714285714284</v>
      </c>
      <c r="AA30" s="10">
        <v>737.5</v>
      </c>
      <c r="AB30" s="10">
        <v>878.43618102389757</v>
      </c>
      <c r="AC30" s="10">
        <v>16.04</v>
      </c>
      <c r="AD30" s="10">
        <v>82782</v>
      </c>
      <c r="AE30" s="10">
        <v>11674.74546</v>
      </c>
      <c r="AF30" s="10">
        <v>82567</v>
      </c>
      <c r="AG30" s="10">
        <v>12137.349</v>
      </c>
      <c r="AH30" s="10">
        <v>0</v>
      </c>
      <c r="AI30" s="10">
        <v>0</v>
      </c>
      <c r="AJ30" s="10">
        <v>0</v>
      </c>
      <c r="AK30" s="10">
        <v>462.60354000000001</v>
      </c>
      <c r="AL30" s="10">
        <v>367.65149000000002</v>
      </c>
      <c r="AM30" s="10">
        <v>1.5942376921715731</v>
      </c>
      <c r="AN30" s="10">
        <v>2.0059758223746083</v>
      </c>
      <c r="AO30" s="10">
        <v>375</v>
      </c>
      <c r="AP30" s="10">
        <v>192</v>
      </c>
      <c r="AQ30" s="10">
        <v>-95.31</v>
      </c>
      <c r="AR30" s="10">
        <v>0.89</v>
      </c>
      <c r="AS30" s="10">
        <v>0.89</v>
      </c>
      <c r="AT30" s="10">
        <v>0.59</v>
      </c>
      <c r="AU30" s="10">
        <v>737.5</v>
      </c>
      <c r="AV30" s="10">
        <v>1.1839999999999999</v>
      </c>
      <c r="AW30" s="12"/>
      <c r="AX30" s="9" t="s">
        <v>75</v>
      </c>
      <c r="AY30" s="9" t="s">
        <v>347</v>
      </c>
      <c r="AZ30" s="12" t="s">
        <v>77</v>
      </c>
      <c r="BA30" s="12"/>
      <c r="BB30" s="10">
        <v>0</v>
      </c>
      <c r="BC30" s="10">
        <v>1</v>
      </c>
      <c r="BD30" s="10">
        <v>17.420000000000002</v>
      </c>
      <c r="BE30" s="10">
        <v>0</v>
      </c>
      <c r="BF30" s="10">
        <v>0</v>
      </c>
      <c r="BG30" s="10">
        <v>1</v>
      </c>
      <c r="BH30" s="10">
        <v>0</v>
      </c>
      <c r="BI30" s="10">
        <v>1</v>
      </c>
      <c r="BJ30" s="10">
        <v>2150</v>
      </c>
      <c r="BK30" s="10">
        <v>2.5378616497115867</v>
      </c>
      <c r="BL30" s="10">
        <v>50.956219821618092</v>
      </c>
      <c r="BM30" s="10">
        <v>962</v>
      </c>
      <c r="BN30" s="9" t="s">
        <v>78</v>
      </c>
      <c r="BO30" s="9" t="s">
        <v>134</v>
      </c>
      <c r="BP30" s="12"/>
      <c r="BQ30" s="12"/>
    </row>
    <row r="31" spans="1:69" s="13" customFormat="1" ht="15" customHeight="1" x14ac:dyDescent="0.25">
      <c r="A31" s="3" t="s">
        <v>65</v>
      </c>
      <c r="B31" s="3" t="s">
        <v>66</v>
      </c>
      <c r="C31" s="3" t="s">
        <v>67</v>
      </c>
      <c r="D31" s="3" t="s">
        <v>68</v>
      </c>
      <c r="E31" s="3" t="s">
        <v>69</v>
      </c>
      <c r="F31" s="4">
        <v>0.97</v>
      </c>
      <c r="G31" s="4">
        <v>1.81</v>
      </c>
      <c r="H31" s="3" t="s">
        <v>70</v>
      </c>
      <c r="I31" s="3"/>
      <c r="J31" s="4">
        <v>2013</v>
      </c>
      <c r="K31" s="3" t="s">
        <v>71</v>
      </c>
      <c r="L31" s="5">
        <v>41394</v>
      </c>
      <c r="M31" s="5">
        <v>41425</v>
      </c>
      <c r="N31" s="4">
        <v>9</v>
      </c>
      <c r="O31" s="4">
        <v>17</v>
      </c>
      <c r="P31" s="4">
        <v>17.23</v>
      </c>
      <c r="Q31" s="4">
        <v>-1.33</v>
      </c>
      <c r="R31" s="4">
        <v>17.12</v>
      </c>
      <c r="S31" s="4">
        <v>19.07</v>
      </c>
      <c r="T31" s="3" t="s">
        <v>72</v>
      </c>
      <c r="U31" s="3" t="s">
        <v>73</v>
      </c>
      <c r="V31" s="3" t="s">
        <v>74</v>
      </c>
      <c r="W31" s="32">
        <f>VLOOKUP(V31,Tables!$M$2:$P$9,2,FALSE)</f>
        <v>0.44</v>
      </c>
      <c r="X31" s="32">
        <f>VLOOKUP(V31,Tables!$M$2:$P$9,3,FALSE)</f>
        <v>0.19</v>
      </c>
      <c r="Y31" s="32">
        <f>VLOOKUP(V31,Tables!$M$2:$P$9,4,FALSE)</f>
        <v>2.5000000000000001E-2</v>
      </c>
      <c r="Z31" s="32">
        <v>19.2</v>
      </c>
      <c r="AA31" s="4">
        <v>1099</v>
      </c>
      <c r="AB31" s="4">
        <v>1348.3057531812419</v>
      </c>
      <c r="AC31" s="4">
        <v>18.489999999999998</v>
      </c>
      <c r="AD31" s="4">
        <v>107775</v>
      </c>
      <c r="AE31" s="4">
        <v>969.97500000000002</v>
      </c>
      <c r="AF31" s="4">
        <v>106735</v>
      </c>
      <c r="AG31" s="4">
        <v>1814.4949999999999</v>
      </c>
      <c r="AH31" s="4">
        <v>0</v>
      </c>
      <c r="AI31" s="4">
        <v>0</v>
      </c>
      <c r="AJ31" s="4">
        <v>0</v>
      </c>
      <c r="AK31" s="4">
        <v>844.52</v>
      </c>
      <c r="AL31" s="4">
        <v>857.32820000000004</v>
      </c>
      <c r="AM31" s="4">
        <v>1.301330933548051</v>
      </c>
      <c r="AN31" s="4">
        <v>1.2818894794315643</v>
      </c>
      <c r="AO31" s="4">
        <v>1040</v>
      </c>
      <c r="AP31" s="4">
        <v>1281</v>
      </c>
      <c r="AQ31" s="4">
        <v>18.809999999999999</v>
      </c>
      <c r="AR31" s="4">
        <v>2.63</v>
      </c>
      <c r="AS31" s="4">
        <v>2.62</v>
      </c>
      <c r="AT31" s="4">
        <v>2.0499999999999998</v>
      </c>
      <c r="AU31" s="4">
        <v>749</v>
      </c>
      <c r="AV31" s="4">
        <v>2.0179999999999998</v>
      </c>
      <c r="AW31" s="6"/>
      <c r="AX31" s="3" t="s">
        <v>75</v>
      </c>
      <c r="AY31" s="3" t="s">
        <v>76</v>
      </c>
      <c r="AZ31" s="6" t="s">
        <v>77</v>
      </c>
      <c r="BA31" s="6"/>
      <c r="BB31" s="4">
        <v>0</v>
      </c>
      <c r="BC31" s="4">
        <v>3</v>
      </c>
      <c r="BD31" s="4">
        <v>17.97</v>
      </c>
      <c r="BE31" s="4">
        <v>0</v>
      </c>
      <c r="BF31" s="4">
        <v>0</v>
      </c>
      <c r="BG31" s="4">
        <v>0</v>
      </c>
      <c r="BH31" s="4">
        <v>0</v>
      </c>
      <c r="BI31" s="4">
        <v>2</v>
      </c>
      <c r="BJ31" s="4">
        <v>3265</v>
      </c>
      <c r="BK31" s="4">
        <v>2.9681818181818183</v>
      </c>
      <c r="BL31" s="4">
        <v>1.3794009925434905</v>
      </c>
      <c r="BM31" s="4">
        <v>470</v>
      </c>
      <c r="BN31" s="3" t="s">
        <v>78</v>
      </c>
      <c r="BO31" s="3" t="s">
        <v>78</v>
      </c>
      <c r="BP31" s="6"/>
      <c r="BQ31" s="6"/>
    </row>
    <row r="32" spans="1:69" s="13" customFormat="1" ht="15" customHeight="1" x14ac:dyDescent="0.25">
      <c r="A32" s="9" t="s">
        <v>65</v>
      </c>
      <c r="B32" s="9" t="s">
        <v>66</v>
      </c>
      <c r="C32" s="9" t="s">
        <v>99</v>
      </c>
      <c r="D32" s="9" t="s">
        <v>100</v>
      </c>
      <c r="E32" s="9" t="s">
        <v>69</v>
      </c>
      <c r="F32" s="10">
        <v>0.92</v>
      </c>
      <c r="G32" s="10">
        <v>1.82</v>
      </c>
      <c r="H32" s="9" t="s">
        <v>70</v>
      </c>
      <c r="I32" s="9"/>
      <c r="J32" s="10">
        <v>2013</v>
      </c>
      <c r="K32" s="9" t="s">
        <v>71</v>
      </c>
      <c r="L32" s="11">
        <v>41394</v>
      </c>
      <c r="M32" s="11">
        <v>41425</v>
      </c>
      <c r="N32" s="10">
        <v>8.5</v>
      </c>
      <c r="O32" s="10">
        <v>17</v>
      </c>
      <c r="P32" s="10">
        <v>16.670000000000002</v>
      </c>
      <c r="Q32" s="10">
        <v>1.98</v>
      </c>
      <c r="R32" s="10">
        <v>16.5</v>
      </c>
      <c r="S32" s="10">
        <v>18.27</v>
      </c>
      <c r="T32" s="9" t="s">
        <v>72</v>
      </c>
      <c r="U32" s="9" t="s">
        <v>73</v>
      </c>
      <c r="V32" s="9" t="s">
        <v>74</v>
      </c>
      <c r="W32" s="32">
        <f>VLOOKUP(V32,Tables!$M$2:$N$9,2,FALSE)</f>
        <v>0.44</v>
      </c>
      <c r="X32" s="32">
        <f>VLOOKUP(V32,Tables!$M$2:$P$9,3,FALSE)</f>
        <v>0.19</v>
      </c>
      <c r="Y32" s="32">
        <f>VLOOKUP(V32,Tables!$M$2:$P$9,4,FALSE)</f>
        <v>2.5000000000000001E-2</v>
      </c>
      <c r="Z32" s="32">
        <v>19.2</v>
      </c>
      <c r="AA32" s="10">
        <v>1091.5</v>
      </c>
      <c r="AB32" s="10">
        <v>1308.0727691160666</v>
      </c>
      <c r="AC32" s="10">
        <v>16.559999999999999</v>
      </c>
      <c r="AD32" s="10">
        <v>108315</v>
      </c>
      <c r="AE32" s="10">
        <v>920.67750000000001</v>
      </c>
      <c r="AF32" s="10">
        <v>106990</v>
      </c>
      <c r="AG32" s="10">
        <v>1818.83</v>
      </c>
      <c r="AH32" s="10">
        <v>0</v>
      </c>
      <c r="AI32" s="10">
        <v>0</v>
      </c>
      <c r="AJ32" s="10">
        <v>0</v>
      </c>
      <c r="AK32" s="10">
        <v>898.15250000000003</v>
      </c>
      <c r="AL32" s="10">
        <v>844.65750000000003</v>
      </c>
      <c r="AM32" s="10">
        <v>1.2152724620818847</v>
      </c>
      <c r="AN32" s="10">
        <v>1.2922397539831234</v>
      </c>
      <c r="AO32" s="10">
        <v>1125</v>
      </c>
      <c r="AP32" s="10">
        <v>1307</v>
      </c>
      <c r="AQ32" s="10">
        <v>13.93</v>
      </c>
      <c r="AR32" s="10">
        <v>2.67</v>
      </c>
      <c r="AS32" s="10">
        <v>2.71</v>
      </c>
      <c r="AT32" s="10">
        <v>2.2400000000000002</v>
      </c>
      <c r="AU32" s="10">
        <v>754</v>
      </c>
      <c r="AV32" s="10">
        <v>2.0179999999999998</v>
      </c>
      <c r="AW32" s="12"/>
      <c r="AX32" s="9" t="s">
        <v>75</v>
      </c>
      <c r="AY32" s="9" t="s">
        <v>101</v>
      </c>
      <c r="AZ32" s="12" t="s">
        <v>77</v>
      </c>
      <c r="BA32" s="12"/>
      <c r="BB32" s="10">
        <v>0</v>
      </c>
      <c r="BC32" s="10">
        <v>3</v>
      </c>
      <c r="BD32" s="10">
        <v>17.97</v>
      </c>
      <c r="BE32" s="10">
        <v>0</v>
      </c>
      <c r="BF32" s="10">
        <v>0</v>
      </c>
      <c r="BG32" s="10">
        <v>0</v>
      </c>
      <c r="BH32" s="10">
        <v>0</v>
      </c>
      <c r="BI32" s="10">
        <v>2</v>
      </c>
      <c r="BJ32" s="10">
        <v>2810</v>
      </c>
      <c r="BK32" s="10">
        <v>2.5545454545454547</v>
      </c>
      <c r="BL32" s="10">
        <v>1.3383734473403401</v>
      </c>
      <c r="BM32" s="10">
        <v>505</v>
      </c>
      <c r="BN32" s="9" t="s">
        <v>78</v>
      </c>
      <c r="BO32" s="9" t="s">
        <v>78</v>
      </c>
      <c r="BP32" s="12"/>
      <c r="BQ32" s="12"/>
    </row>
    <row r="33" spans="1:69" s="13" customFormat="1" ht="15" customHeight="1" x14ac:dyDescent="0.25">
      <c r="A33" s="9" t="s">
        <v>65</v>
      </c>
      <c r="B33" s="9" t="s">
        <v>66</v>
      </c>
      <c r="C33" s="9" t="s">
        <v>131</v>
      </c>
      <c r="D33" s="9" t="s">
        <v>132</v>
      </c>
      <c r="E33" s="9" t="s">
        <v>69</v>
      </c>
      <c r="F33" s="10">
        <v>0.45</v>
      </c>
      <c r="G33" s="10">
        <v>1.06</v>
      </c>
      <c r="H33" s="9" t="s">
        <v>70</v>
      </c>
      <c r="I33" s="9"/>
      <c r="J33" s="10">
        <v>2013</v>
      </c>
      <c r="K33" s="9" t="s">
        <v>88</v>
      </c>
      <c r="L33" s="11">
        <v>41394</v>
      </c>
      <c r="M33" s="11">
        <v>41425</v>
      </c>
      <c r="N33" s="10">
        <v>4.0999999999999996</v>
      </c>
      <c r="O33" s="10">
        <v>10</v>
      </c>
      <c r="P33" s="10">
        <v>9.4700000000000006</v>
      </c>
      <c r="Q33" s="10">
        <v>5.6</v>
      </c>
      <c r="R33" s="10">
        <v>9.35</v>
      </c>
      <c r="S33" s="10">
        <v>10.52</v>
      </c>
      <c r="T33" s="9" t="s">
        <v>72</v>
      </c>
      <c r="U33" s="9" t="s">
        <v>73</v>
      </c>
      <c r="V33" s="9" t="s">
        <v>74</v>
      </c>
      <c r="W33" s="32">
        <f>VLOOKUP(V33,Tables!$M$2:$N$9,2,FALSE)</f>
        <v>0.44</v>
      </c>
      <c r="X33" s="32">
        <f>VLOOKUP(V33,Tables!$M$2:$P$9,3,FALSE)</f>
        <v>0.19</v>
      </c>
      <c r="Y33" s="32">
        <f>VLOOKUP(V33,Tables!$M$2:$P$9,4,FALSE)</f>
        <v>2.5000000000000001E-2</v>
      </c>
      <c r="Z33" s="32">
        <v>19.2</v>
      </c>
      <c r="AA33" s="10">
        <v>672</v>
      </c>
      <c r="AB33" s="10">
        <v>806.70167278100996</v>
      </c>
      <c r="AC33" s="10">
        <v>16.7</v>
      </c>
      <c r="AD33" s="10">
        <v>109215</v>
      </c>
      <c r="AE33" s="10">
        <v>447.78149999999999</v>
      </c>
      <c r="AF33" s="10">
        <v>106105</v>
      </c>
      <c r="AG33" s="10">
        <v>1061.05</v>
      </c>
      <c r="AH33" s="10">
        <v>0</v>
      </c>
      <c r="AI33" s="10">
        <v>0</v>
      </c>
      <c r="AJ33" s="10">
        <v>0</v>
      </c>
      <c r="AK33" s="10">
        <v>613.26850000000002</v>
      </c>
      <c r="AL33" s="10">
        <v>544.30025000000001</v>
      </c>
      <c r="AM33" s="10">
        <v>1.0957680037373516</v>
      </c>
      <c r="AN33" s="10">
        <v>1.234612697679268</v>
      </c>
      <c r="AO33" s="10">
        <v>3110</v>
      </c>
      <c r="AP33" s="10">
        <v>1631</v>
      </c>
      <c r="AQ33" s="10">
        <v>-90.68</v>
      </c>
      <c r="AR33" s="10">
        <v>3.05</v>
      </c>
      <c r="AS33" s="10">
        <v>3.17</v>
      </c>
      <c r="AT33" s="10">
        <v>2.88</v>
      </c>
      <c r="AU33" s="10">
        <v>672</v>
      </c>
      <c r="AV33" s="10">
        <v>2.0179999999999998</v>
      </c>
      <c r="AW33" s="12"/>
      <c r="AX33" s="9" t="s">
        <v>75</v>
      </c>
      <c r="AY33" s="9" t="s">
        <v>133</v>
      </c>
      <c r="AZ33" s="12" t="s">
        <v>77</v>
      </c>
      <c r="BA33" s="12"/>
      <c r="BB33" s="10">
        <v>0</v>
      </c>
      <c r="BC33" s="10">
        <v>2</v>
      </c>
      <c r="BD33" s="10">
        <v>17.97</v>
      </c>
      <c r="BE33" s="10">
        <v>0</v>
      </c>
      <c r="BF33" s="10">
        <v>0</v>
      </c>
      <c r="BG33" s="10">
        <v>0</v>
      </c>
      <c r="BH33" s="10">
        <v>0</v>
      </c>
      <c r="BI33" s="10">
        <v>2</v>
      </c>
      <c r="BJ33" s="10">
        <v>3895</v>
      </c>
      <c r="BK33" s="10">
        <v>3.540909090909091</v>
      </c>
      <c r="BL33" s="10">
        <v>1.19135378272006</v>
      </c>
      <c r="BM33" s="10">
        <v>1189</v>
      </c>
      <c r="BN33" s="9" t="s">
        <v>78</v>
      </c>
      <c r="BO33" s="9" t="s">
        <v>134</v>
      </c>
      <c r="BP33" s="12"/>
      <c r="BQ33" s="12"/>
    </row>
    <row r="34" spans="1:69" s="13" customFormat="1" ht="15" customHeight="1" x14ac:dyDescent="0.25">
      <c r="A34" s="9" t="s">
        <v>65</v>
      </c>
      <c r="B34" s="9" t="s">
        <v>66</v>
      </c>
      <c r="C34" s="9" t="s">
        <v>136</v>
      </c>
      <c r="D34" s="9" t="s">
        <v>137</v>
      </c>
      <c r="E34" s="9" t="s">
        <v>69</v>
      </c>
      <c r="F34" s="10">
        <v>0.44</v>
      </c>
      <c r="G34" s="10">
        <v>1.06</v>
      </c>
      <c r="H34" s="9" t="s">
        <v>70</v>
      </c>
      <c r="I34" s="9"/>
      <c r="J34" s="10">
        <v>2013</v>
      </c>
      <c r="K34" s="9" t="s">
        <v>88</v>
      </c>
      <c r="L34" s="11">
        <v>41394</v>
      </c>
      <c r="M34" s="11">
        <v>41425</v>
      </c>
      <c r="N34" s="10">
        <v>4</v>
      </c>
      <c r="O34" s="10">
        <v>10</v>
      </c>
      <c r="P34" s="10">
        <v>9.4600000000000009</v>
      </c>
      <c r="Q34" s="10">
        <v>5.71</v>
      </c>
      <c r="R34" s="10">
        <v>9.4499999999999993</v>
      </c>
      <c r="S34" s="10">
        <v>10.28</v>
      </c>
      <c r="T34" s="9" t="s">
        <v>72</v>
      </c>
      <c r="U34" s="9" t="s">
        <v>73</v>
      </c>
      <c r="V34" s="9" t="s">
        <v>74</v>
      </c>
      <c r="W34" s="32">
        <f>VLOOKUP(V34,Tables!$M$2:$N$9,2,FALSE)</f>
        <v>0.44</v>
      </c>
      <c r="X34" s="32">
        <f>VLOOKUP(V34,Tables!$M$2:$P$9,3,FALSE)</f>
        <v>0.19</v>
      </c>
      <c r="Y34" s="32">
        <f>VLOOKUP(V34,Tables!$M$2:$P$9,4,FALSE)</f>
        <v>2.5000000000000001E-2</v>
      </c>
      <c r="Z34" s="32">
        <v>19.2</v>
      </c>
      <c r="AA34" s="10">
        <v>682</v>
      </c>
      <c r="AB34" s="10">
        <v>787.57237202797353</v>
      </c>
      <c r="AC34" s="10">
        <v>13.4</v>
      </c>
      <c r="AD34" s="10">
        <v>109240</v>
      </c>
      <c r="AE34" s="10">
        <v>436.96</v>
      </c>
      <c r="AF34" s="10">
        <v>105925</v>
      </c>
      <c r="AG34" s="10">
        <v>1059.25</v>
      </c>
      <c r="AH34" s="10">
        <v>0</v>
      </c>
      <c r="AI34" s="10">
        <v>0</v>
      </c>
      <c r="AJ34" s="10">
        <v>0</v>
      </c>
      <c r="AK34" s="10">
        <v>622.29</v>
      </c>
      <c r="AL34" s="10">
        <v>564.03125</v>
      </c>
      <c r="AM34" s="10">
        <v>1.095952048080477</v>
      </c>
      <c r="AN34" s="10">
        <v>1.2091528616543852</v>
      </c>
      <c r="AO34" s="10">
        <v>3365</v>
      </c>
      <c r="AP34" s="10">
        <v>1626</v>
      </c>
      <c r="AQ34" s="10">
        <v>-106.95</v>
      </c>
      <c r="AR34" s="10">
        <v>3.13</v>
      </c>
      <c r="AS34" s="10">
        <v>3.23</v>
      </c>
      <c r="AT34" s="10">
        <v>2.96</v>
      </c>
      <c r="AU34" s="10">
        <v>682</v>
      </c>
      <c r="AV34" s="10">
        <v>2.0179999999999998</v>
      </c>
      <c r="AW34" s="12"/>
      <c r="AX34" s="9" t="s">
        <v>75</v>
      </c>
      <c r="AY34" s="9" t="s">
        <v>138</v>
      </c>
      <c r="AZ34" s="12" t="s">
        <v>77</v>
      </c>
      <c r="BA34" s="12"/>
      <c r="BB34" s="10">
        <v>0</v>
      </c>
      <c r="BC34" s="10">
        <v>2</v>
      </c>
      <c r="BD34" s="10">
        <v>17.97</v>
      </c>
      <c r="BE34" s="10">
        <v>0</v>
      </c>
      <c r="BF34" s="10">
        <v>0</v>
      </c>
      <c r="BG34" s="10">
        <v>0</v>
      </c>
      <c r="BH34" s="10">
        <v>0</v>
      </c>
      <c r="BI34" s="10">
        <v>2</v>
      </c>
      <c r="BJ34" s="10">
        <v>4075</v>
      </c>
      <c r="BK34" s="10">
        <v>3.7045454545454546</v>
      </c>
      <c r="BL34" s="10">
        <v>1.2115709723874521</v>
      </c>
      <c r="BM34" s="10">
        <v>708</v>
      </c>
      <c r="BN34" s="9" t="s">
        <v>78</v>
      </c>
      <c r="BO34" s="9" t="s">
        <v>78</v>
      </c>
      <c r="BP34" s="12"/>
      <c r="BQ34" s="12"/>
    </row>
    <row r="35" spans="1:69" s="13" customFormat="1" ht="15" customHeight="1" x14ac:dyDescent="0.25">
      <c r="A35" s="9" t="s">
        <v>65</v>
      </c>
      <c r="B35" s="9" t="s">
        <v>66</v>
      </c>
      <c r="C35" s="9" t="s">
        <v>148</v>
      </c>
      <c r="D35" s="9" t="s">
        <v>159</v>
      </c>
      <c r="E35" s="9" t="s">
        <v>69</v>
      </c>
      <c r="F35" s="10">
        <v>0.45</v>
      </c>
      <c r="G35" s="10">
        <v>1.1499999999999999</v>
      </c>
      <c r="H35" s="9" t="s">
        <v>70</v>
      </c>
      <c r="I35" s="9"/>
      <c r="J35" s="10">
        <v>2013</v>
      </c>
      <c r="K35" s="9" t="s">
        <v>88</v>
      </c>
      <c r="L35" s="11">
        <v>41394</v>
      </c>
      <c r="M35" s="11">
        <v>41425</v>
      </c>
      <c r="N35" s="10">
        <v>3.8</v>
      </c>
      <c r="O35" s="10">
        <v>10</v>
      </c>
      <c r="P35" s="10">
        <v>9.2899999999999991</v>
      </c>
      <c r="Q35" s="10">
        <v>7.64</v>
      </c>
      <c r="R35" s="10">
        <v>9.2100000000000009</v>
      </c>
      <c r="S35" s="10">
        <v>9.91</v>
      </c>
      <c r="T35" s="9" t="s">
        <v>72</v>
      </c>
      <c r="U35" s="9" t="s">
        <v>73</v>
      </c>
      <c r="V35" s="9" t="s">
        <v>74</v>
      </c>
      <c r="W35" s="32">
        <f>VLOOKUP(V35,Tables!$M$2:$N$9,2,FALSE)</f>
        <v>0.44</v>
      </c>
      <c r="X35" s="32">
        <f>VLOOKUP(V35,Tables!$M$2:$P$9,3,FALSE)</f>
        <v>0.19</v>
      </c>
      <c r="Y35" s="32">
        <f>VLOOKUP(V35,Tables!$M$2:$P$9,4,FALSE)</f>
        <v>2.5000000000000001E-2</v>
      </c>
      <c r="Z35" s="32">
        <v>19.2</v>
      </c>
      <c r="AA35" s="10">
        <v>741.5</v>
      </c>
      <c r="AB35" s="10">
        <v>827.42298551561566</v>
      </c>
      <c r="AC35" s="10">
        <v>10.38</v>
      </c>
      <c r="AD35" s="10">
        <v>118050</v>
      </c>
      <c r="AE35" s="10">
        <v>448.59</v>
      </c>
      <c r="AF35" s="10">
        <v>115405</v>
      </c>
      <c r="AG35" s="10">
        <v>1154.05</v>
      </c>
      <c r="AH35" s="10">
        <v>0</v>
      </c>
      <c r="AI35" s="10">
        <v>0</v>
      </c>
      <c r="AJ35" s="10">
        <v>0</v>
      </c>
      <c r="AK35" s="10">
        <v>705.46</v>
      </c>
      <c r="AL35" s="10">
        <v>614.29004999999995</v>
      </c>
      <c r="AM35" s="10">
        <v>1.0510872338615938</v>
      </c>
      <c r="AN35" s="10">
        <v>1.207084503484958</v>
      </c>
      <c r="AO35" s="10">
        <v>2925</v>
      </c>
      <c r="AP35" s="10">
        <v>1775</v>
      </c>
      <c r="AQ35" s="10">
        <v>-64.790000000000006</v>
      </c>
      <c r="AR35" s="10">
        <v>3.2</v>
      </c>
      <c r="AS35" s="10">
        <v>3.36</v>
      </c>
      <c r="AT35" s="10">
        <v>3.12</v>
      </c>
      <c r="AU35" s="10">
        <v>741.5</v>
      </c>
      <c r="AV35" s="10">
        <v>2.0179999999999998</v>
      </c>
      <c r="AW35" s="12"/>
      <c r="AX35" s="9" t="s">
        <v>75</v>
      </c>
      <c r="AY35" s="9" t="s">
        <v>160</v>
      </c>
      <c r="AZ35" s="12" t="s">
        <v>77</v>
      </c>
      <c r="BA35" s="12"/>
      <c r="BB35" s="10">
        <v>0</v>
      </c>
      <c r="BC35" s="10">
        <v>2</v>
      </c>
      <c r="BD35" s="10">
        <v>17.97</v>
      </c>
      <c r="BE35" s="10">
        <v>0</v>
      </c>
      <c r="BF35" s="10">
        <v>0</v>
      </c>
      <c r="BG35" s="10">
        <v>0</v>
      </c>
      <c r="BH35" s="10">
        <v>0</v>
      </c>
      <c r="BI35" s="10">
        <v>2</v>
      </c>
      <c r="BJ35" s="10">
        <v>3595</v>
      </c>
      <c r="BK35" s="10">
        <v>3.0210084033613445</v>
      </c>
      <c r="BL35" s="10">
        <v>1.1615330355043498</v>
      </c>
      <c r="BM35" s="10">
        <v>1533</v>
      </c>
      <c r="BN35" s="9" t="s">
        <v>78</v>
      </c>
      <c r="BO35" s="9" t="s">
        <v>78</v>
      </c>
      <c r="BP35" s="12"/>
      <c r="BQ35" s="12"/>
    </row>
    <row r="36" spans="1:69" s="13" customFormat="1" ht="15" customHeight="1" x14ac:dyDescent="0.25">
      <c r="A36" s="9" t="s">
        <v>65</v>
      </c>
      <c r="B36" s="9" t="s">
        <v>66</v>
      </c>
      <c r="C36" s="9" t="s">
        <v>128</v>
      </c>
      <c r="D36" s="9" t="s">
        <v>285</v>
      </c>
      <c r="E36" s="9" t="s">
        <v>69</v>
      </c>
      <c r="F36" s="10">
        <v>0.27</v>
      </c>
      <c r="G36" s="10">
        <v>0.61</v>
      </c>
      <c r="H36" s="9" t="s">
        <v>70</v>
      </c>
      <c r="I36" s="9"/>
      <c r="J36" s="10">
        <v>2013</v>
      </c>
      <c r="K36" s="9" t="s">
        <v>88</v>
      </c>
      <c r="L36" s="11">
        <v>41394</v>
      </c>
      <c r="M36" s="11">
        <v>41425</v>
      </c>
      <c r="N36" s="10">
        <v>2.4500000000000002</v>
      </c>
      <c r="O36" s="10">
        <v>6</v>
      </c>
      <c r="P36" s="10">
        <v>5.97</v>
      </c>
      <c r="Q36" s="10">
        <v>0.5</v>
      </c>
      <c r="R36" s="10">
        <v>5.96</v>
      </c>
      <c r="S36" s="10">
        <v>7.07</v>
      </c>
      <c r="T36" s="9" t="s">
        <v>72</v>
      </c>
      <c r="U36" s="9" t="s">
        <v>73</v>
      </c>
      <c r="V36" s="9" t="s">
        <v>74</v>
      </c>
      <c r="W36" s="32">
        <f>VLOOKUP(V36,Tables!$M$2:$N$9,2,FALSE)</f>
        <v>0.44</v>
      </c>
      <c r="X36" s="32">
        <f>VLOOKUP(V36,Tables!$M$2:$P$9,3,FALSE)</f>
        <v>0.19</v>
      </c>
      <c r="Y36" s="32">
        <f>VLOOKUP(V36,Tables!$M$2:$P$9,4,FALSE)</f>
        <v>2.5000000000000001E-2</v>
      </c>
      <c r="Z36" s="32">
        <v>19.2</v>
      </c>
      <c r="AA36" s="10">
        <v>415.5</v>
      </c>
      <c r="AB36" s="10">
        <v>548.51028388112763</v>
      </c>
      <c r="AC36" s="10">
        <v>24.25</v>
      </c>
      <c r="AD36" s="10">
        <v>110000</v>
      </c>
      <c r="AE36" s="10">
        <v>269.5</v>
      </c>
      <c r="AF36" s="10">
        <v>101300</v>
      </c>
      <c r="AG36" s="10">
        <v>607.79999999999995</v>
      </c>
      <c r="AH36" s="10">
        <v>0</v>
      </c>
      <c r="AI36" s="10">
        <v>0</v>
      </c>
      <c r="AJ36" s="10">
        <v>0</v>
      </c>
      <c r="AK36" s="10">
        <v>338.3</v>
      </c>
      <c r="AL36" s="10">
        <v>334.24799999999999</v>
      </c>
      <c r="AM36" s="10">
        <v>1.2281998226426249</v>
      </c>
      <c r="AN36" s="10">
        <v>1.2430889638831049</v>
      </c>
      <c r="AO36" s="10">
        <v>8700</v>
      </c>
      <c r="AP36" s="10">
        <v>1786</v>
      </c>
      <c r="AQ36" s="10">
        <v>-387.12</v>
      </c>
      <c r="AR36" s="10">
        <v>3.22</v>
      </c>
      <c r="AS36" s="10">
        <v>3.23</v>
      </c>
      <c r="AT36" s="10">
        <v>2.89</v>
      </c>
      <c r="AU36" s="10">
        <v>415.5</v>
      </c>
      <c r="AV36" s="10">
        <v>2.0179999999999998</v>
      </c>
      <c r="AW36" s="12"/>
      <c r="AX36" s="9" t="s">
        <v>75</v>
      </c>
      <c r="AY36" s="9" t="s">
        <v>286</v>
      </c>
      <c r="AZ36" s="12" t="s">
        <v>77</v>
      </c>
      <c r="BA36" s="12"/>
      <c r="BB36" s="10">
        <v>0</v>
      </c>
      <c r="BC36" s="10">
        <v>2</v>
      </c>
      <c r="BD36" s="10">
        <v>17.97</v>
      </c>
      <c r="BE36" s="10">
        <v>0</v>
      </c>
      <c r="BF36" s="10">
        <v>0</v>
      </c>
      <c r="BG36" s="10">
        <v>0</v>
      </c>
      <c r="BH36" s="10">
        <v>0</v>
      </c>
      <c r="BI36" s="10">
        <v>2</v>
      </c>
      <c r="BJ36" s="10">
        <v>8700</v>
      </c>
      <c r="BK36" s="10">
        <v>7.9090909090909092</v>
      </c>
      <c r="BL36" s="10">
        <v>1.2114664361855374</v>
      </c>
      <c r="BM36" s="10">
        <v>190</v>
      </c>
      <c r="BN36" s="9" t="s">
        <v>78</v>
      </c>
      <c r="BO36" s="9" t="s">
        <v>78</v>
      </c>
      <c r="BP36" s="12"/>
      <c r="BQ36" s="12"/>
    </row>
    <row r="37" spans="1:69" s="13" customFormat="1" ht="15" customHeight="1" x14ac:dyDescent="0.25">
      <c r="A37" s="9" t="s">
        <v>65</v>
      </c>
      <c r="B37" s="9" t="s">
        <v>66</v>
      </c>
      <c r="C37" s="9" t="s">
        <v>247</v>
      </c>
      <c r="D37" s="9" t="s">
        <v>304</v>
      </c>
      <c r="E37" s="9" t="s">
        <v>69</v>
      </c>
      <c r="F37" s="10">
        <v>2.5299999999999998</v>
      </c>
      <c r="G37" s="10">
        <v>3.71</v>
      </c>
      <c r="H37" s="9" t="s">
        <v>70</v>
      </c>
      <c r="I37" s="9"/>
      <c r="J37" s="10">
        <v>2012</v>
      </c>
      <c r="K37" s="9" t="s">
        <v>185</v>
      </c>
      <c r="L37" s="11">
        <v>41394</v>
      </c>
      <c r="M37" s="11">
        <v>41425</v>
      </c>
      <c r="N37" s="10">
        <v>23</v>
      </c>
      <c r="O37" s="10">
        <v>34</v>
      </c>
      <c r="P37" s="10">
        <v>33.369999999999997</v>
      </c>
      <c r="Q37" s="10">
        <v>1.89</v>
      </c>
      <c r="R37" s="10">
        <v>33.46</v>
      </c>
      <c r="S37" s="10">
        <v>38.33</v>
      </c>
      <c r="T37" s="9" t="s">
        <v>79</v>
      </c>
      <c r="U37" s="9" t="s">
        <v>73</v>
      </c>
      <c r="V37" s="9" t="s">
        <v>74</v>
      </c>
      <c r="W37" s="32">
        <f>VLOOKUP(V37,Tables!$M$2:$N$9,2,FALSE)</f>
        <v>0.44</v>
      </c>
      <c r="X37" s="32">
        <f>VLOOKUP(V37,Tables!$M$2:$P$9,3,FALSE)</f>
        <v>0.19</v>
      </c>
      <c r="Y37" s="32">
        <f>VLOOKUP(V37,Tables!$M$2:$P$9,4,FALSE)</f>
        <v>2.5000000000000001E-2</v>
      </c>
      <c r="Z37" s="32">
        <v>19.2</v>
      </c>
      <c r="AA37" s="10">
        <v>1517</v>
      </c>
      <c r="AB37" s="10">
        <v>2255.260825868344</v>
      </c>
      <c r="AC37" s="10">
        <v>32.74</v>
      </c>
      <c r="AD37" s="10">
        <v>109915</v>
      </c>
      <c r="AE37" s="10">
        <v>2528.0450000000001</v>
      </c>
      <c r="AF37" s="10">
        <v>109155</v>
      </c>
      <c r="AG37" s="10">
        <v>3711.27</v>
      </c>
      <c r="AH37" s="10">
        <v>0</v>
      </c>
      <c r="AI37" s="10">
        <v>0</v>
      </c>
      <c r="AJ37" s="10">
        <v>0</v>
      </c>
      <c r="AK37" s="10">
        <v>1183.2249999999999</v>
      </c>
      <c r="AL37" s="10">
        <v>1124.2813000000001</v>
      </c>
      <c r="AM37" s="10">
        <v>1.2820892053497857</v>
      </c>
      <c r="AN37" s="10">
        <v>1.3493064413683657</v>
      </c>
      <c r="AO37" s="10">
        <v>760</v>
      </c>
      <c r="AP37" s="10">
        <v>1136</v>
      </c>
      <c r="AQ37" s="10">
        <v>33.1</v>
      </c>
      <c r="AR37" s="10">
        <v>1.59</v>
      </c>
      <c r="AS37" s="10">
        <v>1.6</v>
      </c>
      <c r="AT37" s="10">
        <v>1.26</v>
      </c>
      <c r="AU37" s="10">
        <v>1467</v>
      </c>
      <c r="AV37" s="10">
        <v>1.702</v>
      </c>
      <c r="AW37" s="12"/>
      <c r="AX37" s="9" t="s">
        <v>75</v>
      </c>
      <c r="AY37" s="9" t="s">
        <v>305</v>
      </c>
      <c r="AZ37" s="12" t="s">
        <v>77</v>
      </c>
      <c r="BA37" s="12"/>
      <c r="BB37" s="10">
        <v>0</v>
      </c>
      <c r="BC37" s="10">
        <v>3</v>
      </c>
      <c r="BD37" s="10">
        <v>17.97</v>
      </c>
      <c r="BE37" s="10">
        <v>0</v>
      </c>
      <c r="BF37" s="10">
        <v>0</v>
      </c>
      <c r="BG37" s="10">
        <v>0</v>
      </c>
      <c r="BH37" s="10">
        <v>0</v>
      </c>
      <c r="BI37" s="10">
        <v>2</v>
      </c>
      <c r="BJ37" s="10">
        <v>14135</v>
      </c>
      <c r="BK37" s="10">
        <v>11.464838997485604</v>
      </c>
      <c r="BL37" s="10">
        <v>1.6585497726328191</v>
      </c>
      <c r="BM37" s="10">
        <v>1712</v>
      </c>
      <c r="BN37" s="9" t="s">
        <v>78</v>
      </c>
      <c r="BO37" s="9" t="s">
        <v>78</v>
      </c>
      <c r="BP37" s="12"/>
      <c r="BQ37" s="12"/>
    </row>
    <row r="38" spans="1:69" s="13" customFormat="1" ht="15" customHeight="1" x14ac:dyDescent="0.25">
      <c r="A38" s="9" t="s">
        <v>65</v>
      </c>
      <c r="B38" s="9" t="s">
        <v>66</v>
      </c>
      <c r="C38" s="9" t="s">
        <v>306</v>
      </c>
      <c r="D38" s="9" t="s">
        <v>307</v>
      </c>
      <c r="E38" s="9" t="s">
        <v>69</v>
      </c>
      <c r="F38" s="10">
        <v>1.32</v>
      </c>
      <c r="G38" s="10">
        <v>1.94</v>
      </c>
      <c r="H38" s="9" t="s">
        <v>70</v>
      </c>
      <c r="I38" s="9"/>
      <c r="J38" s="10">
        <v>2012</v>
      </c>
      <c r="K38" s="9" t="s">
        <v>185</v>
      </c>
      <c r="L38" s="11">
        <v>41394</v>
      </c>
      <c r="M38" s="11">
        <v>41425</v>
      </c>
      <c r="N38" s="10">
        <v>18.7</v>
      </c>
      <c r="O38" s="10">
        <v>28</v>
      </c>
      <c r="P38" s="10">
        <v>27.91</v>
      </c>
      <c r="Q38" s="10">
        <v>0.32</v>
      </c>
      <c r="R38" s="10">
        <v>27.94</v>
      </c>
      <c r="S38" s="10">
        <v>32.64</v>
      </c>
      <c r="T38" s="9" t="s">
        <v>79</v>
      </c>
      <c r="U38" s="9" t="s">
        <v>73</v>
      </c>
      <c r="V38" s="9" t="s">
        <v>74</v>
      </c>
      <c r="W38" s="32">
        <f>VLOOKUP(V38,Tables!$M$2:$N$9,2,FALSE)</f>
        <v>0.44</v>
      </c>
      <c r="X38" s="32">
        <f>VLOOKUP(V38,Tables!$M$2:$P$9,3,FALSE)</f>
        <v>0.19</v>
      </c>
      <c r="Y38" s="32">
        <f>VLOOKUP(V38,Tables!$M$2:$P$9,4,FALSE)</f>
        <v>2.5000000000000001E-2</v>
      </c>
      <c r="Z38" s="32">
        <v>19.2</v>
      </c>
      <c r="AA38" s="10">
        <v>846</v>
      </c>
      <c r="AB38" s="10">
        <v>1291.0803853979762</v>
      </c>
      <c r="AC38" s="10">
        <v>34.47</v>
      </c>
      <c r="AD38" s="10">
        <v>70555</v>
      </c>
      <c r="AE38" s="10">
        <v>1319.3785</v>
      </c>
      <c r="AF38" s="10">
        <v>69425</v>
      </c>
      <c r="AG38" s="10">
        <v>1943.9</v>
      </c>
      <c r="AH38" s="10">
        <v>0</v>
      </c>
      <c r="AI38" s="10">
        <v>0</v>
      </c>
      <c r="AJ38" s="10">
        <v>0</v>
      </c>
      <c r="AK38" s="10">
        <v>624.52149999999995</v>
      </c>
      <c r="AL38" s="10">
        <v>620.35599999999999</v>
      </c>
      <c r="AM38" s="10">
        <v>1.3546371101715473</v>
      </c>
      <c r="AN38" s="10">
        <v>1.3637330822946825</v>
      </c>
      <c r="AO38" s="10">
        <v>1130</v>
      </c>
      <c r="AP38" s="10">
        <v>775</v>
      </c>
      <c r="AQ38" s="10">
        <v>-45.81</v>
      </c>
      <c r="AR38" s="10">
        <v>1.69</v>
      </c>
      <c r="AS38" s="10">
        <v>1.7</v>
      </c>
      <c r="AT38" s="10">
        <v>1.3</v>
      </c>
      <c r="AU38" s="10">
        <v>846</v>
      </c>
      <c r="AV38" s="10">
        <v>1.702</v>
      </c>
      <c r="AW38" s="12"/>
      <c r="AX38" s="9" t="s">
        <v>75</v>
      </c>
      <c r="AY38" s="9" t="s">
        <v>308</v>
      </c>
      <c r="AZ38" s="12" t="s">
        <v>77</v>
      </c>
      <c r="BA38" s="12"/>
      <c r="BB38" s="10">
        <v>0</v>
      </c>
      <c r="BC38" s="10">
        <v>3</v>
      </c>
      <c r="BD38" s="10">
        <v>17.97</v>
      </c>
      <c r="BE38" s="10">
        <v>0</v>
      </c>
      <c r="BF38" s="10">
        <v>0</v>
      </c>
      <c r="BG38" s="10">
        <v>0</v>
      </c>
      <c r="BH38" s="10">
        <v>0</v>
      </c>
      <c r="BI38" s="10">
        <v>2</v>
      </c>
      <c r="BJ38" s="10">
        <v>8195</v>
      </c>
      <c r="BK38" s="10">
        <v>10.55784591600103</v>
      </c>
      <c r="BL38" s="10">
        <v>1.6474670053063631</v>
      </c>
      <c r="BM38" s="10">
        <v>449</v>
      </c>
      <c r="BN38" s="9" t="s">
        <v>95</v>
      </c>
      <c r="BO38" s="9" t="s">
        <v>95</v>
      </c>
      <c r="BP38" s="12"/>
      <c r="BQ38" s="12"/>
    </row>
    <row r="39" spans="1:69" s="13" customFormat="1" ht="15" customHeight="1" x14ac:dyDescent="0.25">
      <c r="A39" s="9" t="s">
        <v>65</v>
      </c>
      <c r="B39" s="9" t="s">
        <v>66</v>
      </c>
      <c r="C39" s="9" t="s">
        <v>309</v>
      </c>
      <c r="D39" s="9" t="s">
        <v>310</v>
      </c>
      <c r="E39" s="9" t="s">
        <v>69</v>
      </c>
      <c r="F39" s="10">
        <v>5.83</v>
      </c>
      <c r="G39" s="10">
        <v>6.72</v>
      </c>
      <c r="H39" s="9" t="s">
        <v>70</v>
      </c>
      <c r="I39" s="9"/>
      <c r="J39" s="10">
        <v>2012</v>
      </c>
      <c r="K39" s="9" t="s">
        <v>88</v>
      </c>
      <c r="L39" s="11">
        <v>41394</v>
      </c>
      <c r="M39" s="11">
        <v>41425</v>
      </c>
      <c r="N39" s="10">
        <v>204</v>
      </c>
      <c r="O39" s="10">
        <v>237</v>
      </c>
      <c r="P39" s="10">
        <v>236.08</v>
      </c>
      <c r="Q39" s="10">
        <v>0.39</v>
      </c>
      <c r="R39" s="10">
        <v>236.15</v>
      </c>
      <c r="S39" s="10">
        <v>235.92</v>
      </c>
      <c r="T39" s="9" t="s">
        <v>81</v>
      </c>
      <c r="U39" s="9" t="s">
        <v>82</v>
      </c>
      <c r="V39" s="9" t="s">
        <v>74</v>
      </c>
      <c r="W39" s="32">
        <v>0.46</v>
      </c>
      <c r="X39" s="32">
        <v>0.19863636363636364</v>
      </c>
      <c r="Y39" s="32">
        <v>2.6136363636363638E-2</v>
      </c>
      <c r="Z39" s="32">
        <v>20.075714285714284</v>
      </c>
      <c r="AA39" s="10">
        <v>4925</v>
      </c>
      <c r="AB39" s="10">
        <v>4885.6241418104064</v>
      </c>
      <c r="AC39" s="10">
        <v>-0.81</v>
      </c>
      <c r="AD39" s="10">
        <v>79993</v>
      </c>
      <c r="AE39" s="10">
        <v>16318.572</v>
      </c>
      <c r="AF39" s="10">
        <v>79423</v>
      </c>
      <c r="AG39" s="10">
        <v>18823.251</v>
      </c>
      <c r="AH39" s="10">
        <v>0</v>
      </c>
      <c r="AI39" s="10">
        <v>0</v>
      </c>
      <c r="AJ39" s="10">
        <v>0</v>
      </c>
      <c r="AK39" s="10">
        <v>2504.6790000000001</v>
      </c>
      <c r="AL39" s="10">
        <v>2437.1694499999999</v>
      </c>
      <c r="AM39" s="10">
        <v>1.9663198357953255</v>
      </c>
      <c r="AN39" s="10">
        <v>2.0207868599370471</v>
      </c>
      <c r="AO39" s="10">
        <v>570</v>
      </c>
      <c r="AP39" s="10">
        <v>480</v>
      </c>
      <c r="AQ39" s="10">
        <v>-18.75</v>
      </c>
      <c r="AR39" s="10">
        <v>0.91</v>
      </c>
      <c r="AS39" s="10">
        <v>0.91</v>
      </c>
      <c r="AT39" s="10">
        <v>0.48</v>
      </c>
      <c r="AU39" s="10">
        <v>4925</v>
      </c>
      <c r="AV39" s="10">
        <v>1.1850000000000001</v>
      </c>
      <c r="AW39" s="12"/>
      <c r="AX39" s="9" t="s">
        <v>75</v>
      </c>
      <c r="AY39" s="9" t="s">
        <v>311</v>
      </c>
      <c r="AZ39" s="12" t="s">
        <v>77</v>
      </c>
      <c r="BA39" s="12"/>
      <c r="BB39" s="10">
        <v>0</v>
      </c>
      <c r="BC39" s="10">
        <v>7</v>
      </c>
      <c r="BD39" s="10">
        <v>17.97</v>
      </c>
      <c r="BE39" s="10">
        <v>0</v>
      </c>
      <c r="BF39" s="10">
        <v>0</v>
      </c>
      <c r="BG39" s="10">
        <v>0</v>
      </c>
      <c r="BH39" s="10">
        <v>0</v>
      </c>
      <c r="BI39" s="10">
        <v>2</v>
      </c>
      <c r="BJ39" s="10">
        <v>2460</v>
      </c>
      <c r="BK39" s="10">
        <v>3.004286604057008</v>
      </c>
      <c r="BL39" s="10">
        <v>2.4686078160759566</v>
      </c>
      <c r="BM39" s="10">
        <v>708</v>
      </c>
      <c r="BN39" s="9" t="s">
        <v>78</v>
      </c>
      <c r="BO39" s="9" t="s">
        <v>78</v>
      </c>
      <c r="BP39" s="12"/>
      <c r="BQ39" s="12"/>
    </row>
    <row r="40" spans="1:69" s="13" customFormat="1" ht="15" customHeight="1" x14ac:dyDescent="0.25">
      <c r="A40" s="9" t="s">
        <v>65</v>
      </c>
      <c r="B40" s="9" t="s">
        <v>66</v>
      </c>
      <c r="C40" s="9" t="s">
        <v>312</v>
      </c>
      <c r="D40" s="9" t="s">
        <v>313</v>
      </c>
      <c r="E40" s="9" t="s">
        <v>69</v>
      </c>
      <c r="F40" s="10">
        <v>6.03</v>
      </c>
      <c r="G40" s="10">
        <v>6.91</v>
      </c>
      <c r="H40" s="9" t="s">
        <v>70</v>
      </c>
      <c r="I40" s="9"/>
      <c r="J40" s="10">
        <v>2012</v>
      </c>
      <c r="K40" s="9" t="s">
        <v>88</v>
      </c>
      <c r="L40" s="11">
        <v>41394</v>
      </c>
      <c r="M40" s="11">
        <v>41425</v>
      </c>
      <c r="N40" s="10">
        <v>191</v>
      </c>
      <c r="O40" s="10">
        <v>220</v>
      </c>
      <c r="P40" s="10">
        <v>220.13</v>
      </c>
      <c r="Q40" s="10">
        <v>-0.06</v>
      </c>
      <c r="R40" s="10">
        <v>220.11</v>
      </c>
      <c r="S40" s="10">
        <v>222.1</v>
      </c>
      <c r="T40" s="9" t="s">
        <v>81</v>
      </c>
      <c r="U40" s="9" t="s">
        <v>82</v>
      </c>
      <c r="V40" s="9" t="s">
        <v>74</v>
      </c>
      <c r="W40" s="32">
        <v>0.46</v>
      </c>
      <c r="X40" s="32">
        <v>0.19863636363636364</v>
      </c>
      <c r="Y40" s="32">
        <v>2.6136363636363638E-2</v>
      </c>
      <c r="Z40" s="32">
        <v>20.075714285714284</v>
      </c>
      <c r="AA40" s="10">
        <v>4875</v>
      </c>
      <c r="AB40" s="10">
        <v>5195.3661483683663</v>
      </c>
      <c r="AC40" s="10">
        <v>6.17</v>
      </c>
      <c r="AD40" s="10">
        <v>88349</v>
      </c>
      <c r="AE40" s="10">
        <v>16874.659</v>
      </c>
      <c r="AF40" s="10">
        <v>87909</v>
      </c>
      <c r="AG40" s="10">
        <v>19339.98</v>
      </c>
      <c r="AH40" s="10">
        <v>0</v>
      </c>
      <c r="AI40" s="10">
        <v>0</v>
      </c>
      <c r="AJ40" s="10">
        <v>0</v>
      </c>
      <c r="AK40" s="10">
        <v>2465.3209999999999</v>
      </c>
      <c r="AL40" s="10">
        <v>2474.9909899999998</v>
      </c>
      <c r="AM40" s="10">
        <v>1.9774301196477051</v>
      </c>
      <c r="AN40" s="10">
        <v>1.9697041402158801</v>
      </c>
      <c r="AO40" s="10">
        <v>440</v>
      </c>
      <c r="AP40" s="10">
        <v>622</v>
      </c>
      <c r="AQ40" s="10">
        <v>29.26</v>
      </c>
      <c r="AR40" s="10">
        <v>0.87</v>
      </c>
      <c r="AS40" s="10">
        <v>0.87</v>
      </c>
      <c r="AT40" s="10">
        <v>0.46</v>
      </c>
      <c r="AU40" s="10">
        <v>4875</v>
      </c>
      <c r="AV40" s="10">
        <v>1.1850000000000001</v>
      </c>
      <c r="AW40" s="12"/>
      <c r="AX40" s="9" t="s">
        <v>75</v>
      </c>
      <c r="AY40" s="9" t="s">
        <v>314</v>
      </c>
      <c r="AZ40" s="12" t="s">
        <v>77</v>
      </c>
      <c r="BA40" s="12"/>
      <c r="BB40" s="10">
        <v>0</v>
      </c>
      <c r="BC40" s="10">
        <v>8</v>
      </c>
      <c r="BD40" s="10">
        <v>17.97</v>
      </c>
      <c r="BE40" s="10">
        <v>0</v>
      </c>
      <c r="BF40" s="10">
        <v>0</v>
      </c>
      <c r="BG40" s="10">
        <v>0</v>
      </c>
      <c r="BH40" s="10">
        <v>0</v>
      </c>
      <c r="BI40" s="10">
        <v>2</v>
      </c>
      <c r="BJ40" s="10">
        <v>2710</v>
      </c>
      <c r="BK40" s="10">
        <v>2.990542822145466</v>
      </c>
      <c r="BL40" s="10">
        <v>2.5028144857235683</v>
      </c>
      <c r="BM40" s="10">
        <v>607</v>
      </c>
      <c r="BN40" s="9" t="s">
        <v>78</v>
      </c>
      <c r="BO40" s="9" t="s">
        <v>78</v>
      </c>
      <c r="BP40" s="12"/>
      <c r="BQ40" s="12"/>
    </row>
    <row r="41" spans="1:69" s="13" customFormat="1" ht="15" customHeight="1" x14ac:dyDescent="0.25">
      <c r="A41" s="9" t="s">
        <v>65</v>
      </c>
      <c r="B41" s="9" t="s">
        <v>66</v>
      </c>
      <c r="C41" s="9" t="s">
        <v>169</v>
      </c>
      <c r="D41" s="9" t="s">
        <v>315</v>
      </c>
      <c r="E41" s="9" t="s">
        <v>69</v>
      </c>
      <c r="F41" s="10">
        <v>6.74</v>
      </c>
      <c r="G41" s="10">
        <v>7.75</v>
      </c>
      <c r="H41" s="9" t="s">
        <v>70</v>
      </c>
      <c r="I41" s="9"/>
      <c r="J41" s="10">
        <v>2012</v>
      </c>
      <c r="K41" s="9" t="s">
        <v>106</v>
      </c>
      <c r="L41" s="11">
        <v>41394</v>
      </c>
      <c r="M41" s="11">
        <v>41425</v>
      </c>
      <c r="N41" s="10">
        <v>187</v>
      </c>
      <c r="O41" s="10">
        <v>216</v>
      </c>
      <c r="P41" s="10">
        <v>215.23</v>
      </c>
      <c r="Q41" s="10">
        <v>0.36</v>
      </c>
      <c r="R41" s="10">
        <v>215.19</v>
      </c>
      <c r="S41" s="10">
        <v>217.89</v>
      </c>
      <c r="T41" s="9" t="s">
        <v>81</v>
      </c>
      <c r="U41" s="9" t="s">
        <v>82</v>
      </c>
      <c r="V41" s="9" t="s">
        <v>74</v>
      </c>
      <c r="W41" s="32">
        <v>0.46</v>
      </c>
      <c r="X41" s="32">
        <v>0.19863636363636364</v>
      </c>
      <c r="Y41" s="32">
        <v>2.6136363636363638E-2</v>
      </c>
      <c r="Z41" s="32">
        <v>20.075714285714284</v>
      </c>
      <c r="AA41" s="10">
        <v>5375</v>
      </c>
      <c r="AB41" s="10">
        <v>5871.792088395302</v>
      </c>
      <c r="AC41" s="10">
        <v>8.4600000000000009</v>
      </c>
      <c r="AD41" s="10">
        <v>100883</v>
      </c>
      <c r="AE41" s="10">
        <v>18865.120999999999</v>
      </c>
      <c r="AF41" s="10">
        <v>100438</v>
      </c>
      <c r="AG41" s="10">
        <v>21694.608</v>
      </c>
      <c r="AH41" s="10">
        <v>0</v>
      </c>
      <c r="AI41" s="10">
        <v>0</v>
      </c>
      <c r="AJ41" s="10">
        <v>0</v>
      </c>
      <c r="AK41" s="10">
        <v>2829.4870000000001</v>
      </c>
      <c r="AL41" s="10">
        <v>2748.13222</v>
      </c>
      <c r="AM41" s="10">
        <v>1.8996376374940052</v>
      </c>
      <c r="AN41" s="10">
        <v>1.9558738698533218</v>
      </c>
      <c r="AO41" s="10">
        <v>445</v>
      </c>
      <c r="AP41" s="10">
        <v>762</v>
      </c>
      <c r="AQ41" s="10">
        <v>41.6</v>
      </c>
      <c r="AR41" s="10">
        <v>0.86</v>
      </c>
      <c r="AS41" s="10">
        <v>0.86</v>
      </c>
      <c r="AT41" s="10">
        <v>0.47</v>
      </c>
      <c r="AU41" s="10">
        <v>5375</v>
      </c>
      <c r="AV41" s="10">
        <v>1.1850000000000001</v>
      </c>
      <c r="AW41" s="12"/>
      <c r="AX41" s="9" t="s">
        <v>75</v>
      </c>
      <c r="AY41" s="9" t="s">
        <v>316</v>
      </c>
      <c r="AZ41" s="12" t="s">
        <v>77</v>
      </c>
      <c r="BA41" s="12"/>
      <c r="BB41" s="10">
        <v>0</v>
      </c>
      <c r="BC41" s="10">
        <v>8</v>
      </c>
      <c r="BD41" s="10">
        <v>17.97</v>
      </c>
      <c r="BE41" s="10">
        <v>0</v>
      </c>
      <c r="BF41" s="10">
        <v>0</v>
      </c>
      <c r="BG41" s="10">
        <v>0</v>
      </c>
      <c r="BH41" s="10">
        <v>0</v>
      </c>
      <c r="BI41" s="10">
        <v>2</v>
      </c>
      <c r="BJ41" s="10">
        <v>2370</v>
      </c>
      <c r="BK41" s="10">
        <v>2.305268072523539</v>
      </c>
      <c r="BL41" s="10">
        <v>2.3999645340863358</v>
      </c>
      <c r="BM41" s="10">
        <v>950</v>
      </c>
      <c r="BN41" s="9" t="s">
        <v>78</v>
      </c>
      <c r="BO41" s="9" t="s">
        <v>78</v>
      </c>
      <c r="BP41" s="12"/>
      <c r="BQ41" s="12"/>
    </row>
    <row r="42" spans="1:69" s="13" customFormat="1" ht="15" customHeight="1" x14ac:dyDescent="0.25">
      <c r="A42" s="9" t="s">
        <v>65</v>
      </c>
      <c r="B42" s="9" t="s">
        <v>66</v>
      </c>
      <c r="C42" s="9" t="s">
        <v>221</v>
      </c>
      <c r="D42" s="9" t="s">
        <v>317</v>
      </c>
      <c r="E42" s="9" t="s">
        <v>69</v>
      </c>
      <c r="F42" s="10">
        <v>4.8</v>
      </c>
      <c r="G42" s="10">
        <v>5.62</v>
      </c>
      <c r="H42" s="9" t="s">
        <v>70</v>
      </c>
      <c r="I42" s="9"/>
      <c r="J42" s="10">
        <v>2012</v>
      </c>
      <c r="K42" s="9" t="s">
        <v>93</v>
      </c>
      <c r="L42" s="11">
        <v>41394</v>
      </c>
      <c r="M42" s="11">
        <v>41425</v>
      </c>
      <c r="N42" s="10">
        <v>167</v>
      </c>
      <c r="O42" s="10">
        <v>197</v>
      </c>
      <c r="P42" s="10">
        <v>196.55</v>
      </c>
      <c r="Q42" s="10">
        <v>0.23</v>
      </c>
      <c r="R42" s="10">
        <v>196.55</v>
      </c>
      <c r="S42" s="10">
        <v>197.82</v>
      </c>
      <c r="T42" s="9" t="s">
        <v>81</v>
      </c>
      <c r="U42" s="9" t="s">
        <v>82</v>
      </c>
      <c r="V42" s="9" t="s">
        <v>74</v>
      </c>
      <c r="W42" s="32">
        <v>0.46</v>
      </c>
      <c r="X42" s="32">
        <v>0.19863636363636364</v>
      </c>
      <c r="Y42" s="32">
        <v>2.6136363636363638E-2</v>
      </c>
      <c r="Z42" s="32">
        <v>20.075714285714284</v>
      </c>
      <c r="AA42" s="10">
        <v>4400</v>
      </c>
      <c r="AB42" s="10">
        <v>4575.1016947246926</v>
      </c>
      <c r="AC42" s="10">
        <v>3.83</v>
      </c>
      <c r="AD42" s="10">
        <v>80414</v>
      </c>
      <c r="AE42" s="10">
        <v>13429.138000000001</v>
      </c>
      <c r="AF42" s="10">
        <v>79864</v>
      </c>
      <c r="AG42" s="10">
        <v>15733.208000000001</v>
      </c>
      <c r="AH42" s="10">
        <v>0</v>
      </c>
      <c r="AI42" s="10">
        <v>0</v>
      </c>
      <c r="AJ42" s="10">
        <v>0</v>
      </c>
      <c r="AK42" s="10">
        <v>2304.0700000000002</v>
      </c>
      <c r="AL42" s="10">
        <v>2268.1311999999998</v>
      </c>
      <c r="AM42" s="10">
        <v>1.9096642029105018</v>
      </c>
      <c r="AN42" s="10">
        <v>1.9399230520703563</v>
      </c>
      <c r="AO42" s="10">
        <v>550</v>
      </c>
      <c r="AP42" s="10">
        <v>760</v>
      </c>
      <c r="AQ42" s="10">
        <v>27.63</v>
      </c>
      <c r="AR42" s="10">
        <v>0.98</v>
      </c>
      <c r="AS42" s="10">
        <v>0.98</v>
      </c>
      <c r="AT42" s="10">
        <v>0.53</v>
      </c>
      <c r="AU42" s="10">
        <v>4400</v>
      </c>
      <c r="AV42" s="10">
        <v>1.1850000000000001</v>
      </c>
      <c r="AW42" s="12"/>
      <c r="AX42" s="9" t="s">
        <v>75</v>
      </c>
      <c r="AY42" s="9" t="s">
        <v>318</v>
      </c>
      <c r="AZ42" s="12" t="s">
        <v>77</v>
      </c>
      <c r="BA42" s="12"/>
      <c r="BB42" s="10">
        <v>0</v>
      </c>
      <c r="BC42" s="10">
        <v>7</v>
      </c>
      <c r="BD42" s="10">
        <v>17.97</v>
      </c>
      <c r="BE42" s="10">
        <v>0</v>
      </c>
      <c r="BF42" s="10">
        <v>0</v>
      </c>
      <c r="BG42" s="10">
        <v>0</v>
      </c>
      <c r="BH42" s="10">
        <v>0</v>
      </c>
      <c r="BI42" s="10">
        <v>2</v>
      </c>
      <c r="BJ42" s="10">
        <v>3020</v>
      </c>
      <c r="BK42" s="10">
        <v>3.6436465421553015</v>
      </c>
      <c r="BL42" s="10">
        <v>2.3987448965301366</v>
      </c>
      <c r="BM42" s="10">
        <v>3901</v>
      </c>
      <c r="BN42" s="9" t="s">
        <v>134</v>
      </c>
      <c r="BO42" s="9" t="s">
        <v>95</v>
      </c>
      <c r="BP42" s="12"/>
      <c r="BQ42" s="12"/>
    </row>
    <row r="43" spans="1:69" s="13" customFormat="1" ht="15" customHeight="1" x14ac:dyDescent="0.25">
      <c r="A43" s="9" t="s">
        <v>65</v>
      </c>
      <c r="B43" s="9" t="s">
        <v>66</v>
      </c>
      <c r="C43" s="9" t="s">
        <v>116</v>
      </c>
      <c r="D43" s="9" t="s">
        <v>319</v>
      </c>
      <c r="E43" s="9" t="s">
        <v>69</v>
      </c>
      <c r="F43" s="10">
        <v>4.88</v>
      </c>
      <c r="G43" s="10">
        <v>5.69</v>
      </c>
      <c r="H43" s="9" t="s">
        <v>70</v>
      </c>
      <c r="I43" s="9"/>
      <c r="J43" s="10">
        <v>2012</v>
      </c>
      <c r="K43" s="9" t="s">
        <v>93</v>
      </c>
      <c r="L43" s="11">
        <v>41394</v>
      </c>
      <c r="M43" s="11">
        <v>41425</v>
      </c>
      <c r="N43" s="10">
        <v>178</v>
      </c>
      <c r="O43" s="10">
        <v>209</v>
      </c>
      <c r="P43" s="10">
        <v>207.47</v>
      </c>
      <c r="Q43" s="10">
        <v>0.74</v>
      </c>
      <c r="R43" s="10">
        <v>207.44</v>
      </c>
      <c r="S43" s="10">
        <v>208.76</v>
      </c>
      <c r="T43" s="9" t="s">
        <v>81</v>
      </c>
      <c r="U43" s="9" t="s">
        <v>82</v>
      </c>
      <c r="V43" s="9" t="s">
        <v>74</v>
      </c>
      <c r="W43" s="32">
        <v>0.46</v>
      </c>
      <c r="X43" s="32">
        <v>0.19863636363636364</v>
      </c>
      <c r="Y43" s="32">
        <v>2.6136363636363638E-2</v>
      </c>
      <c r="Z43" s="32">
        <v>20.075714285714284</v>
      </c>
      <c r="AA43" s="10">
        <v>4237.5</v>
      </c>
      <c r="AB43" s="10">
        <v>4405.3706617483267</v>
      </c>
      <c r="AC43" s="10">
        <v>3.81</v>
      </c>
      <c r="AD43" s="10">
        <v>76764</v>
      </c>
      <c r="AE43" s="10">
        <v>13663.992</v>
      </c>
      <c r="AF43" s="10">
        <v>76179</v>
      </c>
      <c r="AG43" s="10">
        <v>15921.411</v>
      </c>
      <c r="AH43" s="10">
        <v>0</v>
      </c>
      <c r="AI43" s="10">
        <v>0</v>
      </c>
      <c r="AJ43" s="10">
        <v>0</v>
      </c>
      <c r="AK43" s="10">
        <v>2257.4189999999999</v>
      </c>
      <c r="AL43" s="10">
        <v>2138.5797600000001</v>
      </c>
      <c r="AM43" s="10">
        <v>1.8771437646267706</v>
      </c>
      <c r="AN43" s="10">
        <v>1.9814552065151874</v>
      </c>
      <c r="AO43" s="10">
        <v>585</v>
      </c>
      <c r="AP43" s="10">
        <v>648</v>
      </c>
      <c r="AQ43" s="10">
        <v>9.7200000000000006</v>
      </c>
      <c r="AR43" s="10">
        <v>0.93</v>
      </c>
      <c r="AS43" s="10">
        <v>0.93</v>
      </c>
      <c r="AT43" s="10">
        <v>0.52</v>
      </c>
      <c r="AU43" s="10">
        <v>4212.5</v>
      </c>
      <c r="AV43" s="10">
        <v>1.1850000000000001</v>
      </c>
      <c r="AW43" s="12"/>
      <c r="AX43" s="9" t="s">
        <v>75</v>
      </c>
      <c r="AY43" s="9" t="s">
        <v>320</v>
      </c>
      <c r="AZ43" s="12" t="s">
        <v>77</v>
      </c>
      <c r="BA43" s="12"/>
      <c r="BB43" s="10">
        <v>0</v>
      </c>
      <c r="BC43" s="10">
        <v>7</v>
      </c>
      <c r="BD43" s="10">
        <v>17.97</v>
      </c>
      <c r="BE43" s="10">
        <v>0</v>
      </c>
      <c r="BF43" s="10">
        <v>0</v>
      </c>
      <c r="BG43" s="10">
        <v>0</v>
      </c>
      <c r="BH43" s="10">
        <v>0</v>
      </c>
      <c r="BI43" s="10">
        <v>2</v>
      </c>
      <c r="BJ43" s="10">
        <v>8075</v>
      </c>
      <c r="BK43" s="10">
        <v>9.5841147007857188</v>
      </c>
      <c r="BL43" s="10">
        <v>2.7880748730719191</v>
      </c>
      <c r="BM43" s="10">
        <v>1088</v>
      </c>
      <c r="BN43" s="9" t="s">
        <v>78</v>
      </c>
      <c r="BO43" s="9" t="s">
        <v>78</v>
      </c>
      <c r="BP43" s="12"/>
      <c r="BQ43" s="12"/>
    </row>
    <row r="44" spans="1:69" s="13" customFormat="1" ht="15" customHeight="1" x14ac:dyDescent="0.25">
      <c r="A44" s="9" t="s">
        <v>65</v>
      </c>
      <c r="B44" s="9" t="s">
        <v>66</v>
      </c>
      <c r="C44" s="9" t="s">
        <v>152</v>
      </c>
      <c r="D44" s="9" t="s">
        <v>321</v>
      </c>
      <c r="E44" s="9" t="s">
        <v>69</v>
      </c>
      <c r="F44" s="10">
        <v>4.16</v>
      </c>
      <c r="G44" s="10">
        <v>4.92</v>
      </c>
      <c r="H44" s="9" t="s">
        <v>322</v>
      </c>
      <c r="I44" s="9"/>
      <c r="J44" s="10">
        <v>2012</v>
      </c>
      <c r="K44" s="9" t="s">
        <v>93</v>
      </c>
      <c r="L44" s="11">
        <v>41394</v>
      </c>
      <c r="M44" s="11">
        <v>41425</v>
      </c>
      <c r="N44" s="10">
        <v>158</v>
      </c>
      <c r="O44" s="10">
        <v>188</v>
      </c>
      <c r="P44" s="10">
        <v>186.99</v>
      </c>
      <c r="Q44" s="10">
        <v>0.54</v>
      </c>
      <c r="R44" s="10">
        <v>187.14</v>
      </c>
      <c r="S44" s="10">
        <v>188.71</v>
      </c>
      <c r="T44" s="9" t="s">
        <v>81</v>
      </c>
      <c r="U44" s="9" t="s">
        <v>82</v>
      </c>
      <c r="V44" s="9" t="s">
        <v>74</v>
      </c>
      <c r="W44" s="32">
        <v>0.46</v>
      </c>
      <c r="X44" s="32">
        <v>0.19863636363636364</v>
      </c>
      <c r="Y44" s="32">
        <v>2.6136363636363638E-2</v>
      </c>
      <c r="Z44" s="32">
        <v>20.075714285714284</v>
      </c>
      <c r="AA44" s="10">
        <v>3925</v>
      </c>
      <c r="AB44" s="10">
        <v>4144.3753961619441</v>
      </c>
      <c r="AC44" s="10">
        <v>5.29</v>
      </c>
      <c r="AD44" s="10">
        <v>73754</v>
      </c>
      <c r="AE44" s="10">
        <v>11653.132</v>
      </c>
      <c r="AF44" s="10">
        <v>73224</v>
      </c>
      <c r="AG44" s="10">
        <v>13766.111999999999</v>
      </c>
      <c r="AH44" s="10">
        <v>0</v>
      </c>
      <c r="AI44" s="10">
        <v>0</v>
      </c>
      <c r="AJ44" s="10">
        <v>0</v>
      </c>
      <c r="AK44" s="10">
        <v>2112.98</v>
      </c>
      <c r="AL44" s="10">
        <v>2050.0073600000001</v>
      </c>
      <c r="AM44" s="10">
        <v>1.8575660914916374</v>
      </c>
      <c r="AN44" s="10">
        <v>1.9146272723625735</v>
      </c>
      <c r="AO44" s="10">
        <v>530</v>
      </c>
      <c r="AP44" s="10">
        <v>699</v>
      </c>
      <c r="AQ44" s="10">
        <v>24.18</v>
      </c>
      <c r="AR44" s="10">
        <v>1</v>
      </c>
      <c r="AS44" s="10">
        <v>1</v>
      </c>
      <c r="AT44" s="10">
        <v>0.56000000000000005</v>
      </c>
      <c r="AU44" s="10">
        <v>3925</v>
      </c>
      <c r="AV44" s="10">
        <v>1.1850000000000001</v>
      </c>
      <c r="AW44" s="12"/>
      <c r="AX44" s="9" t="s">
        <v>75</v>
      </c>
      <c r="AY44" s="9" t="s">
        <v>323</v>
      </c>
      <c r="AZ44" s="12" t="s">
        <v>77</v>
      </c>
      <c r="BA44" s="12"/>
      <c r="BB44" s="10">
        <v>0</v>
      </c>
      <c r="BC44" s="10">
        <v>7</v>
      </c>
      <c r="BD44" s="10">
        <v>17.97</v>
      </c>
      <c r="BE44" s="10">
        <v>0</v>
      </c>
      <c r="BF44" s="10">
        <v>0</v>
      </c>
      <c r="BG44" s="10">
        <v>0</v>
      </c>
      <c r="BH44" s="10">
        <v>0</v>
      </c>
      <c r="BI44" s="10">
        <v>2</v>
      </c>
      <c r="BJ44" s="10">
        <v>3505</v>
      </c>
      <c r="BK44" s="10">
        <v>4.568025127396421</v>
      </c>
      <c r="BL44" s="10">
        <v>2.2958641978558481</v>
      </c>
      <c r="BM44" s="10">
        <v>953</v>
      </c>
      <c r="BN44" s="9" t="s">
        <v>78</v>
      </c>
      <c r="BO44" s="9" t="s">
        <v>78</v>
      </c>
      <c r="BP44" s="12"/>
      <c r="BQ44" s="12"/>
    </row>
    <row r="45" spans="1:69" s="13" customFormat="1" ht="15" customHeight="1" x14ac:dyDescent="0.25">
      <c r="A45" s="9" t="s">
        <v>65</v>
      </c>
      <c r="B45" s="9" t="s">
        <v>66</v>
      </c>
      <c r="C45" s="9" t="s">
        <v>324</v>
      </c>
      <c r="D45" s="9" t="s">
        <v>325</v>
      </c>
      <c r="E45" s="9" t="s">
        <v>69</v>
      </c>
      <c r="F45" s="10">
        <v>3.35</v>
      </c>
      <c r="G45" s="10">
        <v>4.03</v>
      </c>
      <c r="H45" s="9" t="s">
        <v>322</v>
      </c>
      <c r="I45" s="9"/>
      <c r="J45" s="10">
        <v>2012</v>
      </c>
      <c r="K45" s="9" t="s">
        <v>93</v>
      </c>
      <c r="L45" s="11">
        <v>41394</v>
      </c>
      <c r="M45" s="11">
        <v>41425</v>
      </c>
      <c r="N45" s="10">
        <v>136</v>
      </c>
      <c r="O45" s="10">
        <v>165</v>
      </c>
      <c r="P45" s="10">
        <v>163.22</v>
      </c>
      <c r="Q45" s="10">
        <v>1.0900000000000001</v>
      </c>
      <c r="R45" s="10">
        <v>163.19999999999999</v>
      </c>
      <c r="S45" s="10">
        <v>165.9</v>
      </c>
      <c r="T45" s="9" t="s">
        <v>81</v>
      </c>
      <c r="U45" s="9" t="s">
        <v>82</v>
      </c>
      <c r="V45" s="9" t="s">
        <v>74</v>
      </c>
      <c r="W45" s="32">
        <v>0.46</v>
      </c>
      <c r="X45" s="32">
        <v>0.19863636363636364</v>
      </c>
      <c r="Y45" s="32">
        <v>2.6136363636363638E-2</v>
      </c>
      <c r="Z45" s="32">
        <v>20.075714285714284</v>
      </c>
      <c r="AA45" s="10">
        <v>3350</v>
      </c>
      <c r="AB45" s="10">
        <v>3675.4041855087362</v>
      </c>
      <c r="AC45" s="10">
        <v>8.85</v>
      </c>
      <c r="AD45" s="10">
        <v>68955</v>
      </c>
      <c r="AE45" s="10">
        <v>9377.8799999999992</v>
      </c>
      <c r="AF45" s="10">
        <v>68405</v>
      </c>
      <c r="AG45" s="10">
        <v>11286.825000000001</v>
      </c>
      <c r="AH45" s="10">
        <v>0</v>
      </c>
      <c r="AI45" s="10">
        <v>0</v>
      </c>
      <c r="AJ45" s="10">
        <v>0</v>
      </c>
      <c r="AK45" s="10">
        <v>1908.9449999999999</v>
      </c>
      <c r="AL45" s="10">
        <v>1785.816</v>
      </c>
      <c r="AM45" s="10">
        <v>1.7548960289584037</v>
      </c>
      <c r="AN45" s="10">
        <v>1.8758931491262258</v>
      </c>
      <c r="AO45" s="10">
        <v>550</v>
      </c>
      <c r="AP45" s="10">
        <v>640</v>
      </c>
      <c r="AQ45" s="10">
        <v>14.06</v>
      </c>
      <c r="AR45" s="10">
        <v>1.05</v>
      </c>
      <c r="AS45" s="10">
        <v>1.05</v>
      </c>
      <c r="AT45" s="10">
        <v>0.62</v>
      </c>
      <c r="AU45" s="10">
        <v>3350</v>
      </c>
      <c r="AV45" s="10">
        <v>1.1850000000000001</v>
      </c>
      <c r="AW45" s="12"/>
      <c r="AX45" s="9" t="s">
        <v>75</v>
      </c>
      <c r="AY45" s="9" t="s">
        <v>326</v>
      </c>
      <c r="AZ45" s="12" t="s">
        <v>77</v>
      </c>
      <c r="BA45" s="12"/>
      <c r="BB45" s="10">
        <v>0</v>
      </c>
      <c r="BC45" s="10">
        <v>7</v>
      </c>
      <c r="BD45" s="10">
        <v>17.97</v>
      </c>
      <c r="BE45" s="10">
        <v>0</v>
      </c>
      <c r="BF45" s="10">
        <v>0</v>
      </c>
      <c r="BG45" s="10">
        <v>0</v>
      </c>
      <c r="BH45" s="10">
        <v>0</v>
      </c>
      <c r="BI45" s="10">
        <v>2</v>
      </c>
      <c r="BJ45" s="10">
        <v>5200</v>
      </c>
      <c r="BK45" s="10">
        <v>6.2864189172852338</v>
      </c>
      <c r="BL45" s="10">
        <v>3.0606711387136092</v>
      </c>
      <c r="BM45" s="10">
        <v>1969</v>
      </c>
      <c r="BN45" s="9" t="s">
        <v>78</v>
      </c>
      <c r="BO45" s="9" t="s">
        <v>78</v>
      </c>
      <c r="BP45" s="12"/>
      <c r="BQ45" s="12"/>
    </row>
    <row r="46" spans="1:69" s="13" customFormat="1" ht="15" customHeight="1" x14ac:dyDescent="0.25">
      <c r="A46" s="9" t="s">
        <v>65</v>
      </c>
      <c r="B46" s="9" t="s">
        <v>66</v>
      </c>
      <c r="C46" s="9" t="s">
        <v>223</v>
      </c>
      <c r="D46" s="9" t="s">
        <v>327</v>
      </c>
      <c r="E46" s="9" t="s">
        <v>69</v>
      </c>
      <c r="F46" s="10">
        <v>9.0500000000000007</v>
      </c>
      <c r="G46" s="10">
        <v>10.89</v>
      </c>
      <c r="H46" s="9" t="s">
        <v>70</v>
      </c>
      <c r="I46" s="9"/>
      <c r="J46" s="10">
        <v>2012</v>
      </c>
      <c r="K46" s="9" t="s">
        <v>144</v>
      </c>
      <c r="L46" s="11">
        <v>41394</v>
      </c>
      <c r="M46" s="11">
        <v>41425</v>
      </c>
      <c r="N46" s="10">
        <v>113</v>
      </c>
      <c r="O46" s="10">
        <v>137</v>
      </c>
      <c r="P46" s="10">
        <v>136.06</v>
      </c>
      <c r="Q46" s="10">
        <v>0.69</v>
      </c>
      <c r="R46" s="10">
        <v>135.94</v>
      </c>
      <c r="S46" s="10">
        <v>141.04</v>
      </c>
      <c r="T46" s="9" t="s">
        <v>81</v>
      </c>
      <c r="U46" s="9" t="s">
        <v>82</v>
      </c>
      <c r="V46" s="9" t="s">
        <v>74</v>
      </c>
      <c r="W46" s="32">
        <v>0.46</v>
      </c>
      <c r="X46" s="32">
        <v>0.19863636363636364</v>
      </c>
      <c r="Y46" s="32">
        <v>2.6136363636363638E-2</v>
      </c>
      <c r="Z46" s="32">
        <v>20.075714285714284</v>
      </c>
      <c r="AA46" s="10">
        <v>3175</v>
      </c>
      <c r="AB46" s="10">
        <v>3864.6172609786781</v>
      </c>
      <c r="AC46" s="10">
        <v>17.84</v>
      </c>
      <c r="AD46" s="10">
        <v>80119</v>
      </c>
      <c r="AE46" s="10">
        <v>9053.4470000000001</v>
      </c>
      <c r="AF46" s="10">
        <v>79504</v>
      </c>
      <c r="AG46" s="10">
        <v>10892.048000000001</v>
      </c>
      <c r="AH46" s="10">
        <v>0</v>
      </c>
      <c r="AI46" s="10">
        <v>0</v>
      </c>
      <c r="AJ46" s="10">
        <v>0</v>
      </c>
      <c r="AK46" s="10">
        <v>1838.6010000000001</v>
      </c>
      <c r="AL46" s="10">
        <v>1754.3267599999999</v>
      </c>
      <c r="AM46" s="10">
        <v>1.7268564522699597</v>
      </c>
      <c r="AN46" s="10">
        <v>1.809811075332397</v>
      </c>
      <c r="AO46" s="10">
        <v>615</v>
      </c>
      <c r="AP46" s="10">
        <v>739</v>
      </c>
      <c r="AQ46" s="10">
        <v>16.78</v>
      </c>
      <c r="AR46" s="10">
        <v>1.03</v>
      </c>
      <c r="AS46" s="10">
        <v>1.03</v>
      </c>
      <c r="AT46" s="10">
        <v>0.62</v>
      </c>
      <c r="AU46" s="10">
        <v>3175</v>
      </c>
      <c r="AV46" s="10">
        <v>1.1850000000000001</v>
      </c>
      <c r="AW46" s="12"/>
      <c r="AX46" s="9" t="s">
        <v>75</v>
      </c>
      <c r="AY46" s="9" t="s">
        <v>328</v>
      </c>
      <c r="AZ46" s="12" t="s">
        <v>77</v>
      </c>
      <c r="BA46" s="12"/>
      <c r="BB46" s="10">
        <v>0</v>
      </c>
      <c r="BC46" s="10">
        <v>8</v>
      </c>
      <c r="BD46" s="10">
        <v>17.97</v>
      </c>
      <c r="BE46" s="10">
        <v>0</v>
      </c>
      <c r="BF46" s="10">
        <v>0</v>
      </c>
      <c r="BG46" s="10">
        <v>0</v>
      </c>
      <c r="BH46" s="10">
        <v>0</v>
      </c>
      <c r="BI46" s="10">
        <v>2</v>
      </c>
      <c r="BJ46" s="10">
        <v>4070</v>
      </c>
      <c r="BK46" s="10">
        <v>5.4208843899840167</v>
      </c>
      <c r="BL46" s="10">
        <v>1.9100843941274526</v>
      </c>
      <c r="BM46" s="10">
        <v>2713</v>
      </c>
      <c r="BN46" s="9" t="s">
        <v>78</v>
      </c>
      <c r="BO46" s="9" t="s">
        <v>78</v>
      </c>
      <c r="BP46" s="12"/>
      <c r="BQ46" s="12"/>
    </row>
    <row r="47" spans="1:69" s="13" customFormat="1" ht="15" customHeight="1" x14ac:dyDescent="0.25">
      <c r="A47" s="9" t="s">
        <v>65</v>
      </c>
      <c r="B47" s="9" t="s">
        <v>66</v>
      </c>
      <c r="C47" s="9" t="s">
        <v>329</v>
      </c>
      <c r="D47" s="9" t="s">
        <v>330</v>
      </c>
      <c r="E47" s="9" t="s">
        <v>69</v>
      </c>
      <c r="F47" s="10">
        <v>8.15</v>
      </c>
      <c r="G47" s="10">
        <v>10</v>
      </c>
      <c r="H47" s="9" t="s">
        <v>70</v>
      </c>
      <c r="I47" s="9"/>
      <c r="J47" s="10">
        <v>2012</v>
      </c>
      <c r="K47" s="9" t="s">
        <v>144</v>
      </c>
      <c r="L47" s="11">
        <v>41394</v>
      </c>
      <c r="M47" s="11">
        <v>41425</v>
      </c>
      <c r="N47" s="10">
        <v>102</v>
      </c>
      <c r="O47" s="10">
        <v>126</v>
      </c>
      <c r="P47" s="10">
        <v>125.32</v>
      </c>
      <c r="Q47" s="10">
        <v>0.54</v>
      </c>
      <c r="R47" s="10">
        <v>125.25</v>
      </c>
      <c r="S47" s="10">
        <v>128.80000000000001</v>
      </c>
      <c r="T47" s="9" t="s">
        <v>81</v>
      </c>
      <c r="U47" s="9" t="s">
        <v>82</v>
      </c>
      <c r="V47" s="9" t="s">
        <v>74</v>
      </c>
      <c r="W47" s="32">
        <v>0.46</v>
      </c>
      <c r="X47" s="32">
        <v>0.19863636363636364</v>
      </c>
      <c r="Y47" s="32">
        <v>2.6136363636363638E-2</v>
      </c>
      <c r="Z47" s="32">
        <v>20.075714285714284</v>
      </c>
      <c r="AA47" s="10">
        <v>3150</v>
      </c>
      <c r="AB47" s="10">
        <v>3620.4180089161773</v>
      </c>
      <c r="AC47" s="10">
        <v>12.99</v>
      </c>
      <c r="AD47" s="10">
        <v>79865</v>
      </c>
      <c r="AE47" s="10">
        <v>8146.23</v>
      </c>
      <c r="AF47" s="10">
        <v>79380</v>
      </c>
      <c r="AG47" s="10">
        <v>10001.879999999999</v>
      </c>
      <c r="AH47" s="10">
        <v>0</v>
      </c>
      <c r="AI47" s="10">
        <v>0</v>
      </c>
      <c r="AJ47" s="10">
        <v>0</v>
      </c>
      <c r="AK47" s="10">
        <v>1855.65</v>
      </c>
      <c r="AL47" s="10">
        <v>1796.115</v>
      </c>
      <c r="AM47" s="10">
        <v>1.6975183897825559</v>
      </c>
      <c r="AN47" s="10">
        <v>1.7537852531714284</v>
      </c>
      <c r="AO47" s="10">
        <v>485</v>
      </c>
      <c r="AP47" s="10">
        <v>736</v>
      </c>
      <c r="AQ47" s="10">
        <v>34.1</v>
      </c>
      <c r="AR47" s="10">
        <v>1.1200000000000001</v>
      </c>
      <c r="AS47" s="10">
        <v>1.1299999999999999</v>
      </c>
      <c r="AT47" s="10">
        <v>0.68</v>
      </c>
      <c r="AU47" s="10">
        <v>3150</v>
      </c>
      <c r="AV47" s="10">
        <v>1.1850000000000001</v>
      </c>
      <c r="AW47" s="12"/>
      <c r="AX47" s="9" t="s">
        <v>75</v>
      </c>
      <c r="AY47" s="12"/>
      <c r="AZ47" s="12" t="s">
        <v>77</v>
      </c>
      <c r="BA47" s="12"/>
      <c r="BB47" s="10">
        <v>0</v>
      </c>
      <c r="BC47" s="10">
        <v>8</v>
      </c>
      <c r="BD47" s="10">
        <v>17.97</v>
      </c>
      <c r="BE47" s="10">
        <v>0</v>
      </c>
      <c r="BF47" s="10">
        <v>0</v>
      </c>
      <c r="BG47" s="10">
        <v>0</v>
      </c>
      <c r="BH47" s="10">
        <v>0</v>
      </c>
      <c r="BI47" s="10">
        <v>2</v>
      </c>
      <c r="BJ47" s="10">
        <v>4810</v>
      </c>
      <c r="BK47" s="10">
        <v>6.1686437960884897</v>
      </c>
      <c r="BL47" s="10">
        <v>2.3487730745932387</v>
      </c>
      <c r="BM47" s="10">
        <v>74</v>
      </c>
      <c r="BN47" s="9" t="s">
        <v>78</v>
      </c>
      <c r="BO47" s="9" t="s">
        <v>78</v>
      </c>
      <c r="BP47" s="12"/>
      <c r="BQ47" s="12"/>
    </row>
    <row r="48" spans="1:69" s="13" customFormat="1" ht="15" customHeight="1" x14ac:dyDescent="0.25">
      <c r="A48" s="9" t="s">
        <v>65</v>
      </c>
      <c r="B48" s="9" t="s">
        <v>66</v>
      </c>
      <c r="C48" s="9" t="s">
        <v>254</v>
      </c>
      <c r="D48" s="9" t="s">
        <v>331</v>
      </c>
      <c r="E48" s="9" t="s">
        <v>69</v>
      </c>
      <c r="F48" s="10">
        <v>4.0199999999999996</v>
      </c>
      <c r="G48" s="10">
        <v>4.7699999999999996</v>
      </c>
      <c r="H48" s="9" t="s">
        <v>322</v>
      </c>
      <c r="I48" s="9"/>
      <c r="J48" s="10">
        <v>2012</v>
      </c>
      <c r="K48" s="9" t="s">
        <v>106</v>
      </c>
      <c r="L48" s="11">
        <v>41394</v>
      </c>
      <c r="M48" s="11">
        <v>41425</v>
      </c>
      <c r="N48" s="10">
        <v>160</v>
      </c>
      <c r="O48" s="10">
        <v>191</v>
      </c>
      <c r="P48" s="10">
        <v>189.31</v>
      </c>
      <c r="Q48" s="10">
        <v>0.89</v>
      </c>
      <c r="R48" s="10">
        <v>189.37</v>
      </c>
      <c r="S48" s="10">
        <v>190.74</v>
      </c>
      <c r="T48" s="9" t="s">
        <v>81</v>
      </c>
      <c r="U48" s="9" t="s">
        <v>82</v>
      </c>
      <c r="V48" s="9" t="s">
        <v>74</v>
      </c>
      <c r="W48" s="32">
        <v>0.46</v>
      </c>
      <c r="X48" s="32">
        <v>0.19863636363636364</v>
      </c>
      <c r="Y48" s="32">
        <v>2.6136363636363638E-2</v>
      </c>
      <c r="Z48" s="32">
        <v>20.075714285714284</v>
      </c>
      <c r="AA48" s="10">
        <v>3800</v>
      </c>
      <c r="AB48" s="10">
        <v>3974.0371657364785</v>
      </c>
      <c r="AC48" s="10">
        <v>4.38</v>
      </c>
      <c r="AD48" s="10">
        <v>70409</v>
      </c>
      <c r="AE48" s="10">
        <v>11265.44</v>
      </c>
      <c r="AF48" s="10">
        <v>69999</v>
      </c>
      <c r="AG48" s="10">
        <v>13369.808999999999</v>
      </c>
      <c r="AH48" s="10">
        <v>0</v>
      </c>
      <c r="AI48" s="10">
        <v>0</v>
      </c>
      <c r="AJ48" s="10">
        <v>0</v>
      </c>
      <c r="AK48" s="10">
        <v>2104.3690000000001</v>
      </c>
      <c r="AL48" s="10">
        <v>1990.27063</v>
      </c>
      <c r="AM48" s="10">
        <v>1.8057669543696946</v>
      </c>
      <c r="AN48" s="10">
        <v>1.9092880851083052</v>
      </c>
      <c r="AO48" s="10">
        <v>455</v>
      </c>
      <c r="AP48" s="10">
        <v>672</v>
      </c>
      <c r="AQ48" s="10">
        <v>32.29</v>
      </c>
      <c r="AR48" s="10">
        <v>1</v>
      </c>
      <c r="AS48" s="10">
        <v>1</v>
      </c>
      <c r="AT48" s="10">
        <v>0.56999999999999995</v>
      </c>
      <c r="AU48" s="10">
        <v>3800</v>
      </c>
      <c r="AV48" s="10">
        <v>1.1850000000000001</v>
      </c>
      <c r="AW48" s="12"/>
      <c r="AX48" s="9" t="s">
        <v>75</v>
      </c>
      <c r="AY48" s="12"/>
      <c r="AZ48" s="12" t="s">
        <v>77</v>
      </c>
      <c r="BA48" s="12"/>
      <c r="BB48" s="10">
        <v>0</v>
      </c>
      <c r="BC48" s="10">
        <v>7</v>
      </c>
      <c r="BD48" s="10">
        <v>17.97</v>
      </c>
      <c r="BE48" s="10">
        <v>0</v>
      </c>
      <c r="BF48" s="10">
        <v>0</v>
      </c>
      <c r="BG48" s="10">
        <v>0</v>
      </c>
      <c r="BH48" s="10">
        <v>0</v>
      </c>
      <c r="BI48" s="10">
        <v>2</v>
      </c>
      <c r="BJ48" s="10">
        <v>3195</v>
      </c>
      <c r="BK48" s="10">
        <v>4.6716673246479798</v>
      </c>
      <c r="BL48" s="10">
        <v>2.06443184616109</v>
      </c>
      <c r="BM48" s="10">
        <v>708</v>
      </c>
      <c r="BN48" s="9" t="s">
        <v>78</v>
      </c>
      <c r="BO48" s="9" t="s">
        <v>78</v>
      </c>
      <c r="BP48" s="12"/>
      <c r="BQ48" s="12"/>
    </row>
    <row r="49" spans="1:69" s="13" customFormat="1" ht="15" customHeight="1" x14ac:dyDescent="0.25">
      <c r="A49" s="9" t="s">
        <v>65</v>
      </c>
      <c r="B49" s="9" t="s">
        <v>66</v>
      </c>
      <c r="C49" s="9" t="s">
        <v>175</v>
      </c>
      <c r="D49" s="9" t="s">
        <v>332</v>
      </c>
      <c r="E49" s="9" t="s">
        <v>69</v>
      </c>
      <c r="F49" s="10">
        <v>4.78</v>
      </c>
      <c r="G49" s="10">
        <v>5.54</v>
      </c>
      <c r="H49" s="9" t="s">
        <v>322</v>
      </c>
      <c r="I49" s="9"/>
      <c r="J49" s="10">
        <v>2012</v>
      </c>
      <c r="K49" s="9" t="s">
        <v>106</v>
      </c>
      <c r="L49" s="11">
        <v>41394</v>
      </c>
      <c r="M49" s="11">
        <v>41425</v>
      </c>
      <c r="N49" s="10">
        <v>175</v>
      </c>
      <c r="O49" s="10">
        <v>204</v>
      </c>
      <c r="P49" s="10">
        <v>202.79</v>
      </c>
      <c r="Q49" s="10">
        <v>0.6</v>
      </c>
      <c r="R49" s="10">
        <v>202.7</v>
      </c>
      <c r="S49" s="10">
        <v>205.78</v>
      </c>
      <c r="T49" s="9" t="s">
        <v>81</v>
      </c>
      <c r="U49" s="9" t="s">
        <v>82</v>
      </c>
      <c r="V49" s="9" t="s">
        <v>74</v>
      </c>
      <c r="W49" s="32">
        <v>0.46</v>
      </c>
      <c r="X49" s="32">
        <v>0.19863636363636364</v>
      </c>
      <c r="Y49" s="32">
        <v>2.6136363636363638E-2</v>
      </c>
      <c r="Z49" s="32">
        <v>20.075714285714284</v>
      </c>
      <c r="AA49" s="10">
        <v>3962.5</v>
      </c>
      <c r="AB49" s="10">
        <v>4386.5029622276115</v>
      </c>
      <c r="AC49" s="10">
        <v>9.67</v>
      </c>
      <c r="AD49" s="10">
        <v>76513</v>
      </c>
      <c r="AE49" s="10">
        <v>13389.775</v>
      </c>
      <c r="AF49" s="10">
        <v>76063</v>
      </c>
      <c r="AG49" s="10">
        <v>15516.852000000001</v>
      </c>
      <c r="AH49" s="10">
        <v>0</v>
      </c>
      <c r="AI49" s="10">
        <v>0</v>
      </c>
      <c r="AJ49" s="10">
        <v>0</v>
      </c>
      <c r="AK49" s="10">
        <v>2127.0770000000002</v>
      </c>
      <c r="AL49" s="10">
        <v>2028.1950999999999</v>
      </c>
      <c r="AM49" s="10">
        <v>1.8628850765628138</v>
      </c>
      <c r="AN49" s="10">
        <v>1.9537075106827742</v>
      </c>
      <c r="AO49" s="10">
        <v>450</v>
      </c>
      <c r="AP49" s="10">
        <v>664</v>
      </c>
      <c r="AQ49" s="10">
        <v>32.229999999999997</v>
      </c>
      <c r="AR49" s="10">
        <v>0.89</v>
      </c>
      <c r="AS49" s="10">
        <v>0.89</v>
      </c>
      <c r="AT49" s="10">
        <v>0.49</v>
      </c>
      <c r="AU49" s="10">
        <v>3962.5</v>
      </c>
      <c r="AV49" s="10">
        <v>1.1850000000000001</v>
      </c>
      <c r="AW49" s="12"/>
      <c r="AX49" s="9" t="s">
        <v>75</v>
      </c>
      <c r="AY49" s="12"/>
      <c r="AZ49" s="12" t="s">
        <v>77</v>
      </c>
      <c r="BA49" s="12"/>
      <c r="BB49" s="10">
        <v>0</v>
      </c>
      <c r="BC49" s="10">
        <v>8</v>
      </c>
      <c r="BD49" s="10">
        <v>17.97</v>
      </c>
      <c r="BE49" s="10">
        <v>0</v>
      </c>
      <c r="BF49" s="10">
        <v>0</v>
      </c>
      <c r="BG49" s="10">
        <v>0</v>
      </c>
      <c r="BH49" s="10">
        <v>0</v>
      </c>
      <c r="BI49" s="10">
        <v>2</v>
      </c>
      <c r="BJ49" s="10">
        <v>2535</v>
      </c>
      <c r="BK49" s="10">
        <v>3.2252729077075752</v>
      </c>
      <c r="BL49" s="10">
        <v>2.366321522397036</v>
      </c>
      <c r="BM49" s="10">
        <v>1257</v>
      </c>
      <c r="BN49" s="9" t="s">
        <v>78</v>
      </c>
      <c r="BO49" s="9" t="s">
        <v>78</v>
      </c>
      <c r="BP49" s="12"/>
      <c r="BQ49" s="12"/>
    </row>
    <row r="50" spans="1:69" s="13" customFormat="1" ht="15" customHeight="1" x14ac:dyDescent="0.25">
      <c r="A50" s="9" t="s">
        <v>65</v>
      </c>
      <c r="B50" s="9" t="s">
        <v>66</v>
      </c>
      <c r="C50" s="9" t="s">
        <v>249</v>
      </c>
      <c r="D50" s="9" t="s">
        <v>333</v>
      </c>
      <c r="E50" s="9" t="s">
        <v>69</v>
      </c>
      <c r="F50" s="10">
        <v>12.21</v>
      </c>
      <c r="G50" s="10">
        <v>14.29</v>
      </c>
      <c r="H50" s="9" t="s">
        <v>322</v>
      </c>
      <c r="I50" s="9"/>
      <c r="J50" s="10">
        <v>2012</v>
      </c>
      <c r="K50" s="9" t="s">
        <v>106</v>
      </c>
      <c r="L50" s="11">
        <v>41394</v>
      </c>
      <c r="M50" s="11">
        <v>41425</v>
      </c>
      <c r="N50" s="10">
        <v>164</v>
      </c>
      <c r="O50" s="10">
        <v>193</v>
      </c>
      <c r="P50" s="10">
        <v>192.35</v>
      </c>
      <c r="Q50" s="10">
        <v>0.34</v>
      </c>
      <c r="R50" s="10">
        <v>192.48</v>
      </c>
      <c r="S50" s="10">
        <v>194.84</v>
      </c>
      <c r="T50" s="9" t="s">
        <v>81</v>
      </c>
      <c r="U50" s="9" t="s">
        <v>82</v>
      </c>
      <c r="V50" s="9" t="s">
        <v>74</v>
      </c>
      <c r="W50" s="32">
        <v>0.46</v>
      </c>
      <c r="X50" s="32">
        <v>0.19863636363636364</v>
      </c>
      <c r="Y50" s="32">
        <v>2.6136363636363638E-2</v>
      </c>
      <c r="Z50" s="32">
        <v>20.075714285714284</v>
      </c>
      <c r="AA50" s="10">
        <v>3900</v>
      </c>
      <c r="AB50" s="10">
        <v>4231.7030953137464</v>
      </c>
      <c r="AC50" s="10">
        <v>7.84</v>
      </c>
      <c r="AD50" s="10">
        <v>74435</v>
      </c>
      <c r="AE50" s="10">
        <v>12207.34</v>
      </c>
      <c r="AF50" s="10">
        <v>74040</v>
      </c>
      <c r="AG50" s="10">
        <v>14289.72</v>
      </c>
      <c r="AH50" s="10">
        <v>0</v>
      </c>
      <c r="AI50" s="10">
        <v>0</v>
      </c>
      <c r="AJ50" s="10">
        <v>0</v>
      </c>
      <c r="AK50" s="10">
        <v>2082.38</v>
      </c>
      <c r="AL50" s="10">
        <v>2043.8792000000001</v>
      </c>
      <c r="AM50" s="10">
        <v>1.8728570193720646</v>
      </c>
      <c r="AN50" s="10">
        <v>1.9081362538451392</v>
      </c>
      <c r="AO50" s="10">
        <v>460</v>
      </c>
      <c r="AP50" s="10">
        <v>704</v>
      </c>
      <c r="AQ50" s="10">
        <v>34.659999999999997</v>
      </c>
      <c r="AR50" s="10">
        <v>0.95</v>
      </c>
      <c r="AS50" s="10">
        <v>0.95</v>
      </c>
      <c r="AT50" s="10">
        <v>0.53</v>
      </c>
      <c r="AU50" s="10">
        <v>3862.5</v>
      </c>
      <c r="AV50" s="10">
        <v>1.1850000000000001</v>
      </c>
      <c r="AW50" s="12"/>
      <c r="AX50" s="9" t="s">
        <v>75</v>
      </c>
      <c r="AY50" s="12"/>
      <c r="AZ50" s="12" t="s">
        <v>77</v>
      </c>
      <c r="BA50" s="12"/>
      <c r="BB50" s="10">
        <v>0</v>
      </c>
      <c r="BC50" s="10">
        <v>7</v>
      </c>
      <c r="BD50" s="10">
        <v>17.97</v>
      </c>
      <c r="BE50" s="10">
        <v>0</v>
      </c>
      <c r="BF50" s="10">
        <v>0</v>
      </c>
      <c r="BG50" s="10">
        <v>0</v>
      </c>
      <c r="BH50" s="10">
        <v>0</v>
      </c>
      <c r="BI50" s="10">
        <v>2</v>
      </c>
      <c r="BJ50" s="10">
        <v>2280</v>
      </c>
      <c r="BK50" s="10">
        <v>2.9874213836477987</v>
      </c>
      <c r="BL50" s="10">
        <v>2.3557985825392191</v>
      </c>
      <c r="BM50" s="10">
        <v>708</v>
      </c>
      <c r="BN50" s="9" t="s">
        <v>78</v>
      </c>
      <c r="BO50" s="9" t="s">
        <v>78</v>
      </c>
      <c r="BP50" s="12"/>
      <c r="BQ50" s="12"/>
    </row>
    <row r="51" spans="1:69" s="13" customFormat="1" ht="15" customHeight="1" x14ac:dyDescent="0.25">
      <c r="A51" s="9" t="s">
        <v>65</v>
      </c>
      <c r="B51" s="9" t="s">
        <v>66</v>
      </c>
      <c r="C51" s="9" t="s">
        <v>334</v>
      </c>
      <c r="D51" s="9" t="s">
        <v>335</v>
      </c>
      <c r="E51" s="9" t="s">
        <v>69</v>
      </c>
      <c r="F51" s="10">
        <v>2.17</v>
      </c>
      <c r="G51" s="10">
        <v>3.3</v>
      </c>
      <c r="H51" s="9" t="s">
        <v>70</v>
      </c>
      <c r="I51" s="9"/>
      <c r="J51" s="10">
        <v>2012</v>
      </c>
      <c r="K51" s="9" t="s">
        <v>151</v>
      </c>
      <c r="L51" s="11">
        <v>41394</v>
      </c>
      <c r="M51" s="11">
        <v>41425</v>
      </c>
      <c r="N51" s="10">
        <v>21.5</v>
      </c>
      <c r="O51" s="10">
        <v>33</v>
      </c>
      <c r="P51" s="10">
        <v>32.54</v>
      </c>
      <c r="Q51" s="10">
        <v>1.41</v>
      </c>
      <c r="R51" s="10">
        <v>32.630000000000003</v>
      </c>
      <c r="S51" s="10">
        <v>36.380000000000003</v>
      </c>
      <c r="T51" s="9" t="s">
        <v>79</v>
      </c>
      <c r="U51" s="9" t="s">
        <v>73</v>
      </c>
      <c r="V51" s="9" t="s">
        <v>74</v>
      </c>
      <c r="W51" s="32">
        <f>VLOOKUP(V51,Tables!$M$2:$N$9,2,FALSE)</f>
        <v>0.44</v>
      </c>
      <c r="X51" s="32">
        <f>VLOOKUP(V51,Tables!$M$2:$P$9,3,FALSE)</f>
        <v>0.19</v>
      </c>
      <c r="Y51" s="32">
        <f>VLOOKUP(V51,Tables!$M$2:$P$9,4,FALSE)</f>
        <v>2.5000000000000001E-2</v>
      </c>
      <c r="Z51" s="32">
        <v>19.2</v>
      </c>
      <c r="AA51" s="10">
        <v>1475</v>
      </c>
      <c r="AB51" s="10">
        <v>1996.9300626754123</v>
      </c>
      <c r="AC51" s="10">
        <v>26.14</v>
      </c>
      <c r="AD51" s="10">
        <v>100790</v>
      </c>
      <c r="AE51" s="10">
        <v>2166.9850000000001</v>
      </c>
      <c r="AF51" s="10">
        <v>100100</v>
      </c>
      <c r="AG51" s="10">
        <v>3303.3</v>
      </c>
      <c r="AH51" s="10">
        <v>0</v>
      </c>
      <c r="AI51" s="10">
        <v>0</v>
      </c>
      <c r="AJ51" s="10">
        <v>0</v>
      </c>
      <c r="AK51" s="10">
        <v>1136.3150000000001</v>
      </c>
      <c r="AL51" s="10">
        <v>1099.278</v>
      </c>
      <c r="AM51" s="10">
        <v>1.29805555677783</v>
      </c>
      <c r="AN51" s="10">
        <v>1.3417897929368185</v>
      </c>
      <c r="AO51" s="10">
        <v>690</v>
      </c>
      <c r="AP51" s="10">
        <v>1080</v>
      </c>
      <c r="AQ51" s="10">
        <v>36.11</v>
      </c>
      <c r="AR51" s="10">
        <v>1.77</v>
      </c>
      <c r="AS51" s="10">
        <v>1.78</v>
      </c>
      <c r="AT51" s="10">
        <v>1.38</v>
      </c>
      <c r="AU51" s="10">
        <v>1425</v>
      </c>
      <c r="AV51" s="10">
        <v>1.702</v>
      </c>
      <c r="AW51" s="12"/>
      <c r="AX51" s="9" t="s">
        <v>75</v>
      </c>
      <c r="AY51" s="9" t="s">
        <v>336</v>
      </c>
      <c r="AZ51" s="12" t="s">
        <v>77</v>
      </c>
      <c r="BA51" s="12"/>
      <c r="BB51" s="10">
        <v>0</v>
      </c>
      <c r="BC51" s="10">
        <v>3</v>
      </c>
      <c r="BD51" s="10">
        <v>17.97</v>
      </c>
      <c r="BE51" s="10">
        <v>0</v>
      </c>
      <c r="BF51" s="10">
        <v>0</v>
      </c>
      <c r="BG51" s="10">
        <v>0</v>
      </c>
      <c r="BH51" s="10">
        <v>0</v>
      </c>
      <c r="BI51" s="10">
        <v>2</v>
      </c>
      <c r="BJ51" s="10">
        <v>6620</v>
      </c>
      <c r="BK51" s="10">
        <v>6.2031484257871066</v>
      </c>
      <c r="BL51" s="10">
        <v>1.6471650431697435</v>
      </c>
      <c r="BM51" s="10">
        <v>634</v>
      </c>
      <c r="BN51" s="9" t="s">
        <v>78</v>
      </c>
      <c r="BO51" s="9" t="s">
        <v>78</v>
      </c>
      <c r="BP51" s="12"/>
      <c r="BQ51" s="12"/>
    </row>
    <row r="52" spans="1:69" s="13" customFormat="1" ht="14.25" customHeight="1" x14ac:dyDescent="0.25">
      <c r="A52" s="9" t="s">
        <v>65</v>
      </c>
      <c r="B52" s="9" t="s">
        <v>66</v>
      </c>
      <c r="C52" s="9" t="s">
        <v>209</v>
      </c>
      <c r="D52" s="9" t="s">
        <v>337</v>
      </c>
      <c r="E52" s="9" t="s">
        <v>69</v>
      </c>
      <c r="F52" s="10">
        <v>8.24</v>
      </c>
      <c r="G52" s="10">
        <v>9.76</v>
      </c>
      <c r="H52" s="9" t="s">
        <v>86</v>
      </c>
      <c r="I52" s="9"/>
      <c r="J52" s="10">
        <v>2012</v>
      </c>
      <c r="K52" s="9" t="s">
        <v>93</v>
      </c>
      <c r="L52" s="11">
        <v>41394</v>
      </c>
      <c r="M52" s="11">
        <v>41425</v>
      </c>
      <c r="N52" s="10">
        <v>148</v>
      </c>
      <c r="O52" s="10">
        <v>177</v>
      </c>
      <c r="P52" s="10">
        <v>175.76</v>
      </c>
      <c r="Q52" s="10">
        <v>0.71</v>
      </c>
      <c r="R52" s="10">
        <v>175.19</v>
      </c>
      <c r="S52" s="10">
        <v>178.41</v>
      </c>
      <c r="T52" s="9" t="s">
        <v>81</v>
      </c>
      <c r="U52" s="9" t="s">
        <v>82</v>
      </c>
      <c r="V52" s="9" t="s">
        <v>74</v>
      </c>
      <c r="W52" s="32">
        <v>0.46</v>
      </c>
      <c r="X52" s="32">
        <v>0.19863636363636364</v>
      </c>
      <c r="Y52" s="32">
        <v>2.6136363636363638E-2</v>
      </c>
      <c r="Z52" s="32">
        <v>20.075714285714284</v>
      </c>
      <c r="AA52" s="10">
        <v>2800</v>
      </c>
      <c r="AB52" s="10">
        <v>3063.1797282852076</v>
      </c>
      <c r="AC52" s="10">
        <v>8.59</v>
      </c>
      <c r="AD52" s="10">
        <v>55689</v>
      </c>
      <c r="AE52" s="10">
        <v>8241.9719999999998</v>
      </c>
      <c r="AF52" s="10">
        <v>55169</v>
      </c>
      <c r="AG52" s="10">
        <v>9764.9130000000005</v>
      </c>
      <c r="AH52" s="10">
        <v>0</v>
      </c>
      <c r="AI52" s="10">
        <v>0</v>
      </c>
      <c r="AJ52" s="10">
        <v>0</v>
      </c>
      <c r="AK52" s="10">
        <v>1522.941</v>
      </c>
      <c r="AL52" s="10">
        <v>1423.08511</v>
      </c>
      <c r="AM52" s="10">
        <v>1.838547914856846</v>
      </c>
      <c r="AN52" s="10">
        <v>1.9675562482696485</v>
      </c>
      <c r="AO52" s="10">
        <v>520</v>
      </c>
      <c r="AP52" s="10">
        <v>512</v>
      </c>
      <c r="AQ52" s="10">
        <v>-1.56</v>
      </c>
      <c r="AR52" s="10">
        <v>1.01</v>
      </c>
      <c r="AS52" s="10">
        <v>1.01</v>
      </c>
      <c r="AT52" s="10">
        <v>0.57999999999999996</v>
      </c>
      <c r="AU52" s="10">
        <v>2800</v>
      </c>
      <c r="AV52" s="10">
        <v>1.1850000000000001</v>
      </c>
      <c r="AW52" s="12"/>
      <c r="AX52" s="9" t="s">
        <v>75</v>
      </c>
      <c r="AY52" s="9" t="s">
        <v>338</v>
      </c>
      <c r="AZ52" s="12" t="s">
        <v>77</v>
      </c>
      <c r="BA52" s="12"/>
      <c r="BB52" s="10">
        <v>0</v>
      </c>
      <c r="BC52" s="10">
        <v>7</v>
      </c>
      <c r="BD52" s="10">
        <v>17.97</v>
      </c>
      <c r="BE52" s="10">
        <v>0</v>
      </c>
      <c r="BF52" s="10">
        <v>0</v>
      </c>
      <c r="BG52" s="10">
        <v>0</v>
      </c>
      <c r="BH52" s="10">
        <v>0</v>
      </c>
      <c r="BI52" s="10">
        <v>2</v>
      </c>
      <c r="BJ52" s="10">
        <v>5725</v>
      </c>
      <c r="BK52" s="10">
        <v>9.4015830787926564</v>
      </c>
      <c r="BL52" s="10">
        <v>2.5574150688732993</v>
      </c>
      <c r="BM52" s="10">
        <v>990</v>
      </c>
      <c r="BN52" s="9" t="s">
        <v>78</v>
      </c>
      <c r="BO52" s="9" t="s">
        <v>78</v>
      </c>
      <c r="BP52" s="12"/>
      <c r="BQ52" s="12"/>
    </row>
    <row r="53" spans="1:69" s="13" customFormat="1" ht="15" customHeight="1" x14ac:dyDescent="0.25">
      <c r="A53" s="9" t="s">
        <v>65</v>
      </c>
      <c r="B53" s="9" t="s">
        <v>66</v>
      </c>
      <c r="C53" s="9" t="s">
        <v>135</v>
      </c>
      <c r="D53" s="9" t="s">
        <v>342</v>
      </c>
      <c r="E53" s="9" t="s">
        <v>69</v>
      </c>
      <c r="F53" s="10">
        <v>5.52</v>
      </c>
      <c r="G53" s="10">
        <v>6.39</v>
      </c>
      <c r="H53" s="9" t="s">
        <v>322</v>
      </c>
      <c r="I53" s="9"/>
      <c r="J53" s="10">
        <v>2012</v>
      </c>
      <c r="K53" s="9" t="s">
        <v>71</v>
      </c>
      <c r="L53" s="11">
        <v>41394</v>
      </c>
      <c r="M53" s="11">
        <v>41425</v>
      </c>
      <c r="N53" s="10">
        <v>190</v>
      </c>
      <c r="O53" s="10">
        <v>221</v>
      </c>
      <c r="P53" s="10">
        <v>219.66</v>
      </c>
      <c r="Q53" s="10">
        <v>0.61</v>
      </c>
      <c r="R53" s="10">
        <v>219.69</v>
      </c>
      <c r="S53" s="10">
        <v>220.96</v>
      </c>
      <c r="T53" s="9" t="s">
        <v>81</v>
      </c>
      <c r="U53" s="9" t="s">
        <v>82</v>
      </c>
      <c r="V53" s="9" t="s">
        <v>74</v>
      </c>
      <c r="W53" s="32">
        <v>0.46</v>
      </c>
      <c r="X53" s="32">
        <v>0.19863636363636364</v>
      </c>
      <c r="Y53" s="32">
        <v>2.6136363636363638E-2</v>
      </c>
      <c r="Z53" s="32">
        <v>20.075714285714284</v>
      </c>
      <c r="AA53" s="10">
        <v>4575</v>
      </c>
      <c r="AB53" s="10">
        <v>4763.9839027658427</v>
      </c>
      <c r="AC53" s="10">
        <v>3.97</v>
      </c>
      <c r="AD53" s="10">
        <v>81401</v>
      </c>
      <c r="AE53" s="10">
        <v>15466.19</v>
      </c>
      <c r="AF53" s="10">
        <v>80966</v>
      </c>
      <c r="AG53" s="10">
        <v>17893.486000000001</v>
      </c>
      <c r="AH53" s="10">
        <v>0</v>
      </c>
      <c r="AI53" s="10">
        <v>0</v>
      </c>
      <c r="AJ53" s="10">
        <v>0</v>
      </c>
      <c r="AK53" s="10">
        <v>2427.2959999999998</v>
      </c>
      <c r="AL53" s="10">
        <v>2321.23054</v>
      </c>
      <c r="AM53" s="10">
        <v>1.8848133890551462</v>
      </c>
      <c r="AN53" s="10">
        <v>1.9709373632487188</v>
      </c>
      <c r="AO53" s="10">
        <v>435</v>
      </c>
      <c r="AP53" s="10">
        <v>579</v>
      </c>
      <c r="AQ53" s="10">
        <v>24.87</v>
      </c>
      <c r="AR53" s="10">
        <v>0.89</v>
      </c>
      <c r="AS53" s="10">
        <v>0.89</v>
      </c>
      <c r="AT53" s="10">
        <v>0.49</v>
      </c>
      <c r="AU53" s="10">
        <v>4575</v>
      </c>
      <c r="AV53" s="10">
        <v>1.1850000000000001</v>
      </c>
      <c r="AW53" s="9" t="s">
        <v>178</v>
      </c>
      <c r="AX53" s="9" t="s">
        <v>75</v>
      </c>
      <c r="AY53" s="9" t="s">
        <v>343</v>
      </c>
      <c r="AZ53" s="12" t="s">
        <v>77</v>
      </c>
      <c r="BA53" s="12"/>
      <c r="BB53" s="10">
        <v>0</v>
      </c>
      <c r="BC53" s="10">
        <v>8</v>
      </c>
      <c r="BD53" s="10">
        <v>17.97</v>
      </c>
      <c r="BE53" s="10">
        <v>0</v>
      </c>
      <c r="BF53" s="10">
        <v>0</v>
      </c>
      <c r="BG53" s="10">
        <v>0</v>
      </c>
      <c r="BH53" s="10">
        <v>0</v>
      </c>
      <c r="BI53" s="10">
        <v>2</v>
      </c>
      <c r="BJ53" s="10">
        <v>2340</v>
      </c>
      <c r="BK53" s="10">
        <v>2.8089213261949921</v>
      </c>
      <c r="BL53" s="10">
        <v>2.0682346057752161</v>
      </c>
      <c r="BM53" s="10">
        <v>1189</v>
      </c>
      <c r="BN53" s="9" t="s">
        <v>78</v>
      </c>
      <c r="BO53" s="9" t="s">
        <v>78</v>
      </c>
      <c r="BP53" s="12"/>
      <c r="BQ53" s="12"/>
    </row>
    <row r="54" spans="1:69" s="13" customFormat="1" ht="15" customHeight="1" x14ac:dyDescent="0.25">
      <c r="A54" s="9" t="s">
        <v>65</v>
      </c>
      <c r="B54" s="9" t="s">
        <v>66</v>
      </c>
      <c r="C54" s="9" t="s">
        <v>149</v>
      </c>
      <c r="D54" s="9" t="s">
        <v>342</v>
      </c>
      <c r="E54" s="9" t="s">
        <v>69</v>
      </c>
      <c r="F54" s="10">
        <v>5.82</v>
      </c>
      <c r="G54" s="10">
        <v>6.72</v>
      </c>
      <c r="H54" s="9" t="s">
        <v>322</v>
      </c>
      <c r="I54" s="9"/>
      <c r="J54" s="10">
        <v>2012</v>
      </c>
      <c r="K54" s="9" t="s">
        <v>71</v>
      </c>
      <c r="L54" s="11">
        <v>41394</v>
      </c>
      <c r="M54" s="11">
        <v>41425</v>
      </c>
      <c r="N54" s="10">
        <v>187</v>
      </c>
      <c r="O54" s="10">
        <v>217</v>
      </c>
      <c r="P54" s="10">
        <v>216.35</v>
      </c>
      <c r="Q54" s="10">
        <v>0.3</v>
      </c>
      <c r="R54" s="10">
        <v>216.2</v>
      </c>
      <c r="S54" s="10">
        <v>217.89</v>
      </c>
      <c r="T54" s="9" t="s">
        <v>81</v>
      </c>
      <c r="U54" s="9" t="s">
        <v>82</v>
      </c>
      <c r="V54" s="9" t="s">
        <v>74</v>
      </c>
      <c r="W54" s="32">
        <v>0.46</v>
      </c>
      <c r="X54" s="32">
        <v>0.19863636363636364</v>
      </c>
      <c r="Y54" s="32">
        <v>2.6136363636363638E-2</v>
      </c>
      <c r="Z54" s="32">
        <v>20.075714285714284</v>
      </c>
      <c r="AA54" s="10">
        <v>4837.5</v>
      </c>
      <c r="AB54" s="10">
        <v>5071.6218558184128</v>
      </c>
      <c r="AC54" s="10">
        <v>4.62</v>
      </c>
      <c r="AD54" s="10">
        <v>87093</v>
      </c>
      <c r="AE54" s="10">
        <v>16286.391</v>
      </c>
      <c r="AF54" s="10">
        <v>86678</v>
      </c>
      <c r="AG54" s="10">
        <v>18809.126</v>
      </c>
      <c r="AH54" s="10">
        <v>0</v>
      </c>
      <c r="AI54" s="10">
        <v>0</v>
      </c>
      <c r="AJ54" s="10">
        <v>0</v>
      </c>
      <c r="AK54" s="10">
        <v>2522.7350000000001</v>
      </c>
      <c r="AL54" s="10">
        <v>2453.3926000000001</v>
      </c>
      <c r="AM54" s="10">
        <v>1.9175616939551716</v>
      </c>
      <c r="AN54" s="10">
        <v>1.9717594322245857</v>
      </c>
      <c r="AO54" s="10">
        <v>465</v>
      </c>
      <c r="AP54" s="10">
        <v>652</v>
      </c>
      <c r="AQ54" s="10">
        <v>28.68</v>
      </c>
      <c r="AR54" s="10">
        <v>0.89</v>
      </c>
      <c r="AS54" s="10">
        <v>0.89</v>
      </c>
      <c r="AT54" s="10">
        <v>0.48</v>
      </c>
      <c r="AU54" s="10">
        <v>4837.5</v>
      </c>
      <c r="AV54" s="10">
        <v>1.1850000000000001</v>
      </c>
      <c r="AW54" s="9" t="s">
        <v>178</v>
      </c>
      <c r="AX54" s="9" t="s">
        <v>75</v>
      </c>
      <c r="AY54" s="9" t="s">
        <v>348</v>
      </c>
      <c r="AZ54" s="12" t="s">
        <v>77</v>
      </c>
      <c r="BA54" s="12"/>
      <c r="BB54" s="10">
        <v>0</v>
      </c>
      <c r="BC54" s="10">
        <v>7</v>
      </c>
      <c r="BD54" s="10">
        <v>17.97</v>
      </c>
      <c r="BE54" s="10">
        <v>0</v>
      </c>
      <c r="BF54" s="10">
        <v>0</v>
      </c>
      <c r="BG54" s="10">
        <v>0</v>
      </c>
      <c r="BH54" s="10">
        <v>0</v>
      </c>
      <c r="BI54" s="10">
        <v>2</v>
      </c>
      <c r="BJ54" s="10">
        <v>2235</v>
      </c>
      <c r="BK54" s="10">
        <v>2.510869480960026</v>
      </c>
      <c r="BL54" s="10">
        <v>2.1310757412517929</v>
      </c>
      <c r="BM54" s="10">
        <v>92</v>
      </c>
      <c r="BN54" s="9" t="s">
        <v>78</v>
      </c>
      <c r="BO54" s="9" t="s">
        <v>78</v>
      </c>
      <c r="BP54" s="12"/>
      <c r="BQ54" s="12"/>
    </row>
    <row r="55" spans="1:69" s="13" customFormat="1" ht="15" customHeight="1" x14ac:dyDescent="0.25">
      <c r="A55" s="9" t="s">
        <v>65</v>
      </c>
      <c r="B55" s="9" t="s">
        <v>66</v>
      </c>
      <c r="C55" s="9" t="s">
        <v>345</v>
      </c>
      <c r="D55" s="9" t="s">
        <v>342</v>
      </c>
      <c r="E55" s="9" t="s">
        <v>69</v>
      </c>
      <c r="F55" s="10">
        <v>5.55</v>
      </c>
      <c r="G55" s="10">
        <v>6.39</v>
      </c>
      <c r="H55" s="9" t="s">
        <v>322</v>
      </c>
      <c r="I55" s="9"/>
      <c r="J55" s="10">
        <v>2012</v>
      </c>
      <c r="K55" s="9" t="s">
        <v>71</v>
      </c>
      <c r="L55" s="11">
        <v>41394</v>
      </c>
      <c r="M55" s="11">
        <v>41425</v>
      </c>
      <c r="N55" s="10">
        <v>190</v>
      </c>
      <c r="O55" s="10">
        <v>220</v>
      </c>
      <c r="P55" s="10">
        <v>218.85</v>
      </c>
      <c r="Q55" s="10">
        <v>0.53</v>
      </c>
      <c r="R55" s="10">
        <v>218.84</v>
      </c>
      <c r="S55" s="10">
        <v>220.96</v>
      </c>
      <c r="T55" s="9" t="s">
        <v>81</v>
      </c>
      <c r="U55" s="9" t="s">
        <v>82</v>
      </c>
      <c r="V55" s="9" t="s">
        <v>74</v>
      </c>
      <c r="W55" s="32">
        <v>0.46</v>
      </c>
      <c r="X55" s="32">
        <v>0.19863636363636364</v>
      </c>
      <c r="Y55" s="32">
        <v>2.6136363636363638E-2</v>
      </c>
      <c r="Z55" s="32">
        <v>20.075714285714284</v>
      </c>
      <c r="AA55" s="10">
        <v>4462.5</v>
      </c>
      <c r="AB55" s="10">
        <v>4780.1838207523833</v>
      </c>
      <c r="AC55" s="10">
        <v>6.65</v>
      </c>
      <c r="AD55" s="10">
        <v>81768</v>
      </c>
      <c r="AE55" s="10">
        <v>15535.92</v>
      </c>
      <c r="AF55" s="10">
        <v>81268</v>
      </c>
      <c r="AG55" s="10">
        <v>17878.96</v>
      </c>
      <c r="AH55" s="10">
        <v>0</v>
      </c>
      <c r="AI55" s="10">
        <v>0</v>
      </c>
      <c r="AJ55" s="10">
        <v>0</v>
      </c>
      <c r="AK55" s="10">
        <v>2343.04</v>
      </c>
      <c r="AL55" s="10">
        <v>2248.7691199999999</v>
      </c>
      <c r="AM55" s="10">
        <v>1.9045769598470363</v>
      </c>
      <c r="AN55" s="10">
        <v>1.984418925140701</v>
      </c>
      <c r="AO55" s="10">
        <v>500</v>
      </c>
      <c r="AP55" s="10">
        <v>579</v>
      </c>
      <c r="AQ55" s="10">
        <v>13.64</v>
      </c>
      <c r="AR55" s="10">
        <v>0.86</v>
      </c>
      <c r="AS55" s="10">
        <v>0.87</v>
      </c>
      <c r="AT55" s="10">
        <v>0.47</v>
      </c>
      <c r="AU55" s="10">
        <v>4462.5</v>
      </c>
      <c r="AV55" s="10">
        <v>1.1850000000000001</v>
      </c>
      <c r="AW55" s="9" t="s">
        <v>178</v>
      </c>
      <c r="AX55" s="9" t="s">
        <v>75</v>
      </c>
      <c r="AY55" s="9" t="s">
        <v>346</v>
      </c>
      <c r="AZ55" s="12" t="s">
        <v>77</v>
      </c>
      <c r="BA55" s="12"/>
      <c r="BB55" s="10">
        <v>0</v>
      </c>
      <c r="BC55" s="10">
        <v>8</v>
      </c>
      <c r="BD55" s="10">
        <v>17.97</v>
      </c>
      <c r="BE55" s="10">
        <v>0</v>
      </c>
      <c r="BF55" s="10">
        <v>0</v>
      </c>
      <c r="BG55" s="10">
        <v>0</v>
      </c>
      <c r="BH55" s="10">
        <v>0</v>
      </c>
      <c r="BI55" s="10">
        <v>2</v>
      </c>
      <c r="BJ55" s="10">
        <v>2215</v>
      </c>
      <c r="BK55" s="10">
        <v>2.621829554091303</v>
      </c>
      <c r="BL55" s="10">
        <v>2.1421255970066011</v>
      </c>
      <c r="BM55" s="10">
        <v>2055</v>
      </c>
      <c r="BN55" s="9" t="s">
        <v>78</v>
      </c>
      <c r="BO55" s="9" t="s">
        <v>78</v>
      </c>
      <c r="BP55" s="12"/>
      <c r="BQ55" s="12"/>
    </row>
    <row r="56" spans="1:69" s="13" customFormat="1" ht="15" customHeight="1" x14ac:dyDescent="0.25">
      <c r="A56" s="9" t="s">
        <v>65</v>
      </c>
      <c r="B56" s="9" t="s">
        <v>66</v>
      </c>
      <c r="C56" s="9" t="s">
        <v>161</v>
      </c>
      <c r="D56" s="9" t="s">
        <v>342</v>
      </c>
      <c r="E56" s="9" t="s">
        <v>69</v>
      </c>
      <c r="F56" s="10">
        <v>4.33</v>
      </c>
      <c r="G56" s="10">
        <v>5.0999999999999996</v>
      </c>
      <c r="H56" s="9" t="s">
        <v>322</v>
      </c>
      <c r="I56" s="9"/>
      <c r="J56" s="10">
        <v>2012</v>
      </c>
      <c r="K56" s="9" t="s">
        <v>71</v>
      </c>
      <c r="L56" s="11">
        <v>41394</v>
      </c>
      <c r="M56" s="11">
        <v>41425</v>
      </c>
      <c r="N56" s="10">
        <v>147</v>
      </c>
      <c r="O56" s="10">
        <v>174</v>
      </c>
      <c r="P56" s="10">
        <v>172.63</v>
      </c>
      <c r="Q56" s="10">
        <v>0.79</v>
      </c>
      <c r="R56" s="10">
        <v>172.53</v>
      </c>
      <c r="S56" s="10">
        <v>177.37</v>
      </c>
      <c r="T56" s="9" t="s">
        <v>81</v>
      </c>
      <c r="U56" s="9" t="s">
        <v>82</v>
      </c>
      <c r="V56" s="9" t="s">
        <v>74</v>
      </c>
      <c r="W56" s="32">
        <v>0.46</v>
      </c>
      <c r="X56" s="32">
        <v>0.19863636363636364</v>
      </c>
      <c r="Y56" s="32">
        <v>2.6136363636363638E-2</v>
      </c>
      <c r="Z56" s="32">
        <v>20.075714285714284</v>
      </c>
      <c r="AA56" s="10">
        <v>3825</v>
      </c>
      <c r="AB56" s="10">
        <v>4537.6757602908319</v>
      </c>
      <c r="AC56" s="10">
        <v>15.71</v>
      </c>
      <c r="AD56" s="10">
        <v>82567</v>
      </c>
      <c r="AE56" s="10">
        <v>12137.349</v>
      </c>
      <c r="AF56" s="10">
        <v>82072</v>
      </c>
      <c r="AG56" s="10">
        <v>14280.528</v>
      </c>
      <c r="AH56" s="10">
        <v>0</v>
      </c>
      <c r="AI56" s="10">
        <v>0</v>
      </c>
      <c r="AJ56" s="10">
        <v>0</v>
      </c>
      <c r="AK56" s="10">
        <v>2143.1790000000001</v>
      </c>
      <c r="AL56" s="10">
        <v>2022.53316</v>
      </c>
      <c r="AM56" s="10">
        <v>1.7847319332636238</v>
      </c>
      <c r="AN56" s="10">
        <v>1.8911927258586949</v>
      </c>
      <c r="AO56" s="10">
        <v>495</v>
      </c>
      <c r="AP56" s="10">
        <v>768</v>
      </c>
      <c r="AQ56" s="10">
        <v>35.549999999999997</v>
      </c>
      <c r="AR56" s="10">
        <v>0.94</v>
      </c>
      <c r="AS56" s="10">
        <v>0.94</v>
      </c>
      <c r="AT56" s="10">
        <v>0.54</v>
      </c>
      <c r="AU56" s="10">
        <v>3825</v>
      </c>
      <c r="AV56" s="10">
        <v>1.1850000000000001</v>
      </c>
      <c r="AW56" s="12"/>
      <c r="AX56" s="9" t="s">
        <v>75</v>
      </c>
      <c r="AY56" s="9" t="s">
        <v>347</v>
      </c>
      <c r="AZ56" s="12" t="s">
        <v>77</v>
      </c>
      <c r="BA56" s="12"/>
      <c r="BB56" s="10">
        <v>0</v>
      </c>
      <c r="BC56" s="10">
        <v>8</v>
      </c>
      <c r="BD56" s="10">
        <v>17.97</v>
      </c>
      <c r="BE56" s="10">
        <v>0</v>
      </c>
      <c r="BF56" s="10">
        <v>0</v>
      </c>
      <c r="BG56" s="10">
        <v>0</v>
      </c>
      <c r="BH56" s="10">
        <v>0</v>
      </c>
      <c r="BI56" s="10">
        <v>2</v>
      </c>
      <c r="BJ56" s="10">
        <v>2645</v>
      </c>
      <c r="BK56" s="10">
        <v>3.1221600295289056</v>
      </c>
      <c r="BL56" s="10">
        <v>4.7966315723150457</v>
      </c>
      <c r="BM56" s="10">
        <v>938</v>
      </c>
      <c r="BN56" s="9" t="s">
        <v>78</v>
      </c>
      <c r="BO56" s="9" t="s">
        <v>134</v>
      </c>
      <c r="BP56" s="12"/>
      <c r="BQ56" s="12"/>
    </row>
    <row r="57" spans="1:69" s="7" customFormat="1" ht="15" customHeight="1" x14ac:dyDescent="0.25">
      <c r="A57" s="9" t="s">
        <v>65</v>
      </c>
      <c r="B57" s="9" t="s">
        <v>66</v>
      </c>
      <c r="C57" s="9" t="s">
        <v>281</v>
      </c>
      <c r="D57" s="9" t="s">
        <v>349</v>
      </c>
      <c r="E57" s="9" t="s">
        <v>69</v>
      </c>
      <c r="F57" s="10">
        <v>4.67</v>
      </c>
      <c r="G57" s="10">
        <v>5.23</v>
      </c>
      <c r="H57" s="9" t="s">
        <v>322</v>
      </c>
      <c r="I57" s="9"/>
      <c r="J57" s="10">
        <v>2012</v>
      </c>
      <c r="K57" s="9" t="s">
        <v>214</v>
      </c>
      <c r="L57" s="11">
        <v>41394</v>
      </c>
      <c r="M57" s="11">
        <v>41425</v>
      </c>
      <c r="N57" s="10">
        <v>200</v>
      </c>
      <c r="O57" s="10">
        <v>226</v>
      </c>
      <c r="P57" s="10">
        <v>224.01</v>
      </c>
      <c r="Q57" s="10">
        <v>0.89</v>
      </c>
      <c r="R57" s="10">
        <v>223.43</v>
      </c>
      <c r="S57" s="10">
        <v>231.52</v>
      </c>
      <c r="T57" s="9" t="s">
        <v>81</v>
      </c>
      <c r="U57" s="9" t="s">
        <v>82</v>
      </c>
      <c r="V57" s="9" t="s">
        <v>74</v>
      </c>
      <c r="W57" s="32">
        <v>0.46</v>
      </c>
      <c r="X57" s="32">
        <v>0.19863636363636364</v>
      </c>
      <c r="Y57" s="32">
        <v>2.6136363636363638E-2</v>
      </c>
      <c r="Z57" s="32">
        <v>20.075714285714284</v>
      </c>
      <c r="AA57" s="10">
        <v>2987.5</v>
      </c>
      <c r="AB57" s="10">
        <v>3920.207828077831</v>
      </c>
      <c r="AC57" s="10">
        <v>23.79</v>
      </c>
      <c r="AD57" s="10">
        <v>65409</v>
      </c>
      <c r="AE57" s="10">
        <v>13081.8</v>
      </c>
      <c r="AF57" s="10">
        <v>64744</v>
      </c>
      <c r="AG57" s="10">
        <v>14632.144</v>
      </c>
      <c r="AH57" s="10">
        <v>0</v>
      </c>
      <c r="AI57" s="10">
        <v>0</v>
      </c>
      <c r="AJ57" s="10">
        <v>0</v>
      </c>
      <c r="AK57" s="10">
        <v>1550.3440000000001</v>
      </c>
      <c r="AL57" s="10">
        <v>1383.95192</v>
      </c>
      <c r="AM57" s="10">
        <v>1.9269916870062387</v>
      </c>
      <c r="AN57" s="10">
        <v>2.1586732579553773</v>
      </c>
      <c r="AO57" s="10">
        <v>665</v>
      </c>
      <c r="AP57" s="10">
        <v>384</v>
      </c>
      <c r="AQ57" s="10">
        <v>-73.180000000000007</v>
      </c>
      <c r="AR57" s="10">
        <v>0.7</v>
      </c>
      <c r="AS57" s="10">
        <v>0.7</v>
      </c>
      <c r="AT57" s="10">
        <v>0.39</v>
      </c>
      <c r="AU57" s="10">
        <v>2987.5</v>
      </c>
      <c r="AV57" s="10">
        <v>1.1850000000000001</v>
      </c>
      <c r="AW57" s="12"/>
      <c r="AX57" s="9" t="s">
        <v>75</v>
      </c>
      <c r="AY57" s="9" t="s">
        <v>350</v>
      </c>
      <c r="AZ57" s="12" t="s">
        <v>77</v>
      </c>
      <c r="BA57" s="12"/>
      <c r="BB57" s="10">
        <v>0</v>
      </c>
      <c r="BC57" s="10">
        <v>9</v>
      </c>
      <c r="BD57" s="10">
        <v>17.97</v>
      </c>
      <c r="BE57" s="10">
        <v>0</v>
      </c>
      <c r="BF57" s="10">
        <v>0</v>
      </c>
      <c r="BG57" s="10">
        <v>0</v>
      </c>
      <c r="BH57" s="10">
        <v>0</v>
      </c>
      <c r="BI57" s="10">
        <v>2</v>
      </c>
      <c r="BJ57" s="10">
        <v>12905</v>
      </c>
      <c r="BK57" s="10">
        <v>18.151258140287212</v>
      </c>
      <c r="BL57" s="10">
        <v>1.6881793490865815</v>
      </c>
      <c r="BM57" s="10">
        <v>430</v>
      </c>
      <c r="BN57" s="9" t="s">
        <v>95</v>
      </c>
      <c r="BO57" s="9" t="s">
        <v>95</v>
      </c>
      <c r="BP57" s="12"/>
      <c r="BQ57" s="12"/>
    </row>
    <row r="58" spans="1:69" s="7" customFormat="1" ht="15" customHeight="1" x14ac:dyDescent="0.25">
      <c r="A58" s="9" t="s">
        <v>65</v>
      </c>
      <c r="B58" s="9" t="s">
        <v>66</v>
      </c>
      <c r="C58" s="9" t="s">
        <v>91</v>
      </c>
      <c r="D58" s="9" t="s">
        <v>351</v>
      </c>
      <c r="E58" s="9" t="s">
        <v>69</v>
      </c>
      <c r="F58" s="10">
        <v>6.57</v>
      </c>
      <c r="G58" s="10">
        <v>7.44</v>
      </c>
      <c r="H58" s="9" t="s">
        <v>86</v>
      </c>
      <c r="I58" s="9"/>
      <c r="J58" s="10">
        <v>2012</v>
      </c>
      <c r="K58" s="9" t="s">
        <v>214</v>
      </c>
      <c r="L58" s="11">
        <v>41394</v>
      </c>
      <c r="M58" s="11">
        <v>41425</v>
      </c>
      <c r="N58" s="10">
        <v>212</v>
      </c>
      <c r="O58" s="10">
        <v>242</v>
      </c>
      <c r="P58" s="10">
        <v>238.57</v>
      </c>
      <c r="Q58" s="10">
        <v>1.44</v>
      </c>
      <c r="R58" s="10">
        <v>237.97</v>
      </c>
      <c r="S58" s="10">
        <v>244.71</v>
      </c>
      <c r="T58" s="9" t="s">
        <v>81</v>
      </c>
      <c r="U58" s="9" t="s">
        <v>82</v>
      </c>
      <c r="V58" s="9" t="s">
        <v>74</v>
      </c>
      <c r="W58" s="32">
        <v>0.46</v>
      </c>
      <c r="X58" s="32">
        <v>0.19863636363636364</v>
      </c>
      <c r="Y58" s="32">
        <v>2.6136363636363638E-2</v>
      </c>
      <c r="Z58" s="32">
        <v>20.075714285714284</v>
      </c>
      <c r="AA58" s="10">
        <v>4437.5</v>
      </c>
      <c r="AB58" s="10">
        <v>5463.6859662288443</v>
      </c>
      <c r="AC58" s="10">
        <v>18.78</v>
      </c>
      <c r="AD58" s="10">
        <v>86745</v>
      </c>
      <c r="AE58" s="10">
        <v>18389.939999999999</v>
      </c>
      <c r="AF58" s="10">
        <v>86100</v>
      </c>
      <c r="AG58" s="10">
        <v>20836.2</v>
      </c>
      <c r="AH58" s="10">
        <v>0</v>
      </c>
      <c r="AI58" s="10">
        <v>0</v>
      </c>
      <c r="AJ58" s="10">
        <v>0</v>
      </c>
      <c r="AK58" s="10">
        <v>2446.2600000000002</v>
      </c>
      <c r="AL58" s="10">
        <v>2099.277</v>
      </c>
      <c r="AM58" s="10">
        <v>1.813993606566759</v>
      </c>
      <c r="AN58" s="10">
        <v>2.1138229971556872</v>
      </c>
      <c r="AO58" s="10">
        <v>645</v>
      </c>
      <c r="AP58" s="10">
        <v>512</v>
      </c>
      <c r="AQ58" s="10">
        <v>-25.98</v>
      </c>
      <c r="AR58" s="10">
        <v>0.73</v>
      </c>
      <c r="AS58" s="10">
        <v>0.74</v>
      </c>
      <c r="AT58" s="10">
        <v>0.43</v>
      </c>
      <c r="AU58" s="10">
        <v>4387.5</v>
      </c>
      <c r="AV58" s="10">
        <v>1.1850000000000001</v>
      </c>
      <c r="AW58" s="12"/>
      <c r="AX58" s="9" t="s">
        <v>75</v>
      </c>
      <c r="AY58" s="9" t="s">
        <v>352</v>
      </c>
      <c r="AZ58" s="12" t="s">
        <v>77</v>
      </c>
      <c r="BA58" s="12"/>
      <c r="BB58" s="10">
        <v>0</v>
      </c>
      <c r="BC58" s="10">
        <v>9</v>
      </c>
      <c r="BD58" s="10">
        <v>17.97</v>
      </c>
      <c r="BE58" s="10">
        <v>0</v>
      </c>
      <c r="BF58" s="10">
        <v>0</v>
      </c>
      <c r="BG58" s="10">
        <v>0</v>
      </c>
      <c r="BH58" s="10">
        <v>0</v>
      </c>
      <c r="BI58" s="10">
        <v>2</v>
      </c>
      <c r="BJ58" s="10">
        <v>2615</v>
      </c>
      <c r="BK58" s="10">
        <v>2.9476413233387815</v>
      </c>
      <c r="BL58" s="10">
        <v>1.7671357647753076</v>
      </c>
      <c r="BM58" s="10">
        <v>430</v>
      </c>
      <c r="BN58" s="9" t="s">
        <v>78</v>
      </c>
      <c r="BO58" s="9" t="s">
        <v>78</v>
      </c>
      <c r="BP58" s="12"/>
      <c r="BQ58" s="12"/>
    </row>
    <row r="59" spans="1:69" s="13" customFormat="1" ht="15" customHeight="1" x14ac:dyDescent="0.25">
      <c r="A59" s="9" t="s">
        <v>65</v>
      </c>
      <c r="B59" s="9" t="s">
        <v>66</v>
      </c>
      <c r="C59" s="9" t="s">
        <v>240</v>
      </c>
      <c r="D59" s="9" t="s">
        <v>353</v>
      </c>
      <c r="E59" s="9" t="s">
        <v>69</v>
      </c>
      <c r="F59" s="10">
        <v>2.98</v>
      </c>
      <c r="G59" s="10">
        <v>4.29</v>
      </c>
      <c r="H59" s="9" t="s">
        <v>70</v>
      </c>
      <c r="I59" s="9"/>
      <c r="J59" s="10">
        <v>2012</v>
      </c>
      <c r="K59" s="9" t="s">
        <v>151</v>
      </c>
      <c r="L59" s="11">
        <v>41394</v>
      </c>
      <c r="M59" s="11">
        <v>41425</v>
      </c>
      <c r="N59" s="10">
        <v>31</v>
      </c>
      <c r="O59" s="10">
        <v>45</v>
      </c>
      <c r="P59" s="10">
        <v>44.79</v>
      </c>
      <c r="Q59" s="10">
        <v>0.47</v>
      </c>
      <c r="R59" s="10">
        <v>44.58</v>
      </c>
      <c r="S59" s="10">
        <v>48.96</v>
      </c>
      <c r="T59" s="9" t="s">
        <v>79</v>
      </c>
      <c r="U59" s="9" t="s">
        <v>73</v>
      </c>
      <c r="V59" s="9" t="s">
        <v>74</v>
      </c>
      <c r="W59" s="32">
        <f>VLOOKUP(V59,Tables!$M$2:$N$9,2,FALSE)</f>
        <v>0.44</v>
      </c>
      <c r="X59" s="32">
        <f>VLOOKUP(V59,Tables!$M$2:$P$9,3,FALSE)</f>
        <v>0.19</v>
      </c>
      <c r="Y59" s="32">
        <f>VLOOKUP(V59,Tables!$M$2:$P$9,4,FALSE)</f>
        <v>2.5000000000000001E-2</v>
      </c>
      <c r="Z59" s="32">
        <v>19.2</v>
      </c>
      <c r="AA59" s="10">
        <v>1803</v>
      </c>
      <c r="AB59" s="10">
        <v>2359.0728354267039</v>
      </c>
      <c r="AC59" s="10">
        <v>23.57</v>
      </c>
      <c r="AD59" s="10">
        <v>96080</v>
      </c>
      <c r="AE59" s="10">
        <v>2978.48</v>
      </c>
      <c r="AF59" s="10">
        <v>95230</v>
      </c>
      <c r="AG59" s="10">
        <v>4285.3500000000004</v>
      </c>
      <c r="AH59" s="10">
        <v>0</v>
      </c>
      <c r="AI59" s="10">
        <v>0</v>
      </c>
      <c r="AJ59" s="10">
        <v>0</v>
      </c>
      <c r="AK59" s="10">
        <v>1306.8699999999999</v>
      </c>
      <c r="AL59" s="10">
        <v>1266.8733999999999</v>
      </c>
      <c r="AM59" s="10">
        <v>1.3796322511037824</v>
      </c>
      <c r="AN59" s="10">
        <v>1.4231887732428512</v>
      </c>
      <c r="AO59" s="10">
        <v>850</v>
      </c>
      <c r="AP59" s="10">
        <v>896</v>
      </c>
      <c r="AQ59" s="10">
        <v>5.13</v>
      </c>
      <c r="AR59" s="10">
        <v>1.62</v>
      </c>
      <c r="AS59" s="10">
        <v>1.63</v>
      </c>
      <c r="AT59" s="10">
        <v>1.2</v>
      </c>
      <c r="AU59" s="10">
        <v>1363</v>
      </c>
      <c r="AV59" s="10">
        <v>1.702</v>
      </c>
      <c r="AW59" s="12"/>
      <c r="AX59" s="9" t="s">
        <v>75</v>
      </c>
      <c r="AY59" s="9" t="s">
        <v>354</v>
      </c>
      <c r="AZ59" s="12" t="s">
        <v>77</v>
      </c>
      <c r="BA59" s="12"/>
      <c r="BB59" s="10">
        <v>0</v>
      </c>
      <c r="BC59" s="10">
        <v>3</v>
      </c>
      <c r="BD59" s="10">
        <v>17.97</v>
      </c>
      <c r="BE59" s="10">
        <v>0</v>
      </c>
      <c r="BF59" s="10">
        <v>0</v>
      </c>
      <c r="BG59" s="10">
        <v>0</v>
      </c>
      <c r="BH59" s="10">
        <v>0</v>
      </c>
      <c r="BI59" s="10">
        <v>2</v>
      </c>
      <c r="BJ59" s="10">
        <v>5630</v>
      </c>
      <c r="BK59" s="10">
        <v>5.5819948443386869</v>
      </c>
      <c r="BL59" s="10">
        <v>1.7782749575682766</v>
      </c>
      <c r="BM59" s="10">
        <v>552</v>
      </c>
      <c r="BN59" s="9" t="s">
        <v>78</v>
      </c>
      <c r="BO59" s="9" t="s">
        <v>78</v>
      </c>
      <c r="BP59" s="12"/>
      <c r="BQ59" s="12"/>
    </row>
    <row r="60" spans="1:69" s="13" customFormat="1" ht="15" customHeight="1" x14ac:dyDescent="0.25">
      <c r="A60" s="9" t="s">
        <v>65</v>
      </c>
      <c r="B60" s="9" t="s">
        <v>66</v>
      </c>
      <c r="C60" s="9" t="s">
        <v>355</v>
      </c>
      <c r="D60" s="9" t="s">
        <v>356</v>
      </c>
      <c r="E60" s="9" t="s">
        <v>69</v>
      </c>
      <c r="F60" s="10">
        <v>2.74</v>
      </c>
      <c r="G60" s="10">
        <v>4</v>
      </c>
      <c r="H60" s="9" t="s">
        <v>70</v>
      </c>
      <c r="I60" s="9"/>
      <c r="J60" s="10">
        <v>2012</v>
      </c>
      <c r="K60" s="9" t="s">
        <v>151</v>
      </c>
      <c r="L60" s="11">
        <v>41394</v>
      </c>
      <c r="M60" s="11">
        <v>41425</v>
      </c>
      <c r="N60" s="10">
        <v>27</v>
      </c>
      <c r="O60" s="10">
        <v>40</v>
      </c>
      <c r="P60" s="10">
        <v>39.65</v>
      </c>
      <c r="Q60" s="10">
        <v>0.88</v>
      </c>
      <c r="R60" s="10">
        <v>39.630000000000003</v>
      </c>
      <c r="S60" s="10">
        <v>43.74</v>
      </c>
      <c r="T60" s="9" t="s">
        <v>79</v>
      </c>
      <c r="U60" s="9" t="s">
        <v>73</v>
      </c>
      <c r="V60" s="9" t="s">
        <v>74</v>
      </c>
      <c r="W60" s="32">
        <f>VLOOKUP(V60,Tables!$M$2:$N$9,2,FALSE)</f>
        <v>0.44</v>
      </c>
      <c r="X60" s="32">
        <f>VLOOKUP(V60,Tables!$M$2:$P$9,3,FALSE)</f>
        <v>0.19</v>
      </c>
      <c r="Y60" s="32">
        <f>VLOOKUP(V60,Tables!$M$2:$P$9,4,FALSE)</f>
        <v>2.5000000000000001E-2</v>
      </c>
      <c r="Z60" s="32">
        <v>19.2</v>
      </c>
      <c r="AA60" s="10">
        <v>1723</v>
      </c>
      <c r="AB60" s="10">
        <v>2289.1483769586021</v>
      </c>
      <c r="AC60" s="10">
        <v>24.73</v>
      </c>
      <c r="AD60" s="10">
        <v>101325</v>
      </c>
      <c r="AE60" s="10">
        <v>2735.7750000000001</v>
      </c>
      <c r="AF60" s="10">
        <v>100015</v>
      </c>
      <c r="AG60" s="10">
        <v>4000.6</v>
      </c>
      <c r="AH60" s="10">
        <v>0</v>
      </c>
      <c r="AI60" s="10">
        <v>0</v>
      </c>
      <c r="AJ60" s="10">
        <v>0</v>
      </c>
      <c r="AK60" s="10">
        <v>1264.825</v>
      </c>
      <c r="AL60" s="10">
        <v>1227.81945</v>
      </c>
      <c r="AM60" s="10">
        <v>1.3622437886664163</v>
      </c>
      <c r="AN60" s="10">
        <v>1.4033007866099532</v>
      </c>
      <c r="AO60" s="10">
        <v>1310</v>
      </c>
      <c r="AP60" s="10">
        <v>1002</v>
      </c>
      <c r="AQ60" s="10">
        <v>-30.74</v>
      </c>
      <c r="AR60" s="10">
        <v>1.67</v>
      </c>
      <c r="AS60" s="10">
        <v>1.68</v>
      </c>
      <c r="AT60" s="10">
        <v>1.27</v>
      </c>
      <c r="AU60" s="10">
        <v>1383</v>
      </c>
      <c r="AV60" s="10">
        <v>1.702</v>
      </c>
      <c r="AW60" s="12"/>
      <c r="AX60" s="9" t="s">
        <v>75</v>
      </c>
      <c r="AY60" s="9" t="s">
        <v>357</v>
      </c>
      <c r="AZ60" s="12" t="s">
        <v>77</v>
      </c>
      <c r="BA60" s="12"/>
      <c r="BB60" s="10">
        <v>0</v>
      </c>
      <c r="BC60" s="10">
        <v>3</v>
      </c>
      <c r="BD60" s="10">
        <v>17.97</v>
      </c>
      <c r="BE60" s="10">
        <v>0</v>
      </c>
      <c r="BF60" s="10">
        <v>0</v>
      </c>
      <c r="BG60" s="10">
        <v>0</v>
      </c>
      <c r="BH60" s="10">
        <v>0</v>
      </c>
      <c r="BI60" s="10">
        <v>2</v>
      </c>
      <c r="BJ60" s="10">
        <v>7065</v>
      </c>
      <c r="BK60" s="10">
        <v>6.5978707508404932</v>
      </c>
      <c r="BL60" s="10">
        <v>1.6856386371103338</v>
      </c>
      <c r="BM60" s="10">
        <v>1837</v>
      </c>
      <c r="BN60" s="9" t="s">
        <v>78</v>
      </c>
      <c r="BO60" s="9" t="s">
        <v>78</v>
      </c>
      <c r="BP60" s="12"/>
      <c r="BQ60" s="12"/>
    </row>
    <row r="61" spans="1:69" s="13" customFormat="1" ht="15" customHeight="1" x14ac:dyDescent="0.25">
      <c r="A61" s="9" t="s">
        <v>65</v>
      </c>
      <c r="B61" s="9" t="s">
        <v>66</v>
      </c>
      <c r="C61" s="9" t="s">
        <v>340</v>
      </c>
      <c r="D61" s="9" t="s">
        <v>339</v>
      </c>
      <c r="E61" s="9" t="s">
        <v>69</v>
      </c>
      <c r="F61" s="10">
        <v>2.73</v>
      </c>
      <c r="G61" s="10">
        <v>3.25</v>
      </c>
      <c r="H61" s="9" t="s">
        <v>86</v>
      </c>
      <c r="I61" s="9"/>
      <c r="J61" s="10">
        <v>2012</v>
      </c>
      <c r="K61" s="9" t="s">
        <v>93</v>
      </c>
      <c r="L61" s="11">
        <v>41395</v>
      </c>
      <c r="M61" s="11">
        <v>41425</v>
      </c>
      <c r="N61" s="10">
        <v>136</v>
      </c>
      <c r="O61" s="10">
        <v>163</v>
      </c>
      <c r="P61" s="10">
        <v>160.6</v>
      </c>
      <c r="Q61" s="10">
        <v>1.49</v>
      </c>
      <c r="R61" s="10">
        <v>161.26</v>
      </c>
      <c r="S61" s="10">
        <v>165.01</v>
      </c>
      <c r="T61" s="9" t="s">
        <v>81</v>
      </c>
      <c r="U61" s="9" t="s">
        <v>82</v>
      </c>
      <c r="V61" s="9" t="s">
        <v>74</v>
      </c>
      <c r="W61" s="32">
        <v>0.46</v>
      </c>
      <c r="X61" s="32">
        <v>0.19863636363636364</v>
      </c>
      <c r="Y61" s="32">
        <v>2.6136363636363638E-2</v>
      </c>
      <c r="Z61" s="32">
        <v>20.075714285714284</v>
      </c>
      <c r="AA61" s="10">
        <v>2462.5</v>
      </c>
      <c r="AB61" s="10">
        <v>2906.4787998639758</v>
      </c>
      <c r="AC61" s="10">
        <v>15.28</v>
      </c>
      <c r="AD61" s="10">
        <v>56266</v>
      </c>
      <c r="AE61" s="10">
        <v>7652.1760000000004</v>
      </c>
      <c r="AF61" s="10">
        <v>55766</v>
      </c>
      <c r="AG61" s="10">
        <v>9089.8580000000002</v>
      </c>
      <c r="AH61" s="10">
        <v>0</v>
      </c>
      <c r="AI61" s="10">
        <v>0</v>
      </c>
      <c r="AJ61" s="10">
        <v>0</v>
      </c>
      <c r="AK61" s="10">
        <v>1437.682</v>
      </c>
      <c r="AL61" s="10">
        <v>1340.6491599999999</v>
      </c>
      <c r="AM61" s="10">
        <v>1.7128266195166941</v>
      </c>
      <c r="AN61" s="10">
        <v>1.8367967350980923</v>
      </c>
      <c r="AO61" s="10">
        <v>550</v>
      </c>
      <c r="AP61" s="10">
        <v>496</v>
      </c>
      <c r="AQ61" s="10">
        <v>-10.89</v>
      </c>
      <c r="AR61" s="10">
        <v>0.98</v>
      </c>
      <c r="AS61" s="10">
        <v>0.99</v>
      </c>
      <c r="AT61" s="10">
        <v>0.6</v>
      </c>
      <c r="AU61" s="10">
        <v>2462.5</v>
      </c>
      <c r="AV61" s="10">
        <v>1.1850000000000001</v>
      </c>
      <c r="AW61" s="12"/>
      <c r="AX61" s="9" t="s">
        <v>75</v>
      </c>
      <c r="AY61" s="9" t="s">
        <v>341</v>
      </c>
      <c r="AZ61" s="12" t="s">
        <v>77</v>
      </c>
      <c r="BA61" s="12"/>
      <c r="BB61" s="10">
        <v>0</v>
      </c>
      <c r="BC61" s="10">
        <v>8</v>
      </c>
      <c r="BD61" s="10">
        <v>17.96</v>
      </c>
      <c r="BE61" s="10">
        <v>0</v>
      </c>
      <c r="BF61" s="10">
        <v>0</v>
      </c>
      <c r="BG61" s="10">
        <v>1</v>
      </c>
      <c r="BH61" s="10">
        <v>0</v>
      </c>
      <c r="BI61" s="10">
        <v>1</v>
      </c>
      <c r="BJ61" s="10">
        <v>2965</v>
      </c>
      <c r="BK61" s="10">
        <v>5.0484411980044612</v>
      </c>
      <c r="BL61" s="10">
        <v>2.3330943763876548</v>
      </c>
      <c r="BM61" s="10">
        <v>237</v>
      </c>
      <c r="BN61" s="9" t="s">
        <v>78</v>
      </c>
      <c r="BO61" s="9" t="s">
        <v>78</v>
      </c>
      <c r="BP61" s="12"/>
      <c r="BQ61" s="12"/>
    </row>
    <row r="62" spans="1:69" s="13" customFormat="1" ht="15" customHeight="1" x14ac:dyDescent="0.25">
      <c r="A62" s="9" t="s">
        <v>65</v>
      </c>
      <c r="B62" s="9" t="s">
        <v>66</v>
      </c>
      <c r="C62" s="9" t="s">
        <v>155</v>
      </c>
      <c r="D62" s="9" t="s">
        <v>236</v>
      </c>
      <c r="E62" s="9" t="s">
        <v>69</v>
      </c>
      <c r="F62" s="10">
        <v>0.21</v>
      </c>
      <c r="G62" s="10">
        <v>0.31</v>
      </c>
      <c r="H62" s="9" t="s">
        <v>70</v>
      </c>
      <c r="I62" s="9"/>
      <c r="J62" s="10">
        <v>2013</v>
      </c>
      <c r="K62" s="9" t="s">
        <v>106</v>
      </c>
      <c r="L62" s="11">
        <v>41416</v>
      </c>
      <c r="M62" s="11">
        <v>41425</v>
      </c>
      <c r="N62" s="10">
        <v>2.0499999999999998</v>
      </c>
      <c r="O62" s="10">
        <v>3</v>
      </c>
      <c r="P62" s="10">
        <v>3.08</v>
      </c>
      <c r="Q62" s="10">
        <v>-2.6</v>
      </c>
      <c r="R62" s="10">
        <v>3.1</v>
      </c>
      <c r="S62" s="10">
        <v>2.97</v>
      </c>
      <c r="T62" s="9" t="s">
        <v>72</v>
      </c>
      <c r="U62" s="9" t="s">
        <v>73</v>
      </c>
      <c r="V62" s="9" t="s">
        <v>74</v>
      </c>
      <c r="W62" s="32">
        <f>VLOOKUP(V62,Tables!$M$2:$N$9,2,FALSE)</f>
        <v>0.44</v>
      </c>
      <c r="X62" s="32">
        <f>VLOOKUP(V62,Tables!$M$2:$P$9,3,FALSE)</f>
        <v>0.19</v>
      </c>
      <c r="Y62" s="32">
        <f>VLOOKUP(V62,Tables!$M$2:$P$9,4,FALSE)</f>
        <v>2.5000000000000001E-2</v>
      </c>
      <c r="Z62" s="32">
        <v>19.2</v>
      </c>
      <c r="AA62" s="10">
        <v>113.5</v>
      </c>
      <c r="AB62" s="10">
        <v>101.76572858226257</v>
      </c>
      <c r="AC62" s="10">
        <v>-11.53</v>
      </c>
      <c r="AD62" s="10">
        <v>103000</v>
      </c>
      <c r="AE62" s="10">
        <v>211.15</v>
      </c>
      <c r="AF62" s="10">
        <v>102640</v>
      </c>
      <c r="AG62" s="10">
        <v>307.92</v>
      </c>
      <c r="AH62" s="10">
        <v>0</v>
      </c>
      <c r="AI62" s="10">
        <v>0</v>
      </c>
      <c r="AJ62" s="10">
        <v>0</v>
      </c>
      <c r="AK62" s="10">
        <v>96.77</v>
      </c>
      <c r="AL62" s="10">
        <v>107.03400000000001</v>
      </c>
      <c r="AM62" s="10">
        <v>1.172884158313527</v>
      </c>
      <c r="AN62" s="10">
        <v>1.0604107106153184</v>
      </c>
      <c r="AO62" s="10">
        <v>360</v>
      </c>
      <c r="AP62" s="10">
        <v>735</v>
      </c>
      <c r="AQ62" s="10">
        <v>51.02</v>
      </c>
      <c r="AR62" s="10">
        <v>4.92</v>
      </c>
      <c r="AS62" s="10">
        <v>4.83</v>
      </c>
      <c r="AT62" s="10">
        <v>4.2300000000000004</v>
      </c>
      <c r="AU62" s="10">
        <v>113.5</v>
      </c>
      <c r="AV62" s="10">
        <v>2.0179999999999998</v>
      </c>
      <c r="AW62" s="12"/>
      <c r="AX62" s="9" t="s">
        <v>75</v>
      </c>
      <c r="AY62" s="9" t="s">
        <v>237</v>
      </c>
      <c r="AZ62" s="12" t="s">
        <v>77</v>
      </c>
      <c r="BA62" s="12"/>
      <c r="BB62" s="10">
        <v>0</v>
      </c>
      <c r="BC62" s="10">
        <v>2</v>
      </c>
      <c r="BD62" s="10">
        <v>19.11</v>
      </c>
      <c r="BE62" s="10">
        <v>0</v>
      </c>
      <c r="BF62" s="10">
        <v>0</v>
      </c>
      <c r="BG62" s="10">
        <v>0</v>
      </c>
      <c r="BH62" s="10">
        <v>0</v>
      </c>
      <c r="BI62" s="10">
        <v>1</v>
      </c>
      <c r="BJ62" s="10">
        <v>360</v>
      </c>
      <c r="BK62" s="10">
        <v>0.34951456310679613</v>
      </c>
      <c r="BL62" s="10">
        <v>1.172884158313527</v>
      </c>
      <c r="BM62" s="10">
        <v>505</v>
      </c>
      <c r="BN62" s="9" t="s">
        <v>78</v>
      </c>
      <c r="BO62" s="9" t="s">
        <v>78</v>
      </c>
      <c r="BP62" s="12"/>
      <c r="BQ62" s="12"/>
    </row>
    <row r="63" spans="1:69" s="13" customFormat="1" ht="15" customHeight="1" x14ac:dyDescent="0.25">
      <c r="A63" s="3" t="s">
        <v>65</v>
      </c>
      <c r="B63" s="3" t="s">
        <v>66</v>
      </c>
      <c r="C63" s="3" t="s">
        <v>67</v>
      </c>
      <c r="D63" s="3" t="s">
        <v>68</v>
      </c>
      <c r="E63" s="3" t="s">
        <v>69</v>
      </c>
      <c r="F63" s="4">
        <v>1.81</v>
      </c>
      <c r="G63" s="4">
        <v>2.71</v>
      </c>
      <c r="H63" s="3" t="s">
        <v>70</v>
      </c>
      <c r="I63" s="3"/>
      <c r="J63" s="4">
        <v>2013</v>
      </c>
      <c r="K63" s="3" t="s">
        <v>71</v>
      </c>
      <c r="L63" s="5">
        <v>41425</v>
      </c>
      <c r="M63" s="5">
        <v>41450</v>
      </c>
      <c r="N63" s="4">
        <v>17</v>
      </c>
      <c r="O63" s="4">
        <v>25.5</v>
      </c>
      <c r="P63" s="4">
        <v>28.26</v>
      </c>
      <c r="Q63" s="4">
        <v>-9.77</v>
      </c>
      <c r="R63" s="4">
        <v>27.94</v>
      </c>
      <c r="S63" s="4">
        <v>29.61</v>
      </c>
      <c r="T63" s="3" t="s">
        <v>79</v>
      </c>
      <c r="U63" s="3" t="s">
        <v>73</v>
      </c>
      <c r="V63" s="3" t="s">
        <v>74</v>
      </c>
      <c r="W63" s="32">
        <f>VLOOKUP(V63,Tables!$M$2:$N$9,2,FALSE)</f>
        <v>0.44</v>
      </c>
      <c r="X63" s="32">
        <f>VLOOKUP(V63,Tables!$M$2:$P$9,3,FALSE)</f>
        <v>0.19</v>
      </c>
      <c r="Y63" s="32">
        <f>VLOOKUP(V63,Tables!$M$2:$P$9,4,FALSE)</f>
        <v>2.5000000000000001E-2</v>
      </c>
      <c r="Z63" s="32">
        <v>19.2</v>
      </c>
      <c r="AA63" s="4">
        <v>1512.5</v>
      </c>
      <c r="AB63" s="4">
        <v>1695.0451549304539</v>
      </c>
      <c r="AC63" s="4">
        <v>10.77</v>
      </c>
      <c r="AD63" s="4">
        <v>106735</v>
      </c>
      <c r="AE63" s="4">
        <v>1814.4949999999999</v>
      </c>
      <c r="AF63" s="4">
        <v>106225</v>
      </c>
      <c r="AG63" s="4">
        <v>2708.7375000000002</v>
      </c>
      <c r="AH63" s="4">
        <v>0</v>
      </c>
      <c r="AI63" s="4">
        <v>0</v>
      </c>
      <c r="AJ63" s="4">
        <v>0</v>
      </c>
      <c r="AK63" s="4">
        <v>894.24249999999995</v>
      </c>
      <c r="AL63" s="4">
        <v>1153.4314999999999</v>
      </c>
      <c r="AM63" s="4">
        <v>1.69137566152358</v>
      </c>
      <c r="AN63" s="4">
        <v>1.3113045724865326</v>
      </c>
      <c r="AO63" s="4">
        <v>510</v>
      </c>
      <c r="AP63" s="4">
        <v>988</v>
      </c>
      <c r="AQ63" s="4">
        <v>48.38</v>
      </c>
      <c r="AR63" s="4">
        <v>2.71</v>
      </c>
      <c r="AS63" s="4">
        <v>2.58</v>
      </c>
      <c r="AT63" s="4">
        <v>1.62</v>
      </c>
      <c r="AU63" s="4">
        <v>1462.5</v>
      </c>
      <c r="AV63" s="4">
        <v>1.7010000000000001</v>
      </c>
      <c r="AW63" s="6"/>
      <c r="AX63" s="3" t="s">
        <v>75</v>
      </c>
      <c r="AY63" s="3" t="s">
        <v>76</v>
      </c>
      <c r="AZ63" s="6" t="s">
        <v>77</v>
      </c>
      <c r="BA63" s="6"/>
      <c r="BB63" s="4">
        <v>0</v>
      </c>
      <c r="BC63" s="4">
        <v>1</v>
      </c>
      <c r="BD63" s="4">
        <v>11.93</v>
      </c>
      <c r="BE63" s="4">
        <v>0</v>
      </c>
      <c r="BF63" s="4">
        <v>0</v>
      </c>
      <c r="BG63" s="4">
        <v>0</v>
      </c>
      <c r="BH63" s="4">
        <v>0</v>
      </c>
      <c r="BI63" s="4">
        <v>2</v>
      </c>
      <c r="BJ63" s="4">
        <v>3775</v>
      </c>
      <c r="BK63" s="4">
        <v>3.4318181818181817</v>
      </c>
      <c r="BL63" s="4">
        <v>1.4734521204090387</v>
      </c>
      <c r="BM63" s="4">
        <v>430</v>
      </c>
      <c r="BN63" s="3" t="s">
        <v>78</v>
      </c>
      <c r="BO63" s="3" t="s">
        <v>78</v>
      </c>
      <c r="BP63" s="6"/>
      <c r="BQ63" s="6"/>
    </row>
    <row r="64" spans="1:69" s="13" customFormat="1" ht="15" customHeight="1" x14ac:dyDescent="0.25">
      <c r="A64" s="9" t="s">
        <v>65</v>
      </c>
      <c r="B64" s="9" t="s">
        <v>66</v>
      </c>
      <c r="C64" s="9" t="s">
        <v>99</v>
      </c>
      <c r="D64" s="9" t="s">
        <v>100</v>
      </c>
      <c r="E64" s="9" t="s">
        <v>69</v>
      </c>
      <c r="F64" s="10">
        <v>1.82</v>
      </c>
      <c r="G64" s="10">
        <v>2.95</v>
      </c>
      <c r="H64" s="9" t="s">
        <v>70</v>
      </c>
      <c r="I64" s="9"/>
      <c r="J64" s="10">
        <v>2013</v>
      </c>
      <c r="K64" s="9" t="s">
        <v>71</v>
      </c>
      <c r="L64" s="11">
        <v>41425</v>
      </c>
      <c r="M64" s="11">
        <v>41450</v>
      </c>
      <c r="N64" s="10">
        <v>17</v>
      </c>
      <c r="O64" s="10">
        <v>27.77</v>
      </c>
      <c r="P64" s="10">
        <v>28.05</v>
      </c>
      <c r="Q64" s="10">
        <v>-1</v>
      </c>
      <c r="R64" s="10">
        <v>27.75</v>
      </c>
      <c r="S64" s="10">
        <v>29.61</v>
      </c>
      <c r="T64" s="9" t="s">
        <v>79</v>
      </c>
      <c r="U64" s="9" t="s">
        <v>73</v>
      </c>
      <c r="V64" s="9" t="s">
        <v>74</v>
      </c>
      <c r="W64" s="32">
        <f>VLOOKUP(V64,Tables!$M$2:$N$9,2,FALSE)</f>
        <v>0.44</v>
      </c>
      <c r="X64" s="32">
        <f>VLOOKUP(V64,Tables!$M$2:$P$9,3,FALSE)</f>
        <v>0.19</v>
      </c>
      <c r="Y64" s="32">
        <f>VLOOKUP(V64,Tables!$M$2:$P$9,4,FALSE)</f>
        <v>2.5000000000000001E-2</v>
      </c>
      <c r="Z64" s="32">
        <v>19.2</v>
      </c>
      <c r="AA64" s="10">
        <v>1487.5</v>
      </c>
      <c r="AB64" s="10">
        <v>1698.7017000557457</v>
      </c>
      <c r="AC64" s="10">
        <v>12.43</v>
      </c>
      <c r="AD64" s="10">
        <v>106990</v>
      </c>
      <c r="AE64" s="10">
        <v>1818.83</v>
      </c>
      <c r="AF64" s="10">
        <v>106400</v>
      </c>
      <c r="AG64" s="10">
        <v>2954.7280000000001</v>
      </c>
      <c r="AH64" s="10">
        <v>0</v>
      </c>
      <c r="AI64" s="10">
        <v>0</v>
      </c>
      <c r="AJ64" s="10">
        <v>0</v>
      </c>
      <c r="AK64" s="10">
        <v>1135.8979999999999</v>
      </c>
      <c r="AL64" s="10">
        <v>1133.77</v>
      </c>
      <c r="AM64" s="10">
        <v>1.3095365957154603</v>
      </c>
      <c r="AN64" s="10">
        <v>1.3119944962382142</v>
      </c>
      <c r="AO64" s="10">
        <v>590</v>
      </c>
      <c r="AP64" s="10">
        <v>988</v>
      </c>
      <c r="AQ64" s="10">
        <v>40.28</v>
      </c>
      <c r="AR64" s="10">
        <v>2.54</v>
      </c>
      <c r="AS64" s="10">
        <v>2.54</v>
      </c>
      <c r="AT64" s="10">
        <v>1.96</v>
      </c>
      <c r="AU64" s="10">
        <v>1437.5</v>
      </c>
      <c r="AV64" s="10">
        <v>1.7010000000000001</v>
      </c>
      <c r="AW64" s="12"/>
      <c r="AX64" s="9" t="s">
        <v>75</v>
      </c>
      <c r="AY64" s="9" t="s">
        <v>101</v>
      </c>
      <c r="AZ64" s="12" t="s">
        <v>77</v>
      </c>
      <c r="BA64" s="12"/>
      <c r="BB64" s="10">
        <v>0</v>
      </c>
      <c r="BC64" s="10">
        <v>1</v>
      </c>
      <c r="BD64" s="10">
        <v>11.93</v>
      </c>
      <c r="BE64" s="10">
        <v>0</v>
      </c>
      <c r="BF64" s="10">
        <v>0</v>
      </c>
      <c r="BG64" s="10">
        <v>0</v>
      </c>
      <c r="BH64" s="10">
        <v>0</v>
      </c>
      <c r="BI64" s="10">
        <v>2</v>
      </c>
      <c r="BJ64" s="10">
        <v>3400</v>
      </c>
      <c r="BK64" s="10">
        <v>3.0909090909090908</v>
      </c>
      <c r="BL64" s="10">
        <v>1.3013050408447897</v>
      </c>
      <c r="BM64" s="10">
        <v>505</v>
      </c>
      <c r="BN64" s="9" t="s">
        <v>78</v>
      </c>
      <c r="BO64" s="9" t="s">
        <v>78</v>
      </c>
      <c r="BP64" s="12"/>
      <c r="BQ64" s="12"/>
    </row>
    <row r="65" spans="1:69" s="13" customFormat="1" ht="15" customHeight="1" x14ac:dyDescent="0.25">
      <c r="A65" s="9" t="s">
        <v>65</v>
      </c>
      <c r="B65" s="9" t="s">
        <v>66</v>
      </c>
      <c r="C65" s="9" t="s">
        <v>131</v>
      </c>
      <c r="D65" s="9" t="s">
        <v>132</v>
      </c>
      <c r="E65" s="9" t="s">
        <v>69</v>
      </c>
      <c r="F65" s="10">
        <v>1.06</v>
      </c>
      <c r="G65" s="10">
        <v>2.1</v>
      </c>
      <c r="H65" s="9" t="s">
        <v>70</v>
      </c>
      <c r="I65" s="9"/>
      <c r="J65" s="10">
        <v>2013</v>
      </c>
      <c r="K65" s="9" t="s">
        <v>88</v>
      </c>
      <c r="L65" s="11">
        <v>41425</v>
      </c>
      <c r="M65" s="11">
        <v>41455</v>
      </c>
      <c r="N65" s="10">
        <v>10</v>
      </c>
      <c r="O65" s="10">
        <v>20</v>
      </c>
      <c r="P65" s="10">
        <v>20.37</v>
      </c>
      <c r="Q65" s="10">
        <v>-1.82</v>
      </c>
      <c r="R65" s="10">
        <v>20.27</v>
      </c>
      <c r="S65" s="10">
        <v>22.19</v>
      </c>
      <c r="T65" s="9" t="s">
        <v>79</v>
      </c>
      <c r="U65" s="9" t="s">
        <v>73</v>
      </c>
      <c r="V65" s="9" t="s">
        <v>74</v>
      </c>
      <c r="W65" s="32">
        <f>VLOOKUP(V65,Tables!$M$2:$N$9,2,FALSE)</f>
        <v>0.44</v>
      </c>
      <c r="X65" s="32">
        <f>VLOOKUP(V65,Tables!$M$2:$P$9,3,FALSE)</f>
        <v>0.19</v>
      </c>
      <c r="Y65" s="32">
        <f>VLOOKUP(V65,Tables!$M$2:$P$9,4,FALSE)</f>
        <v>2.5000000000000001E-2</v>
      </c>
      <c r="Z65" s="32">
        <v>19.2</v>
      </c>
      <c r="AA65" s="10">
        <v>1326.5</v>
      </c>
      <c r="AB65" s="10">
        <v>1570.4209958344313</v>
      </c>
      <c r="AC65" s="10">
        <v>15.53</v>
      </c>
      <c r="AD65" s="10">
        <v>106105</v>
      </c>
      <c r="AE65" s="10">
        <v>1061.05</v>
      </c>
      <c r="AF65" s="10">
        <v>105245</v>
      </c>
      <c r="AG65" s="10">
        <v>2104.9</v>
      </c>
      <c r="AH65" s="10">
        <v>0</v>
      </c>
      <c r="AI65" s="10">
        <v>0</v>
      </c>
      <c r="AJ65" s="10">
        <v>0</v>
      </c>
      <c r="AK65" s="10">
        <v>1043.8499999999999</v>
      </c>
      <c r="AL65" s="10">
        <v>1072.2661499999999</v>
      </c>
      <c r="AM65" s="10">
        <v>1.2707764525554437</v>
      </c>
      <c r="AN65" s="10">
        <v>1.2370995764437775</v>
      </c>
      <c r="AO65" s="10">
        <v>950</v>
      </c>
      <c r="AP65" s="10">
        <v>1167</v>
      </c>
      <c r="AQ65" s="10">
        <v>18.59</v>
      </c>
      <c r="AR65" s="10">
        <v>2.9</v>
      </c>
      <c r="AS65" s="10">
        <v>2.88</v>
      </c>
      <c r="AT65" s="10">
        <v>2.31</v>
      </c>
      <c r="AU65" s="10">
        <v>735</v>
      </c>
      <c r="AV65" s="10">
        <v>1.7010000000000001</v>
      </c>
      <c r="AW65" s="12"/>
      <c r="AX65" s="9" t="s">
        <v>75</v>
      </c>
      <c r="AY65" s="9" t="s">
        <v>133</v>
      </c>
      <c r="AZ65" s="12" t="s">
        <v>77</v>
      </c>
      <c r="BA65" s="12"/>
      <c r="BB65" s="10">
        <v>0</v>
      </c>
      <c r="BC65" s="10">
        <v>2</v>
      </c>
      <c r="BD65" s="10">
        <v>13.26</v>
      </c>
      <c r="BE65" s="10">
        <v>0</v>
      </c>
      <c r="BF65" s="10">
        <v>0</v>
      </c>
      <c r="BG65" s="10">
        <v>0</v>
      </c>
      <c r="BH65" s="10">
        <v>0</v>
      </c>
      <c r="BI65" s="10">
        <v>2</v>
      </c>
      <c r="BJ65" s="10">
        <v>4755</v>
      </c>
      <c r="BK65" s="10">
        <v>4.3227272727272723</v>
      </c>
      <c r="BL65" s="10">
        <v>1.2227524129703937</v>
      </c>
      <c r="BM65" s="10">
        <v>1138</v>
      </c>
      <c r="BN65" s="9" t="s">
        <v>78</v>
      </c>
      <c r="BO65" s="9" t="s">
        <v>78</v>
      </c>
      <c r="BP65" s="12"/>
      <c r="BQ65" s="12"/>
    </row>
    <row r="66" spans="1:69" s="13" customFormat="1" ht="15" customHeight="1" x14ac:dyDescent="0.25">
      <c r="A66" s="9" t="s">
        <v>65</v>
      </c>
      <c r="B66" s="9" t="s">
        <v>66</v>
      </c>
      <c r="C66" s="9" t="s">
        <v>136</v>
      </c>
      <c r="D66" s="9" t="s">
        <v>137</v>
      </c>
      <c r="E66" s="9" t="s">
        <v>69</v>
      </c>
      <c r="F66" s="10">
        <v>1.06</v>
      </c>
      <c r="G66" s="10">
        <v>2.21</v>
      </c>
      <c r="H66" s="9" t="s">
        <v>70</v>
      </c>
      <c r="I66" s="9"/>
      <c r="J66" s="10">
        <v>2013</v>
      </c>
      <c r="K66" s="9" t="s">
        <v>88</v>
      </c>
      <c r="L66" s="11">
        <v>41425</v>
      </c>
      <c r="M66" s="11">
        <v>41455</v>
      </c>
      <c r="N66" s="10">
        <v>10</v>
      </c>
      <c r="O66" s="10">
        <v>21</v>
      </c>
      <c r="P66" s="10">
        <v>20.34</v>
      </c>
      <c r="Q66" s="10">
        <v>3.24</v>
      </c>
      <c r="R66" s="10">
        <v>20.32</v>
      </c>
      <c r="S66" s="10">
        <v>22.19</v>
      </c>
      <c r="T66" s="9" t="s">
        <v>79</v>
      </c>
      <c r="U66" s="9" t="s">
        <v>73</v>
      </c>
      <c r="V66" s="9" t="s">
        <v>74</v>
      </c>
      <c r="W66" s="32">
        <f>VLOOKUP(V66,Tables!$M$2:$N$9,2,FALSE)</f>
        <v>0.44</v>
      </c>
      <c r="X66" s="32">
        <f>VLOOKUP(V66,Tables!$M$2:$P$9,3,FALSE)</f>
        <v>0.19</v>
      </c>
      <c r="Y66" s="32">
        <f>VLOOKUP(V66,Tables!$M$2:$P$9,4,FALSE)</f>
        <v>2.5000000000000001E-2</v>
      </c>
      <c r="Z66" s="32">
        <v>19.2</v>
      </c>
      <c r="AA66" s="10">
        <v>1321</v>
      </c>
      <c r="AB66" s="10">
        <v>1567.9696449463718</v>
      </c>
      <c r="AC66" s="10">
        <v>15.75</v>
      </c>
      <c r="AD66" s="10">
        <v>105925</v>
      </c>
      <c r="AE66" s="10">
        <v>1059.25</v>
      </c>
      <c r="AF66" s="10">
        <v>105215</v>
      </c>
      <c r="AG66" s="10">
        <v>2209.5149999999999</v>
      </c>
      <c r="AH66" s="10">
        <v>0</v>
      </c>
      <c r="AI66" s="10">
        <v>0</v>
      </c>
      <c r="AJ66" s="10">
        <v>0</v>
      </c>
      <c r="AK66" s="10">
        <v>1150.2650000000001</v>
      </c>
      <c r="AL66" s="10">
        <v>1078.7188000000001</v>
      </c>
      <c r="AM66" s="10">
        <v>1.1484310137229248</v>
      </c>
      <c r="AN66" s="10">
        <v>1.2246008876456034</v>
      </c>
      <c r="AO66" s="10">
        <v>795</v>
      </c>
      <c r="AP66" s="10">
        <v>1158</v>
      </c>
      <c r="AQ66" s="10">
        <v>31.35</v>
      </c>
      <c r="AR66" s="10">
        <v>2.81</v>
      </c>
      <c r="AS66" s="10">
        <v>2.87</v>
      </c>
      <c r="AT66" s="10">
        <v>2.4700000000000002</v>
      </c>
      <c r="AU66" s="10">
        <v>720</v>
      </c>
      <c r="AV66" s="10">
        <v>1.7010000000000001</v>
      </c>
      <c r="AW66" s="12"/>
      <c r="AX66" s="9" t="s">
        <v>75</v>
      </c>
      <c r="AY66" s="9" t="s">
        <v>138</v>
      </c>
      <c r="AZ66" s="12" t="s">
        <v>77</v>
      </c>
      <c r="BA66" s="12"/>
      <c r="BB66" s="10">
        <v>0</v>
      </c>
      <c r="BC66" s="10">
        <v>2</v>
      </c>
      <c r="BD66" s="10">
        <v>13.26</v>
      </c>
      <c r="BE66" s="10">
        <v>0</v>
      </c>
      <c r="BF66" s="10">
        <v>0</v>
      </c>
      <c r="BG66" s="10">
        <v>0</v>
      </c>
      <c r="BH66" s="10">
        <v>0</v>
      </c>
      <c r="BI66" s="10">
        <v>2</v>
      </c>
      <c r="BJ66" s="10">
        <v>4785</v>
      </c>
      <c r="BK66" s="10">
        <v>4.3499999999999996</v>
      </c>
      <c r="BL66" s="10">
        <v>1.1614750502228277</v>
      </c>
      <c r="BM66" s="10">
        <v>708</v>
      </c>
      <c r="BN66" s="9" t="s">
        <v>78</v>
      </c>
      <c r="BO66" s="9" t="s">
        <v>78</v>
      </c>
      <c r="BP66" s="12"/>
      <c r="BQ66" s="12"/>
    </row>
    <row r="67" spans="1:69" s="13" customFormat="1" ht="15" customHeight="1" x14ac:dyDescent="0.25">
      <c r="A67" s="9" t="s">
        <v>65</v>
      </c>
      <c r="B67" s="9" t="s">
        <v>66</v>
      </c>
      <c r="C67" s="9" t="s">
        <v>148</v>
      </c>
      <c r="D67" s="9" t="s">
        <v>159</v>
      </c>
      <c r="E67" s="9" t="s">
        <v>69</v>
      </c>
      <c r="F67" s="10">
        <v>1.1499999999999999</v>
      </c>
      <c r="G67" s="10">
        <v>2.2400000000000002</v>
      </c>
      <c r="H67" s="9" t="s">
        <v>70</v>
      </c>
      <c r="I67" s="9"/>
      <c r="J67" s="10">
        <v>2013</v>
      </c>
      <c r="K67" s="9" t="s">
        <v>88</v>
      </c>
      <c r="L67" s="11">
        <v>41425</v>
      </c>
      <c r="M67" s="11">
        <v>41455</v>
      </c>
      <c r="N67" s="10">
        <v>10</v>
      </c>
      <c r="O67" s="10">
        <v>19.600000000000001</v>
      </c>
      <c r="P67" s="10">
        <v>19.05</v>
      </c>
      <c r="Q67" s="10">
        <v>2.89</v>
      </c>
      <c r="R67" s="10">
        <v>19.010000000000002</v>
      </c>
      <c r="S67" s="10">
        <v>22.19</v>
      </c>
      <c r="T67" s="9" t="s">
        <v>79</v>
      </c>
      <c r="U67" s="9" t="s">
        <v>73</v>
      </c>
      <c r="V67" s="9" t="s">
        <v>74</v>
      </c>
      <c r="W67" s="32">
        <f>VLOOKUP(V67,Tables!$M$2:$N$9,2,FALSE)</f>
        <v>0.44</v>
      </c>
      <c r="X67" s="32">
        <f>VLOOKUP(V67,Tables!$M$2:$P$9,3,FALSE)</f>
        <v>0.19</v>
      </c>
      <c r="Y67" s="32">
        <f>VLOOKUP(V67,Tables!$M$2:$P$9,4,FALSE)</f>
        <v>2.5000000000000001E-2</v>
      </c>
      <c r="Z67" s="32">
        <v>19.2</v>
      </c>
      <c r="AA67" s="10">
        <v>1256</v>
      </c>
      <c r="AB67" s="10">
        <v>1708.2376993592704</v>
      </c>
      <c r="AC67" s="10">
        <v>26.47</v>
      </c>
      <c r="AD67" s="10">
        <v>115405</v>
      </c>
      <c r="AE67" s="10">
        <v>1154.05</v>
      </c>
      <c r="AF67" s="10">
        <v>114415</v>
      </c>
      <c r="AG67" s="10">
        <v>2242.5340000000001</v>
      </c>
      <c r="AH67" s="10">
        <v>0</v>
      </c>
      <c r="AI67" s="10">
        <v>0</v>
      </c>
      <c r="AJ67" s="10">
        <v>0</v>
      </c>
      <c r="AK67" s="10">
        <v>1088.4839999999999</v>
      </c>
      <c r="AL67" s="10">
        <v>1020.97915</v>
      </c>
      <c r="AM67" s="10">
        <v>1.1538984495867648</v>
      </c>
      <c r="AN67" s="10">
        <v>1.2301916253627707</v>
      </c>
      <c r="AO67" s="10">
        <v>1085</v>
      </c>
      <c r="AP67" s="10">
        <v>1271</v>
      </c>
      <c r="AQ67" s="10">
        <v>14.63</v>
      </c>
      <c r="AR67" s="10">
        <v>2.56</v>
      </c>
      <c r="AS67" s="10">
        <v>2.6</v>
      </c>
      <c r="AT67" s="10">
        <v>2.2400000000000002</v>
      </c>
      <c r="AU67" s="10">
        <v>770.5</v>
      </c>
      <c r="AV67" s="10">
        <v>1.7010000000000001</v>
      </c>
      <c r="AW67" s="12"/>
      <c r="AX67" s="9" t="s">
        <v>75</v>
      </c>
      <c r="AY67" s="9" t="s">
        <v>160</v>
      </c>
      <c r="AZ67" s="12" t="s">
        <v>77</v>
      </c>
      <c r="BA67" s="12"/>
      <c r="BB67" s="10">
        <v>0</v>
      </c>
      <c r="BC67" s="10">
        <v>2</v>
      </c>
      <c r="BD67" s="10">
        <v>13.26</v>
      </c>
      <c r="BE67" s="10">
        <v>0</v>
      </c>
      <c r="BF67" s="10">
        <v>0</v>
      </c>
      <c r="BG67" s="10">
        <v>0</v>
      </c>
      <c r="BH67" s="10">
        <v>0</v>
      </c>
      <c r="BI67" s="10">
        <v>2</v>
      </c>
      <c r="BJ67" s="10">
        <v>4585</v>
      </c>
      <c r="BK67" s="10">
        <v>3.8529411764705883</v>
      </c>
      <c r="BL67" s="10">
        <v>1.1443547571946342</v>
      </c>
      <c r="BM67" s="10">
        <v>3901</v>
      </c>
      <c r="BN67" s="9" t="s">
        <v>78</v>
      </c>
      <c r="BO67" s="9" t="s">
        <v>95</v>
      </c>
      <c r="BP67" s="12"/>
      <c r="BQ67" s="12"/>
    </row>
    <row r="68" spans="1:69" s="13" customFormat="1" ht="15" customHeight="1" x14ac:dyDescent="0.25">
      <c r="A68" s="9" t="s">
        <v>65</v>
      </c>
      <c r="B68" s="9" t="s">
        <v>66</v>
      </c>
      <c r="C68" s="9" t="s">
        <v>155</v>
      </c>
      <c r="D68" s="9" t="s">
        <v>236</v>
      </c>
      <c r="E68" s="9" t="s">
        <v>69</v>
      </c>
      <c r="F68" s="10">
        <v>0.31</v>
      </c>
      <c r="G68" s="10">
        <v>1.02</v>
      </c>
      <c r="H68" s="9" t="s">
        <v>70</v>
      </c>
      <c r="I68" s="9"/>
      <c r="J68" s="10">
        <v>2013</v>
      </c>
      <c r="K68" s="9" t="s">
        <v>106</v>
      </c>
      <c r="L68" s="11">
        <v>41425</v>
      </c>
      <c r="M68" s="11">
        <v>41455</v>
      </c>
      <c r="N68" s="10">
        <v>3</v>
      </c>
      <c r="O68" s="10">
        <v>10</v>
      </c>
      <c r="P68" s="10">
        <v>10.130000000000001</v>
      </c>
      <c r="Q68" s="10">
        <v>-1.28</v>
      </c>
      <c r="R68" s="10">
        <v>10.1</v>
      </c>
      <c r="S68" s="10">
        <v>8.92</v>
      </c>
      <c r="T68" s="9" t="s">
        <v>72</v>
      </c>
      <c r="U68" s="9" t="s">
        <v>73</v>
      </c>
      <c r="V68" s="9" t="s">
        <v>74</v>
      </c>
      <c r="W68" s="32">
        <f>VLOOKUP(V68,Tables!$M$2:$N$9,2,FALSE)</f>
        <v>0.44</v>
      </c>
      <c r="X68" s="32">
        <f>VLOOKUP(V68,Tables!$M$2:$P$9,3,FALSE)</f>
        <v>0.19</v>
      </c>
      <c r="Y68" s="32">
        <f>VLOOKUP(V68,Tables!$M$2:$P$9,4,FALSE)</f>
        <v>2.5000000000000001E-2</v>
      </c>
      <c r="Z68" s="32">
        <v>19.2</v>
      </c>
      <c r="AA68" s="10">
        <v>812</v>
      </c>
      <c r="AB68" s="10">
        <v>667.51149012785856</v>
      </c>
      <c r="AC68" s="10">
        <v>-21.65</v>
      </c>
      <c r="AD68" s="10">
        <v>102640</v>
      </c>
      <c r="AE68" s="10">
        <v>307.92</v>
      </c>
      <c r="AF68" s="10">
        <v>101595</v>
      </c>
      <c r="AG68" s="10">
        <v>1015.95</v>
      </c>
      <c r="AH68" s="10">
        <v>0</v>
      </c>
      <c r="AI68" s="10">
        <v>0</v>
      </c>
      <c r="AJ68" s="10">
        <v>0</v>
      </c>
      <c r="AK68" s="10">
        <v>708.03</v>
      </c>
      <c r="AL68" s="10">
        <v>718.18949999999995</v>
      </c>
      <c r="AM68" s="10">
        <v>1.1468440602799317</v>
      </c>
      <c r="AN68" s="10">
        <v>1.1306208180431487</v>
      </c>
      <c r="AO68" s="10">
        <v>1045</v>
      </c>
      <c r="AP68" s="10">
        <v>1508</v>
      </c>
      <c r="AQ68" s="10">
        <v>30.7</v>
      </c>
      <c r="AR68" s="10">
        <v>4.5599999999999996</v>
      </c>
      <c r="AS68" s="10">
        <v>4.54</v>
      </c>
      <c r="AT68" s="10">
        <v>4.01</v>
      </c>
      <c r="AU68" s="10">
        <v>812</v>
      </c>
      <c r="AV68" s="10">
        <v>2.0219999999999998</v>
      </c>
      <c r="AW68" s="12"/>
      <c r="AX68" s="9" t="s">
        <v>75</v>
      </c>
      <c r="AY68" s="9" t="s">
        <v>237</v>
      </c>
      <c r="AZ68" s="12" t="s">
        <v>77</v>
      </c>
      <c r="BA68" s="12"/>
      <c r="BB68" s="10">
        <v>0</v>
      </c>
      <c r="BC68" s="10">
        <v>0</v>
      </c>
      <c r="BD68" s="10">
        <v>13.26</v>
      </c>
      <c r="BE68" s="10">
        <v>0</v>
      </c>
      <c r="BF68" s="10">
        <v>0</v>
      </c>
      <c r="BG68" s="10">
        <v>0</v>
      </c>
      <c r="BH68" s="10">
        <v>0</v>
      </c>
      <c r="BI68" s="10">
        <v>2</v>
      </c>
      <c r="BJ68" s="10">
        <v>1405</v>
      </c>
      <c r="BK68" s="10">
        <v>1.3640776699029127</v>
      </c>
      <c r="BL68" s="10">
        <v>1.1313369781312128</v>
      </c>
      <c r="BM68" s="10">
        <v>505</v>
      </c>
      <c r="BN68" s="9" t="s">
        <v>78</v>
      </c>
      <c r="BO68" s="9" t="s">
        <v>78</v>
      </c>
      <c r="BP68" s="12"/>
      <c r="BQ68" s="12"/>
    </row>
    <row r="69" spans="1:69" s="13" customFormat="1" ht="15" customHeight="1" x14ac:dyDescent="0.25">
      <c r="A69" s="9" t="s">
        <v>65</v>
      </c>
      <c r="B69" s="9" t="s">
        <v>66</v>
      </c>
      <c r="C69" s="9" t="s">
        <v>128</v>
      </c>
      <c r="D69" s="9" t="s">
        <v>285</v>
      </c>
      <c r="E69" s="9" t="s">
        <v>69</v>
      </c>
      <c r="F69" s="10">
        <v>0.61</v>
      </c>
      <c r="G69" s="10">
        <v>1.37</v>
      </c>
      <c r="H69" s="9" t="s">
        <v>70</v>
      </c>
      <c r="I69" s="9"/>
      <c r="J69" s="10">
        <v>2013</v>
      </c>
      <c r="K69" s="9" t="s">
        <v>88</v>
      </c>
      <c r="L69" s="11">
        <v>41425</v>
      </c>
      <c r="M69" s="11">
        <v>41455</v>
      </c>
      <c r="N69" s="10">
        <v>6</v>
      </c>
      <c r="O69" s="10">
        <v>14</v>
      </c>
      <c r="P69" s="10">
        <v>13.66</v>
      </c>
      <c r="Q69" s="10">
        <v>2.4900000000000002</v>
      </c>
      <c r="R69" s="10">
        <v>13.6</v>
      </c>
      <c r="S69" s="10">
        <v>15.1</v>
      </c>
      <c r="T69" s="9" t="s">
        <v>72</v>
      </c>
      <c r="U69" s="9" t="s">
        <v>73</v>
      </c>
      <c r="V69" s="9" t="s">
        <v>74</v>
      </c>
      <c r="W69" s="32">
        <f>VLOOKUP(V69,Tables!$M$2:$N$9,2,FALSE)</f>
        <v>0.44</v>
      </c>
      <c r="X69" s="32">
        <f>VLOOKUP(V69,Tables!$M$2:$P$9,3,FALSE)</f>
        <v>0.19</v>
      </c>
      <c r="Y69" s="32">
        <f>VLOOKUP(V69,Tables!$M$2:$P$9,4,FALSE)</f>
        <v>2.5000000000000001E-2</v>
      </c>
      <c r="Z69" s="32">
        <v>19.2</v>
      </c>
      <c r="AA69" s="10">
        <v>880.5</v>
      </c>
      <c r="AB69" s="10">
        <v>1052.6728360496099</v>
      </c>
      <c r="AC69" s="10">
        <v>16.36</v>
      </c>
      <c r="AD69" s="10">
        <v>101300</v>
      </c>
      <c r="AE69" s="10">
        <v>607.79999999999995</v>
      </c>
      <c r="AF69" s="10">
        <v>97605</v>
      </c>
      <c r="AG69" s="10">
        <v>1366.47</v>
      </c>
      <c r="AH69" s="10">
        <v>0</v>
      </c>
      <c r="AI69" s="10">
        <v>0</v>
      </c>
      <c r="AJ69" s="10">
        <v>0</v>
      </c>
      <c r="AK69" s="10">
        <v>758.67</v>
      </c>
      <c r="AL69" s="10">
        <v>719.62800000000004</v>
      </c>
      <c r="AM69" s="10">
        <v>1.1605836529716478</v>
      </c>
      <c r="AN69" s="10">
        <v>1.2235488335640081</v>
      </c>
      <c r="AO69" s="10">
        <v>3955</v>
      </c>
      <c r="AP69" s="10">
        <v>1300</v>
      </c>
      <c r="AQ69" s="10">
        <v>-204.23</v>
      </c>
      <c r="AR69" s="10">
        <v>3.13</v>
      </c>
      <c r="AS69" s="10">
        <v>3.19</v>
      </c>
      <c r="AT69" s="10">
        <v>2.82</v>
      </c>
      <c r="AU69" s="10">
        <v>770.5</v>
      </c>
      <c r="AV69" s="10">
        <v>2.0219999999999998</v>
      </c>
      <c r="AW69" s="12"/>
      <c r="AX69" s="9" t="s">
        <v>75</v>
      </c>
      <c r="AY69" s="9" t="s">
        <v>286</v>
      </c>
      <c r="AZ69" s="12" t="s">
        <v>77</v>
      </c>
      <c r="BA69" s="12"/>
      <c r="BB69" s="10">
        <v>0</v>
      </c>
      <c r="BC69" s="10">
        <v>2</v>
      </c>
      <c r="BD69" s="10">
        <v>13.26</v>
      </c>
      <c r="BE69" s="10">
        <v>0</v>
      </c>
      <c r="BF69" s="10">
        <v>0</v>
      </c>
      <c r="BG69" s="10">
        <v>0</v>
      </c>
      <c r="BH69" s="10">
        <v>0</v>
      </c>
      <c r="BI69" s="10">
        <v>2</v>
      </c>
      <c r="BJ69" s="10">
        <v>12395</v>
      </c>
      <c r="BK69" s="10">
        <v>11.268181818181818</v>
      </c>
      <c r="BL69" s="10">
        <v>1.1647991897049115</v>
      </c>
      <c r="BM69" s="10">
        <v>108</v>
      </c>
      <c r="BN69" s="9" t="s">
        <v>78</v>
      </c>
      <c r="BO69" s="9" t="s">
        <v>78</v>
      </c>
      <c r="BP69" s="12"/>
      <c r="BQ69" s="12"/>
    </row>
    <row r="70" spans="1:69" s="13" customFormat="1" ht="15" customHeight="1" x14ac:dyDescent="0.25">
      <c r="A70" s="9" t="s">
        <v>65</v>
      </c>
      <c r="B70" s="9" t="s">
        <v>66</v>
      </c>
      <c r="C70" s="9" t="s">
        <v>247</v>
      </c>
      <c r="D70" s="9" t="s">
        <v>304</v>
      </c>
      <c r="E70" s="9" t="s">
        <v>69</v>
      </c>
      <c r="F70" s="10">
        <v>3.71</v>
      </c>
      <c r="G70" s="10">
        <v>5.64</v>
      </c>
      <c r="H70" s="9" t="s">
        <v>70</v>
      </c>
      <c r="I70" s="9"/>
      <c r="J70" s="10">
        <v>2012</v>
      </c>
      <c r="K70" s="9" t="s">
        <v>185</v>
      </c>
      <c r="L70" s="11">
        <v>41425</v>
      </c>
      <c r="M70" s="11">
        <v>41455</v>
      </c>
      <c r="N70" s="10">
        <v>34</v>
      </c>
      <c r="O70" s="10">
        <v>52</v>
      </c>
      <c r="P70" s="10">
        <v>51.84</v>
      </c>
      <c r="Q70" s="10">
        <v>0.31</v>
      </c>
      <c r="R70" s="10">
        <v>51.69</v>
      </c>
      <c r="S70" s="10">
        <v>54.69</v>
      </c>
      <c r="T70" s="9" t="s">
        <v>89</v>
      </c>
      <c r="U70" s="9" t="s">
        <v>90</v>
      </c>
      <c r="V70" s="9" t="s">
        <v>74</v>
      </c>
      <c r="W70" s="32">
        <v>0.48</v>
      </c>
      <c r="X70" s="32">
        <v>0.20727272727272728</v>
      </c>
      <c r="Y70" s="32">
        <v>2.7272727272727275E-2</v>
      </c>
      <c r="Z70" s="32">
        <v>20.948571428571427</v>
      </c>
      <c r="AA70" s="10">
        <v>2588.5</v>
      </c>
      <c r="AB70" s="10">
        <v>3015.7215545573567</v>
      </c>
      <c r="AC70" s="10">
        <v>14.17</v>
      </c>
      <c r="AD70" s="10">
        <v>109155</v>
      </c>
      <c r="AE70" s="10">
        <v>3711.27</v>
      </c>
      <c r="AF70" s="10">
        <v>108530</v>
      </c>
      <c r="AG70" s="10">
        <v>5643.56</v>
      </c>
      <c r="AH70" s="10">
        <v>0</v>
      </c>
      <c r="AI70" s="10">
        <v>0</v>
      </c>
      <c r="AJ70" s="10">
        <v>0</v>
      </c>
      <c r="AK70" s="10">
        <v>1932.29</v>
      </c>
      <c r="AL70" s="10">
        <v>1898.6457</v>
      </c>
      <c r="AM70" s="10">
        <v>1.3396022336191773</v>
      </c>
      <c r="AN70" s="10">
        <v>1.3633401955931008</v>
      </c>
      <c r="AO70" s="10">
        <v>625</v>
      </c>
      <c r="AP70" s="10">
        <v>992</v>
      </c>
      <c r="AQ70" s="10">
        <v>37</v>
      </c>
      <c r="AR70" s="10">
        <v>1.87</v>
      </c>
      <c r="AS70" s="10">
        <v>1.88</v>
      </c>
      <c r="AT70" s="10">
        <v>1.42</v>
      </c>
      <c r="AU70" s="10">
        <v>1779.5</v>
      </c>
      <c r="AV70" s="10">
        <v>1.2929999999999999</v>
      </c>
      <c r="AW70" s="12"/>
      <c r="AX70" s="9" t="s">
        <v>75</v>
      </c>
      <c r="AY70" s="9" t="s">
        <v>305</v>
      </c>
      <c r="AZ70" s="12" t="s">
        <v>77</v>
      </c>
      <c r="BA70" s="12"/>
      <c r="BB70" s="10">
        <v>0</v>
      </c>
      <c r="BC70" s="10">
        <v>3</v>
      </c>
      <c r="BD70" s="10">
        <v>13.26</v>
      </c>
      <c r="BE70" s="10">
        <v>0</v>
      </c>
      <c r="BF70" s="10">
        <v>0</v>
      </c>
      <c r="BG70" s="10">
        <v>0</v>
      </c>
      <c r="BH70" s="10">
        <v>0</v>
      </c>
      <c r="BI70" s="10">
        <v>2</v>
      </c>
      <c r="BJ70" s="10">
        <v>14760</v>
      </c>
      <c r="BK70" s="10">
        <v>11.971773866493633</v>
      </c>
      <c r="BL70" s="10">
        <v>1.5074841406954969</v>
      </c>
      <c r="BM70" s="10">
        <v>1492</v>
      </c>
      <c r="BN70" s="9" t="s">
        <v>78</v>
      </c>
      <c r="BO70" s="9" t="s">
        <v>78</v>
      </c>
      <c r="BP70" s="12"/>
      <c r="BQ70" s="12"/>
    </row>
    <row r="71" spans="1:69" s="13" customFormat="1" ht="15" customHeight="1" x14ac:dyDescent="0.25">
      <c r="A71" s="9" t="s">
        <v>65</v>
      </c>
      <c r="B71" s="9" t="s">
        <v>66</v>
      </c>
      <c r="C71" s="9" t="s">
        <v>306</v>
      </c>
      <c r="D71" s="9" t="s">
        <v>307</v>
      </c>
      <c r="E71" s="9" t="s">
        <v>69</v>
      </c>
      <c r="F71" s="10">
        <v>1.94</v>
      </c>
      <c r="G71" s="10">
        <v>3.17</v>
      </c>
      <c r="H71" s="9" t="s">
        <v>70</v>
      </c>
      <c r="I71" s="9"/>
      <c r="J71" s="10">
        <v>2012</v>
      </c>
      <c r="K71" s="9" t="s">
        <v>185</v>
      </c>
      <c r="L71" s="11">
        <v>41425</v>
      </c>
      <c r="M71" s="11">
        <v>41455</v>
      </c>
      <c r="N71" s="10">
        <v>28</v>
      </c>
      <c r="O71" s="10">
        <v>46</v>
      </c>
      <c r="P71" s="10">
        <v>45.72</v>
      </c>
      <c r="Q71" s="10">
        <v>0.61</v>
      </c>
      <c r="R71" s="10">
        <v>45.51</v>
      </c>
      <c r="S71" s="10">
        <v>47.19</v>
      </c>
      <c r="T71" s="9" t="s">
        <v>79</v>
      </c>
      <c r="U71" s="9" t="s">
        <v>73</v>
      </c>
      <c r="V71" s="9" t="s">
        <v>74</v>
      </c>
      <c r="W71" s="32">
        <f>VLOOKUP(V71,Tables!$M$2:$N$9,2,FALSE)</f>
        <v>0.44</v>
      </c>
      <c r="X71" s="32">
        <f>VLOOKUP(V71,Tables!$M$2:$P$9,3,FALSE)</f>
        <v>0.19</v>
      </c>
      <c r="Y71" s="32">
        <f>VLOOKUP(V71,Tables!$M$2:$P$9,4,FALSE)</f>
        <v>2.5000000000000001E-2</v>
      </c>
      <c r="Z71" s="32">
        <v>19.2</v>
      </c>
      <c r="AA71" s="10">
        <v>1607</v>
      </c>
      <c r="AB71" s="10">
        <v>1746.4896328691079</v>
      </c>
      <c r="AC71" s="10">
        <v>7.99</v>
      </c>
      <c r="AD71" s="10">
        <v>69425</v>
      </c>
      <c r="AE71" s="10">
        <v>1943.9</v>
      </c>
      <c r="AF71" s="10">
        <v>68830</v>
      </c>
      <c r="AG71" s="10">
        <v>3166.18</v>
      </c>
      <c r="AH71" s="10">
        <v>0</v>
      </c>
      <c r="AI71" s="10">
        <v>0</v>
      </c>
      <c r="AJ71" s="10">
        <v>0</v>
      </c>
      <c r="AK71" s="10">
        <v>1222.28</v>
      </c>
      <c r="AL71" s="10">
        <v>1188.5533</v>
      </c>
      <c r="AM71" s="10">
        <v>1.314756029714959</v>
      </c>
      <c r="AN71" s="10">
        <v>1.3520638914552676</v>
      </c>
      <c r="AO71" s="10">
        <v>595</v>
      </c>
      <c r="AP71" s="10">
        <v>636</v>
      </c>
      <c r="AQ71" s="10">
        <v>6.45</v>
      </c>
      <c r="AR71" s="10">
        <v>2.14</v>
      </c>
      <c r="AS71" s="10">
        <v>2.15</v>
      </c>
      <c r="AT71" s="10">
        <v>1.65</v>
      </c>
      <c r="AU71" s="10">
        <v>1307</v>
      </c>
      <c r="AV71" s="10">
        <v>1.7010000000000001</v>
      </c>
      <c r="AW71" s="12"/>
      <c r="AX71" s="9" t="s">
        <v>75</v>
      </c>
      <c r="AY71" s="9" t="s">
        <v>308</v>
      </c>
      <c r="AZ71" s="12" t="s">
        <v>77</v>
      </c>
      <c r="BA71" s="12"/>
      <c r="BB71" s="10">
        <v>0</v>
      </c>
      <c r="BC71" s="10">
        <v>3</v>
      </c>
      <c r="BD71" s="10">
        <v>13.26</v>
      </c>
      <c r="BE71" s="10">
        <v>0</v>
      </c>
      <c r="BF71" s="10">
        <v>0</v>
      </c>
      <c r="BG71" s="10">
        <v>0</v>
      </c>
      <c r="BH71" s="10">
        <v>0</v>
      </c>
      <c r="BI71" s="10">
        <v>2</v>
      </c>
      <c r="BJ71" s="10">
        <v>8790</v>
      </c>
      <c r="BK71" s="10">
        <v>11.324400927595981</v>
      </c>
      <c r="BL71" s="10">
        <v>1.4711891309984992</v>
      </c>
      <c r="BM71" s="10">
        <v>449</v>
      </c>
      <c r="BN71" s="9" t="s">
        <v>95</v>
      </c>
      <c r="BO71" s="9" t="s">
        <v>95</v>
      </c>
      <c r="BP71" s="12"/>
      <c r="BQ71" s="12"/>
    </row>
    <row r="72" spans="1:69" s="13" customFormat="1" ht="15" customHeight="1" x14ac:dyDescent="0.25">
      <c r="A72" s="9" t="s">
        <v>65</v>
      </c>
      <c r="B72" s="9" t="s">
        <v>66</v>
      </c>
      <c r="C72" s="9" t="s">
        <v>309</v>
      </c>
      <c r="D72" s="9" t="s">
        <v>310</v>
      </c>
      <c r="E72" s="9" t="s">
        <v>69</v>
      </c>
      <c r="F72" s="10">
        <v>6.72</v>
      </c>
      <c r="G72" s="10">
        <v>7.73</v>
      </c>
      <c r="H72" s="9" t="s">
        <v>70</v>
      </c>
      <c r="I72" s="9"/>
      <c r="J72" s="10">
        <v>2012</v>
      </c>
      <c r="K72" s="9" t="s">
        <v>88</v>
      </c>
      <c r="L72" s="11">
        <v>41425</v>
      </c>
      <c r="M72" s="11">
        <v>41455</v>
      </c>
      <c r="N72" s="10">
        <v>237</v>
      </c>
      <c r="O72" s="10">
        <v>275</v>
      </c>
      <c r="P72" s="10">
        <v>275.10000000000002</v>
      </c>
      <c r="Q72" s="10">
        <v>-0.04</v>
      </c>
      <c r="R72" s="10">
        <v>275.29000000000002</v>
      </c>
      <c r="S72" s="10">
        <v>276.60000000000002</v>
      </c>
      <c r="T72" s="9" t="s">
        <v>81</v>
      </c>
      <c r="U72" s="9" t="s">
        <v>82</v>
      </c>
      <c r="V72" s="9" t="s">
        <v>74</v>
      </c>
      <c r="W72" s="32">
        <v>0.46</v>
      </c>
      <c r="X72" s="32">
        <v>0.19863636363636364</v>
      </c>
      <c r="Y72" s="32">
        <v>2.6136363636363638E-2</v>
      </c>
      <c r="Z72" s="32">
        <v>20.075714285714284</v>
      </c>
      <c r="AA72" s="10">
        <v>5750</v>
      </c>
      <c r="AB72" s="10">
        <v>5994.4544691178335</v>
      </c>
      <c r="AC72" s="10">
        <v>4.08</v>
      </c>
      <c r="AD72" s="10">
        <v>79423</v>
      </c>
      <c r="AE72" s="10">
        <v>18823.251</v>
      </c>
      <c r="AF72" s="10">
        <v>78738</v>
      </c>
      <c r="AG72" s="10">
        <v>21652.95</v>
      </c>
      <c r="AH72" s="10">
        <v>0</v>
      </c>
      <c r="AI72" s="10">
        <v>0</v>
      </c>
      <c r="AJ72" s="10">
        <v>0</v>
      </c>
      <c r="AK72" s="10">
        <v>2829.6990000000001</v>
      </c>
      <c r="AL72" s="10">
        <v>2852.5330199999999</v>
      </c>
      <c r="AM72" s="10">
        <v>2.0320182464636698</v>
      </c>
      <c r="AN72" s="10">
        <v>2.015752301440493</v>
      </c>
      <c r="AO72" s="10">
        <v>745</v>
      </c>
      <c r="AP72" s="10">
        <v>465</v>
      </c>
      <c r="AQ72" s="10">
        <v>-60.22</v>
      </c>
      <c r="AR72" s="10">
        <v>0.95</v>
      </c>
      <c r="AS72" s="10">
        <v>0.95</v>
      </c>
      <c r="AT72" s="10">
        <v>0.5</v>
      </c>
      <c r="AU72" s="10">
        <v>5750</v>
      </c>
      <c r="AV72" s="10">
        <v>1.1850000000000001</v>
      </c>
      <c r="AW72" s="12"/>
      <c r="AX72" s="9" t="s">
        <v>75</v>
      </c>
      <c r="AY72" s="9" t="s">
        <v>311</v>
      </c>
      <c r="AZ72" s="12" t="s">
        <v>77</v>
      </c>
      <c r="BA72" s="12"/>
      <c r="BB72" s="10">
        <v>0</v>
      </c>
      <c r="BC72" s="10">
        <v>9</v>
      </c>
      <c r="BD72" s="10">
        <v>13.26</v>
      </c>
      <c r="BE72" s="10">
        <v>0</v>
      </c>
      <c r="BF72" s="10">
        <v>0</v>
      </c>
      <c r="BG72" s="10">
        <v>0</v>
      </c>
      <c r="BH72" s="10">
        <v>0</v>
      </c>
      <c r="BI72" s="10">
        <v>2</v>
      </c>
      <c r="BJ72" s="10">
        <v>3145</v>
      </c>
      <c r="BK72" s="10">
        <v>3.8408460852680042</v>
      </c>
      <c r="BL72" s="10">
        <v>2.3153374902920212</v>
      </c>
      <c r="BM72" s="10">
        <v>209</v>
      </c>
      <c r="BN72" s="9" t="s">
        <v>78</v>
      </c>
      <c r="BO72" s="9" t="s">
        <v>78</v>
      </c>
      <c r="BP72" s="12"/>
      <c r="BQ72" s="12"/>
    </row>
    <row r="73" spans="1:69" s="13" customFormat="1" ht="15" customHeight="1" x14ac:dyDescent="0.25">
      <c r="A73" s="9" t="s">
        <v>65</v>
      </c>
      <c r="B73" s="9" t="s">
        <v>66</v>
      </c>
      <c r="C73" s="9" t="s">
        <v>312</v>
      </c>
      <c r="D73" s="9" t="s">
        <v>313</v>
      </c>
      <c r="E73" s="9" t="s">
        <v>69</v>
      </c>
      <c r="F73" s="10">
        <v>6.91</v>
      </c>
      <c r="G73" s="10">
        <v>8.1199999999999992</v>
      </c>
      <c r="H73" s="9" t="s">
        <v>70</v>
      </c>
      <c r="I73" s="9"/>
      <c r="J73" s="10">
        <v>2012</v>
      </c>
      <c r="K73" s="9" t="s">
        <v>88</v>
      </c>
      <c r="L73" s="11">
        <v>41425</v>
      </c>
      <c r="M73" s="11">
        <v>41455</v>
      </c>
      <c r="N73" s="10">
        <v>220</v>
      </c>
      <c r="O73" s="10">
        <v>260</v>
      </c>
      <c r="P73" s="10">
        <v>259.95</v>
      </c>
      <c r="Q73" s="10">
        <v>0.02</v>
      </c>
      <c r="R73" s="10">
        <v>260.20999999999998</v>
      </c>
      <c r="S73" s="10">
        <v>259.36</v>
      </c>
      <c r="T73" s="9" t="s">
        <v>81</v>
      </c>
      <c r="U73" s="9" t="s">
        <v>82</v>
      </c>
      <c r="V73" s="9" t="s">
        <v>74</v>
      </c>
      <c r="W73" s="32">
        <v>0.46</v>
      </c>
      <c r="X73" s="32">
        <v>0.19863636363636364</v>
      </c>
      <c r="Y73" s="32">
        <v>2.6136363636363638E-2</v>
      </c>
      <c r="Z73" s="32">
        <v>20.075714285714284</v>
      </c>
      <c r="AA73" s="10">
        <v>6600</v>
      </c>
      <c r="AB73" s="10">
        <v>6517.3933237514275</v>
      </c>
      <c r="AC73" s="10">
        <v>-1.27</v>
      </c>
      <c r="AD73" s="10">
        <v>87909</v>
      </c>
      <c r="AE73" s="10">
        <v>19339.98</v>
      </c>
      <c r="AF73" s="10">
        <v>87439</v>
      </c>
      <c r="AG73" s="10">
        <v>22734.14</v>
      </c>
      <c r="AH73" s="10">
        <v>0</v>
      </c>
      <c r="AI73" s="10">
        <v>0</v>
      </c>
      <c r="AJ73" s="10">
        <v>0</v>
      </c>
      <c r="AK73" s="10">
        <v>3394.16</v>
      </c>
      <c r="AL73" s="10">
        <v>3412.5221900000001</v>
      </c>
      <c r="AM73" s="10">
        <v>1.944516463572725</v>
      </c>
      <c r="AN73" s="10">
        <v>1.9340533577599974</v>
      </c>
      <c r="AO73" s="10">
        <v>515</v>
      </c>
      <c r="AP73" s="10">
        <v>496</v>
      </c>
      <c r="AQ73" s="10">
        <v>-3.83</v>
      </c>
      <c r="AR73" s="10">
        <v>1.05</v>
      </c>
      <c r="AS73" s="10">
        <v>1.05</v>
      </c>
      <c r="AT73" s="10">
        <v>0.56000000000000005</v>
      </c>
      <c r="AU73" s="10">
        <v>6600</v>
      </c>
      <c r="AV73" s="10">
        <v>1.1850000000000001</v>
      </c>
      <c r="AW73" s="12"/>
      <c r="AX73" s="9" t="s">
        <v>75</v>
      </c>
      <c r="AY73" s="9" t="s">
        <v>314</v>
      </c>
      <c r="AZ73" s="12" t="s">
        <v>77</v>
      </c>
      <c r="BA73" s="12"/>
      <c r="BB73" s="10">
        <v>0</v>
      </c>
      <c r="BC73" s="10">
        <v>9</v>
      </c>
      <c r="BD73" s="10">
        <v>13.26</v>
      </c>
      <c r="BE73" s="10">
        <v>0</v>
      </c>
      <c r="BF73" s="10">
        <v>0</v>
      </c>
      <c r="BG73" s="10">
        <v>0</v>
      </c>
      <c r="BH73" s="10">
        <v>0</v>
      </c>
      <c r="BI73" s="10">
        <v>2</v>
      </c>
      <c r="BJ73" s="10">
        <v>3180</v>
      </c>
      <c r="BK73" s="10">
        <v>3.5091978503404362</v>
      </c>
      <c r="BL73" s="10">
        <v>2.2847079947515021</v>
      </c>
      <c r="BM73" s="10">
        <v>349</v>
      </c>
      <c r="BN73" s="9" t="s">
        <v>78</v>
      </c>
      <c r="BO73" s="9" t="s">
        <v>78</v>
      </c>
      <c r="BP73" s="12"/>
      <c r="BQ73" s="12"/>
    </row>
    <row r="74" spans="1:69" s="13" customFormat="1" ht="15" customHeight="1" x14ac:dyDescent="0.25">
      <c r="A74" s="9" t="s">
        <v>65</v>
      </c>
      <c r="B74" s="9" t="s">
        <v>66</v>
      </c>
      <c r="C74" s="9" t="s">
        <v>169</v>
      </c>
      <c r="D74" s="9" t="s">
        <v>315</v>
      </c>
      <c r="E74" s="9" t="s">
        <v>69</v>
      </c>
      <c r="F74" s="10">
        <v>7.75</v>
      </c>
      <c r="G74" s="10">
        <v>9.1</v>
      </c>
      <c r="H74" s="9" t="s">
        <v>70</v>
      </c>
      <c r="I74" s="9"/>
      <c r="J74" s="10">
        <v>2012</v>
      </c>
      <c r="K74" s="9" t="s">
        <v>106</v>
      </c>
      <c r="L74" s="11">
        <v>41425</v>
      </c>
      <c r="M74" s="11">
        <v>41455</v>
      </c>
      <c r="N74" s="10">
        <v>216</v>
      </c>
      <c r="O74" s="10">
        <v>255</v>
      </c>
      <c r="P74" s="10">
        <v>254.95</v>
      </c>
      <c r="Q74" s="10">
        <v>0.02</v>
      </c>
      <c r="R74" s="10">
        <v>255.2</v>
      </c>
      <c r="S74" s="10">
        <v>255.55</v>
      </c>
      <c r="T74" s="9" t="s">
        <v>81</v>
      </c>
      <c r="U74" s="9" t="s">
        <v>82</v>
      </c>
      <c r="V74" s="9" t="s">
        <v>74</v>
      </c>
      <c r="W74" s="32">
        <v>0.46</v>
      </c>
      <c r="X74" s="32">
        <v>0.19863636363636364</v>
      </c>
      <c r="Y74" s="32">
        <v>2.6136363636363638E-2</v>
      </c>
      <c r="Z74" s="32">
        <v>20.075714285714284</v>
      </c>
      <c r="AA74" s="10">
        <v>7325</v>
      </c>
      <c r="AB74" s="10">
        <v>7453.1921537539647</v>
      </c>
      <c r="AC74" s="10">
        <v>1.72</v>
      </c>
      <c r="AD74" s="10">
        <v>100438</v>
      </c>
      <c r="AE74" s="10">
        <v>21694.608</v>
      </c>
      <c r="AF74" s="10">
        <v>99948</v>
      </c>
      <c r="AG74" s="10">
        <v>25486.74</v>
      </c>
      <c r="AH74" s="10">
        <v>0</v>
      </c>
      <c r="AI74" s="10">
        <v>0</v>
      </c>
      <c r="AJ74" s="10">
        <v>0</v>
      </c>
      <c r="AK74" s="10">
        <v>3792.1320000000001</v>
      </c>
      <c r="AL74" s="10">
        <v>3812.1215999999999</v>
      </c>
      <c r="AM74" s="10">
        <v>1.9316310719141634</v>
      </c>
      <c r="AN74" s="10">
        <v>1.9215021892271222</v>
      </c>
      <c r="AO74" s="10">
        <v>540</v>
      </c>
      <c r="AP74" s="10">
        <v>589</v>
      </c>
      <c r="AQ74" s="10">
        <v>8.32</v>
      </c>
      <c r="AR74" s="10">
        <v>1.04</v>
      </c>
      <c r="AS74" s="10">
        <v>1.04</v>
      </c>
      <c r="AT74" s="10">
        <v>0.55000000000000004</v>
      </c>
      <c r="AU74" s="10">
        <v>7325</v>
      </c>
      <c r="AV74" s="10">
        <v>1.1850000000000001</v>
      </c>
      <c r="AW74" s="12"/>
      <c r="AX74" s="9" t="s">
        <v>75</v>
      </c>
      <c r="AY74" s="9" t="s">
        <v>316</v>
      </c>
      <c r="AZ74" s="12" t="s">
        <v>77</v>
      </c>
      <c r="BA74" s="12"/>
      <c r="BB74" s="10">
        <v>0</v>
      </c>
      <c r="BC74" s="10">
        <v>9</v>
      </c>
      <c r="BD74" s="10">
        <v>13.26</v>
      </c>
      <c r="BE74" s="10">
        <v>0</v>
      </c>
      <c r="BF74" s="10">
        <v>0</v>
      </c>
      <c r="BG74" s="10">
        <v>0</v>
      </c>
      <c r="BH74" s="10">
        <v>0</v>
      </c>
      <c r="BI74" s="10">
        <v>2</v>
      </c>
      <c r="BJ74" s="10">
        <v>2860</v>
      </c>
      <c r="BK74" s="10">
        <v>2.7818846782351567</v>
      </c>
      <c r="BL74" s="10">
        <v>2.219843345743834</v>
      </c>
      <c r="BM74" s="10">
        <v>2140</v>
      </c>
      <c r="BN74" s="9" t="s">
        <v>95</v>
      </c>
      <c r="BO74" s="9" t="s">
        <v>95</v>
      </c>
      <c r="BP74" s="12"/>
      <c r="BQ74" s="12"/>
    </row>
    <row r="75" spans="1:69" s="13" customFormat="1" ht="15" customHeight="1" x14ac:dyDescent="0.25">
      <c r="A75" s="9" t="s">
        <v>65</v>
      </c>
      <c r="B75" s="9" t="s">
        <v>66</v>
      </c>
      <c r="C75" s="9" t="s">
        <v>221</v>
      </c>
      <c r="D75" s="9" t="s">
        <v>317</v>
      </c>
      <c r="E75" s="9" t="s">
        <v>69</v>
      </c>
      <c r="F75" s="10">
        <v>5.62</v>
      </c>
      <c r="G75" s="10">
        <v>6.67</v>
      </c>
      <c r="H75" s="9" t="s">
        <v>70</v>
      </c>
      <c r="I75" s="9"/>
      <c r="J75" s="10">
        <v>2012</v>
      </c>
      <c r="K75" s="9" t="s">
        <v>93</v>
      </c>
      <c r="L75" s="11">
        <v>41425</v>
      </c>
      <c r="M75" s="11">
        <v>41455</v>
      </c>
      <c r="N75" s="10">
        <v>197</v>
      </c>
      <c r="O75" s="10">
        <v>235</v>
      </c>
      <c r="P75" s="10">
        <v>232.49</v>
      </c>
      <c r="Q75" s="10">
        <v>1.08</v>
      </c>
      <c r="R75" s="10">
        <v>232.72</v>
      </c>
      <c r="S75" s="10">
        <v>236.63</v>
      </c>
      <c r="T75" s="9" t="s">
        <v>81</v>
      </c>
      <c r="U75" s="9" t="s">
        <v>82</v>
      </c>
      <c r="V75" s="9" t="s">
        <v>74</v>
      </c>
      <c r="W75" s="32">
        <v>0.46</v>
      </c>
      <c r="X75" s="32">
        <v>0.19863636363636364</v>
      </c>
      <c r="Y75" s="32">
        <v>2.6136363636363638E-2</v>
      </c>
      <c r="Z75" s="32">
        <v>20.075714285714284</v>
      </c>
      <c r="AA75" s="10">
        <v>5212.5</v>
      </c>
      <c r="AB75" s="10">
        <v>5843.6082506983048</v>
      </c>
      <c r="AC75" s="10">
        <v>10.8</v>
      </c>
      <c r="AD75" s="10">
        <v>79864</v>
      </c>
      <c r="AE75" s="10">
        <v>15733.208000000001</v>
      </c>
      <c r="AF75" s="10">
        <v>79429</v>
      </c>
      <c r="AG75" s="10">
        <v>18665.814999999999</v>
      </c>
      <c r="AH75" s="10">
        <v>0</v>
      </c>
      <c r="AI75" s="10">
        <v>0</v>
      </c>
      <c r="AJ75" s="10">
        <v>0</v>
      </c>
      <c r="AK75" s="10">
        <v>2932.607</v>
      </c>
      <c r="AL75" s="10">
        <v>2751.5088799999999</v>
      </c>
      <c r="AM75" s="10">
        <v>1.7774287519602865</v>
      </c>
      <c r="AN75" s="10">
        <v>1.8944151108827241</v>
      </c>
      <c r="AO75" s="10">
        <v>435</v>
      </c>
      <c r="AP75" s="10">
        <v>489</v>
      </c>
      <c r="AQ75" s="10">
        <v>11.04</v>
      </c>
      <c r="AR75" s="10">
        <v>1.01</v>
      </c>
      <c r="AS75" s="10">
        <v>1.02</v>
      </c>
      <c r="AT75" s="10">
        <v>0.59</v>
      </c>
      <c r="AU75" s="10">
        <v>5212.5</v>
      </c>
      <c r="AV75" s="10">
        <v>1.1850000000000001</v>
      </c>
      <c r="AW75" s="12"/>
      <c r="AX75" s="9" t="s">
        <v>75</v>
      </c>
      <c r="AY75" s="9" t="s">
        <v>318</v>
      </c>
      <c r="AZ75" s="12" t="s">
        <v>77</v>
      </c>
      <c r="BA75" s="12"/>
      <c r="BB75" s="10">
        <v>0</v>
      </c>
      <c r="BC75" s="10">
        <v>10</v>
      </c>
      <c r="BD75" s="10">
        <v>13.26</v>
      </c>
      <c r="BE75" s="10">
        <v>0</v>
      </c>
      <c r="BF75" s="10">
        <v>0</v>
      </c>
      <c r="BG75" s="10">
        <v>0</v>
      </c>
      <c r="BH75" s="10">
        <v>0</v>
      </c>
      <c r="BI75" s="10">
        <v>2</v>
      </c>
      <c r="BJ75" s="10">
        <v>3455</v>
      </c>
      <c r="BK75" s="10">
        <v>4.1684764248829689</v>
      </c>
      <c r="BL75" s="10">
        <v>2.1702365940390917</v>
      </c>
      <c r="BM75" s="10">
        <v>7864</v>
      </c>
      <c r="BN75" s="9" t="s">
        <v>78</v>
      </c>
      <c r="BO75" s="9" t="s">
        <v>134</v>
      </c>
      <c r="BP75" s="12"/>
      <c r="BQ75" s="12"/>
    </row>
    <row r="76" spans="1:69" s="13" customFormat="1" ht="15" customHeight="1" x14ac:dyDescent="0.25">
      <c r="A76" s="9" t="s">
        <v>65</v>
      </c>
      <c r="B76" s="9" t="s">
        <v>66</v>
      </c>
      <c r="C76" s="9" t="s">
        <v>116</v>
      </c>
      <c r="D76" s="9" t="s">
        <v>319</v>
      </c>
      <c r="E76" s="9" t="s">
        <v>69</v>
      </c>
      <c r="F76" s="10">
        <v>5.69</v>
      </c>
      <c r="G76" s="10">
        <v>6.59</v>
      </c>
      <c r="H76" s="9" t="s">
        <v>70</v>
      </c>
      <c r="I76" s="9"/>
      <c r="J76" s="10">
        <v>2012</v>
      </c>
      <c r="K76" s="9" t="s">
        <v>93</v>
      </c>
      <c r="L76" s="11">
        <v>41425</v>
      </c>
      <c r="M76" s="11">
        <v>41455</v>
      </c>
      <c r="N76" s="10">
        <v>209</v>
      </c>
      <c r="O76" s="10">
        <v>244</v>
      </c>
      <c r="P76" s="10">
        <v>243.8</v>
      </c>
      <c r="Q76" s="10">
        <v>0.08</v>
      </c>
      <c r="R76" s="10">
        <v>244.05</v>
      </c>
      <c r="S76" s="10">
        <v>248.62</v>
      </c>
      <c r="T76" s="9" t="s">
        <v>81</v>
      </c>
      <c r="U76" s="9" t="s">
        <v>82</v>
      </c>
      <c r="V76" s="9" t="s">
        <v>74</v>
      </c>
      <c r="W76" s="32">
        <v>0.46</v>
      </c>
      <c r="X76" s="32">
        <v>0.19863636363636364</v>
      </c>
      <c r="Y76" s="32">
        <v>2.6136363636363638E-2</v>
      </c>
      <c r="Z76" s="32">
        <v>20.075714285714284</v>
      </c>
      <c r="AA76" s="10">
        <v>4925</v>
      </c>
      <c r="AB76" s="10">
        <v>5628.0328893375272</v>
      </c>
      <c r="AC76" s="10">
        <v>12.49</v>
      </c>
      <c r="AD76" s="10">
        <v>76179</v>
      </c>
      <c r="AE76" s="10">
        <v>15921.411</v>
      </c>
      <c r="AF76" s="10">
        <v>75650</v>
      </c>
      <c r="AG76" s="10">
        <v>18458.599999999999</v>
      </c>
      <c r="AH76" s="10">
        <v>0</v>
      </c>
      <c r="AI76" s="10">
        <v>0</v>
      </c>
      <c r="AJ76" s="10">
        <v>0</v>
      </c>
      <c r="AK76" s="10">
        <v>2537.1889999999999</v>
      </c>
      <c r="AL76" s="10">
        <v>2540.9715000000001</v>
      </c>
      <c r="AM76" s="10">
        <v>1.9411246067990993</v>
      </c>
      <c r="AN76" s="10">
        <v>1.9382350412037286</v>
      </c>
      <c r="AO76" s="10">
        <v>529</v>
      </c>
      <c r="AP76" s="10">
        <v>434</v>
      </c>
      <c r="AQ76" s="10">
        <v>-21.89</v>
      </c>
      <c r="AR76" s="10">
        <v>0.96</v>
      </c>
      <c r="AS76" s="10">
        <v>0.96</v>
      </c>
      <c r="AT76" s="10">
        <v>0.52</v>
      </c>
      <c r="AU76" s="10">
        <v>4925</v>
      </c>
      <c r="AV76" s="10">
        <v>1.1850000000000001</v>
      </c>
      <c r="AW76" s="12"/>
      <c r="AX76" s="9" t="s">
        <v>75</v>
      </c>
      <c r="AY76" s="9" t="s">
        <v>320</v>
      </c>
      <c r="AZ76" s="12" t="s">
        <v>77</v>
      </c>
      <c r="BA76" s="12"/>
      <c r="BB76" s="10">
        <v>0</v>
      </c>
      <c r="BC76" s="10">
        <v>10</v>
      </c>
      <c r="BD76" s="10">
        <v>13.26</v>
      </c>
      <c r="BE76" s="10">
        <v>0</v>
      </c>
      <c r="BF76" s="10">
        <v>0</v>
      </c>
      <c r="BG76" s="10">
        <v>0</v>
      </c>
      <c r="BH76" s="10">
        <v>0</v>
      </c>
      <c r="BI76" s="10">
        <v>2</v>
      </c>
      <c r="BJ76" s="10">
        <v>8604</v>
      </c>
      <c r="BK76" s="10">
        <v>10.21197806632326</v>
      </c>
      <c r="BL76" s="10">
        <v>2.4735235781045297</v>
      </c>
      <c r="BM76" s="10">
        <v>2010</v>
      </c>
      <c r="BN76" s="9" t="s">
        <v>78</v>
      </c>
      <c r="BO76" s="9" t="s">
        <v>78</v>
      </c>
      <c r="BP76" s="12"/>
      <c r="BQ76" s="12"/>
    </row>
    <row r="77" spans="1:69" s="13" customFormat="1" ht="15" customHeight="1" x14ac:dyDescent="0.25">
      <c r="A77" s="9" t="s">
        <v>65</v>
      </c>
      <c r="B77" s="9" t="s">
        <v>66</v>
      </c>
      <c r="C77" s="9" t="s">
        <v>152</v>
      </c>
      <c r="D77" s="9" t="s">
        <v>321</v>
      </c>
      <c r="E77" s="9" t="s">
        <v>69</v>
      </c>
      <c r="F77" s="10">
        <v>4.92</v>
      </c>
      <c r="G77" s="10">
        <v>5.82</v>
      </c>
      <c r="H77" s="9" t="s">
        <v>322</v>
      </c>
      <c r="I77" s="9"/>
      <c r="J77" s="10">
        <v>2012</v>
      </c>
      <c r="K77" s="9" t="s">
        <v>93</v>
      </c>
      <c r="L77" s="11">
        <v>41425</v>
      </c>
      <c r="M77" s="11">
        <v>41455</v>
      </c>
      <c r="N77" s="10">
        <v>188</v>
      </c>
      <c r="O77" s="10">
        <v>224</v>
      </c>
      <c r="P77" s="10">
        <v>220.98</v>
      </c>
      <c r="Q77" s="10">
        <v>1.37</v>
      </c>
      <c r="R77" s="10">
        <v>221.23</v>
      </c>
      <c r="S77" s="10">
        <v>227.51</v>
      </c>
      <c r="T77" s="9" t="s">
        <v>81</v>
      </c>
      <c r="U77" s="9" t="s">
        <v>82</v>
      </c>
      <c r="V77" s="9" t="s">
        <v>74</v>
      </c>
      <c r="W77" s="32">
        <v>0.46</v>
      </c>
      <c r="X77" s="32">
        <v>0.19863636363636364</v>
      </c>
      <c r="Y77" s="32">
        <v>2.6136363636363638E-2</v>
      </c>
      <c r="Z77" s="32">
        <v>20.075714285714284</v>
      </c>
      <c r="AA77" s="10">
        <v>4400</v>
      </c>
      <c r="AB77" s="10">
        <v>5298.3761159189262</v>
      </c>
      <c r="AC77" s="10">
        <v>16.96</v>
      </c>
      <c r="AD77" s="10">
        <v>73224</v>
      </c>
      <c r="AE77" s="10">
        <v>13766.111999999999</v>
      </c>
      <c r="AF77" s="10">
        <v>72804</v>
      </c>
      <c r="AG77" s="10">
        <v>16308.096</v>
      </c>
      <c r="AH77" s="10">
        <v>0</v>
      </c>
      <c r="AI77" s="10">
        <v>0</v>
      </c>
      <c r="AJ77" s="10">
        <v>0</v>
      </c>
      <c r="AK77" s="10">
        <v>2541.9839999999999</v>
      </c>
      <c r="AL77" s="10">
        <v>2340.3169200000002</v>
      </c>
      <c r="AM77" s="10">
        <v>1.7309314299381899</v>
      </c>
      <c r="AN77" s="10">
        <v>1.8800872490380491</v>
      </c>
      <c r="AO77" s="10">
        <v>420</v>
      </c>
      <c r="AP77" s="10">
        <v>499</v>
      </c>
      <c r="AQ77" s="10">
        <v>15.83</v>
      </c>
      <c r="AR77" s="10">
        <v>0.98</v>
      </c>
      <c r="AS77" s="10">
        <v>0.98</v>
      </c>
      <c r="AT77" s="10">
        <v>0.57999999999999996</v>
      </c>
      <c r="AU77" s="10">
        <v>4400</v>
      </c>
      <c r="AV77" s="10">
        <v>1.1850000000000001</v>
      </c>
      <c r="AW77" s="12"/>
      <c r="AX77" s="9" t="s">
        <v>75</v>
      </c>
      <c r="AY77" s="9" t="s">
        <v>323</v>
      </c>
      <c r="AZ77" s="12" t="s">
        <v>77</v>
      </c>
      <c r="BA77" s="12"/>
      <c r="BB77" s="10">
        <v>0</v>
      </c>
      <c r="BC77" s="10">
        <v>10</v>
      </c>
      <c r="BD77" s="10">
        <v>13.26</v>
      </c>
      <c r="BE77" s="10">
        <v>0</v>
      </c>
      <c r="BF77" s="10">
        <v>0</v>
      </c>
      <c r="BG77" s="10">
        <v>0</v>
      </c>
      <c r="BH77" s="10">
        <v>0</v>
      </c>
      <c r="BI77" s="10">
        <v>2</v>
      </c>
      <c r="BJ77" s="10">
        <v>3925</v>
      </c>
      <c r="BK77" s="10">
        <v>5.1154061697663202</v>
      </c>
      <c r="BL77" s="10">
        <v>2.0936211731489212</v>
      </c>
      <c r="BM77" s="10">
        <v>708</v>
      </c>
      <c r="BN77" s="9" t="s">
        <v>78</v>
      </c>
      <c r="BO77" s="9" t="s">
        <v>78</v>
      </c>
      <c r="BP77" s="12"/>
      <c r="BQ77" s="12"/>
    </row>
    <row r="78" spans="1:69" s="13" customFormat="1" ht="15" customHeight="1" x14ac:dyDescent="0.25">
      <c r="A78" s="9" t="s">
        <v>65</v>
      </c>
      <c r="B78" s="9" t="s">
        <v>66</v>
      </c>
      <c r="C78" s="9" t="s">
        <v>324</v>
      </c>
      <c r="D78" s="9" t="s">
        <v>325</v>
      </c>
      <c r="E78" s="9" t="s">
        <v>69</v>
      </c>
      <c r="F78" s="10">
        <v>4.03</v>
      </c>
      <c r="G78" s="10">
        <v>4.78</v>
      </c>
      <c r="H78" s="9" t="s">
        <v>322</v>
      </c>
      <c r="I78" s="9"/>
      <c r="J78" s="10">
        <v>2012</v>
      </c>
      <c r="K78" s="9" t="s">
        <v>93</v>
      </c>
      <c r="L78" s="11">
        <v>41425</v>
      </c>
      <c r="M78" s="11">
        <v>41455</v>
      </c>
      <c r="N78" s="10">
        <v>165</v>
      </c>
      <c r="O78" s="10">
        <v>197</v>
      </c>
      <c r="P78" s="10">
        <v>196.62</v>
      </c>
      <c r="Q78" s="10">
        <v>0.19</v>
      </c>
      <c r="R78" s="10">
        <v>196.85</v>
      </c>
      <c r="S78" s="10">
        <v>202.94</v>
      </c>
      <c r="T78" s="9" t="s">
        <v>81</v>
      </c>
      <c r="U78" s="9" t="s">
        <v>82</v>
      </c>
      <c r="V78" s="9" t="s">
        <v>74</v>
      </c>
      <c r="W78" s="32">
        <v>0.46</v>
      </c>
      <c r="X78" s="32">
        <v>0.19863636363636364</v>
      </c>
      <c r="Y78" s="32">
        <v>2.6136363636363638E-2</v>
      </c>
      <c r="Z78" s="32">
        <v>20.075714285714284</v>
      </c>
      <c r="AA78" s="10">
        <v>3850</v>
      </c>
      <c r="AB78" s="10">
        <v>4639.3751928299316</v>
      </c>
      <c r="AC78" s="10">
        <v>17.010000000000002</v>
      </c>
      <c r="AD78" s="10">
        <v>68405</v>
      </c>
      <c r="AE78" s="10">
        <v>11286.825000000001</v>
      </c>
      <c r="AF78" s="10">
        <v>67955</v>
      </c>
      <c r="AG78" s="10">
        <v>13387.135</v>
      </c>
      <c r="AH78" s="10">
        <v>0</v>
      </c>
      <c r="AI78" s="10">
        <v>0</v>
      </c>
      <c r="AJ78" s="10">
        <v>0</v>
      </c>
      <c r="AK78" s="10">
        <v>2100.31</v>
      </c>
      <c r="AL78" s="10">
        <v>2090.1167500000001</v>
      </c>
      <c r="AM78" s="10">
        <v>1.833062738357671</v>
      </c>
      <c r="AN78" s="10">
        <v>1.8420023666142096</v>
      </c>
      <c r="AO78" s="10">
        <v>450</v>
      </c>
      <c r="AP78" s="10">
        <v>606</v>
      </c>
      <c r="AQ78" s="10">
        <v>25.74</v>
      </c>
      <c r="AR78" s="10">
        <v>1.04</v>
      </c>
      <c r="AS78" s="10">
        <v>1.04</v>
      </c>
      <c r="AT78" s="10">
        <v>0.59</v>
      </c>
      <c r="AU78" s="10">
        <v>3850</v>
      </c>
      <c r="AV78" s="10">
        <v>1.1850000000000001</v>
      </c>
      <c r="AW78" s="12"/>
      <c r="AX78" s="9" t="s">
        <v>75</v>
      </c>
      <c r="AY78" s="9" t="s">
        <v>326</v>
      </c>
      <c r="AZ78" s="12" t="s">
        <v>77</v>
      </c>
      <c r="BA78" s="12"/>
      <c r="BB78" s="10">
        <v>0</v>
      </c>
      <c r="BC78" s="10">
        <v>10</v>
      </c>
      <c r="BD78" s="10">
        <v>13.26</v>
      </c>
      <c r="BE78" s="10">
        <v>0</v>
      </c>
      <c r="BF78" s="10">
        <v>0</v>
      </c>
      <c r="BG78" s="10">
        <v>0</v>
      </c>
      <c r="BH78" s="10">
        <v>0</v>
      </c>
      <c r="BI78" s="10">
        <v>2</v>
      </c>
      <c r="BJ78" s="10">
        <v>5650</v>
      </c>
      <c r="BK78" s="10">
        <v>6.8304359389733795</v>
      </c>
      <c r="BL78" s="10">
        <v>2.5566263011122436</v>
      </c>
      <c r="BM78" s="10">
        <v>1762</v>
      </c>
      <c r="BN78" s="9" t="s">
        <v>78</v>
      </c>
      <c r="BO78" s="9" t="s">
        <v>78</v>
      </c>
      <c r="BP78" s="12"/>
      <c r="BQ78" s="12"/>
    </row>
    <row r="79" spans="1:69" s="13" customFormat="1" ht="15" customHeight="1" x14ac:dyDescent="0.25">
      <c r="A79" s="9" t="s">
        <v>65</v>
      </c>
      <c r="B79" s="9" t="s">
        <v>66</v>
      </c>
      <c r="C79" s="9" t="s">
        <v>223</v>
      </c>
      <c r="D79" s="9" t="s">
        <v>327</v>
      </c>
      <c r="E79" s="9" t="s">
        <v>69</v>
      </c>
      <c r="F79" s="10">
        <v>10.89</v>
      </c>
      <c r="G79" s="10">
        <v>4.68</v>
      </c>
      <c r="H79" s="9" t="s">
        <v>70</v>
      </c>
      <c r="I79" s="9"/>
      <c r="J79" s="10">
        <v>2012</v>
      </c>
      <c r="K79" s="9" t="s">
        <v>144</v>
      </c>
      <c r="L79" s="11">
        <v>41425</v>
      </c>
      <c r="M79" s="11">
        <v>41455</v>
      </c>
      <c r="N79" s="10">
        <v>137</v>
      </c>
      <c r="O79" s="10">
        <v>166</v>
      </c>
      <c r="P79" s="10">
        <v>165.76</v>
      </c>
      <c r="Q79" s="10">
        <v>0.14000000000000001</v>
      </c>
      <c r="R79" s="10">
        <v>165.9</v>
      </c>
      <c r="S79" s="10">
        <v>171.75</v>
      </c>
      <c r="T79" s="9" t="s">
        <v>81</v>
      </c>
      <c r="U79" s="9" t="s">
        <v>82</v>
      </c>
      <c r="V79" s="9" t="s">
        <v>74</v>
      </c>
      <c r="W79" s="32">
        <v>0.46</v>
      </c>
      <c r="X79" s="32">
        <v>0.19863636363636364</v>
      </c>
      <c r="Y79" s="32">
        <v>2.6136363636363638E-2</v>
      </c>
      <c r="Z79" s="32">
        <v>20.075714285714284</v>
      </c>
      <c r="AA79" s="10">
        <v>3937.5</v>
      </c>
      <c r="AB79" s="10">
        <v>4781.6286894617324</v>
      </c>
      <c r="AC79" s="10">
        <v>17.649999999999999</v>
      </c>
      <c r="AD79" s="10">
        <v>79504</v>
      </c>
      <c r="AE79" s="10">
        <v>10892.048000000001</v>
      </c>
      <c r="AF79" s="10">
        <v>79024</v>
      </c>
      <c r="AG79" s="10">
        <v>13117.984</v>
      </c>
      <c r="AH79" s="10">
        <v>0</v>
      </c>
      <c r="AI79" s="10">
        <v>0</v>
      </c>
      <c r="AJ79" s="10">
        <v>0</v>
      </c>
      <c r="AK79" s="10">
        <v>2225.9360000000001</v>
      </c>
      <c r="AL79" s="10">
        <v>2218.0336000000002</v>
      </c>
      <c r="AM79" s="10">
        <v>1.7689187829299675</v>
      </c>
      <c r="AN79" s="10">
        <v>1.775221078706833</v>
      </c>
      <c r="AO79" s="10">
        <v>540</v>
      </c>
      <c r="AP79" s="10">
        <v>713</v>
      </c>
      <c r="AQ79" s="10">
        <v>24.26</v>
      </c>
      <c r="AR79" s="10">
        <v>1.1000000000000001</v>
      </c>
      <c r="AS79" s="10">
        <v>1.1000000000000001</v>
      </c>
      <c r="AT79" s="10">
        <v>0.64</v>
      </c>
      <c r="AU79" s="10">
        <v>3937.5</v>
      </c>
      <c r="AV79" s="10">
        <v>1.1850000000000001</v>
      </c>
      <c r="AW79" s="12"/>
      <c r="AX79" s="9" t="s">
        <v>75</v>
      </c>
      <c r="AY79" s="9" t="s">
        <v>328</v>
      </c>
      <c r="AZ79" s="12" t="s">
        <v>77</v>
      </c>
      <c r="BA79" s="12"/>
      <c r="BB79" s="10">
        <v>0</v>
      </c>
      <c r="BC79" s="10">
        <v>10</v>
      </c>
      <c r="BD79" s="10">
        <v>13.26</v>
      </c>
      <c r="BE79" s="10">
        <v>0</v>
      </c>
      <c r="BF79" s="10">
        <v>0</v>
      </c>
      <c r="BG79" s="10">
        <v>0</v>
      </c>
      <c r="BH79" s="10">
        <v>0</v>
      </c>
      <c r="BI79" s="10">
        <v>2</v>
      </c>
      <c r="BJ79" s="10">
        <v>4550</v>
      </c>
      <c r="BK79" s="10">
        <v>6.0602024507192329</v>
      </c>
      <c r="BL79" s="10">
        <v>1.8658993551928797</v>
      </c>
      <c r="BM79" s="10">
        <v>1219</v>
      </c>
      <c r="BN79" s="9" t="s">
        <v>78</v>
      </c>
      <c r="BO79" s="9" t="s">
        <v>78</v>
      </c>
      <c r="BP79" s="12"/>
      <c r="BQ79" s="12"/>
    </row>
    <row r="80" spans="1:69" s="13" customFormat="1" ht="15" customHeight="1" x14ac:dyDescent="0.25">
      <c r="A80" s="9" t="s">
        <v>65</v>
      </c>
      <c r="B80" s="9" t="s">
        <v>66</v>
      </c>
      <c r="C80" s="9" t="s">
        <v>175</v>
      </c>
      <c r="D80" s="9" t="s">
        <v>332</v>
      </c>
      <c r="E80" s="9" t="s">
        <v>69</v>
      </c>
      <c r="F80" s="10">
        <v>5.54</v>
      </c>
      <c r="G80" s="10">
        <v>6.48</v>
      </c>
      <c r="H80" s="9" t="s">
        <v>322</v>
      </c>
      <c r="I80" s="9"/>
      <c r="J80" s="10">
        <v>2012</v>
      </c>
      <c r="K80" s="9" t="s">
        <v>106</v>
      </c>
      <c r="L80" s="11">
        <v>41425</v>
      </c>
      <c r="M80" s="11">
        <v>41455</v>
      </c>
      <c r="N80" s="10">
        <v>204</v>
      </c>
      <c r="O80" s="10">
        <v>240</v>
      </c>
      <c r="P80" s="10">
        <v>238.49</v>
      </c>
      <c r="Q80" s="10">
        <v>0.63</v>
      </c>
      <c r="R80" s="10">
        <v>238.65</v>
      </c>
      <c r="S80" s="10">
        <v>243.68</v>
      </c>
      <c r="T80" s="9" t="s">
        <v>81</v>
      </c>
      <c r="U80" s="9" t="s">
        <v>82</v>
      </c>
      <c r="V80" s="9" t="s">
        <v>74</v>
      </c>
      <c r="W80" s="32">
        <v>0.46</v>
      </c>
      <c r="X80" s="32">
        <v>0.19863636363636364</v>
      </c>
      <c r="Y80" s="32">
        <v>2.6136363636363638E-2</v>
      </c>
      <c r="Z80" s="32">
        <v>20.075714285714284</v>
      </c>
      <c r="AA80" s="10">
        <v>4850</v>
      </c>
      <c r="AB80" s="10">
        <v>5602.6528285626064</v>
      </c>
      <c r="AC80" s="10">
        <v>13.43</v>
      </c>
      <c r="AD80" s="10">
        <v>76063</v>
      </c>
      <c r="AE80" s="10">
        <v>15516.852000000001</v>
      </c>
      <c r="AF80" s="10">
        <v>75573</v>
      </c>
      <c r="AG80" s="10">
        <v>18137.52</v>
      </c>
      <c r="AH80" s="10">
        <v>0</v>
      </c>
      <c r="AI80" s="10">
        <v>0</v>
      </c>
      <c r="AJ80" s="10">
        <v>0</v>
      </c>
      <c r="AK80" s="10">
        <v>2620.6680000000001</v>
      </c>
      <c r="AL80" s="10">
        <v>2518.6444499999998</v>
      </c>
      <c r="AM80" s="10">
        <v>1.8506731871415991</v>
      </c>
      <c r="AN80" s="10">
        <v>1.925639007919518</v>
      </c>
      <c r="AO80" s="10">
        <v>540</v>
      </c>
      <c r="AP80" s="10">
        <v>434</v>
      </c>
      <c r="AQ80" s="10">
        <v>-24.42</v>
      </c>
      <c r="AR80" s="10">
        <v>0.96</v>
      </c>
      <c r="AS80" s="10">
        <v>0.97</v>
      </c>
      <c r="AT80" s="10">
        <v>0.54</v>
      </c>
      <c r="AU80" s="10">
        <v>4850</v>
      </c>
      <c r="AV80" s="10">
        <v>1.1850000000000001</v>
      </c>
      <c r="AW80" s="12"/>
      <c r="AX80" s="9" t="s">
        <v>75</v>
      </c>
      <c r="AY80" s="12"/>
      <c r="AZ80" s="12" t="s">
        <v>77</v>
      </c>
      <c r="BA80" s="12"/>
      <c r="BB80" s="10">
        <v>0</v>
      </c>
      <c r="BC80" s="10">
        <v>9</v>
      </c>
      <c r="BD80" s="10">
        <v>13.26</v>
      </c>
      <c r="BE80" s="10">
        <v>0</v>
      </c>
      <c r="BF80" s="10">
        <v>0</v>
      </c>
      <c r="BG80" s="10">
        <v>0</v>
      </c>
      <c r="BH80" s="10">
        <v>0</v>
      </c>
      <c r="BI80" s="10">
        <v>2</v>
      </c>
      <c r="BJ80" s="10">
        <v>3025</v>
      </c>
      <c r="BK80" s="10">
        <v>3.8486984401638717</v>
      </c>
      <c r="BL80" s="10">
        <v>2.1829542987407731</v>
      </c>
      <c r="BM80" s="10">
        <v>1441</v>
      </c>
      <c r="BN80" s="9" t="s">
        <v>78</v>
      </c>
      <c r="BO80" s="9" t="s">
        <v>78</v>
      </c>
      <c r="BP80" s="12"/>
      <c r="BQ80" s="12"/>
    </row>
    <row r="81" spans="1:69" s="13" customFormat="1" ht="15" customHeight="1" x14ac:dyDescent="0.25">
      <c r="A81" s="9" t="s">
        <v>65</v>
      </c>
      <c r="B81" s="9" t="s">
        <v>66</v>
      </c>
      <c r="C81" s="9" t="s">
        <v>249</v>
      </c>
      <c r="D81" s="9" t="s">
        <v>333</v>
      </c>
      <c r="E81" s="9" t="s">
        <v>69</v>
      </c>
      <c r="F81" s="10">
        <v>14.29</v>
      </c>
      <c r="G81" s="10">
        <v>16.760000000000002</v>
      </c>
      <c r="H81" s="9" t="s">
        <v>322</v>
      </c>
      <c r="I81" s="9"/>
      <c r="J81" s="10">
        <v>2012</v>
      </c>
      <c r="K81" s="9" t="s">
        <v>106</v>
      </c>
      <c r="L81" s="11">
        <v>41425</v>
      </c>
      <c r="M81" s="11">
        <v>41455</v>
      </c>
      <c r="N81" s="10">
        <v>193</v>
      </c>
      <c r="O81" s="10">
        <v>228</v>
      </c>
      <c r="P81" s="10">
        <v>225.83</v>
      </c>
      <c r="Q81" s="10">
        <v>0.96</v>
      </c>
      <c r="R81" s="10">
        <v>226.04</v>
      </c>
      <c r="S81" s="10">
        <v>232.59</v>
      </c>
      <c r="T81" s="9" t="s">
        <v>81</v>
      </c>
      <c r="U81" s="9" t="s">
        <v>82</v>
      </c>
      <c r="V81" s="9" t="s">
        <v>74</v>
      </c>
      <c r="W81" s="32">
        <v>0.46</v>
      </c>
      <c r="X81" s="32">
        <v>0.19863636363636364</v>
      </c>
      <c r="Y81" s="32">
        <v>2.6136363636363638E-2</v>
      </c>
      <c r="Z81" s="32">
        <v>20.075714285714284</v>
      </c>
      <c r="AA81" s="10">
        <v>4450</v>
      </c>
      <c r="AB81" s="10">
        <v>5387.1967231374138</v>
      </c>
      <c r="AC81" s="10">
        <v>17.399999999999999</v>
      </c>
      <c r="AD81" s="10">
        <v>74040</v>
      </c>
      <c r="AE81" s="10">
        <v>14289.72</v>
      </c>
      <c r="AF81" s="10">
        <v>73505</v>
      </c>
      <c r="AG81" s="10">
        <v>16759.14</v>
      </c>
      <c r="AH81" s="10">
        <v>0</v>
      </c>
      <c r="AI81" s="10">
        <v>0</v>
      </c>
      <c r="AJ81" s="10">
        <v>0</v>
      </c>
      <c r="AK81" s="10">
        <v>2469.42</v>
      </c>
      <c r="AL81" s="10">
        <v>2325.3501999999999</v>
      </c>
      <c r="AM81" s="10">
        <v>1.8020425848984782</v>
      </c>
      <c r="AN81" s="10">
        <v>1.9136902476022752</v>
      </c>
      <c r="AO81" s="10">
        <v>585</v>
      </c>
      <c r="AP81" s="10">
        <v>482</v>
      </c>
      <c r="AQ81" s="10">
        <v>-21.37</v>
      </c>
      <c r="AR81" s="10">
        <v>0.96</v>
      </c>
      <c r="AS81" s="10">
        <v>0.96</v>
      </c>
      <c r="AT81" s="10">
        <v>0.56000000000000005</v>
      </c>
      <c r="AU81" s="10">
        <v>4450</v>
      </c>
      <c r="AV81" s="10">
        <v>1.1850000000000001</v>
      </c>
      <c r="AW81" s="12"/>
      <c r="AX81" s="9" t="s">
        <v>75</v>
      </c>
      <c r="AY81" s="12"/>
      <c r="AZ81" s="12" t="s">
        <v>77</v>
      </c>
      <c r="BA81" s="12"/>
      <c r="BB81" s="10">
        <v>0</v>
      </c>
      <c r="BC81" s="10">
        <v>10</v>
      </c>
      <c r="BD81" s="10">
        <v>13.26</v>
      </c>
      <c r="BE81" s="10">
        <v>0</v>
      </c>
      <c r="BF81" s="10">
        <v>0</v>
      </c>
      <c r="BG81" s="10">
        <v>0</v>
      </c>
      <c r="BH81" s="10">
        <v>0</v>
      </c>
      <c r="BI81" s="10">
        <v>2</v>
      </c>
      <c r="BJ81" s="10">
        <v>2815</v>
      </c>
      <c r="BK81" s="10">
        <v>3.6884171907756813</v>
      </c>
      <c r="BL81" s="10">
        <v>2.1601732716467961</v>
      </c>
      <c r="BM81" s="10">
        <v>708</v>
      </c>
      <c r="BN81" s="9" t="s">
        <v>78</v>
      </c>
      <c r="BO81" s="9" t="s">
        <v>78</v>
      </c>
      <c r="BP81" s="12"/>
      <c r="BQ81" s="12"/>
    </row>
    <row r="82" spans="1:69" s="13" customFormat="1" ht="15" customHeight="1" x14ac:dyDescent="0.25">
      <c r="A82" s="9" t="s">
        <v>65</v>
      </c>
      <c r="B82" s="9" t="s">
        <v>66</v>
      </c>
      <c r="C82" s="9" t="s">
        <v>334</v>
      </c>
      <c r="D82" s="9" t="s">
        <v>335</v>
      </c>
      <c r="E82" s="9" t="s">
        <v>69</v>
      </c>
      <c r="F82" s="10">
        <v>3.3</v>
      </c>
      <c r="G82" s="10">
        <v>5.18</v>
      </c>
      <c r="H82" s="9" t="s">
        <v>70</v>
      </c>
      <c r="I82" s="9"/>
      <c r="J82" s="10">
        <v>2012</v>
      </c>
      <c r="K82" s="9" t="s">
        <v>151</v>
      </c>
      <c r="L82" s="11">
        <v>41425</v>
      </c>
      <c r="M82" s="11">
        <v>41455</v>
      </c>
      <c r="N82" s="10">
        <v>33</v>
      </c>
      <c r="O82" s="10">
        <v>52</v>
      </c>
      <c r="P82" s="10">
        <v>51.49</v>
      </c>
      <c r="Q82" s="10">
        <v>0.99</v>
      </c>
      <c r="R82" s="10">
        <v>51.34</v>
      </c>
      <c r="S82" s="10">
        <v>53.48</v>
      </c>
      <c r="T82" s="9" t="s">
        <v>89</v>
      </c>
      <c r="U82" s="9" t="s">
        <v>90</v>
      </c>
      <c r="V82" s="9" t="s">
        <v>74</v>
      </c>
      <c r="W82" s="32">
        <v>0.48</v>
      </c>
      <c r="X82" s="32">
        <v>0.20727272727272728</v>
      </c>
      <c r="Y82" s="32">
        <v>2.7272727272727275E-2</v>
      </c>
      <c r="Z82" s="32">
        <v>20.948571428571427</v>
      </c>
      <c r="AA82" s="10">
        <v>2455</v>
      </c>
      <c r="AB82" s="10">
        <v>2728.7746024542603</v>
      </c>
      <c r="AC82" s="10">
        <v>10.029999999999999</v>
      </c>
      <c r="AD82" s="10">
        <v>100100</v>
      </c>
      <c r="AE82" s="10">
        <v>3303.3</v>
      </c>
      <c r="AF82" s="10">
        <v>99520</v>
      </c>
      <c r="AG82" s="10">
        <v>5175.04</v>
      </c>
      <c r="AH82" s="10">
        <v>0</v>
      </c>
      <c r="AI82" s="10">
        <v>0</v>
      </c>
      <c r="AJ82" s="10">
        <v>0</v>
      </c>
      <c r="AK82" s="10">
        <v>1871.74</v>
      </c>
      <c r="AL82" s="10">
        <v>1806.0568000000001</v>
      </c>
      <c r="AM82" s="10">
        <v>1.3116137925139175</v>
      </c>
      <c r="AN82" s="10">
        <v>1.3593149451335085</v>
      </c>
      <c r="AO82" s="10">
        <v>580</v>
      </c>
      <c r="AP82" s="10">
        <v>906</v>
      </c>
      <c r="AQ82" s="10">
        <v>35.979999999999997</v>
      </c>
      <c r="AR82" s="10">
        <v>1.96</v>
      </c>
      <c r="AS82" s="10">
        <v>1.98</v>
      </c>
      <c r="AT82" s="10">
        <v>1.52</v>
      </c>
      <c r="AU82" s="10">
        <v>1800</v>
      </c>
      <c r="AV82" s="10">
        <v>1.2929999999999999</v>
      </c>
      <c r="AW82" s="12"/>
      <c r="AX82" s="9" t="s">
        <v>75</v>
      </c>
      <c r="AY82" s="9" t="s">
        <v>336</v>
      </c>
      <c r="AZ82" s="12" t="s">
        <v>77</v>
      </c>
      <c r="BA82" s="12"/>
      <c r="BB82" s="10">
        <v>0</v>
      </c>
      <c r="BC82" s="10">
        <v>3</v>
      </c>
      <c r="BD82" s="10">
        <v>13.26</v>
      </c>
      <c r="BE82" s="10">
        <v>0</v>
      </c>
      <c r="BF82" s="10">
        <v>0</v>
      </c>
      <c r="BG82" s="10">
        <v>0</v>
      </c>
      <c r="BH82" s="10">
        <v>0</v>
      </c>
      <c r="BI82" s="10">
        <v>2</v>
      </c>
      <c r="BJ82" s="10">
        <v>7200</v>
      </c>
      <c r="BK82" s="10">
        <v>6.746626686656672</v>
      </c>
      <c r="BL82" s="10">
        <v>1.480802683134478</v>
      </c>
      <c r="BM82" s="10">
        <v>938</v>
      </c>
      <c r="BN82" s="9" t="s">
        <v>78</v>
      </c>
      <c r="BO82" s="9" t="s">
        <v>78</v>
      </c>
      <c r="BP82" s="12"/>
      <c r="BQ82" s="12"/>
    </row>
    <row r="83" spans="1:69" s="13" customFormat="1" ht="15" customHeight="1" x14ac:dyDescent="0.25">
      <c r="A83" s="9" t="s">
        <v>65</v>
      </c>
      <c r="B83" s="9" t="s">
        <v>66</v>
      </c>
      <c r="C83" s="9" t="s">
        <v>209</v>
      </c>
      <c r="D83" s="9" t="s">
        <v>337</v>
      </c>
      <c r="E83" s="9" t="s">
        <v>69</v>
      </c>
      <c r="F83" s="10">
        <v>9.76</v>
      </c>
      <c r="G83" s="10">
        <v>11.49</v>
      </c>
      <c r="H83" s="9" t="s">
        <v>86</v>
      </c>
      <c r="I83" s="9"/>
      <c r="J83" s="10">
        <v>2012</v>
      </c>
      <c r="K83" s="9" t="s">
        <v>93</v>
      </c>
      <c r="L83" s="11">
        <v>41425</v>
      </c>
      <c r="M83" s="11">
        <v>41455</v>
      </c>
      <c r="N83" s="10">
        <v>177</v>
      </c>
      <c r="O83" s="10">
        <v>210</v>
      </c>
      <c r="P83" s="10">
        <v>209.21</v>
      </c>
      <c r="Q83" s="10">
        <v>0.38</v>
      </c>
      <c r="R83" s="10">
        <v>209.39</v>
      </c>
      <c r="S83" s="10">
        <v>216.12</v>
      </c>
      <c r="T83" s="9" t="s">
        <v>81</v>
      </c>
      <c r="U83" s="9" t="s">
        <v>82</v>
      </c>
      <c r="V83" s="9" t="s">
        <v>74</v>
      </c>
      <c r="W83" s="32">
        <v>0.46</v>
      </c>
      <c r="X83" s="32">
        <v>0.19863636363636364</v>
      </c>
      <c r="Y83" s="32">
        <v>2.6136363636363638E-2</v>
      </c>
      <c r="Z83" s="32">
        <v>20.075714285714284</v>
      </c>
      <c r="AA83" s="10">
        <v>3200</v>
      </c>
      <c r="AB83" s="10">
        <v>3904.1212662380772</v>
      </c>
      <c r="AC83" s="10">
        <v>18.04</v>
      </c>
      <c r="AD83" s="10">
        <v>55169</v>
      </c>
      <c r="AE83" s="10">
        <v>9764.9130000000005</v>
      </c>
      <c r="AF83" s="10">
        <v>54719</v>
      </c>
      <c r="AG83" s="10">
        <v>11490.99</v>
      </c>
      <c r="AH83" s="10">
        <v>0</v>
      </c>
      <c r="AI83" s="10">
        <v>0</v>
      </c>
      <c r="AJ83" s="10">
        <v>0</v>
      </c>
      <c r="AK83" s="10">
        <v>1726.077</v>
      </c>
      <c r="AL83" s="10">
        <v>1692.69841</v>
      </c>
      <c r="AM83" s="10">
        <v>1.8539149759831108</v>
      </c>
      <c r="AN83" s="10">
        <v>1.8904726211682328</v>
      </c>
      <c r="AO83" s="10">
        <v>450</v>
      </c>
      <c r="AP83" s="10">
        <v>430</v>
      </c>
      <c r="AQ83" s="10">
        <v>-4.6500000000000004</v>
      </c>
      <c r="AR83" s="10">
        <v>1.01</v>
      </c>
      <c r="AS83" s="10">
        <v>1.01</v>
      </c>
      <c r="AT83" s="10">
        <v>0.56999999999999995</v>
      </c>
      <c r="AU83" s="10">
        <v>3200</v>
      </c>
      <c r="AV83" s="10">
        <v>1.1850000000000001</v>
      </c>
      <c r="AW83" s="12"/>
      <c r="AX83" s="9" t="s">
        <v>75</v>
      </c>
      <c r="AY83" s="9" t="s">
        <v>338</v>
      </c>
      <c r="AZ83" s="12" t="s">
        <v>77</v>
      </c>
      <c r="BA83" s="12"/>
      <c r="BB83" s="10">
        <v>0</v>
      </c>
      <c r="BC83" s="10">
        <v>10</v>
      </c>
      <c r="BD83" s="10">
        <v>13.26</v>
      </c>
      <c r="BE83" s="10">
        <v>0</v>
      </c>
      <c r="BF83" s="10">
        <v>0</v>
      </c>
      <c r="BG83" s="10">
        <v>0</v>
      </c>
      <c r="BH83" s="10">
        <v>0</v>
      </c>
      <c r="BI83" s="10">
        <v>2</v>
      </c>
      <c r="BJ83" s="10">
        <v>6175</v>
      </c>
      <c r="BK83" s="10">
        <v>10.140572141754523</v>
      </c>
      <c r="BL83" s="10">
        <v>2.3040489082240514</v>
      </c>
      <c r="BM83" s="10">
        <v>1291</v>
      </c>
      <c r="BN83" s="9" t="s">
        <v>78</v>
      </c>
      <c r="BO83" s="9" t="s">
        <v>78</v>
      </c>
      <c r="BP83" s="12"/>
      <c r="BQ83" s="12"/>
    </row>
    <row r="84" spans="1:69" s="13" customFormat="1" ht="15" customHeight="1" x14ac:dyDescent="0.25">
      <c r="A84" s="9" t="s">
        <v>65</v>
      </c>
      <c r="B84" s="9" t="s">
        <v>66</v>
      </c>
      <c r="C84" s="9" t="s">
        <v>340</v>
      </c>
      <c r="D84" s="9" t="s">
        <v>339</v>
      </c>
      <c r="E84" s="9" t="s">
        <v>69</v>
      </c>
      <c r="F84" s="10">
        <v>3.25</v>
      </c>
      <c r="G84" s="10">
        <v>3.89</v>
      </c>
      <c r="H84" s="9" t="s">
        <v>86</v>
      </c>
      <c r="I84" s="9"/>
      <c r="J84" s="10">
        <v>2012</v>
      </c>
      <c r="K84" s="9" t="s">
        <v>93</v>
      </c>
      <c r="L84" s="11">
        <v>41425</v>
      </c>
      <c r="M84" s="11">
        <v>41455</v>
      </c>
      <c r="N84" s="10">
        <v>163</v>
      </c>
      <c r="O84" s="10">
        <v>197</v>
      </c>
      <c r="P84" s="10">
        <v>196.58</v>
      </c>
      <c r="Q84" s="10">
        <v>0.21</v>
      </c>
      <c r="R84" s="10">
        <v>196.8</v>
      </c>
      <c r="S84" s="10">
        <v>200.71</v>
      </c>
      <c r="T84" s="9" t="s">
        <v>81</v>
      </c>
      <c r="U84" s="9" t="s">
        <v>82</v>
      </c>
      <c r="V84" s="9" t="s">
        <v>74</v>
      </c>
      <c r="W84" s="32">
        <v>0.46</v>
      </c>
      <c r="X84" s="32">
        <v>0.19863636363636364</v>
      </c>
      <c r="Y84" s="32">
        <v>2.6136363636363638E-2</v>
      </c>
      <c r="Z84" s="32">
        <v>20.075714285714284</v>
      </c>
      <c r="AA84" s="10">
        <v>3325</v>
      </c>
      <c r="AB84" s="10">
        <v>3746.2182745819759</v>
      </c>
      <c r="AC84" s="10">
        <v>11.24</v>
      </c>
      <c r="AD84" s="10">
        <v>55766</v>
      </c>
      <c r="AE84" s="10">
        <v>9089.8580000000002</v>
      </c>
      <c r="AF84" s="10">
        <v>55276</v>
      </c>
      <c r="AG84" s="10">
        <v>10889.371999999999</v>
      </c>
      <c r="AH84" s="10">
        <v>0</v>
      </c>
      <c r="AI84" s="10">
        <v>0</v>
      </c>
      <c r="AJ84" s="10">
        <v>0</v>
      </c>
      <c r="AK84" s="10">
        <v>1799.5139999999999</v>
      </c>
      <c r="AL84" s="10">
        <v>1788.4588000000001</v>
      </c>
      <c r="AM84" s="10">
        <v>1.8477211069210908</v>
      </c>
      <c r="AN84" s="10">
        <v>1.8591426316334489</v>
      </c>
      <c r="AO84" s="10">
        <v>540</v>
      </c>
      <c r="AP84" s="10">
        <v>496</v>
      </c>
      <c r="AQ84" s="10">
        <v>-8.8699999999999992</v>
      </c>
      <c r="AR84" s="10">
        <v>1.1100000000000001</v>
      </c>
      <c r="AS84" s="10">
        <v>1.1100000000000001</v>
      </c>
      <c r="AT84" s="10">
        <v>0.63</v>
      </c>
      <c r="AU84" s="10">
        <v>3325</v>
      </c>
      <c r="AV84" s="10">
        <v>1.1850000000000001</v>
      </c>
      <c r="AW84" s="12"/>
      <c r="AX84" s="9" t="s">
        <v>75</v>
      </c>
      <c r="AY84" s="9" t="s">
        <v>341</v>
      </c>
      <c r="AZ84" s="12" t="s">
        <v>77</v>
      </c>
      <c r="BA84" s="12"/>
      <c r="BB84" s="10">
        <v>0</v>
      </c>
      <c r="BC84" s="10">
        <v>9</v>
      </c>
      <c r="BD84" s="10">
        <v>13.26</v>
      </c>
      <c r="BE84" s="10">
        <v>0</v>
      </c>
      <c r="BF84" s="10">
        <v>0</v>
      </c>
      <c r="BG84" s="10">
        <v>0</v>
      </c>
      <c r="BH84" s="10">
        <v>0</v>
      </c>
      <c r="BI84" s="10">
        <v>2</v>
      </c>
      <c r="BJ84" s="10">
        <v>3455</v>
      </c>
      <c r="BK84" s="10">
        <v>5.8827535713677612</v>
      </c>
      <c r="BL84" s="10">
        <v>2.1589738355495873</v>
      </c>
      <c r="BM84" s="10">
        <v>1943</v>
      </c>
      <c r="BN84" s="9" t="s">
        <v>78</v>
      </c>
      <c r="BO84" s="9" t="s">
        <v>78</v>
      </c>
      <c r="BP84" s="12"/>
      <c r="BQ84" s="12"/>
    </row>
    <row r="85" spans="1:69" s="13" customFormat="1" x14ac:dyDescent="0.25">
      <c r="A85" s="9" t="s">
        <v>65</v>
      </c>
      <c r="B85" s="9" t="s">
        <v>66</v>
      </c>
      <c r="C85" s="9" t="s">
        <v>135</v>
      </c>
      <c r="D85" s="9" t="s">
        <v>342</v>
      </c>
      <c r="E85" s="9" t="s">
        <v>69</v>
      </c>
      <c r="F85" s="10">
        <v>6.39</v>
      </c>
      <c r="G85" s="10">
        <v>7.47</v>
      </c>
      <c r="H85" s="9" t="s">
        <v>322</v>
      </c>
      <c r="I85" s="9"/>
      <c r="J85" s="10">
        <v>2012</v>
      </c>
      <c r="K85" s="9" t="s">
        <v>71</v>
      </c>
      <c r="L85" s="11">
        <v>41425</v>
      </c>
      <c r="M85" s="11">
        <v>41455</v>
      </c>
      <c r="N85" s="10">
        <v>221</v>
      </c>
      <c r="O85" s="10">
        <v>260</v>
      </c>
      <c r="P85" s="10">
        <v>259.45</v>
      </c>
      <c r="Q85" s="10">
        <v>0.21</v>
      </c>
      <c r="R85" s="10">
        <v>259.74</v>
      </c>
      <c r="S85" s="10">
        <v>260.44</v>
      </c>
      <c r="T85" s="9" t="s">
        <v>81</v>
      </c>
      <c r="U85" s="9" t="s">
        <v>82</v>
      </c>
      <c r="V85" s="9" t="s">
        <v>74</v>
      </c>
      <c r="W85" s="32">
        <v>0.46</v>
      </c>
      <c r="X85" s="32">
        <v>0.19863636363636364</v>
      </c>
      <c r="Y85" s="32">
        <v>2.6136363636363638E-2</v>
      </c>
      <c r="Z85" s="32">
        <v>20.075714285714284</v>
      </c>
      <c r="AA85" s="10">
        <v>5850</v>
      </c>
      <c r="AB85" s="10">
        <v>6015.2643773915834</v>
      </c>
      <c r="AC85" s="10">
        <v>2.75</v>
      </c>
      <c r="AD85" s="10">
        <v>80966</v>
      </c>
      <c r="AE85" s="10">
        <v>17893.486000000001</v>
      </c>
      <c r="AF85" s="10">
        <v>80471</v>
      </c>
      <c r="AG85" s="10">
        <v>20922.46</v>
      </c>
      <c r="AH85" s="10">
        <v>0</v>
      </c>
      <c r="AI85" s="10">
        <v>0</v>
      </c>
      <c r="AJ85" s="10">
        <v>0</v>
      </c>
      <c r="AK85" s="10">
        <v>3028.9740000000002</v>
      </c>
      <c r="AL85" s="10">
        <v>3008.0515399999999</v>
      </c>
      <c r="AM85" s="10">
        <v>1.931347050189272</v>
      </c>
      <c r="AN85" s="10">
        <v>1.9447805073180362</v>
      </c>
      <c r="AO85" s="10">
        <v>545</v>
      </c>
      <c r="AP85" s="10">
        <v>465</v>
      </c>
      <c r="AQ85" s="10">
        <v>-17.2</v>
      </c>
      <c r="AR85" s="10">
        <v>1.01</v>
      </c>
      <c r="AS85" s="10">
        <v>1.01</v>
      </c>
      <c r="AT85" s="10">
        <v>0.54</v>
      </c>
      <c r="AU85" s="10">
        <v>5850</v>
      </c>
      <c r="AV85" s="10">
        <v>1.1850000000000001</v>
      </c>
      <c r="AW85" s="9" t="s">
        <v>178</v>
      </c>
      <c r="AX85" s="9" t="s">
        <v>75</v>
      </c>
      <c r="AY85" s="9" t="s">
        <v>343</v>
      </c>
      <c r="AZ85" s="12" t="s">
        <v>77</v>
      </c>
      <c r="BA85" s="12"/>
      <c r="BB85" s="10">
        <v>0</v>
      </c>
      <c r="BC85" s="10">
        <v>9</v>
      </c>
      <c r="BD85" s="10">
        <v>13.26</v>
      </c>
      <c r="BE85" s="10">
        <v>0</v>
      </c>
      <c r="BF85" s="10">
        <v>0</v>
      </c>
      <c r="BG85" s="10">
        <v>0</v>
      </c>
      <c r="BH85" s="10">
        <v>0</v>
      </c>
      <c r="BI85" s="10">
        <v>2</v>
      </c>
      <c r="BJ85" s="10">
        <v>2835</v>
      </c>
      <c r="BK85" s="10">
        <v>3.4031162221208557</v>
      </c>
      <c r="BL85" s="10">
        <v>2.0228066311901718</v>
      </c>
      <c r="BM85" s="10">
        <v>1189</v>
      </c>
      <c r="BN85" s="9" t="s">
        <v>78</v>
      </c>
      <c r="BO85" s="9" t="s">
        <v>78</v>
      </c>
      <c r="BP85" s="12"/>
      <c r="BQ85" s="12"/>
    </row>
    <row r="86" spans="1:69" s="13" customFormat="1" ht="15" customHeight="1" x14ac:dyDescent="0.25">
      <c r="A86" s="9" t="s">
        <v>65</v>
      </c>
      <c r="B86" s="9" t="s">
        <v>66</v>
      </c>
      <c r="C86" s="9" t="s">
        <v>149</v>
      </c>
      <c r="D86" s="9" t="s">
        <v>342</v>
      </c>
      <c r="E86" s="9" t="s">
        <v>69</v>
      </c>
      <c r="F86" s="10">
        <v>6.72</v>
      </c>
      <c r="G86" s="10">
        <v>7.91</v>
      </c>
      <c r="H86" s="9" t="s">
        <v>322</v>
      </c>
      <c r="I86" s="9"/>
      <c r="J86" s="10">
        <v>2012</v>
      </c>
      <c r="K86" s="9" t="s">
        <v>71</v>
      </c>
      <c r="L86" s="11">
        <v>41425</v>
      </c>
      <c r="M86" s="11">
        <v>41455</v>
      </c>
      <c r="N86" s="10">
        <v>217</v>
      </c>
      <c r="O86" s="10">
        <v>257</v>
      </c>
      <c r="P86" s="10">
        <v>256.18</v>
      </c>
      <c r="Q86" s="10">
        <v>0.32</v>
      </c>
      <c r="R86" s="10">
        <v>256.47000000000003</v>
      </c>
      <c r="S86" s="10">
        <v>256.44</v>
      </c>
      <c r="T86" s="9" t="s">
        <v>81</v>
      </c>
      <c r="U86" s="9" t="s">
        <v>82</v>
      </c>
      <c r="V86" s="9" t="s">
        <v>74</v>
      </c>
      <c r="W86" s="32">
        <v>0.46</v>
      </c>
      <c r="X86" s="32">
        <v>0.19863636363636364</v>
      </c>
      <c r="Y86" s="32">
        <v>2.6136363636363638E-2</v>
      </c>
      <c r="Z86" s="32">
        <v>20.075714285714284</v>
      </c>
      <c r="AA86" s="10">
        <v>6362.5</v>
      </c>
      <c r="AB86" s="10">
        <v>6418.9533012869579</v>
      </c>
      <c r="AC86" s="10">
        <v>0.88</v>
      </c>
      <c r="AD86" s="10">
        <v>86678</v>
      </c>
      <c r="AE86" s="10">
        <v>18809.126</v>
      </c>
      <c r="AF86" s="10">
        <v>86168</v>
      </c>
      <c r="AG86" s="10">
        <v>22145.175999999999</v>
      </c>
      <c r="AH86" s="10">
        <v>0</v>
      </c>
      <c r="AI86" s="10">
        <v>0</v>
      </c>
      <c r="AJ86" s="10">
        <v>0</v>
      </c>
      <c r="AK86" s="10">
        <v>3336.05</v>
      </c>
      <c r="AL86" s="10">
        <v>3290.38096</v>
      </c>
      <c r="AM86" s="10">
        <v>1.907195635557021</v>
      </c>
      <c r="AN86" s="10">
        <v>1.9336666718372939</v>
      </c>
      <c r="AO86" s="10">
        <v>575</v>
      </c>
      <c r="AP86" s="10">
        <v>496</v>
      </c>
      <c r="AQ86" s="10">
        <v>-15.93</v>
      </c>
      <c r="AR86" s="10">
        <v>1.04</v>
      </c>
      <c r="AS86" s="10">
        <v>1.04</v>
      </c>
      <c r="AT86" s="10">
        <v>0.56000000000000005</v>
      </c>
      <c r="AU86" s="10">
        <v>6362.5</v>
      </c>
      <c r="AV86" s="10">
        <v>1.1850000000000001</v>
      </c>
      <c r="AW86" s="9" t="s">
        <v>178</v>
      </c>
      <c r="AX86" s="9" t="s">
        <v>75</v>
      </c>
      <c r="AY86" s="9" t="s">
        <v>348</v>
      </c>
      <c r="AZ86" s="12" t="s">
        <v>77</v>
      </c>
      <c r="BA86" s="12"/>
      <c r="BB86" s="10">
        <v>0</v>
      </c>
      <c r="BC86" s="10">
        <v>9</v>
      </c>
      <c r="BD86" s="10">
        <v>13.26</v>
      </c>
      <c r="BE86" s="10">
        <v>0</v>
      </c>
      <c r="BF86" s="10">
        <v>0</v>
      </c>
      <c r="BG86" s="10">
        <v>0</v>
      </c>
      <c r="BH86" s="10">
        <v>0</v>
      </c>
      <c r="BI86" s="10">
        <v>2</v>
      </c>
      <c r="BJ86" s="10">
        <v>2745</v>
      </c>
      <c r="BK86" s="10">
        <v>3.0838195638636563</v>
      </c>
      <c r="BL86" s="10">
        <v>2.0528019974352945</v>
      </c>
      <c r="BM86" s="10">
        <v>44</v>
      </c>
      <c r="BN86" s="9" t="s">
        <v>78</v>
      </c>
      <c r="BO86" s="9" t="s">
        <v>78</v>
      </c>
      <c r="BP86" s="12"/>
      <c r="BQ86" s="12"/>
    </row>
    <row r="87" spans="1:69" s="13" customFormat="1" ht="15" customHeight="1" x14ac:dyDescent="0.25">
      <c r="A87" s="9" t="s">
        <v>65</v>
      </c>
      <c r="B87" s="9" t="s">
        <v>66</v>
      </c>
      <c r="C87" s="9" t="s">
        <v>345</v>
      </c>
      <c r="D87" s="9" t="s">
        <v>342</v>
      </c>
      <c r="E87" s="9" t="s">
        <v>69</v>
      </c>
      <c r="F87" s="10">
        <v>6.39</v>
      </c>
      <c r="G87" s="10">
        <v>7.5</v>
      </c>
      <c r="H87" s="9" t="s">
        <v>322</v>
      </c>
      <c r="I87" s="9"/>
      <c r="J87" s="10">
        <v>2012</v>
      </c>
      <c r="K87" s="9" t="s">
        <v>71</v>
      </c>
      <c r="L87" s="11">
        <v>41425</v>
      </c>
      <c r="M87" s="11">
        <v>41455</v>
      </c>
      <c r="N87" s="10">
        <v>220</v>
      </c>
      <c r="O87" s="10">
        <v>260</v>
      </c>
      <c r="P87" s="10">
        <v>258.95999999999998</v>
      </c>
      <c r="Q87" s="10">
        <v>0.4</v>
      </c>
      <c r="R87" s="10">
        <v>259.14999999999998</v>
      </c>
      <c r="S87" s="10">
        <v>259.36</v>
      </c>
      <c r="T87" s="9" t="s">
        <v>81</v>
      </c>
      <c r="U87" s="9" t="s">
        <v>82</v>
      </c>
      <c r="V87" s="9" t="s">
        <v>74</v>
      </c>
      <c r="W87" s="32">
        <v>0.46</v>
      </c>
      <c r="X87" s="32">
        <v>0.19863636363636364</v>
      </c>
      <c r="Y87" s="32">
        <v>2.6136363636363638E-2</v>
      </c>
      <c r="Z87" s="32">
        <v>20.075714285714284</v>
      </c>
      <c r="AA87" s="10">
        <v>5950</v>
      </c>
      <c r="AB87" s="10">
        <v>6023.6523531701241</v>
      </c>
      <c r="AC87" s="10">
        <v>1.22</v>
      </c>
      <c r="AD87" s="10">
        <v>81268</v>
      </c>
      <c r="AE87" s="10">
        <v>17878.96</v>
      </c>
      <c r="AF87" s="10">
        <v>80808</v>
      </c>
      <c r="AG87" s="10">
        <v>21010.080000000002</v>
      </c>
      <c r="AH87" s="10">
        <v>0</v>
      </c>
      <c r="AI87" s="10">
        <v>0</v>
      </c>
      <c r="AJ87" s="10">
        <v>0</v>
      </c>
      <c r="AK87" s="10">
        <v>3131.12</v>
      </c>
      <c r="AL87" s="10">
        <v>3062.4331999999999</v>
      </c>
      <c r="AM87" s="10">
        <v>1.9002784945961828</v>
      </c>
      <c r="AN87" s="10">
        <v>1.9428995218573257</v>
      </c>
      <c r="AO87" s="10">
        <v>505</v>
      </c>
      <c r="AP87" s="10">
        <v>465</v>
      </c>
      <c r="AQ87" s="10">
        <v>-8.6</v>
      </c>
      <c r="AR87" s="10">
        <v>1.02</v>
      </c>
      <c r="AS87" s="10">
        <v>1.02</v>
      </c>
      <c r="AT87" s="10">
        <v>0.56000000000000005</v>
      </c>
      <c r="AU87" s="10">
        <v>5950</v>
      </c>
      <c r="AV87" s="10">
        <v>1.1850000000000001</v>
      </c>
      <c r="AW87" s="9" t="s">
        <v>178</v>
      </c>
      <c r="AX87" s="9" t="s">
        <v>75</v>
      </c>
      <c r="AY87" s="9" t="s">
        <v>346</v>
      </c>
      <c r="AZ87" s="12" t="s">
        <v>77</v>
      </c>
      <c r="BA87" s="12"/>
      <c r="BB87" s="10">
        <v>0</v>
      </c>
      <c r="BC87" s="10">
        <v>9</v>
      </c>
      <c r="BD87" s="10">
        <v>13.26</v>
      </c>
      <c r="BE87" s="10">
        <v>0</v>
      </c>
      <c r="BF87" s="10">
        <v>0</v>
      </c>
      <c r="BG87" s="10">
        <v>0</v>
      </c>
      <c r="BH87" s="10">
        <v>0</v>
      </c>
      <c r="BI87" s="10">
        <v>2</v>
      </c>
      <c r="BJ87" s="10">
        <v>2675</v>
      </c>
      <c r="BK87" s="10">
        <v>3.1663178587784357</v>
      </c>
      <c r="BL87" s="10">
        <v>2.0584341091097174</v>
      </c>
      <c r="BM87" s="10">
        <v>2131</v>
      </c>
      <c r="BN87" s="9" t="s">
        <v>78</v>
      </c>
      <c r="BO87" s="9" t="s">
        <v>78</v>
      </c>
      <c r="BP87" s="12"/>
      <c r="BQ87" s="12"/>
    </row>
    <row r="88" spans="1:69" s="13" customFormat="1" ht="15" customHeight="1" x14ac:dyDescent="0.25">
      <c r="A88" s="9" t="s">
        <v>65</v>
      </c>
      <c r="B88" s="9" t="s">
        <v>66</v>
      </c>
      <c r="C88" s="9" t="s">
        <v>161</v>
      </c>
      <c r="D88" s="9" t="s">
        <v>342</v>
      </c>
      <c r="E88" s="9" t="s">
        <v>69</v>
      </c>
      <c r="F88" s="10">
        <v>5.0999999999999996</v>
      </c>
      <c r="G88" s="10">
        <v>6.12</v>
      </c>
      <c r="H88" s="9" t="s">
        <v>322</v>
      </c>
      <c r="I88" s="9"/>
      <c r="J88" s="10">
        <v>2012</v>
      </c>
      <c r="K88" s="9" t="s">
        <v>71</v>
      </c>
      <c r="L88" s="11">
        <v>41425</v>
      </c>
      <c r="M88" s="11">
        <v>41455</v>
      </c>
      <c r="N88" s="10">
        <v>174</v>
      </c>
      <c r="O88" s="10">
        <v>210</v>
      </c>
      <c r="P88" s="10">
        <v>207.9</v>
      </c>
      <c r="Q88" s="10">
        <v>1.01</v>
      </c>
      <c r="R88" s="10">
        <v>208.08</v>
      </c>
      <c r="S88" s="10">
        <v>212.84</v>
      </c>
      <c r="T88" s="9" t="s">
        <v>81</v>
      </c>
      <c r="U88" s="9" t="s">
        <v>82</v>
      </c>
      <c r="V88" s="9" t="s">
        <v>74</v>
      </c>
      <c r="W88" s="32">
        <v>0.46</v>
      </c>
      <c r="X88" s="32">
        <v>0.19863636363636364</v>
      </c>
      <c r="Y88" s="32">
        <v>2.6136363636363638E-2</v>
      </c>
      <c r="Z88" s="32">
        <v>20.075714285714284</v>
      </c>
      <c r="AA88" s="10">
        <v>5000</v>
      </c>
      <c r="AB88" s="10">
        <v>5751.8916704473604</v>
      </c>
      <c r="AC88" s="10">
        <v>13.07</v>
      </c>
      <c r="AD88" s="10">
        <v>82072</v>
      </c>
      <c r="AE88" s="10">
        <v>14280.528</v>
      </c>
      <c r="AF88" s="10">
        <v>81592</v>
      </c>
      <c r="AG88" s="10">
        <v>17134.32</v>
      </c>
      <c r="AH88" s="10">
        <v>0</v>
      </c>
      <c r="AI88" s="10">
        <v>0</v>
      </c>
      <c r="AJ88" s="10">
        <v>0</v>
      </c>
      <c r="AK88" s="10">
        <v>2853.7919999999999</v>
      </c>
      <c r="AL88" s="10">
        <v>2697.1353600000002</v>
      </c>
      <c r="AM88" s="10">
        <v>1.7520548098810285</v>
      </c>
      <c r="AN88" s="10">
        <v>1.853818712309641</v>
      </c>
      <c r="AO88" s="10">
        <v>530</v>
      </c>
      <c r="AP88" s="10">
        <v>663</v>
      </c>
      <c r="AQ88" s="10">
        <v>20.059999999999999</v>
      </c>
      <c r="AR88" s="10">
        <v>1.06</v>
      </c>
      <c r="AS88" s="10">
        <v>1.07</v>
      </c>
      <c r="AT88" s="10">
        <v>0.63</v>
      </c>
      <c r="AU88" s="10">
        <v>5000</v>
      </c>
      <c r="AV88" s="10">
        <v>1.1850000000000001</v>
      </c>
      <c r="AW88" s="12"/>
      <c r="AX88" s="9" t="s">
        <v>75</v>
      </c>
      <c r="AY88" s="9" t="s">
        <v>347</v>
      </c>
      <c r="AZ88" s="12" t="s">
        <v>77</v>
      </c>
      <c r="BA88" s="12"/>
      <c r="BB88" s="10">
        <v>0</v>
      </c>
      <c r="BC88" s="10">
        <v>9</v>
      </c>
      <c r="BD88" s="10">
        <v>13.26</v>
      </c>
      <c r="BE88" s="10">
        <v>0</v>
      </c>
      <c r="BF88" s="10">
        <v>0</v>
      </c>
      <c r="BG88" s="10">
        <v>0</v>
      </c>
      <c r="BH88" s="10">
        <v>0</v>
      </c>
      <c r="BI88" s="10">
        <v>2</v>
      </c>
      <c r="BJ88" s="10">
        <v>3125</v>
      </c>
      <c r="BK88" s="10">
        <v>3.6887523978366086</v>
      </c>
      <c r="BL88" s="10">
        <v>3.105997956900326</v>
      </c>
      <c r="BM88" s="10">
        <v>866</v>
      </c>
      <c r="BN88" s="9" t="s">
        <v>78</v>
      </c>
      <c r="BO88" s="9" t="s">
        <v>78</v>
      </c>
      <c r="BP88" s="12"/>
      <c r="BQ88" s="12"/>
    </row>
    <row r="89" spans="1:69" s="13" customFormat="1" ht="15" customHeight="1" x14ac:dyDescent="0.25">
      <c r="A89" s="9" t="s">
        <v>65</v>
      </c>
      <c r="B89" s="9" t="s">
        <v>66</v>
      </c>
      <c r="C89" s="9" t="s">
        <v>281</v>
      </c>
      <c r="D89" s="9" t="s">
        <v>349</v>
      </c>
      <c r="E89" s="9" t="s">
        <v>69</v>
      </c>
      <c r="F89" s="10">
        <v>5.23</v>
      </c>
      <c r="G89" s="10">
        <v>6.02</v>
      </c>
      <c r="H89" s="9" t="s">
        <v>322</v>
      </c>
      <c r="I89" s="9"/>
      <c r="J89" s="10">
        <v>2012</v>
      </c>
      <c r="K89" s="9" t="s">
        <v>214</v>
      </c>
      <c r="L89" s="11">
        <v>41425</v>
      </c>
      <c r="M89" s="11">
        <v>41455</v>
      </c>
      <c r="N89" s="10">
        <v>226</v>
      </c>
      <c r="O89" s="10">
        <v>262</v>
      </c>
      <c r="P89" s="10">
        <v>265.99</v>
      </c>
      <c r="Q89" s="10">
        <v>-1.5</v>
      </c>
      <c r="R89" s="10">
        <v>266.20999999999998</v>
      </c>
      <c r="S89" s="10">
        <v>265.41000000000003</v>
      </c>
      <c r="T89" s="9" t="s">
        <v>81</v>
      </c>
      <c r="U89" s="9" t="s">
        <v>82</v>
      </c>
      <c r="V89" s="9" t="s">
        <v>74</v>
      </c>
      <c r="W89" s="32">
        <v>0.46</v>
      </c>
      <c r="X89" s="32">
        <v>0.19863636363636364</v>
      </c>
      <c r="Y89" s="32">
        <v>2.6136363636363638E-2</v>
      </c>
      <c r="Z89" s="32">
        <v>20.075714285714284</v>
      </c>
      <c r="AA89" s="10">
        <v>4887.5</v>
      </c>
      <c r="AB89" s="10">
        <v>4823.4933183756048</v>
      </c>
      <c r="AC89" s="10">
        <v>-1.33</v>
      </c>
      <c r="AD89" s="10">
        <v>64744</v>
      </c>
      <c r="AE89" s="10">
        <v>14632.144</v>
      </c>
      <c r="AF89" s="10">
        <v>64289</v>
      </c>
      <c r="AG89" s="10">
        <v>16843.718000000001</v>
      </c>
      <c r="AH89" s="10">
        <v>0</v>
      </c>
      <c r="AI89" s="10">
        <v>0</v>
      </c>
      <c r="AJ89" s="10">
        <v>0</v>
      </c>
      <c r="AK89" s="10">
        <v>2211.5740000000001</v>
      </c>
      <c r="AL89" s="10">
        <v>2482.2306899999999</v>
      </c>
      <c r="AM89" s="10">
        <v>2.2099644868315509</v>
      </c>
      <c r="AN89" s="10">
        <v>1.9689950735400825</v>
      </c>
      <c r="AO89" s="10">
        <v>455</v>
      </c>
      <c r="AP89" s="10">
        <v>372</v>
      </c>
      <c r="AQ89" s="10">
        <v>-22.31</v>
      </c>
      <c r="AR89" s="10">
        <v>1.04</v>
      </c>
      <c r="AS89" s="10">
        <v>1.03</v>
      </c>
      <c r="AT89" s="10">
        <v>0.49</v>
      </c>
      <c r="AU89" s="10">
        <v>4525</v>
      </c>
      <c r="AV89" s="10">
        <v>1.1850000000000001</v>
      </c>
      <c r="AW89" s="12"/>
      <c r="AX89" s="9" t="s">
        <v>75</v>
      </c>
      <c r="AY89" s="9" t="s">
        <v>350</v>
      </c>
      <c r="AZ89" s="12" t="s">
        <v>77</v>
      </c>
      <c r="BA89" s="12"/>
      <c r="BB89" s="10">
        <v>0</v>
      </c>
      <c r="BC89" s="10">
        <v>11</v>
      </c>
      <c r="BD89" s="10">
        <v>13.26</v>
      </c>
      <c r="BE89" s="10">
        <v>0</v>
      </c>
      <c r="BF89" s="10">
        <v>0</v>
      </c>
      <c r="BG89" s="10">
        <v>0</v>
      </c>
      <c r="BH89" s="10">
        <v>0</v>
      </c>
      <c r="BI89" s="10">
        <v>2</v>
      </c>
      <c r="BJ89" s="10">
        <v>13360</v>
      </c>
      <c r="BK89" s="10">
        <v>18.791228884481765</v>
      </c>
      <c r="BL89" s="10">
        <v>1.8399949060058087</v>
      </c>
      <c r="BM89" s="10">
        <v>430</v>
      </c>
      <c r="BN89" s="9" t="s">
        <v>95</v>
      </c>
      <c r="BO89" s="9" t="s">
        <v>95</v>
      </c>
      <c r="BP89" s="12"/>
      <c r="BQ89" s="12"/>
    </row>
    <row r="90" spans="1:69" s="13" customFormat="1" ht="15" customHeight="1" x14ac:dyDescent="0.25">
      <c r="A90" s="9" t="s">
        <v>65</v>
      </c>
      <c r="B90" s="9" t="s">
        <v>66</v>
      </c>
      <c r="C90" s="9" t="s">
        <v>91</v>
      </c>
      <c r="D90" s="9" t="s">
        <v>351</v>
      </c>
      <c r="E90" s="9" t="s">
        <v>69</v>
      </c>
      <c r="F90" s="10">
        <v>7.44</v>
      </c>
      <c r="G90" s="10">
        <v>8.41</v>
      </c>
      <c r="H90" s="9" t="s">
        <v>86</v>
      </c>
      <c r="I90" s="9"/>
      <c r="J90" s="10">
        <v>2012</v>
      </c>
      <c r="K90" s="9" t="s">
        <v>214</v>
      </c>
      <c r="L90" s="11">
        <v>41425</v>
      </c>
      <c r="M90" s="11">
        <v>41455</v>
      </c>
      <c r="N90" s="10">
        <v>242</v>
      </c>
      <c r="O90" s="10">
        <v>275</v>
      </c>
      <c r="P90" s="10">
        <v>275.66000000000003</v>
      </c>
      <c r="Q90" s="10">
        <v>-0.24</v>
      </c>
      <c r="R90" s="10">
        <v>275.85000000000002</v>
      </c>
      <c r="S90" s="10">
        <v>281.91000000000003</v>
      </c>
      <c r="T90" s="9" t="s">
        <v>81</v>
      </c>
      <c r="U90" s="9" t="s">
        <v>82</v>
      </c>
      <c r="V90" s="9" t="s">
        <v>74</v>
      </c>
      <c r="W90" s="32">
        <v>0.46</v>
      </c>
      <c r="X90" s="32">
        <v>0.19863636363636364</v>
      </c>
      <c r="Y90" s="32">
        <v>2.6136363636363638E-2</v>
      </c>
      <c r="Z90" s="32">
        <v>20.075714285714284</v>
      </c>
      <c r="AA90" s="10">
        <v>5537.5</v>
      </c>
      <c r="AB90" s="10">
        <v>6590.9901275411248</v>
      </c>
      <c r="AC90" s="10">
        <v>15.98</v>
      </c>
      <c r="AD90" s="10">
        <v>86100</v>
      </c>
      <c r="AE90" s="10">
        <v>20836.2</v>
      </c>
      <c r="AF90" s="10">
        <v>85655</v>
      </c>
      <c r="AG90" s="10">
        <v>23555.125</v>
      </c>
      <c r="AH90" s="10">
        <v>0</v>
      </c>
      <c r="AI90" s="10">
        <v>0</v>
      </c>
      <c r="AJ90" s="10">
        <v>0</v>
      </c>
      <c r="AK90" s="10">
        <v>2718.9250000000002</v>
      </c>
      <c r="AL90" s="10">
        <v>2791.7317499999999</v>
      </c>
      <c r="AM90" s="10">
        <v>2.0366505144496445</v>
      </c>
      <c r="AN90" s="10">
        <v>1.9835358465225035</v>
      </c>
      <c r="AO90" s="10">
        <v>445</v>
      </c>
      <c r="AP90" s="10">
        <v>496</v>
      </c>
      <c r="AQ90" s="10">
        <v>10.28</v>
      </c>
      <c r="AR90" s="10">
        <v>0.83</v>
      </c>
      <c r="AS90" s="10">
        <v>0.83</v>
      </c>
      <c r="AT90" s="10">
        <v>0.43</v>
      </c>
      <c r="AU90" s="10">
        <v>5050</v>
      </c>
      <c r="AV90" s="10">
        <v>1.1850000000000001</v>
      </c>
      <c r="AW90" s="12"/>
      <c r="AX90" s="9" t="s">
        <v>75</v>
      </c>
      <c r="AY90" s="9" t="s">
        <v>352</v>
      </c>
      <c r="AZ90" s="12" t="s">
        <v>77</v>
      </c>
      <c r="BA90" s="12"/>
      <c r="BB90" s="10">
        <v>0</v>
      </c>
      <c r="BC90" s="10">
        <v>11</v>
      </c>
      <c r="BD90" s="10">
        <v>13.26</v>
      </c>
      <c r="BE90" s="10">
        <v>0</v>
      </c>
      <c r="BF90" s="10">
        <v>0</v>
      </c>
      <c r="BG90" s="10">
        <v>0</v>
      </c>
      <c r="BH90" s="10">
        <v>0</v>
      </c>
      <c r="BI90" s="10">
        <v>2</v>
      </c>
      <c r="BJ90" s="10">
        <v>3060</v>
      </c>
      <c r="BK90" s="10">
        <v>3.4492475905991093</v>
      </c>
      <c r="BL90" s="10">
        <v>1.8368322312339946</v>
      </c>
      <c r="BM90" s="10">
        <v>430</v>
      </c>
      <c r="BN90" s="9" t="s">
        <v>78</v>
      </c>
      <c r="BO90" s="9" t="s">
        <v>78</v>
      </c>
      <c r="BP90" s="12"/>
      <c r="BQ90" s="12"/>
    </row>
    <row r="91" spans="1:69" s="13" customFormat="1" ht="15" customHeight="1" x14ac:dyDescent="0.25">
      <c r="A91" s="9" t="s">
        <v>65</v>
      </c>
      <c r="B91" s="9" t="s">
        <v>66</v>
      </c>
      <c r="C91" s="9" t="s">
        <v>240</v>
      </c>
      <c r="D91" s="9" t="s">
        <v>353</v>
      </c>
      <c r="E91" s="9" t="s">
        <v>69</v>
      </c>
      <c r="F91" s="10">
        <v>4.29</v>
      </c>
      <c r="G91" s="10">
        <v>5.19</v>
      </c>
      <c r="H91" s="9" t="s">
        <v>70</v>
      </c>
      <c r="I91" s="9"/>
      <c r="J91" s="10">
        <v>2012</v>
      </c>
      <c r="K91" s="9" t="s">
        <v>151</v>
      </c>
      <c r="L91" s="11">
        <v>41425</v>
      </c>
      <c r="M91" s="11">
        <v>41455</v>
      </c>
      <c r="N91" s="10">
        <v>45</v>
      </c>
      <c r="O91" s="10">
        <v>55</v>
      </c>
      <c r="P91" s="10">
        <v>60.68</v>
      </c>
      <c r="Q91" s="10">
        <v>-9.36</v>
      </c>
      <c r="R91" s="10">
        <v>60.48</v>
      </c>
      <c r="S91" s="10">
        <v>67.64</v>
      </c>
      <c r="T91" s="9" t="s">
        <v>89</v>
      </c>
      <c r="U91" s="9" t="s">
        <v>90</v>
      </c>
      <c r="V91" s="9" t="s">
        <v>74</v>
      </c>
      <c r="W91" s="32">
        <v>0.48</v>
      </c>
      <c r="X91" s="32">
        <v>0.20727272727272728</v>
      </c>
      <c r="Y91" s="32">
        <v>2.7272727272727275E-2</v>
      </c>
      <c r="Z91" s="32">
        <v>20.948571428571427</v>
      </c>
      <c r="AA91" s="10">
        <v>2047.5</v>
      </c>
      <c r="AB91" s="10">
        <v>2987.4019734402477</v>
      </c>
      <c r="AC91" s="10">
        <v>31.46</v>
      </c>
      <c r="AD91" s="10">
        <v>95230</v>
      </c>
      <c r="AE91" s="10">
        <v>4285.3500000000004</v>
      </c>
      <c r="AF91" s="10">
        <v>94300</v>
      </c>
      <c r="AG91" s="10">
        <v>5186.5</v>
      </c>
      <c r="AH91" s="10">
        <v>0</v>
      </c>
      <c r="AI91" s="10">
        <v>0</v>
      </c>
      <c r="AJ91" s="10">
        <v>0</v>
      </c>
      <c r="AK91" s="10">
        <v>901.15</v>
      </c>
      <c r="AL91" s="10">
        <v>1417.914</v>
      </c>
      <c r="AM91" s="10">
        <v>2.27209676524441</v>
      </c>
      <c r="AN91" s="10">
        <v>1.444022698132609</v>
      </c>
      <c r="AO91" s="10">
        <v>930</v>
      </c>
      <c r="AP91" s="10">
        <v>868</v>
      </c>
      <c r="AQ91" s="10">
        <v>-7.14</v>
      </c>
      <c r="AR91" s="10">
        <v>1.45</v>
      </c>
      <c r="AS91" s="10">
        <v>1.38</v>
      </c>
      <c r="AT91" s="10">
        <v>0.67</v>
      </c>
      <c r="AU91" s="10">
        <v>2047.5</v>
      </c>
      <c r="AV91" s="10">
        <v>1.2929999999999999</v>
      </c>
      <c r="AW91" s="12"/>
      <c r="AX91" s="9" t="s">
        <v>75</v>
      </c>
      <c r="AY91" s="9" t="s">
        <v>354</v>
      </c>
      <c r="AZ91" s="12" t="s">
        <v>77</v>
      </c>
      <c r="BA91" s="12"/>
      <c r="BB91" s="10">
        <v>0</v>
      </c>
      <c r="BC91" s="10">
        <v>9</v>
      </c>
      <c r="BD91" s="10">
        <v>13.26</v>
      </c>
      <c r="BE91" s="10">
        <v>0</v>
      </c>
      <c r="BF91" s="10">
        <v>0</v>
      </c>
      <c r="BG91" s="10">
        <v>0</v>
      </c>
      <c r="BH91" s="10">
        <v>0</v>
      </c>
      <c r="BI91" s="10">
        <v>2</v>
      </c>
      <c r="BJ91" s="10">
        <v>6560</v>
      </c>
      <c r="BK91" s="10">
        <v>6.5040650406504064</v>
      </c>
      <c r="BL91" s="10">
        <v>1.8872975874717444</v>
      </c>
      <c r="BM91" s="10">
        <v>552</v>
      </c>
      <c r="BN91" s="9" t="s">
        <v>78</v>
      </c>
      <c r="BO91" s="9" t="s">
        <v>78</v>
      </c>
      <c r="BP91" s="12"/>
      <c r="BQ91" s="12"/>
    </row>
    <row r="92" spans="1:69" s="13" customFormat="1" ht="15" customHeight="1" x14ac:dyDescent="0.25">
      <c r="A92" s="9" t="s">
        <v>65</v>
      </c>
      <c r="B92" s="9" t="s">
        <v>66</v>
      </c>
      <c r="C92" s="9" t="s">
        <v>355</v>
      </c>
      <c r="D92" s="9" t="s">
        <v>356</v>
      </c>
      <c r="E92" s="9" t="s">
        <v>69</v>
      </c>
      <c r="F92" s="10">
        <v>4</v>
      </c>
      <c r="G92" s="10">
        <v>5.97</v>
      </c>
      <c r="H92" s="9" t="s">
        <v>70</v>
      </c>
      <c r="I92" s="9"/>
      <c r="J92" s="10">
        <v>2012</v>
      </c>
      <c r="K92" s="9" t="s">
        <v>151</v>
      </c>
      <c r="L92" s="11">
        <v>41425</v>
      </c>
      <c r="M92" s="11">
        <v>41455</v>
      </c>
      <c r="N92" s="10">
        <v>40</v>
      </c>
      <c r="O92" s="10">
        <v>60</v>
      </c>
      <c r="P92" s="10">
        <v>60.18</v>
      </c>
      <c r="Q92" s="10">
        <v>-0.3</v>
      </c>
      <c r="R92" s="10">
        <v>60.05</v>
      </c>
      <c r="S92" s="10">
        <v>61.85</v>
      </c>
      <c r="T92" s="9" t="s">
        <v>89</v>
      </c>
      <c r="U92" s="9" t="s">
        <v>90</v>
      </c>
      <c r="V92" s="9" t="s">
        <v>74</v>
      </c>
      <c r="W92" s="32">
        <v>0.48</v>
      </c>
      <c r="X92" s="32">
        <v>0.20727272727272728</v>
      </c>
      <c r="Y92" s="32">
        <v>2.7272727272727275E-2</v>
      </c>
      <c r="Z92" s="32">
        <v>20.948571428571427</v>
      </c>
      <c r="AA92" s="10">
        <v>2734</v>
      </c>
      <c r="AB92" s="10">
        <v>2973.0239439767106</v>
      </c>
      <c r="AC92" s="10">
        <v>8.0399999999999991</v>
      </c>
      <c r="AD92" s="10">
        <v>100015</v>
      </c>
      <c r="AE92" s="10">
        <v>4000.6</v>
      </c>
      <c r="AF92" s="10">
        <v>99430</v>
      </c>
      <c r="AG92" s="10">
        <v>5965.8</v>
      </c>
      <c r="AH92" s="10">
        <v>0</v>
      </c>
      <c r="AI92" s="10">
        <v>0</v>
      </c>
      <c r="AJ92" s="10">
        <v>0</v>
      </c>
      <c r="AK92" s="10">
        <v>1965.2</v>
      </c>
      <c r="AL92" s="10">
        <v>1970.1714999999999</v>
      </c>
      <c r="AM92" s="10">
        <v>1.3912070018318745</v>
      </c>
      <c r="AN92" s="10">
        <v>1.3876964518063528</v>
      </c>
      <c r="AO92" s="10">
        <v>585</v>
      </c>
      <c r="AP92" s="10">
        <v>903</v>
      </c>
      <c r="AQ92" s="10">
        <v>35.22</v>
      </c>
      <c r="AR92" s="10">
        <v>1.85</v>
      </c>
      <c r="AS92" s="10">
        <v>1.85</v>
      </c>
      <c r="AT92" s="10">
        <v>1.35</v>
      </c>
      <c r="AU92" s="10">
        <v>2619</v>
      </c>
      <c r="AV92" s="10">
        <v>1.2929999999999999</v>
      </c>
      <c r="AW92" s="12"/>
      <c r="AX92" s="9" t="s">
        <v>75</v>
      </c>
      <c r="AY92" s="9" t="s">
        <v>357</v>
      </c>
      <c r="AZ92" s="12" t="s">
        <v>77</v>
      </c>
      <c r="BA92" s="12"/>
      <c r="BB92" s="10">
        <v>0</v>
      </c>
      <c r="BC92" s="10">
        <v>3</v>
      </c>
      <c r="BD92" s="10">
        <v>13.26</v>
      </c>
      <c r="BE92" s="10">
        <v>0</v>
      </c>
      <c r="BF92" s="10">
        <v>0</v>
      </c>
      <c r="BG92" s="10">
        <v>0</v>
      </c>
      <c r="BH92" s="10">
        <v>0</v>
      </c>
      <c r="BI92" s="10">
        <v>2</v>
      </c>
      <c r="BJ92" s="10">
        <v>7650</v>
      </c>
      <c r="BK92" s="10">
        <v>7.1441912588718717</v>
      </c>
      <c r="BL92" s="10">
        <v>1.5475523630652301</v>
      </c>
      <c r="BM92" s="10">
        <v>3263</v>
      </c>
      <c r="BN92" s="9" t="s">
        <v>78</v>
      </c>
      <c r="BO92" s="9" t="s">
        <v>78</v>
      </c>
      <c r="BP92" s="12"/>
      <c r="BQ92" s="12"/>
    </row>
    <row r="93" spans="1:69" s="13" customFormat="1" ht="15" customHeight="1" x14ac:dyDescent="0.25">
      <c r="A93" s="9" t="s">
        <v>65</v>
      </c>
      <c r="B93" s="9" t="s">
        <v>66</v>
      </c>
      <c r="C93" s="9" t="s">
        <v>218</v>
      </c>
      <c r="D93" s="9" t="s">
        <v>219</v>
      </c>
      <c r="E93" s="9" t="s">
        <v>69</v>
      </c>
      <c r="F93" s="10">
        <v>0.28999999999999998</v>
      </c>
      <c r="G93" s="10">
        <v>0.44</v>
      </c>
      <c r="H93" s="9" t="s">
        <v>70</v>
      </c>
      <c r="I93" s="9"/>
      <c r="J93" s="10">
        <v>2013</v>
      </c>
      <c r="K93" s="9" t="s">
        <v>93</v>
      </c>
      <c r="L93" s="11">
        <v>41444</v>
      </c>
      <c r="M93" s="11">
        <v>41455</v>
      </c>
      <c r="N93" s="10">
        <v>2.65</v>
      </c>
      <c r="O93" s="10">
        <v>4</v>
      </c>
      <c r="P93" s="10">
        <v>4.59</v>
      </c>
      <c r="Q93" s="10">
        <v>-12.85</v>
      </c>
      <c r="R93" s="10">
        <v>4.62</v>
      </c>
      <c r="S93" s="10">
        <v>4.33</v>
      </c>
      <c r="T93" s="9" t="s">
        <v>72</v>
      </c>
      <c r="U93" s="9" t="s">
        <v>73</v>
      </c>
      <c r="V93" s="9" t="s">
        <v>74</v>
      </c>
      <c r="W93" s="32">
        <f>VLOOKUP(V93,Tables!$M$2:$N$9,2,FALSE)</f>
        <v>0.44</v>
      </c>
      <c r="X93" s="32">
        <f>VLOOKUP(V93,Tables!$M$2:$P$9,3,FALSE)</f>
        <v>0.19</v>
      </c>
      <c r="Y93" s="32">
        <f>VLOOKUP(V93,Tables!$M$2:$P$9,4,FALSE)</f>
        <v>2.5000000000000001E-2</v>
      </c>
      <c r="Z93" s="32">
        <v>19.2</v>
      </c>
      <c r="AA93" s="10">
        <v>222.5</v>
      </c>
      <c r="AB93" s="10">
        <v>193.03723933410203</v>
      </c>
      <c r="AC93" s="10">
        <v>-15.26</v>
      </c>
      <c r="AD93" s="10">
        <v>110000</v>
      </c>
      <c r="AE93" s="10">
        <v>291.5</v>
      </c>
      <c r="AF93" s="10">
        <v>109665</v>
      </c>
      <c r="AG93" s="10">
        <v>438.66</v>
      </c>
      <c r="AH93" s="10">
        <v>0</v>
      </c>
      <c r="AI93" s="10">
        <v>0</v>
      </c>
      <c r="AJ93" s="10">
        <v>0</v>
      </c>
      <c r="AK93" s="10">
        <v>147.16</v>
      </c>
      <c r="AL93" s="10">
        <v>215.1523</v>
      </c>
      <c r="AM93" s="10">
        <v>1.5119597716770861</v>
      </c>
      <c r="AN93" s="10">
        <v>1.0341511571105677</v>
      </c>
      <c r="AO93" s="10">
        <v>335</v>
      </c>
      <c r="AP93" s="10">
        <v>705</v>
      </c>
      <c r="AQ93" s="10">
        <v>52.48</v>
      </c>
      <c r="AR93" s="10">
        <v>5.62</v>
      </c>
      <c r="AS93" s="10">
        <v>5.2</v>
      </c>
      <c r="AT93" s="10">
        <v>3.74</v>
      </c>
      <c r="AU93" s="10">
        <v>222.5</v>
      </c>
      <c r="AV93" s="10">
        <v>2.0219999999999998</v>
      </c>
      <c r="AW93" s="12"/>
      <c r="AX93" s="9" t="s">
        <v>75</v>
      </c>
      <c r="AY93" s="9" t="s">
        <v>220</v>
      </c>
      <c r="AZ93" s="12" t="s">
        <v>77</v>
      </c>
      <c r="BA93" s="12"/>
      <c r="BB93" s="10">
        <v>0</v>
      </c>
      <c r="BC93" s="10">
        <v>1</v>
      </c>
      <c r="BD93" s="10">
        <v>19.18</v>
      </c>
      <c r="BE93" s="10">
        <v>0</v>
      </c>
      <c r="BF93" s="10">
        <v>0</v>
      </c>
      <c r="BG93" s="10">
        <v>0</v>
      </c>
      <c r="BH93" s="10">
        <v>0</v>
      </c>
      <c r="BI93" s="10">
        <v>1</v>
      </c>
      <c r="BJ93" s="10">
        <v>335</v>
      </c>
      <c r="BK93" s="10">
        <v>0.30454545454545456</v>
      </c>
      <c r="BL93" s="10">
        <v>1.5119597716770861</v>
      </c>
      <c r="BM93" s="10">
        <v>708</v>
      </c>
      <c r="BN93" s="9" t="s">
        <v>78</v>
      </c>
      <c r="BO93" s="9" t="s">
        <v>134</v>
      </c>
      <c r="BP93" s="12"/>
      <c r="BQ93" s="12"/>
    </row>
    <row r="94" spans="1:69" s="13" customFormat="1" ht="15" customHeight="1" x14ac:dyDescent="0.25">
      <c r="A94" s="3" t="s">
        <v>65</v>
      </c>
      <c r="B94" s="3" t="s">
        <v>66</v>
      </c>
      <c r="C94" s="3" t="s">
        <v>67</v>
      </c>
      <c r="D94" s="3" t="s">
        <v>68</v>
      </c>
      <c r="E94" s="3" t="s">
        <v>69</v>
      </c>
      <c r="F94" s="4">
        <v>2.71</v>
      </c>
      <c r="G94" s="4">
        <v>3.08</v>
      </c>
      <c r="H94" s="3" t="s">
        <v>70</v>
      </c>
      <c r="I94" s="3"/>
      <c r="J94" s="4">
        <v>2013</v>
      </c>
      <c r="K94" s="3" t="s">
        <v>71</v>
      </c>
      <c r="L94" s="5">
        <v>41450</v>
      </c>
      <c r="M94" s="5">
        <v>41455</v>
      </c>
      <c r="N94" s="4">
        <v>25.5</v>
      </c>
      <c r="O94" s="4">
        <v>29</v>
      </c>
      <c r="P94" s="4">
        <v>27.89</v>
      </c>
      <c r="Q94" s="4">
        <v>3.98</v>
      </c>
      <c r="R94" s="4">
        <v>27.56</v>
      </c>
      <c r="S94" s="4">
        <v>28.68</v>
      </c>
      <c r="T94" s="3" t="s">
        <v>79</v>
      </c>
      <c r="U94" s="3" t="s">
        <v>73</v>
      </c>
      <c r="V94" s="3" t="s">
        <v>74</v>
      </c>
      <c r="W94" s="32">
        <f>VLOOKUP(V94,Tables!$M$2:$N$9,2,FALSE)</f>
        <v>0.44</v>
      </c>
      <c r="X94" s="32">
        <f>VLOOKUP(V94,Tables!$M$2:$P$9,3,FALSE)</f>
        <v>0.19</v>
      </c>
      <c r="Y94" s="32">
        <f>VLOOKUP(V94,Tables!$M$2:$P$9,4,FALSE)</f>
        <v>2.5000000000000001E-2</v>
      </c>
      <c r="Z94" s="32">
        <v>19.2</v>
      </c>
      <c r="AA94" s="4">
        <v>325</v>
      </c>
      <c r="AB94" s="4">
        <v>434.68620855481481</v>
      </c>
      <c r="AC94" s="4">
        <v>25.23</v>
      </c>
      <c r="AD94" s="4">
        <v>106225</v>
      </c>
      <c r="AE94" s="4">
        <v>2708.7375000000002</v>
      </c>
      <c r="AF94" s="4">
        <v>106135</v>
      </c>
      <c r="AG94" s="4">
        <v>3077.915</v>
      </c>
      <c r="AH94" s="4">
        <v>0</v>
      </c>
      <c r="AI94" s="4">
        <v>0</v>
      </c>
      <c r="AJ94" s="4">
        <v>0</v>
      </c>
      <c r="AK94" s="4">
        <v>369.17750000000001</v>
      </c>
      <c r="AL94" s="4">
        <v>216.34309999999999</v>
      </c>
      <c r="AM94" s="8">
        <v>0.88033534004645464</v>
      </c>
      <c r="AN94" s="4">
        <v>1.5022434272227772</v>
      </c>
      <c r="AO94" s="4">
        <v>130</v>
      </c>
      <c r="AP94" s="4">
        <v>228</v>
      </c>
      <c r="AQ94" s="4">
        <v>42.98</v>
      </c>
      <c r="AR94" s="4">
        <v>2.25</v>
      </c>
      <c r="AS94" s="4">
        <v>2.31</v>
      </c>
      <c r="AT94" s="4">
        <v>2.57</v>
      </c>
      <c r="AU94" s="4">
        <v>325</v>
      </c>
      <c r="AV94" s="4">
        <v>1.7010000000000001</v>
      </c>
      <c r="AW94" s="6"/>
      <c r="AX94" s="3" t="s">
        <v>75</v>
      </c>
      <c r="AY94" s="3" t="s">
        <v>76</v>
      </c>
      <c r="AZ94" s="6" t="s">
        <v>77</v>
      </c>
      <c r="BA94" s="6"/>
      <c r="BB94" s="4">
        <v>0</v>
      </c>
      <c r="BC94" s="4">
        <v>1</v>
      </c>
      <c r="BD94" s="4">
        <v>20.25</v>
      </c>
      <c r="BE94" s="4">
        <v>0</v>
      </c>
      <c r="BF94" s="4">
        <v>0</v>
      </c>
      <c r="BG94" s="4">
        <v>0</v>
      </c>
      <c r="BH94" s="4">
        <v>0</v>
      </c>
      <c r="BI94" s="4">
        <v>2</v>
      </c>
      <c r="BJ94" s="4">
        <v>3865</v>
      </c>
      <c r="BK94" s="4">
        <v>3.5136363636363637</v>
      </c>
      <c r="BL94" s="4">
        <v>1.3727505368010589</v>
      </c>
      <c r="BM94" s="4">
        <v>419</v>
      </c>
      <c r="BN94" s="3" t="s">
        <v>78</v>
      </c>
      <c r="BO94" s="3" t="s">
        <v>78</v>
      </c>
      <c r="BP94" s="6"/>
      <c r="BQ94" s="6"/>
    </row>
    <row r="95" spans="1:69" s="13" customFormat="1" ht="15" customHeight="1" x14ac:dyDescent="0.25">
      <c r="A95" s="9" t="s">
        <v>65</v>
      </c>
      <c r="B95" s="9" t="s">
        <v>66</v>
      </c>
      <c r="C95" s="9" t="s">
        <v>99</v>
      </c>
      <c r="D95" s="9" t="s">
        <v>100</v>
      </c>
      <c r="E95" s="9" t="s">
        <v>69</v>
      </c>
      <c r="F95" s="10">
        <v>2.95</v>
      </c>
      <c r="G95" s="10">
        <v>3.14</v>
      </c>
      <c r="H95" s="9" t="s">
        <v>70</v>
      </c>
      <c r="I95" s="9"/>
      <c r="J95" s="10">
        <v>2013</v>
      </c>
      <c r="K95" s="9" t="s">
        <v>71</v>
      </c>
      <c r="L95" s="11">
        <v>41450</v>
      </c>
      <c r="M95" s="11">
        <v>41455</v>
      </c>
      <c r="N95" s="10">
        <v>27.77</v>
      </c>
      <c r="O95" s="10">
        <v>29.5</v>
      </c>
      <c r="P95" s="10">
        <v>29.6</v>
      </c>
      <c r="Q95" s="10">
        <v>-0.34</v>
      </c>
      <c r="R95" s="10">
        <v>29.45</v>
      </c>
      <c r="S95" s="10">
        <v>31.18</v>
      </c>
      <c r="T95" s="9" t="s">
        <v>79</v>
      </c>
      <c r="U95" s="9" t="s">
        <v>73</v>
      </c>
      <c r="V95" s="9" t="s">
        <v>74</v>
      </c>
      <c r="W95" s="32">
        <f>VLOOKUP(V95,Tables!$M$2:$N$9,2,FALSE)</f>
        <v>0.44</v>
      </c>
      <c r="X95" s="32">
        <f>VLOOKUP(V95,Tables!$M$2:$P$9,3,FALSE)</f>
        <v>0.19</v>
      </c>
      <c r="Y95" s="32">
        <f>VLOOKUP(V95,Tables!$M$2:$P$9,4,FALSE)</f>
        <v>2.5000000000000001E-2</v>
      </c>
      <c r="Z95" s="32">
        <v>19.2</v>
      </c>
      <c r="AA95" s="10">
        <v>250</v>
      </c>
      <c r="AB95" s="10">
        <v>467.80003655712216</v>
      </c>
      <c r="AC95" s="10">
        <v>46.56</v>
      </c>
      <c r="AD95" s="10">
        <v>106400</v>
      </c>
      <c r="AE95" s="10">
        <v>2954.7280000000001</v>
      </c>
      <c r="AF95" s="10">
        <v>106330</v>
      </c>
      <c r="AG95" s="10">
        <v>3136.7350000000001</v>
      </c>
      <c r="AH95" s="10">
        <v>0</v>
      </c>
      <c r="AI95" s="10">
        <v>0</v>
      </c>
      <c r="AJ95" s="10">
        <v>0</v>
      </c>
      <c r="AK95" s="10">
        <v>182.00700000000001</v>
      </c>
      <c r="AL95" s="10">
        <v>176.69049999999999</v>
      </c>
      <c r="AM95" s="10">
        <v>1.3735735438746861</v>
      </c>
      <c r="AN95" s="10">
        <v>1.4149034611368467</v>
      </c>
      <c r="AO95" s="10">
        <v>120</v>
      </c>
      <c r="AP95" s="10">
        <v>214</v>
      </c>
      <c r="AQ95" s="10">
        <v>43.93</v>
      </c>
      <c r="AR95" s="10">
        <v>1.64</v>
      </c>
      <c r="AS95" s="10">
        <v>1.64</v>
      </c>
      <c r="AT95" s="10">
        <v>1.21</v>
      </c>
      <c r="AU95" s="10">
        <v>250</v>
      </c>
      <c r="AV95" s="10">
        <v>1.7010000000000001</v>
      </c>
      <c r="AW95" s="12"/>
      <c r="AX95" s="9" t="s">
        <v>75</v>
      </c>
      <c r="AY95" s="9" t="s">
        <v>101</v>
      </c>
      <c r="AZ95" s="12" t="s">
        <v>77</v>
      </c>
      <c r="BA95" s="12"/>
      <c r="BB95" s="10">
        <v>0</v>
      </c>
      <c r="BC95" s="10">
        <v>2</v>
      </c>
      <c r="BD95" s="10">
        <v>20.25</v>
      </c>
      <c r="BE95" s="10">
        <v>0</v>
      </c>
      <c r="BF95" s="10">
        <v>0</v>
      </c>
      <c r="BG95" s="10">
        <v>0</v>
      </c>
      <c r="BH95" s="10">
        <v>0</v>
      </c>
      <c r="BI95" s="10">
        <v>2</v>
      </c>
      <c r="BJ95" s="10">
        <v>3470</v>
      </c>
      <c r="BK95" s="10">
        <v>3.1545454545454548</v>
      </c>
      <c r="BL95" s="10">
        <v>1.2969998927949093</v>
      </c>
      <c r="BM95" s="10">
        <v>505</v>
      </c>
      <c r="BN95" s="9" t="s">
        <v>95</v>
      </c>
      <c r="BO95" s="9" t="s">
        <v>95</v>
      </c>
      <c r="BP95" s="12"/>
      <c r="BQ95" s="12"/>
    </row>
    <row r="96" spans="1:69" s="13" customFormat="1" ht="15" customHeight="1" x14ac:dyDescent="0.25">
      <c r="A96" s="9" t="s">
        <v>65</v>
      </c>
      <c r="B96" s="9" t="s">
        <v>66</v>
      </c>
      <c r="C96" s="9" t="s">
        <v>166</v>
      </c>
      <c r="D96" s="9" t="s">
        <v>167</v>
      </c>
      <c r="E96" s="9" t="s">
        <v>69</v>
      </c>
      <c r="F96" s="10">
        <v>0.44</v>
      </c>
      <c r="G96" s="10">
        <v>10.66</v>
      </c>
      <c r="H96" s="9" t="s">
        <v>70</v>
      </c>
      <c r="I96" s="9"/>
      <c r="J96" s="10">
        <v>2013</v>
      </c>
      <c r="K96" s="9" t="s">
        <v>93</v>
      </c>
      <c r="L96" s="11">
        <v>41455</v>
      </c>
      <c r="M96" s="11">
        <v>41670</v>
      </c>
      <c r="N96" s="10">
        <v>4</v>
      </c>
      <c r="O96" s="10">
        <v>149.72</v>
      </c>
      <c r="P96" s="10">
        <v>133.58000000000001</v>
      </c>
      <c r="Q96" s="10">
        <v>12.08</v>
      </c>
      <c r="R96" s="10">
        <v>130</v>
      </c>
      <c r="S96" s="10">
        <v>152.97</v>
      </c>
      <c r="T96" s="9" t="s">
        <v>81</v>
      </c>
      <c r="U96" s="9" t="s">
        <v>82</v>
      </c>
      <c r="V96" s="9" t="s">
        <v>74</v>
      </c>
      <c r="W96" s="32">
        <v>0.46</v>
      </c>
      <c r="X96" s="32">
        <v>0.19863636363636364</v>
      </c>
      <c r="Y96" s="32">
        <v>2.6136363636363638E-2</v>
      </c>
      <c r="Z96" s="32">
        <v>20.075714285714284</v>
      </c>
      <c r="AA96" s="10">
        <v>15866.5</v>
      </c>
      <c r="AB96" s="10">
        <v>18328.582397553804</v>
      </c>
      <c r="AC96" s="10">
        <v>13.43</v>
      </c>
      <c r="AD96" s="10">
        <v>109050</v>
      </c>
      <c r="AE96" s="10">
        <v>436.2</v>
      </c>
      <c r="AF96" s="10">
        <v>71220</v>
      </c>
      <c r="AG96" s="10">
        <v>10663.0584</v>
      </c>
      <c r="AH96" s="10">
        <v>0</v>
      </c>
      <c r="AI96" s="10">
        <v>0</v>
      </c>
      <c r="AJ96" s="10">
        <v>0</v>
      </c>
      <c r="AK96" s="10">
        <v>10226.858399999999</v>
      </c>
      <c r="AL96" s="10">
        <v>8822.4</v>
      </c>
      <c r="AM96" s="10">
        <v>1.5514539636140849</v>
      </c>
      <c r="AN96" s="10">
        <v>1.798433532825535</v>
      </c>
      <c r="AO96" s="10">
        <v>37830</v>
      </c>
      <c r="AP96" s="10">
        <v>6253</v>
      </c>
      <c r="AQ96" s="10">
        <v>-504.99</v>
      </c>
      <c r="AR96" s="10">
        <v>2.31</v>
      </c>
      <c r="AS96" s="10">
        <v>2.56</v>
      </c>
      <c r="AT96" s="10">
        <v>1.68</v>
      </c>
      <c r="AU96" s="10">
        <v>5700</v>
      </c>
      <c r="AV96" s="10">
        <v>1.1339999999999999</v>
      </c>
      <c r="AW96" s="12"/>
      <c r="AX96" s="9" t="s">
        <v>75</v>
      </c>
      <c r="AY96" s="9" t="s">
        <v>168</v>
      </c>
      <c r="AZ96" s="12" t="s">
        <v>77</v>
      </c>
      <c r="BA96" s="12"/>
      <c r="BB96" s="10">
        <v>0</v>
      </c>
      <c r="BC96" s="10">
        <v>33</v>
      </c>
      <c r="BD96" s="10">
        <v>21.84</v>
      </c>
      <c r="BE96" s="10">
        <v>0</v>
      </c>
      <c r="BF96" s="10">
        <v>0</v>
      </c>
      <c r="BG96" s="10">
        <v>0</v>
      </c>
      <c r="BH96" s="10">
        <v>0</v>
      </c>
      <c r="BI96" s="10">
        <v>2</v>
      </c>
      <c r="BJ96" s="10">
        <v>38780</v>
      </c>
      <c r="BK96" s="10">
        <v>35.254545454545458</v>
      </c>
      <c r="BL96" s="10">
        <v>1.5417373473591571</v>
      </c>
      <c r="BM96" s="10">
        <v>1453</v>
      </c>
      <c r="BN96" s="9" t="s">
        <v>78</v>
      </c>
      <c r="BO96" s="9" t="s">
        <v>78</v>
      </c>
      <c r="BP96" s="12"/>
      <c r="BQ96" s="12"/>
    </row>
    <row r="97" spans="1:69" s="13" customFormat="1" ht="15" customHeight="1" x14ac:dyDescent="0.25">
      <c r="A97" s="9" t="s">
        <v>65</v>
      </c>
      <c r="B97" s="9" t="s">
        <v>66</v>
      </c>
      <c r="C97" s="9" t="s">
        <v>218</v>
      </c>
      <c r="D97" s="9" t="s">
        <v>219</v>
      </c>
      <c r="E97" s="9" t="s">
        <v>69</v>
      </c>
      <c r="F97" s="10">
        <v>0.44</v>
      </c>
      <c r="G97" s="10">
        <v>7.95</v>
      </c>
      <c r="H97" s="9" t="s">
        <v>70</v>
      </c>
      <c r="I97" s="9"/>
      <c r="J97" s="10">
        <v>2013</v>
      </c>
      <c r="K97" s="9" t="s">
        <v>93</v>
      </c>
      <c r="L97" s="11">
        <v>41455</v>
      </c>
      <c r="M97" s="11">
        <v>41673</v>
      </c>
      <c r="N97" s="10">
        <v>4</v>
      </c>
      <c r="O97" s="10">
        <v>123.95</v>
      </c>
      <c r="P97" s="10">
        <v>119.03</v>
      </c>
      <c r="Q97" s="10">
        <v>4.13</v>
      </c>
      <c r="R97" s="10">
        <v>116.49</v>
      </c>
      <c r="S97" s="10">
        <v>154.31</v>
      </c>
      <c r="T97" s="9" t="s">
        <v>89</v>
      </c>
      <c r="U97" s="9" t="s">
        <v>90</v>
      </c>
      <c r="V97" s="9" t="s">
        <v>74</v>
      </c>
      <c r="W97" s="32">
        <v>0.48</v>
      </c>
      <c r="X97" s="32">
        <v>0.20727272727272728</v>
      </c>
      <c r="Y97" s="32">
        <v>2.7272727272727275E-2</v>
      </c>
      <c r="Z97" s="32">
        <v>20.948571428571427</v>
      </c>
      <c r="AA97" s="10">
        <v>13437</v>
      </c>
      <c r="AB97" s="10">
        <v>17986.224238394043</v>
      </c>
      <c r="AC97" s="10">
        <v>25.29</v>
      </c>
      <c r="AD97" s="10">
        <v>109665</v>
      </c>
      <c r="AE97" s="10">
        <v>438.66</v>
      </c>
      <c r="AF97" s="10">
        <v>64130</v>
      </c>
      <c r="AG97" s="10">
        <v>7948.9134999999997</v>
      </c>
      <c r="AH97" s="10">
        <v>0</v>
      </c>
      <c r="AI97" s="10">
        <v>0</v>
      </c>
      <c r="AJ97" s="10">
        <v>0</v>
      </c>
      <c r="AK97" s="10">
        <v>7510.2534999999998</v>
      </c>
      <c r="AL97" s="10">
        <v>7031.8437000000004</v>
      </c>
      <c r="AM97" s="10">
        <v>1.7891539879446146</v>
      </c>
      <c r="AN97" s="10">
        <v>1.910878650502428</v>
      </c>
      <c r="AO97" s="10">
        <v>45535</v>
      </c>
      <c r="AP97" s="10">
        <v>6215</v>
      </c>
      <c r="AQ97" s="10">
        <v>-632.66</v>
      </c>
      <c r="AR97" s="10">
        <v>2.38</v>
      </c>
      <c r="AS97" s="10">
        <v>2.4900000000000002</v>
      </c>
      <c r="AT97" s="10">
        <v>1.58</v>
      </c>
      <c r="AU97" s="10">
        <v>4567.5</v>
      </c>
      <c r="AV97" s="10">
        <v>1.2569999999999999</v>
      </c>
      <c r="AW97" s="12"/>
      <c r="AX97" s="9" t="s">
        <v>75</v>
      </c>
      <c r="AY97" s="9" t="s">
        <v>220</v>
      </c>
      <c r="AZ97" s="12" t="s">
        <v>77</v>
      </c>
      <c r="BA97" s="12"/>
      <c r="BB97" s="10">
        <v>0</v>
      </c>
      <c r="BC97" s="10">
        <v>25</v>
      </c>
      <c r="BD97" s="10">
        <v>21.76</v>
      </c>
      <c r="BE97" s="10">
        <v>0</v>
      </c>
      <c r="BF97" s="10">
        <v>0</v>
      </c>
      <c r="BG97" s="10">
        <v>0</v>
      </c>
      <c r="BH97" s="10">
        <v>0</v>
      </c>
      <c r="BI97" s="10">
        <v>2</v>
      </c>
      <c r="BJ97" s="10">
        <v>45870</v>
      </c>
      <c r="BK97" s="10">
        <v>41.7</v>
      </c>
      <c r="BL97" s="10">
        <v>1.7817373973600876</v>
      </c>
      <c r="BM97" s="10">
        <v>686</v>
      </c>
      <c r="BN97" s="9" t="s">
        <v>78</v>
      </c>
      <c r="BO97" s="9" t="s">
        <v>78</v>
      </c>
      <c r="BP97" s="12"/>
      <c r="BQ97" s="12"/>
    </row>
    <row r="98" spans="1:69" s="13" customFormat="1" ht="15" customHeight="1" x14ac:dyDescent="0.25">
      <c r="A98" s="9" t="s">
        <v>65</v>
      </c>
      <c r="B98" s="9" t="s">
        <v>66</v>
      </c>
      <c r="C98" s="9" t="s">
        <v>306</v>
      </c>
      <c r="D98" s="9" t="s">
        <v>307</v>
      </c>
      <c r="E98" s="9" t="s">
        <v>69</v>
      </c>
      <c r="F98" s="10">
        <v>3.17</v>
      </c>
      <c r="G98" s="10">
        <v>3.5</v>
      </c>
      <c r="H98" s="9" t="s">
        <v>70</v>
      </c>
      <c r="I98" s="9"/>
      <c r="J98" s="10">
        <v>2012</v>
      </c>
      <c r="K98" s="9" t="s">
        <v>185</v>
      </c>
      <c r="L98" s="11">
        <v>41455</v>
      </c>
      <c r="M98" s="11">
        <v>41475</v>
      </c>
      <c r="N98" s="10">
        <v>46</v>
      </c>
      <c r="O98" s="10">
        <v>48.01</v>
      </c>
      <c r="P98" s="10">
        <v>60.36</v>
      </c>
      <c r="Q98" s="10">
        <v>-20.46</v>
      </c>
      <c r="R98" s="10">
        <v>60.43</v>
      </c>
      <c r="S98" s="10">
        <v>61.6</v>
      </c>
      <c r="T98" s="9" t="s">
        <v>89</v>
      </c>
      <c r="U98" s="9" t="s">
        <v>90</v>
      </c>
      <c r="V98" s="9" t="s">
        <v>74</v>
      </c>
      <c r="W98" s="32">
        <v>0.48</v>
      </c>
      <c r="X98" s="32">
        <v>0.20727272727272728</v>
      </c>
      <c r="Y98" s="32">
        <v>2.7272727272727275E-2</v>
      </c>
      <c r="Z98" s="32">
        <v>20.948571428571427</v>
      </c>
      <c r="AA98" s="10">
        <v>1341.5</v>
      </c>
      <c r="AB98" s="10">
        <v>1468.904871982106</v>
      </c>
      <c r="AC98" s="10">
        <v>8.67</v>
      </c>
      <c r="AD98" s="10">
        <v>68830</v>
      </c>
      <c r="AE98" s="10">
        <v>3166.18</v>
      </c>
      <c r="AF98" s="10">
        <v>72845</v>
      </c>
      <c r="AG98" s="10">
        <v>3497.28845</v>
      </c>
      <c r="AH98" s="10">
        <v>0</v>
      </c>
      <c r="AI98" s="10">
        <v>0</v>
      </c>
      <c r="AJ98" s="10">
        <v>0</v>
      </c>
      <c r="AK98" s="10">
        <v>331.10845</v>
      </c>
      <c r="AL98" s="10">
        <v>1235.8433500000001</v>
      </c>
      <c r="AM98" s="10">
        <v>4.0515426290087131</v>
      </c>
      <c r="AN98" s="10">
        <v>1.0854935619469894</v>
      </c>
      <c r="AO98" s="10">
        <v>825</v>
      </c>
      <c r="AP98" s="10">
        <v>421</v>
      </c>
      <c r="AQ98" s="10">
        <v>-95.96</v>
      </c>
      <c r="AR98" s="10">
        <v>2.0099999999999998</v>
      </c>
      <c r="AS98" s="10">
        <v>1.79</v>
      </c>
      <c r="AT98" s="10">
        <v>0.21</v>
      </c>
      <c r="AU98" s="10">
        <v>1277.5</v>
      </c>
      <c r="AV98" s="10">
        <v>1.26</v>
      </c>
      <c r="AW98" s="12"/>
      <c r="AX98" s="9" t="s">
        <v>75</v>
      </c>
      <c r="AY98" s="9" t="s">
        <v>308</v>
      </c>
      <c r="AZ98" s="12" t="s">
        <v>77</v>
      </c>
      <c r="BA98" s="12"/>
      <c r="BB98" s="10">
        <v>0</v>
      </c>
      <c r="BC98" s="10">
        <v>3</v>
      </c>
      <c r="BD98" s="10">
        <v>21.5</v>
      </c>
      <c r="BE98" s="10">
        <v>0</v>
      </c>
      <c r="BF98" s="10">
        <v>0</v>
      </c>
      <c r="BG98" s="10">
        <v>0</v>
      </c>
      <c r="BH98" s="10">
        <v>0</v>
      </c>
      <c r="BI98" s="10">
        <v>2</v>
      </c>
      <c r="BJ98" s="10">
        <v>9615</v>
      </c>
      <c r="BK98" s="10">
        <v>12.387271321824272</v>
      </c>
      <c r="BL98" s="10">
        <v>1.768226434641009</v>
      </c>
      <c r="BM98" s="10">
        <v>913</v>
      </c>
      <c r="BN98" s="9" t="s">
        <v>95</v>
      </c>
      <c r="BO98" s="9" t="s">
        <v>95</v>
      </c>
      <c r="BP98" s="12"/>
      <c r="BQ98" s="12"/>
    </row>
    <row r="99" spans="1:69" s="13" customFormat="1" ht="15" customHeight="1" x14ac:dyDescent="0.25">
      <c r="A99" s="9" t="s">
        <v>65</v>
      </c>
      <c r="B99" s="9" t="s">
        <v>66</v>
      </c>
      <c r="C99" s="9" t="s">
        <v>309</v>
      </c>
      <c r="D99" s="9" t="s">
        <v>310</v>
      </c>
      <c r="E99" s="9" t="s">
        <v>69</v>
      </c>
      <c r="F99" s="10">
        <v>7.73</v>
      </c>
      <c r="G99" s="10">
        <v>12.22</v>
      </c>
      <c r="H99" s="9" t="s">
        <v>70</v>
      </c>
      <c r="I99" s="9"/>
      <c r="J99" s="10">
        <v>2012</v>
      </c>
      <c r="K99" s="9" t="s">
        <v>88</v>
      </c>
      <c r="L99" s="11">
        <v>41455</v>
      </c>
      <c r="M99" s="11">
        <v>41639</v>
      </c>
      <c r="N99" s="10">
        <v>275</v>
      </c>
      <c r="O99" s="10">
        <v>509</v>
      </c>
      <c r="P99" s="10">
        <v>482.4</v>
      </c>
      <c r="Q99" s="10">
        <v>5.51</v>
      </c>
      <c r="R99" s="10">
        <v>462.21</v>
      </c>
      <c r="S99" s="10">
        <v>519.42999999999995</v>
      </c>
      <c r="T99" s="9" t="s">
        <v>83</v>
      </c>
      <c r="U99" s="9" t="s">
        <v>82</v>
      </c>
      <c r="V99" s="9" t="s">
        <v>74</v>
      </c>
      <c r="W99" s="32">
        <v>0.46</v>
      </c>
      <c r="X99" s="32">
        <v>0.19863636363636364</v>
      </c>
      <c r="Y99" s="32">
        <v>2.6136363636363638E-2</v>
      </c>
      <c r="Z99" s="32">
        <v>20.075714285714284</v>
      </c>
      <c r="AA99" s="10">
        <v>33437.5</v>
      </c>
      <c r="AB99" s="10">
        <v>40304.356897138146</v>
      </c>
      <c r="AC99" s="10">
        <v>17.04</v>
      </c>
      <c r="AD99" s="10">
        <v>78738</v>
      </c>
      <c r="AE99" s="10">
        <v>21652.95</v>
      </c>
      <c r="AF99" s="10">
        <v>67230</v>
      </c>
      <c r="AG99" s="10">
        <v>34220.07</v>
      </c>
      <c r="AH99" s="10">
        <v>1923.96568</v>
      </c>
      <c r="AI99" s="10">
        <v>0</v>
      </c>
      <c r="AJ99" s="10">
        <v>0</v>
      </c>
      <c r="AK99" s="10">
        <v>14491.08568</v>
      </c>
      <c r="AL99" s="10">
        <v>11345.393980000001</v>
      </c>
      <c r="AM99" s="10">
        <v>2.307453060342405</v>
      </c>
      <c r="AN99" s="10">
        <v>2.9472312780803049</v>
      </c>
      <c r="AO99" s="10">
        <v>5885</v>
      </c>
      <c r="AP99" s="10">
        <v>1942</v>
      </c>
      <c r="AQ99" s="10">
        <v>-203.04</v>
      </c>
      <c r="AR99" s="10">
        <v>0.64</v>
      </c>
      <c r="AS99" s="10">
        <v>0.57999999999999996</v>
      </c>
      <c r="AT99" s="10">
        <v>0.33</v>
      </c>
      <c r="AU99" s="10">
        <v>22887.5</v>
      </c>
      <c r="AV99" s="10">
        <v>1.141</v>
      </c>
      <c r="AW99" s="12"/>
      <c r="AX99" s="9" t="s">
        <v>75</v>
      </c>
      <c r="AY99" s="9" t="s">
        <v>311</v>
      </c>
      <c r="AZ99" s="12" t="s">
        <v>77</v>
      </c>
      <c r="BA99" s="12"/>
      <c r="BB99" s="10">
        <v>0</v>
      </c>
      <c r="BC99" s="10">
        <v>44</v>
      </c>
      <c r="BD99" s="10">
        <v>22.64</v>
      </c>
      <c r="BE99" s="10">
        <v>0</v>
      </c>
      <c r="BF99" s="10">
        <v>0</v>
      </c>
      <c r="BG99" s="10">
        <v>0</v>
      </c>
      <c r="BH99" s="10">
        <v>1</v>
      </c>
      <c r="BI99" s="10">
        <v>2</v>
      </c>
      <c r="BJ99" s="10">
        <v>9030</v>
      </c>
      <c r="BK99" s="10">
        <v>11.027930095379993</v>
      </c>
      <c r="BL99" s="10">
        <v>2.3102676096933683</v>
      </c>
      <c r="BM99" s="10">
        <v>708</v>
      </c>
      <c r="BN99" s="9" t="s">
        <v>134</v>
      </c>
      <c r="BO99" s="9" t="s">
        <v>95</v>
      </c>
      <c r="BP99" s="12"/>
      <c r="BQ99" s="12"/>
    </row>
    <row r="100" spans="1:69" s="13" customFormat="1" ht="15" customHeight="1" x14ac:dyDescent="0.25">
      <c r="A100" s="9" t="s">
        <v>65</v>
      </c>
      <c r="B100" s="9" t="s">
        <v>66</v>
      </c>
      <c r="C100" s="9" t="s">
        <v>312</v>
      </c>
      <c r="D100" s="9" t="s">
        <v>313</v>
      </c>
      <c r="E100" s="9" t="s">
        <v>69</v>
      </c>
      <c r="F100" s="10">
        <v>8.1199999999999992</v>
      </c>
      <c r="G100" s="10">
        <v>12.03</v>
      </c>
      <c r="H100" s="9" t="s">
        <v>70</v>
      </c>
      <c r="I100" s="9"/>
      <c r="J100" s="10">
        <v>2012</v>
      </c>
      <c r="K100" s="9" t="s">
        <v>88</v>
      </c>
      <c r="L100" s="11">
        <v>41455</v>
      </c>
      <c r="M100" s="11">
        <v>41608</v>
      </c>
      <c r="N100" s="10">
        <v>260</v>
      </c>
      <c r="O100" s="10">
        <v>485</v>
      </c>
      <c r="P100" s="10">
        <v>453.38</v>
      </c>
      <c r="Q100" s="10">
        <v>6.97</v>
      </c>
      <c r="R100" s="10">
        <v>434.97</v>
      </c>
      <c r="S100" s="10">
        <v>475.09</v>
      </c>
      <c r="T100" s="9" t="s">
        <v>83</v>
      </c>
      <c r="U100" s="9" t="s">
        <v>82</v>
      </c>
      <c r="V100" s="9" t="s">
        <v>74</v>
      </c>
      <c r="W100" s="32">
        <v>0.46</v>
      </c>
      <c r="X100" s="32">
        <v>0.19863636363636364</v>
      </c>
      <c r="Y100" s="32">
        <v>2.6136363636363638E-2</v>
      </c>
      <c r="Z100" s="32">
        <v>20.075714285714284</v>
      </c>
      <c r="AA100" s="10">
        <v>33740</v>
      </c>
      <c r="AB100" s="10">
        <v>37801.688329724515</v>
      </c>
      <c r="AC100" s="10">
        <v>10.74</v>
      </c>
      <c r="AD100" s="10">
        <v>87439</v>
      </c>
      <c r="AE100" s="10">
        <v>22734.14</v>
      </c>
      <c r="AF100" s="10">
        <v>69465</v>
      </c>
      <c r="AG100" s="10">
        <v>33690.525000000001</v>
      </c>
      <c r="AH100" s="10">
        <v>3421.9349999999999</v>
      </c>
      <c r="AI100" s="10">
        <v>0</v>
      </c>
      <c r="AJ100" s="10">
        <v>0</v>
      </c>
      <c r="AK100" s="10">
        <v>14378.32</v>
      </c>
      <c r="AL100" s="10">
        <v>10902.98605</v>
      </c>
      <c r="AM100" s="10">
        <v>2.3465884748704995</v>
      </c>
      <c r="AN100" s="10">
        <v>3.0945650893499952</v>
      </c>
      <c r="AO100" s="10">
        <v>3162</v>
      </c>
      <c r="AP100" s="10">
        <v>2127</v>
      </c>
      <c r="AQ100" s="10">
        <v>-48.66</v>
      </c>
      <c r="AR100" s="10">
        <v>0.75</v>
      </c>
      <c r="AS100" s="10">
        <v>0.57999999999999996</v>
      </c>
      <c r="AT100" s="10">
        <v>0.41</v>
      </c>
      <c r="AU100" s="10">
        <v>20537.5</v>
      </c>
      <c r="AV100" s="10">
        <v>1.1399999999999999</v>
      </c>
      <c r="AW100" s="12"/>
      <c r="AX100" s="9" t="s">
        <v>75</v>
      </c>
      <c r="AY100" s="9" t="s">
        <v>314</v>
      </c>
      <c r="AZ100" s="12" t="s">
        <v>77</v>
      </c>
      <c r="BA100" s="12"/>
      <c r="BB100" s="10">
        <v>0</v>
      </c>
      <c r="BC100" s="10">
        <v>36</v>
      </c>
      <c r="BD100" s="10">
        <v>23.53</v>
      </c>
      <c r="BE100" s="10">
        <v>0</v>
      </c>
      <c r="BF100" s="10">
        <v>0</v>
      </c>
      <c r="BG100" s="10">
        <v>0</v>
      </c>
      <c r="BH100" s="10">
        <v>1</v>
      </c>
      <c r="BI100" s="10">
        <v>2</v>
      </c>
      <c r="BJ100" s="10">
        <v>6342</v>
      </c>
      <c r="BK100" s="10">
        <v>6.9985323166223417</v>
      </c>
      <c r="BL100" s="10">
        <v>2.102262374034412</v>
      </c>
      <c r="BM100" s="10">
        <v>477</v>
      </c>
      <c r="BN100" s="9" t="s">
        <v>78</v>
      </c>
      <c r="BO100" s="9" t="s">
        <v>78</v>
      </c>
      <c r="BP100" s="12"/>
      <c r="BQ100" s="12"/>
    </row>
    <row r="101" spans="1:69" s="13" customFormat="1" ht="15" customHeight="1" x14ac:dyDescent="0.25">
      <c r="A101" s="9" t="s">
        <v>65</v>
      </c>
      <c r="B101" s="9" t="s">
        <v>66</v>
      </c>
      <c r="C101" s="9" t="s">
        <v>355</v>
      </c>
      <c r="D101" s="9" t="s">
        <v>356</v>
      </c>
      <c r="E101" s="9" t="s">
        <v>69</v>
      </c>
      <c r="F101" s="10">
        <v>2.15</v>
      </c>
      <c r="G101" s="10">
        <v>7.77</v>
      </c>
      <c r="H101" s="9" t="s">
        <v>70</v>
      </c>
      <c r="I101" s="9"/>
      <c r="J101" s="10">
        <v>2012</v>
      </c>
      <c r="K101" s="9" t="s">
        <v>151</v>
      </c>
      <c r="L101" s="11">
        <v>41460</v>
      </c>
      <c r="M101" s="11">
        <v>41639</v>
      </c>
      <c r="N101" s="10">
        <v>55.54</v>
      </c>
      <c r="O101" s="10">
        <v>230</v>
      </c>
      <c r="P101" s="10">
        <v>226.89</v>
      </c>
      <c r="Q101" s="10">
        <v>1.37</v>
      </c>
      <c r="R101" s="10">
        <v>223.57</v>
      </c>
      <c r="S101" s="10">
        <v>254.58</v>
      </c>
      <c r="T101" s="9" t="s">
        <v>81</v>
      </c>
      <c r="U101" s="9" t="s">
        <v>82</v>
      </c>
      <c r="V101" s="9" t="s">
        <v>74</v>
      </c>
      <c r="W101" s="32">
        <v>0.46</v>
      </c>
      <c r="X101" s="32">
        <v>0.19863636363636364</v>
      </c>
      <c r="Y101" s="32">
        <v>2.6136363636363638E-2</v>
      </c>
      <c r="Z101" s="32">
        <v>20.075714285714284</v>
      </c>
      <c r="AA101" s="10">
        <v>29933.5</v>
      </c>
      <c r="AB101" s="10">
        <v>35279.038760542724</v>
      </c>
      <c r="AC101" s="10">
        <v>15.15</v>
      </c>
      <c r="AD101" s="10">
        <v>108641</v>
      </c>
      <c r="AE101" s="10">
        <v>6033.9211400000004</v>
      </c>
      <c r="AF101" s="10">
        <v>94579</v>
      </c>
      <c r="AG101" s="10">
        <v>21753.17</v>
      </c>
      <c r="AH101" s="10">
        <v>0</v>
      </c>
      <c r="AI101" s="10">
        <v>0</v>
      </c>
      <c r="AJ101" s="10">
        <v>0</v>
      </c>
      <c r="AK101" s="10">
        <v>15719.24886</v>
      </c>
      <c r="AL101" s="10">
        <v>15111.105890000001</v>
      </c>
      <c r="AM101" s="10">
        <v>1.9042576567491278</v>
      </c>
      <c r="AN101" s="10">
        <v>1.980894066780972</v>
      </c>
      <c r="AO101" s="10">
        <v>14162</v>
      </c>
      <c r="AP101" s="10">
        <v>5047</v>
      </c>
      <c r="AQ101" s="10">
        <v>-180.6</v>
      </c>
      <c r="AR101" s="10">
        <v>1.36</v>
      </c>
      <c r="AS101" s="10">
        <v>1.39</v>
      </c>
      <c r="AT101" s="10">
        <v>0.79</v>
      </c>
      <c r="AU101" s="10">
        <v>14600</v>
      </c>
      <c r="AV101" s="10">
        <v>1.1439999999999999</v>
      </c>
      <c r="AW101" s="12"/>
      <c r="AX101" s="9" t="s">
        <v>75</v>
      </c>
      <c r="AY101" s="9" t="s">
        <v>357</v>
      </c>
      <c r="AZ101" s="12" t="s">
        <v>77</v>
      </c>
      <c r="BA101" s="12"/>
      <c r="BB101" s="10">
        <v>0</v>
      </c>
      <c r="BC101" s="10">
        <v>35</v>
      </c>
      <c r="BD101" s="10">
        <v>22.73</v>
      </c>
      <c r="BE101" s="10">
        <v>0</v>
      </c>
      <c r="BF101" s="10">
        <v>0</v>
      </c>
      <c r="BG101" s="10">
        <v>0</v>
      </c>
      <c r="BH101" s="10">
        <v>0</v>
      </c>
      <c r="BI101" s="10">
        <v>2</v>
      </c>
      <c r="BJ101" s="10">
        <v>22027</v>
      </c>
      <c r="BK101" s="10">
        <v>20.57060141949944</v>
      </c>
      <c r="BL101" s="10">
        <v>1.8177353873560511</v>
      </c>
      <c r="BM101" s="10">
        <v>3568</v>
      </c>
      <c r="BN101" s="9" t="s">
        <v>78</v>
      </c>
      <c r="BO101" s="9" t="s">
        <v>134</v>
      </c>
      <c r="BP101" s="12"/>
      <c r="BQ101" s="12"/>
    </row>
    <row r="102" spans="1:69" s="13" customFormat="1" ht="15" customHeight="1" x14ac:dyDescent="0.25">
      <c r="A102" s="9" t="s">
        <v>65</v>
      </c>
      <c r="B102" s="9" t="s">
        <v>66</v>
      </c>
      <c r="C102" s="9" t="s">
        <v>334</v>
      </c>
      <c r="D102" s="9" t="s">
        <v>335</v>
      </c>
      <c r="E102" s="9" t="s">
        <v>69</v>
      </c>
      <c r="F102" s="10">
        <v>1.88</v>
      </c>
      <c r="G102" s="10">
        <v>8.08</v>
      </c>
      <c r="H102" s="9" t="s">
        <v>70</v>
      </c>
      <c r="I102" s="9"/>
      <c r="J102" s="10">
        <v>2012</v>
      </c>
      <c r="K102" s="9" t="s">
        <v>151</v>
      </c>
      <c r="L102" s="11">
        <v>41463</v>
      </c>
      <c r="M102" s="11">
        <v>41639</v>
      </c>
      <c r="N102" s="10">
        <v>49.86</v>
      </c>
      <c r="O102" s="10">
        <v>234</v>
      </c>
      <c r="P102" s="10">
        <v>213.62</v>
      </c>
      <c r="Q102" s="10">
        <v>9.5399999999999991</v>
      </c>
      <c r="R102" s="10">
        <v>210.98</v>
      </c>
      <c r="S102" s="10">
        <v>238.76</v>
      </c>
      <c r="T102" s="9" t="s">
        <v>81</v>
      </c>
      <c r="U102" s="9" t="s">
        <v>82</v>
      </c>
      <c r="V102" s="9" t="s">
        <v>74</v>
      </c>
      <c r="W102" s="32">
        <v>0.46</v>
      </c>
      <c r="X102" s="32">
        <v>0.19863636363636364</v>
      </c>
      <c r="Y102" s="32">
        <v>2.6136363636363638E-2</v>
      </c>
      <c r="Z102" s="32">
        <v>20.075714285714284</v>
      </c>
      <c r="AA102" s="10">
        <v>27600</v>
      </c>
      <c r="AB102" s="10">
        <v>32288.420446353219</v>
      </c>
      <c r="AC102" s="10">
        <v>14.52</v>
      </c>
      <c r="AD102" s="10">
        <v>105534</v>
      </c>
      <c r="AE102" s="10">
        <v>5261.9252399999996</v>
      </c>
      <c r="AF102" s="10">
        <v>96637</v>
      </c>
      <c r="AG102" s="10">
        <v>22613.058000000001</v>
      </c>
      <c r="AH102" s="10">
        <v>0</v>
      </c>
      <c r="AI102" s="10">
        <v>0</v>
      </c>
      <c r="AJ102" s="10">
        <v>0</v>
      </c>
      <c r="AK102" s="10">
        <v>17351.13276</v>
      </c>
      <c r="AL102" s="10">
        <v>15126.54902</v>
      </c>
      <c r="AM102" s="10">
        <v>1.5906742448324163</v>
      </c>
      <c r="AN102" s="10">
        <v>1.8246065221821495</v>
      </c>
      <c r="AO102" s="10">
        <v>8547</v>
      </c>
      <c r="AP102" s="10">
        <v>4938</v>
      </c>
      <c r="AQ102" s="10">
        <v>-73.09</v>
      </c>
      <c r="AR102" s="10">
        <v>1.32</v>
      </c>
      <c r="AS102" s="10">
        <v>1.4</v>
      </c>
      <c r="AT102" s="10">
        <v>0.88</v>
      </c>
      <c r="AU102" s="10">
        <v>13437.5</v>
      </c>
      <c r="AV102" s="10">
        <v>1.1439999999999999</v>
      </c>
      <c r="AW102" s="12"/>
      <c r="AX102" s="9" t="s">
        <v>75</v>
      </c>
      <c r="AY102" s="9" t="s">
        <v>336</v>
      </c>
      <c r="AZ102" s="12" t="s">
        <v>77</v>
      </c>
      <c r="BA102" s="12"/>
      <c r="BB102" s="10">
        <v>0</v>
      </c>
      <c r="BC102" s="10">
        <v>36</v>
      </c>
      <c r="BD102" s="10">
        <v>22.76</v>
      </c>
      <c r="BE102" s="10">
        <v>0</v>
      </c>
      <c r="BF102" s="10">
        <v>0</v>
      </c>
      <c r="BG102" s="10">
        <v>0</v>
      </c>
      <c r="BH102" s="10">
        <v>0</v>
      </c>
      <c r="BI102" s="10">
        <v>2</v>
      </c>
      <c r="BJ102" s="10">
        <v>16081</v>
      </c>
      <c r="BK102" s="10">
        <v>15.068403298350825</v>
      </c>
      <c r="BL102" s="10">
        <v>1.579707431946846</v>
      </c>
      <c r="BM102" s="10">
        <v>1171</v>
      </c>
      <c r="BN102" s="9" t="s">
        <v>78</v>
      </c>
      <c r="BO102" s="9" t="s">
        <v>78</v>
      </c>
      <c r="BP102" s="12"/>
      <c r="BQ102" s="12"/>
    </row>
    <row r="103" spans="1:69" s="13" customFormat="1" ht="15" customHeight="1" x14ac:dyDescent="0.25">
      <c r="A103" s="9" t="s">
        <v>65</v>
      </c>
      <c r="B103" s="9" t="s">
        <v>66</v>
      </c>
      <c r="C103" s="9" t="s">
        <v>169</v>
      </c>
      <c r="D103" s="9" t="s">
        <v>167</v>
      </c>
      <c r="E103" s="9" t="s">
        <v>69</v>
      </c>
      <c r="F103" s="10">
        <v>4.03</v>
      </c>
      <c r="G103" s="10">
        <v>4.8499999999999996</v>
      </c>
      <c r="H103" s="9" t="s">
        <v>70</v>
      </c>
      <c r="I103" s="9"/>
      <c r="J103" s="10">
        <v>2013</v>
      </c>
      <c r="K103" s="9" t="s">
        <v>93</v>
      </c>
      <c r="L103" s="11">
        <v>41712</v>
      </c>
      <c r="M103" s="11">
        <v>41772</v>
      </c>
      <c r="N103" s="10">
        <v>161.47</v>
      </c>
      <c r="O103" s="10">
        <v>196.71</v>
      </c>
      <c r="P103" s="10">
        <v>190.25</v>
      </c>
      <c r="Q103" s="10">
        <v>3.4</v>
      </c>
      <c r="R103" s="10">
        <v>188.78</v>
      </c>
      <c r="S103" s="10">
        <v>197.23</v>
      </c>
      <c r="T103" s="9" t="s">
        <v>81</v>
      </c>
      <c r="U103" s="9" t="s">
        <v>82</v>
      </c>
      <c r="V103" s="9" t="s">
        <v>74</v>
      </c>
      <c r="W103" s="32">
        <v>0.46</v>
      </c>
      <c r="X103" s="32">
        <v>0.19863636363636364</v>
      </c>
      <c r="Y103" s="32">
        <v>2.6136363636363638E-2</v>
      </c>
      <c r="Z103" s="32">
        <v>20.075714285714284</v>
      </c>
      <c r="AA103" s="10">
        <v>4212.5</v>
      </c>
      <c r="AB103" s="10">
        <v>5261.8454430731335</v>
      </c>
      <c r="AC103" s="10">
        <v>19.940000000000001</v>
      </c>
      <c r="AD103" s="10">
        <v>69835</v>
      </c>
      <c r="AE103" s="10">
        <v>11276.257449999999</v>
      </c>
      <c r="AF103" s="10">
        <v>68985</v>
      </c>
      <c r="AG103" s="10">
        <v>13570.039349999999</v>
      </c>
      <c r="AH103" s="10">
        <v>0</v>
      </c>
      <c r="AI103" s="10">
        <v>0</v>
      </c>
      <c r="AJ103" s="10">
        <v>0</v>
      </c>
      <c r="AK103" s="10">
        <v>2293.7819</v>
      </c>
      <c r="AL103" s="10">
        <v>1746.7308499999999</v>
      </c>
      <c r="AM103" s="10">
        <v>1.8364867209040232</v>
      </c>
      <c r="AN103" s="10">
        <v>2.4116480223613159</v>
      </c>
      <c r="AO103" s="10">
        <v>715</v>
      </c>
      <c r="AP103" s="10">
        <v>1220</v>
      </c>
      <c r="AQ103" s="10">
        <v>41.39</v>
      </c>
      <c r="AR103" s="10">
        <v>0.56999999999999995</v>
      </c>
      <c r="AS103" s="10">
        <v>0.57999999999999996</v>
      </c>
      <c r="AT103" s="10">
        <v>0.33</v>
      </c>
      <c r="AU103" s="10">
        <v>3712.5</v>
      </c>
      <c r="AV103" s="10">
        <v>1.121</v>
      </c>
      <c r="AW103" s="12"/>
      <c r="AX103" s="9" t="s">
        <v>75</v>
      </c>
      <c r="AY103" s="9" t="s">
        <v>168</v>
      </c>
      <c r="AZ103" s="12" t="s">
        <v>77</v>
      </c>
      <c r="BA103" s="12"/>
      <c r="BB103" s="10">
        <v>0</v>
      </c>
      <c r="BC103" s="10">
        <v>20</v>
      </c>
      <c r="BD103" s="10">
        <v>16.66</v>
      </c>
      <c r="BE103" s="10">
        <v>0</v>
      </c>
      <c r="BF103" s="10">
        <v>0</v>
      </c>
      <c r="BG103" s="10">
        <v>1</v>
      </c>
      <c r="BH103" s="10">
        <v>0</v>
      </c>
      <c r="BI103" s="10">
        <v>1</v>
      </c>
      <c r="BJ103" s="10">
        <v>40710</v>
      </c>
      <c r="BK103" s="10">
        <v>37.009090909090908</v>
      </c>
      <c r="BL103" s="10">
        <v>1.6604189820219424</v>
      </c>
      <c r="BM103" s="10">
        <v>479</v>
      </c>
      <c r="BN103" s="9" t="s">
        <v>95</v>
      </c>
      <c r="BO103" s="9" t="s">
        <v>95</v>
      </c>
      <c r="BP103" s="12"/>
      <c r="BQ103" s="12"/>
    </row>
    <row r="104" spans="1:69" s="13" customFormat="1" ht="15" customHeight="1" x14ac:dyDescent="0.25">
      <c r="A104" s="9" t="s">
        <v>65</v>
      </c>
      <c r="B104" s="9" t="s">
        <v>66</v>
      </c>
      <c r="C104" s="9" t="s">
        <v>254</v>
      </c>
      <c r="D104" s="9" t="s">
        <v>255</v>
      </c>
      <c r="E104" s="9" t="s">
        <v>69</v>
      </c>
      <c r="F104" s="10">
        <v>3.12</v>
      </c>
      <c r="G104" s="10">
        <v>7.29</v>
      </c>
      <c r="H104" s="9" t="s">
        <v>70</v>
      </c>
      <c r="I104" s="9"/>
      <c r="J104" s="10">
        <v>2013</v>
      </c>
      <c r="K104" s="9" t="s">
        <v>147</v>
      </c>
      <c r="L104" s="11">
        <v>41717</v>
      </c>
      <c r="M104" s="11">
        <v>41821</v>
      </c>
      <c r="N104" s="10">
        <v>29.12</v>
      </c>
      <c r="O104" s="10">
        <v>69.22</v>
      </c>
      <c r="P104" s="10">
        <v>71.069999999999993</v>
      </c>
      <c r="Q104" s="10">
        <v>-2.6</v>
      </c>
      <c r="R104" s="10">
        <v>69.42</v>
      </c>
      <c r="S104" s="10">
        <v>85.54</v>
      </c>
      <c r="T104" s="9" t="s">
        <v>89</v>
      </c>
      <c r="U104" s="9" t="s">
        <v>90</v>
      </c>
      <c r="V104" s="9" t="s">
        <v>74</v>
      </c>
      <c r="W104" s="32">
        <v>0.48</v>
      </c>
      <c r="X104" s="32">
        <v>0.20727272727272728</v>
      </c>
      <c r="Y104" s="32">
        <v>2.7272727272727275E-2</v>
      </c>
      <c r="Z104" s="32">
        <v>20.948571428571427</v>
      </c>
      <c r="AA104" s="10">
        <v>6598</v>
      </c>
      <c r="AB104" s="10">
        <v>9085.4542474873178</v>
      </c>
      <c r="AC104" s="10">
        <v>27.38</v>
      </c>
      <c r="AD104" s="10">
        <v>107229</v>
      </c>
      <c r="AE104" s="10">
        <v>3122.50848</v>
      </c>
      <c r="AF104" s="10">
        <v>105354</v>
      </c>
      <c r="AG104" s="10">
        <v>7292.6038799999997</v>
      </c>
      <c r="AH104" s="10">
        <v>0</v>
      </c>
      <c r="AI104" s="10">
        <v>0</v>
      </c>
      <c r="AJ104" s="10">
        <v>0</v>
      </c>
      <c r="AK104" s="10">
        <v>4170.0954000000002</v>
      </c>
      <c r="AL104" s="10">
        <v>4191.1661999999997</v>
      </c>
      <c r="AM104" s="10">
        <v>1.5822179991373819</v>
      </c>
      <c r="AN104" s="10">
        <v>1.5742635068969586</v>
      </c>
      <c r="AO104" s="10">
        <v>1255</v>
      </c>
      <c r="AP104" s="10">
        <v>3291</v>
      </c>
      <c r="AQ104" s="10">
        <v>61.87</v>
      </c>
      <c r="AR104" s="10">
        <v>1.29</v>
      </c>
      <c r="AS104" s="10">
        <v>1.29</v>
      </c>
      <c r="AT104" s="10">
        <v>0.83</v>
      </c>
      <c r="AU104" s="10">
        <v>6014</v>
      </c>
      <c r="AV104" s="10">
        <v>1.224</v>
      </c>
      <c r="AW104" s="12"/>
      <c r="AX104" s="9" t="s">
        <v>75</v>
      </c>
      <c r="AY104" s="12"/>
      <c r="AZ104" s="12" t="s">
        <v>77</v>
      </c>
      <c r="BA104" s="12"/>
      <c r="BB104" s="10">
        <v>0</v>
      </c>
      <c r="BC104" s="10">
        <v>19</v>
      </c>
      <c r="BD104" s="10">
        <v>17.95</v>
      </c>
      <c r="BE104" s="10">
        <v>0</v>
      </c>
      <c r="BF104" s="10">
        <v>0</v>
      </c>
      <c r="BG104" s="10">
        <v>0</v>
      </c>
      <c r="BH104" s="10">
        <v>0</v>
      </c>
      <c r="BI104" s="10">
        <v>2</v>
      </c>
      <c r="BJ104" s="10">
        <v>13996</v>
      </c>
      <c r="BK104" s="10">
        <v>11.663333333333334</v>
      </c>
      <c r="BL104" s="10">
        <v>1.6280386344830284</v>
      </c>
      <c r="BM104" s="10">
        <v>44</v>
      </c>
      <c r="BN104" s="9" t="s">
        <v>78</v>
      </c>
      <c r="BO104" s="9" t="s">
        <v>78</v>
      </c>
      <c r="BP104" s="12"/>
      <c r="BQ104" s="12"/>
    </row>
    <row r="105" spans="1:69" s="13" customFormat="1" ht="15" customHeight="1" x14ac:dyDescent="0.25">
      <c r="A105" s="9" t="s">
        <v>65</v>
      </c>
      <c r="B105" s="9" t="s">
        <v>66</v>
      </c>
      <c r="C105" s="9" t="s">
        <v>288</v>
      </c>
      <c r="D105" s="9" t="s">
        <v>289</v>
      </c>
      <c r="E105" s="9" t="s">
        <v>69</v>
      </c>
      <c r="F105" s="10">
        <v>3.25</v>
      </c>
      <c r="G105" s="10">
        <v>7.43</v>
      </c>
      <c r="H105" s="9" t="s">
        <v>70</v>
      </c>
      <c r="I105" s="9"/>
      <c r="J105" s="10">
        <v>2013</v>
      </c>
      <c r="K105" s="9" t="s">
        <v>147</v>
      </c>
      <c r="L105" s="11">
        <v>41717</v>
      </c>
      <c r="M105" s="11">
        <v>41821</v>
      </c>
      <c r="N105" s="10">
        <v>31.81</v>
      </c>
      <c r="O105" s="10">
        <v>73.63</v>
      </c>
      <c r="P105" s="10">
        <v>75.650000000000006</v>
      </c>
      <c r="Q105" s="10">
        <v>-2.67</v>
      </c>
      <c r="R105" s="10">
        <v>73.91</v>
      </c>
      <c r="S105" s="10">
        <v>89.46</v>
      </c>
      <c r="T105" s="9" t="s">
        <v>89</v>
      </c>
      <c r="U105" s="9" t="s">
        <v>90</v>
      </c>
      <c r="V105" s="9" t="s">
        <v>74</v>
      </c>
      <c r="W105" s="32">
        <v>0.48</v>
      </c>
      <c r="X105" s="32">
        <v>0.20727272727272728</v>
      </c>
      <c r="Y105" s="32">
        <v>2.7272727272727275E-2</v>
      </c>
      <c r="Z105" s="32">
        <v>20.948571428571427</v>
      </c>
      <c r="AA105" s="10">
        <v>6689.5</v>
      </c>
      <c r="AB105" s="10">
        <v>8991.3625775066539</v>
      </c>
      <c r="AC105" s="10">
        <v>25.6</v>
      </c>
      <c r="AD105" s="10">
        <v>102195</v>
      </c>
      <c r="AE105" s="10">
        <v>3250.8229500000002</v>
      </c>
      <c r="AF105" s="10">
        <v>100900</v>
      </c>
      <c r="AG105" s="10">
        <v>7429.2669999999998</v>
      </c>
      <c r="AH105" s="10">
        <v>0</v>
      </c>
      <c r="AI105" s="10">
        <v>0</v>
      </c>
      <c r="AJ105" s="10">
        <v>0</v>
      </c>
      <c r="AK105" s="10">
        <v>4178.4440500000001</v>
      </c>
      <c r="AL105" s="10">
        <v>4206.6960499999996</v>
      </c>
      <c r="AM105" s="10">
        <v>1.6009547860285458</v>
      </c>
      <c r="AN105" s="10">
        <v>1.5902028386386509</v>
      </c>
      <c r="AO105" s="10">
        <v>1325</v>
      </c>
      <c r="AP105" s="10">
        <v>3150</v>
      </c>
      <c r="AQ105" s="10">
        <v>57.94</v>
      </c>
      <c r="AR105" s="10">
        <v>1.27</v>
      </c>
      <c r="AS105" s="10">
        <v>1.27</v>
      </c>
      <c r="AT105" s="10">
        <v>0.81</v>
      </c>
      <c r="AU105" s="10">
        <v>6076.5</v>
      </c>
      <c r="AV105" s="10">
        <v>1.224</v>
      </c>
      <c r="AW105" s="12"/>
      <c r="AX105" s="9" t="s">
        <v>75</v>
      </c>
      <c r="AY105" s="12"/>
      <c r="AZ105" s="12" t="s">
        <v>77</v>
      </c>
      <c r="BA105" s="12"/>
      <c r="BB105" s="10">
        <v>0</v>
      </c>
      <c r="BC105" s="10">
        <v>18</v>
      </c>
      <c r="BD105" s="10">
        <v>17.95</v>
      </c>
      <c r="BE105" s="10">
        <v>0</v>
      </c>
      <c r="BF105" s="10">
        <v>0</v>
      </c>
      <c r="BG105" s="10">
        <v>0</v>
      </c>
      <c r="BH105" s="10">
        <v>0</v>
      </c>
      <c r="BI105" s="10">
        <v>2</v>
      </c>
      <c r="BJ105" s="10">
        <v>10100</v>
      </c>
      <c r="BK105" s="10">
        <v>9.0990990990990994</v>
      </c>
      <c r="BL105" s="10">
        <v>1.5734244761310234</v>
      </c>
      <c r="BM105" s="10">
        <v>2697</v>
      </c>
      <c r="BN105" s="9" t="s">
        <v>78</v>
      </c>
      <c r="BO105" s="9" t="s">
        <v>78</v>
      </c>
      <c r="BP105" s="12"/>
      <c r="BQ105" s="12"/>
    </row>
    <row r="106" spans="1:69" s="13" customFormat="1" ht="15" customHeight="1" x14ac:dyDescent="0.25">
      <c r="A106" s="9" t="s">
        <v>65</v>
      </c>
      <c r="B106" s="9" t="s">
        <v>66</v>
      </c>
      <c r="C106" s="9" t="s">
        <v>99</v>
      </c>
      <c r="D106" s="9" t="s">
        <v>224</v>
      </c>
      <c r="E106" s="9" t="s">
        <v>69</v>
      </c>
      <c r="F106" s="10">
        <v>0.65</v>
      </c>
      <c r="G106" s="10">
        <v>2.0699999999999998</v>
      </c>
      <c r="H106" s="9" t="s">
        <v>86</v>
      </c>
      <c r="I106" s="9" t="s">
        <v>225</v>
      </c>
      <c r="J106" s="10">
        <v>2014</v>
      </c>
      <c r="K106" s="9" t="s">
        <v>71</v>
      </c>
      <c r="L106" s="11">
        <v>41718</v>
      </c>
      <c r="M106" s="11">
        <v>41813</v>
      </c>
      <c r="N106" s="10">
        <v>7.31</v>
      </c>
      <c r="O106" s="10">
        <v>23.9</v>
      </c>
      <c r="P106" s="10">
        <v>27.34</v>
      </c>
      <c r="Q106" s="10">
        <v>-12.58</v>
      </c>
      <c r="R106" s="10">
        <v>19.16</v>
      </c>
      <c r="S106" s="10">
        <v>37.549999999999997</v>
      </c>
      <c r="T106" s="9" t="s">
        <v>79</v>
      </c>
      <c r="U106" s="9" t="s">
        <v>73</v>
      </c>
      <c r="V106" s="9" t="s">
        <v>74</v>
      </c>
      <c r="W106" s="32">
        <f>VLOOKUP(V106,Tables!$M$2:$N$9,2,FALSE)</f>
        <v>0.44</v>
      </c>
      <c r="X106" s="32">
        <f>VLOOKUP(V106,Tables!$M$2:$P$9,3,FALSE)</f>
        <v>0.19</v>
      </c>
      <c r="Y106" s="32">
        <f>VLOOKUP(V106,Tables!$M$2:$P$9,4,FALSE)</f>
        <v>2.5000000000000001E-2</v>
      </c>
      <c r="Z106" s="32">
        <v>19.2</v>
      </c>
      <c r="AA106" s="10">
        <v>2385</v>
      </c>
      <c r="AB106" s="10">
        <v>3601.9631586369287</v>
      </c>
      <c r="AC106" s="10">
        <v>33.79</v>
      </c>
      <c r="AD106" s="10">
        <v>89400</v>
      </c>
      <c r="AE106" s="10">
        <v>653.51400000000001</v>
      </c>
      <c r="AF106" s="10">
        <v>86575</v>
      </c>
      <c r="AG106" s="10">
        <v>2069.1424999999999</v>
      </c>
      <c r="AH106" s="10">
        <v>0</v>
      </c>
      <c r="AI106" s="10">
        <v>0</v>
      </c>
      <c r="AJ106" s="10">
        <v>0</v>
      </c>
      <c r="AK106" s="10">
        <v>1415.6285</v>
      </c>
      <c r="AL106" s="10">
        <v>1005.263</v>
      </c>
      <c r="AM106" s="10">
        <v>1.6847640464994877</v>
      </c>
      <c r="AN106" s="10">
        <v>2.3725134616513293</v>
      </c>
      <c r="AO106" s="10">
        <v>2725</v>
      </c>
      <c r="AP106" s="10">
        <v>3152</v>
      </c>
      <c r="AQ106" s="10">
        <v>13.55</v>
      </c>
      <c r="AR106" s="10">
        <v>2.04</v>
      </c>
      <c r="AS106" s="10">
        <v>2.33</v>
      </c>
      <c r="AT106" s="10">
        <v>1.25</v>
      </c>
      <c r="AU106" s="10">
        <v>1696.5</v>
      </c>
      <c r="AV106" s="10">
        <v>1.6040000000000001</v>
      </c>
      <c r="AW106" s="12"/>
      <c r="AX106" s="9" t="s">
        <v>75</v>
      </c>
      <c r="AY106" s="12"/>
      <c r="AZ106" s="12" t="s">
        <v>77</v>
      </c>
      <c r="BA106" s="12"/>
      <c r="BB106" s="10">
        <v>0</v>
      </c>
      <c r="BC106" s="10">
        <v>9</v>
      </c>
      <c r="BD106" s="10">
        <v>17.690000000000001</v>
      </c>
      <c r="BE106" s="10">
        <v>0</v>
      </c>
      <c r="BF106" s="10">
        <v>0</v>
      </c>
      <c r="BG106" s="10">
        <v>0</v>
      </c>
      <c r="BH106" s="10">
        <v>0</v>
      </c>
      <c r="BI106" s="10">
        <v>1</v>
      </c>
      <c r="BJ106" s="10">
        <v>2725</v>
      </c>
      <c r="BK106" s="10">
        <v>3.0480984340044741</v>
      </c>
      <c r="BL106" s="10">
        <v>1.6847592860435177</v>
      </c>
      <c r="BM106" s="10">
        <v>505</v>
      </c>
      <c r="BN106" s="9" t="s">
        <v>78</v>
      </c>
      <c r="BO106" s="9" t="s">
        <v>78</v>
      </c>
      <c r="BP106" s="12"/>
      <c r="BQ106" s="12"/>
    </row>
    <row r="107" spans="1:69" s="13" customFormat="1" ht="15" customHeight="1" x14ac:dyDescent="0.25">
      <c r="A107" s="9" t="s">
        <v>65</v>
      </c>
      <c r="B107" s="9" t="s">
        <v>66</v>
      </c>
      <c r="C107" s="9" t="s">
        <v>227</v>
      </c>
      <c r="D107" s="9" t="s">
        <v>228</v>
      </c>
      <c r="E107" s="9" t="s">
        <v>69</v>
      </c>
      <c r="F107" s="10">
        <v>0.66</v>
      </c>
      <c r="G107" s="10">
        <v>2.69</v>
      </c>
      <c r="H107" s="9" t="s">
        <v>86</v>
      </c>
      <c r="I107" s="9" t="s">
        <v>225</v>
      </c>
      <c r="J107" s="10">
        <v>2014</v>
      </c>
      <c r="K107" s="9" t="s">
        <v>71</v>
      </c>
      <c r="L107" s="11">
        <v>41718</v>
      </c>
      <c r="M107" s="11">
        <v>41821</v>
      </c>
      <c r="N107" s="10">
        <v>7.31</v>
      </c>
      <c r="O107" s="10">
        <v>30.5</v>
      </c>
      <c r="P107" s="10">
        <v>31.19</v>
      </c>
      <c r="Q107" s="10">
        <v>-2.21</v>
      </c>
      <c r="R107" s="10">
        <v>26.69</v>
      </c>
      <c r="S107" s="10">
        <v>43.03</v>
      </c>
      <c r="T107" s="9" t="s">
        <v>79</v>
      </c>
      <c r="U107" s="9" t="s">
        <v>73</v>
      </c>
      <c r="V107" s="9" t="s">
        <v>74</v>
      </c>
      <c r="W107" s="32">
        <f>VLOOKUP(V107,Tables!$M$2:$N$9,2,FALSE)</f>
        <v>0.44</v>
      </c>
      <c r="X107" s="32">
        <f>VLOOKUP(V107,Tables!$M$2:$P$9,3,FALSE)</f>
        <v>0.19</v>
      </c>
      <c r="Y107" s="32">
        <f>VLOOKUP(V107,Tables!$M$2:$P$9,4,FALSE)</f>
        <v>2.5000000000000001E-2</v>
      </c>
      <c r="Z107" s="32">
        <v>19.2</v>
      </c>
      <c r="AA107" s="10">
        <v>2851</v>
      </c>
      <c r="AB107" s="10">
        <v>4295.6344073731298</v>
      </c>
      <c r="AC107" s="10">
        <v>33.630000000000003</v>
      </c>
      <c r="AD107" s="10">
        <v>90400</v>
      </c>
      <c r="AE107" s="10">
        <v>660.82399999999996</v>
      </c>
      <c r="AF107" s="10">
        <v>88195</v>
      </c>
      <c r="AG107" s="10">
        <v>2689.9475000000002</v>
      </c>
      <c r="AH107" s="10">
        <v>0</v>
      </c>
      <c r="AI107" s="10">
        <v>0</v>
      </c>
      <c r="AJ107" s="10">
        <v>0</v>
      </c>
      <c r="AK107" s="10">
        <v>2029.1234999999999</v>
      </c>
      <c r="AL107" s="10">
        <v>1693.1005500000001</v>
      </c>
      <c r="AM107" s="10">
        <v>1.4050401565010706</v>
      </c>
      <c r="AN107" s="10">
        <v>1.683892902875733</v>
      </c>
      <c r="AO107" s="10">
        <v>2205</v>
      </c>
      <c r="AP107" s="10">
        <v>3413</v>
      </c>
      <c r="AQ107" s="10">
        <v>35.39</v>
      </c>
      <c r="AR107" s="10">
        <v>1.91</v>
      </c>
      <c r="AS107" s="10">
        <v>2.08</v>
      </c>
      <c r="AT107" s="10">
        <v>1.39</v>
      </c>
      <c r="AU107" s="10">
        <v>2159</v>
      </c>
      <c r="AV107" s="10">
        <v>1.6040000000000001</v>
      </c>
      <c r="AW107" s="12"/>
      <c r="AX107" s="9" t="s">
        <v>75</v>
      </c>
      <c r="AY107" s="12"/>
      <c r="AZ107" s="12" t="s">
        <v>77</v>
      </c>
      <c r="BA107" s="12"/>
      <c r="BB107" s="10">
        <v>0</v>
      </c>
      <c r="BC107" s="10">
        <v>7</v>
      </c>
      <c r="BD107" s="10">
        <v>17.98</v>
      </c>
      <c r="BE107" s="10">
        <v>0</v>
      </c>
      <c r="BF107" s="10">
        <v>0</v>
      </c>
      <c r="BG107" s="10">
        <v>0</v>
      </c>
      <c r="BH107" s="10">
        <v>0</v>
      </c>
      <c r="BI107" s="10">
        <v>1</v>
      </c>
      <c r="BJ107" s="10">
        <v>2205</v>
      </c>
      <c r="BK107" s="10">
        <v>2.4391592920353982</v>
      </c>
      <c r="BL107" s="10">
        <v>1.3680756877032123</v>
      </c>
      <c r="BM107" s="10">
        <v>476</v>
      </c>
      <c r="BN107" s="9" t="s">
        <v>95</v>
      </c>
      <c r="BO107" s="9" t="s">
        <v>95</v>
      </c>
      <c r="BP107" s="12"/>
      <c r="BQ107" s="12"/>
    </row>
    <row r="108" spans="1:69" s="13" customFormat="1" ht="15" customHeight="1" x14ac:dyDescent="0.25">
      <c r="A108" s="9" t="s">
        <v>65</v>
      </c>
      <c r="B108" s="9" t="s">
        <v>66</v>
      </c>
      <c r="C108" s="9" t="s">
        <v>281</v>
      </c>
      <c r="D108" s="9" t="s">
        <v>282</v>
      </c>
      <c r="E108" s="9" t="s">
        <v>69</v>
      </c>
      <c r="F108" s="10">
        <v>0.68</v>
      </c>
      <c r="G108" s="10">
        <v>2.2799999999999998</v>
      </c>
      <c r="H108" s="9" t="s">
        <v>86</v>
      </c>
      <c r="I108" s="9" t="s">
        <v>283</v>
      </c>
      <c r="J108" s="10">
        <v>2014</v>
      </c>
      <c r="K108" s="9" t="s">
        <v>71</v>
      </c>
      <c r="L108" s="11">
        <v>41727</v>
      </c>
      <c r="M108" s="11">
        <v>41821</v>
      </c>
      <c r="N108" s="10">
        <v>6.43</v>
      </c>
      <c r="O108" s="10">
        <v>22.09</v>
      </c>
      <c r="P108" s="10">
        <v>22.41</v>
      </c>
      <c r="Q108" s="10">
        <v>-1.43</v>
      </c>
      <c r="R108" s="10">
        <v>17.350000000000001</v>
      </c>
      <c r="S108" s="10">
        <v>37.94</v>
      </c>
      <c r="T108" s="9" t="s">
        <v>79</v>
      </c>
      <c r="U108" s="9" t="s">
        <v>73</v>
      </c>
      <c r="V108" s="9" t="s">
        <v>74</v>
      </c>
      <c r="W108" s="32">
        <f>VLOOKUP(V108,Tables!$M$2:$N$9,2,FALSE)</f>
        <v>0.44</v>
      </c>
      <c r="X108" s="32">
        <f>VLOOKUP(V108,Tables!$M$2:$P$9,3,FALSE)</f>
        <v>0.19</v>
      </c>
      <c r="Y108" s="32">
        <f>VLOOKUP(V108,Tables!$M$2:$P$9,4,FALSE)</f>
        <v>2.5000000000000001E-2</v>
      </c>
      <c r="Z108" s="32">
        <v>19.2</v>
      </c>
      <c r="AA108" s="10">
        <v>2139</v>
      </c>
      <c r="AB108" s="10">
        <v>4344.9021266672989</v>
      </c>
      <c r="AC108" s="10">
        <v>50.77</v>
      </c>
      <c r="AD108" s="10">
        <v>106000</v>
      </c>
      <c r="AE108" s="10">
        <v>681.58</v>
      </c>
      <c r="AF108" s="10">
        <v>103310</v>
      </c>
      <c r="AG108" s="10">
        <v>2282.1179000000002</v>
      </c>
      <c r="AH108" s="10">
        <v>0</v>
      </c>
      <c r="AI108" s="10">
        <v>0</v>
      </c>
      <c r="AJ108" s="10">
        <v>0</v>
      </c>
      <c r="AK108" s="10">
        <v>1600.5379</v>
      </c>
      <c r="AL108" s="10">
        <v>1110.8485000000001</v>
      </c>
      <c r="AM108" s="10">
        <v>1.3364257103814912</v>
      </c>
      <c r="AN108" s="10">
        <v>1.9255551049490547</v>
      </c>
      <c r="AO108" s="10">
        <v>2690</v>
      </c>
      <c r="AP108" s="10">
        <v>3760</v>
      </c>
      <c r="AQ108" s="10">
        <v>28.46</v>
      </c>
      <c r="AR108" s="10">
        <v>1.72</v>
      </c>
      <c r="AS108" s="10">
        <v>1.98</v>
      </c>
      <c r="AT108" s="10">
        <v>1.31</v>
      </c>
      <c r="AU108" s="10">
        <v>1393.5</v>
      </c>
      <c r="AV108" s="10">
        <v>1.6040000000000001</v>
      </c>
      <c r="AW108" s="12"/>
      <c r="AX108" s="9" t="s">
        <v>75</v>
      </c>
      <c r="AY108" s="12"/>
      <c r="AZ108" s="12" t="s">
        <v>77</v>
      </c>
      <c r="BA108" s="12"/>
      <c r="BB108" s="10">
        <v>0</v>
      </c>
      <c r="BC108" s="10">
        <v>6</v>
      </c>
      <c r="BD108" s="10">
        <v>18.149999999999999</v>
      </c>
      <c r="BE108" s="10">
        <v>0</v>
      </c>
      <c r="BF108" s="10">
        <v>0</v>
      </c>
      <c r="BG108" s="10">
        <v>0</v>
      </c>
      <c r="BH108" s="10">
        <v>0</v>
      </c>
      <c r="BI108" s="10">
        <v>1</v>
      </c>
      <c r="BJ108" s="10">
        <v>2690</v>
      </c>
      <c r="BK108" s="10">
        <v>2.5377358490566038</v>
      </c>
      <c r="BL108" s="10">
        <v>1.3095597423841072</v>
      </c>
      <c r="BM108" s="10">
        <v>430</v>
      </c>
      <c r="BN108" s="9" t="s">
        <v>78</v>
      </c>
      <c r="BO108" s="9" t="s">
        <v>78</v>
      </c>
      <c r="BP108" s="12"/>
      <c r="BQ108" s="12"/>
    </row>
    <row r="109" spans="1:69" s="13" customFormat="1" ht="15" customHeight="1" x14ac:dyDescent="0.25">
      <c r="A109" s="9" t="s">
        <v>65</v>
      </c>
      <c r="B109" s="9" t="s">
        <v>66</v>
      </c>
      <c r="C109" s="9" t="s">
        <v>294</v>
      </c>
      <c r="D109" s="9" t="s">
        <v>295</v>
      </c>
      <c r="E109" s="9" t="s">
        <v>69</v>
      </c>
      <c r="F109" s="10">
        <v>0.76</v>
      </c>
      <c r="G109" s="10">
        <v>1.0900000000000001</v>
      </c>
      <c r="H109" s="9" t="s">
        <v>86</v>
      </c>
      <c r="I109" s="9" t="s">
        <v>296</v>
      </c>
      <c r="J109" s="10">
        <v>2014</v>
      </c>
      <c r="K109" s="9" t="s">
        <v>71</v>
      </c>
      <c r="L109" s="11">
        <v>41729</v>
      </c>
      <c r="M109" s="11">
        <v>41759</v>
      </c>
      <c r="N109" s="10">
        <v>6.66</v>
      </c>
      <c r="O109" s="10">
        <v>9.6199999999999992</v>
      </c>
      <c r="P109" s="10">
        <v>9.25</v>
      </c>
      <c r="Q109" s="10">
        <v>4</v>
      </c>
      <c r="R109" s="10">
        <v>9.27</v>
      </c>
      <c r="S109" s="10">
        <v>11.58</v>
      </c>
      <c r="T109" s="9" t="s">
        <v>72</v>
      </c>
      <c r="U109" s="9" t="s">
        <v>73</v>
      </c>
      <c r="V109" s="9" t="s">
        <v>74</v>
      </c>
      <c r="W109" s="32">
        <f>VLOOKUP(V109,Tables!$M$2:$N$9,2,FALSE)</f>
        <v>0.44</v>
      </c>
      <c r="X109" s="32">
        <f>VLOOKUP(V109,Tables!$M$2:$P$9,3,FALSE)</f>
        <v>0.19</v>
      </c>
      <c r="Y109" s="32">
        <f>VLOOKUP(V109,Tables!$M$2:$P$9,4,FALSE)</f>
        <v>2.5000000000000001E-2</v>
      </c>
      <c r="Z109" s="32">
        <v>19.2</v>
      </c>
      <c r="AA109" s="10">
        <v>416.5</v>
      </c>
      <c r="AB109" s="10">
        <v>804.00942379612502</v>
      </c>
      <c r="AC109" s="10">
        <v>48.2</v>
      </c>
      <c r="AD109" s="10">
        <v>114300</v>
      </c>
      <c r="AE109" s="10">
        <v>761.23800000000006</v>
      </c>
      <c r="AF109" s="10">
        <v>113775</v>
      </c>
      <c r="AG109" s="10">
        <v>1094.5155</v>
      </c>
      <c r="AH109" s="10">
        <v>0</v>
      </c>
      <c r="AI109" s="10">
        <v>0</v>
      </c>
      <c r="AJ109" s="10">
        <v>0</v>
      </c>
      <c r="AK109" s="10">
        <v>333.27749999999997</v>
      </c>
      <c r="AL109" s="10">
        <v>293.45625000000001</v>
      </c>
      <c r="AM109" s="10">
        <v>1.2497093263121573</v>
      </c>
      <c r="AN109" s="10">
        <v>1.4192916320575895</v>
      </c>
      <c r="AO109" s="10">
        <v>525</v>
      </c>
      <c r="AP109" s="10">
        <v>1567</v>
      </c>
      <c r="AQ109" s="10">
        <v>66.5</v>
      </c>
      <c r="AR109" s="10">
        <v>1.51</v>
      </c>
      <c r="AS109" s="10">
        <v>1.54</v>
      </c>
      <c r="AT109" s="10">
        <v>1.23</v>
      </c>
      <c r="AU109" s="10">
        <v>416.5</v>
      </c>
      <c r="AV109" s="10">
        <v>1.9319999999999999</v>
      </c>
      <c r="AW109" s="12"/>
      <c r="AX109" s="9" t="s">
        <v>75</v>
      </c>
      <c r="AY109" s="12"/>
      <c r="AZ109" s="12" t="s">
        <v>77</v>
      </c>
      <c r="BA109" s="12"/>
      <c r="BB109" s="10">
        <v>0</v>
      </c>
      <c r="BC109" s="10">
        <v>4</v>
      </c>
      <c r="BD109" s="10">
        <v>16.61</v>
      </c>
      <c r="BE109" s="10">
        <v>0</v>
      </c>
      <c r="BF109" s="10">
        <v>0</v>
      </c>
      <c r="BG109" s="10">
        <v>0</v>
      </c>
      <c r="BH109" s="10">
        <v>0</v>
      </c>
      <c r="BI109" s="10">
        <v>1</v>
      </c>
      <c r="BJ109" s="10">
        <v>525</v>
      </c>
      <c r="BK109" s="10">
        <v>0.45931758530183725</v>
      </c>
      <c r="BL109" s="10">
        <v>1.2496793289837091</v>
      </c>
      <c r="BM109" s="10">
        <v>348</v>
      </c>
      <c r="BN109" s="9" t="s">
        <v>78</v>
      </c>
      <c r="BO109" s="9" t="s">
        <v>78</v>
      </c>
      <c r="BP109" s="12"/>
      <c r="BQ109" s="12"/>
    </row>
    <row r="110" spans="1:69" s="13" customFormat="1" ht="15" customHeight="1" x14ac:dyDescent="0.25">
      <c r="A110" s="9" t="s">
        <v>65</v>
      </c>
      <c r="B110" s="9" t="s">
        <v>66</v>
      </c>
      <c r="C110" s="9" t="s">
        <v>84</v>
      </c>
      <c r="D110" s="9" t="s">
        <v>85</v>
      </c>
      <c r="E110" s="9" t="s">
        <v>69</v>
      </c>
      <c r="F110" s="10">
        <v>0.86</v>
      </c>
      <c r="G110" s="10">
        <v>1.18</v>
      </c>
      <c r="H110" s="9" t="s">
        <v>86</v>
      </c>
      <c r="I110" s="9" t="s">
        <v>87</v>
      </c>
      <c r="J110" s="10">
        <v>2014</v>
      </c>
      <c r="K110" s="9" t="s">
        <v>88</v>
      </c>
      <c r="L110" s="11">
        <v>41730</v>
      </c>
      <c r="M110" s="11">
        <v>41759</v>
      </c>
      <c r="N110" s="10">
        <v>8.33</v>
      </c>
      <c r="O110" s="10">
        <v>11.5</v>
      </c>
      <c r="P110" s="10">
        <v>10.99</v>
      </c>
      <c r="Q110" s="10">
        <v>4.6399999999999997</v>
      </c>
      <c r="R110" s="10">
        <v>11.02</v>
      </c>
      <c r="S110" s="10">
        <v>13.81</v>
      </c>
      <c r="T110" s="9" t="s">
        <v>72</v>
      </c>
      <c r="U110" s="9" t="s">
        <v>73</v>
      </c>
      <c r="V110" s="9" t="s">
        <v>74</v>
      </c>
      <c r="W110" s="32">
        <f>VLOOKUP(V110,Tables!$M$2:$N$9,2,FALSE)</f>
        <v>0.44</v>
      </c>
      <c r="X110" s="32">
        <f>VLOOKUP(V110,Tables!$M$2:$P$9,3,FALSE)</f>
        <v>0.19</v>
      </c>
      <c r="Y110" s="32">
        <f>VLOOKUP(V110,Tables!$M$2:$P$9,4,FALSE)</f>
        <v>2.5000000000000001E-2</v>
      </c>
      <c r="Z110" s="32">
        <v>19.2</v>
      </c>
      <c r="AA110" s="10">
        <v>390.5</v>
      </c>
      <c r="AB110" s="10">
        <v>819.33995159294568</v>
      </c>
      <c r="AC110" s="10">
        <v>52.34</v>
      </c>
      <c r="AD110" s="10">
        <v>103800</v>
      </c>
      <c r="AE110" s="10">
        <v>864.654</v>
      </c>
      <c r="AF110" s="10">
        <v>102830</v>
      </c>
      <c r="AG110" s="10">
        <v>1182.5450000000001</v>
      </c>
      <c r="AH110" s="10">
        <v>0</v>
      </c>
      <c r="AI110" s="10">
        <v>0</v>
      </c>
      <c r="AJ110" s="10">
        <v>0</v>
      </c>
      <c r="AK110" s="10">
        <v>317.89100000000002</v>
      </c>
      <c r="AL110" s="10">
        <v>268.5326</v>
      </c>
      <c r="AM110" s="10">
        <v>1.2284084796361017</v>
      </c>
      <c r="AN110" s="10">
        <v>1.4541996018360528</v>
      </c>
      <c r="AO110" s="10">
        <v>970</v>
      </c>
      <c r="AP110" s="10">
        <v>1242</v>
      </c>
      <c r="AQ110" s="10">
        <v>21.9</v>
      </c>
      <c r="AR110" s="10">
        <v>1.33</v>
      </c>
      <c r="AS110" s="10">
        <v>1.36</v>
      </c>
      <c r="AT110" s="10">
        <v>1.1100000000000001</v>
      </c>
      <c r="AU110" s="10">
        <v>390.5</v>
      </c>
      <c r="AV110" s="10">
        <v>1.9319999999999999</v>
      </c>
      <c r="AW110" s="12"/>
      <c r="AX110" s="9" t="s">
        <v>75</v>
      </c>
      <c r="AY110" s="12"/>
      <c r="AZ110" s="12" t="s">
        <v>77</v>
      </c>
      <c r="BA110" s="12"/>
      <c r="BB110" s="10">
        <v>0</v>
      </c>
      <c r="BC110" s="10">
        <v>4</v>
      </c>
      <c r="BD110" s="10">
        <v>16.63</v>
      </c>
      <c r="BE110" s="10">
        <v>0</v>
      </c>
      <c r="BF110" s="10">
        <v>0</v>
      </c>
      <c r="BG110" s="10">
        <v>0</v>
      </c>
      <c r="BH110" s="10">
        <v>0</v>
      </c>
      <c r="BI110" s="10">
        <v>1</v>
      </c>
      <c r="BJ110" s="10">
        <v>970</v>
      </c>
      <c r="BK110" s="10">
        <v>0.93448940269749514</v>
      </c>
      <c r="BL110" s="10">
        <v>1.2283930228534579</v>
      </c>
      <c r="BM110" s="10">
        <v>595</v>
      </c>
      <c r="BN110" s="9" t="s">
        <v>78</v>
      </c>
      <c r="BO110" s="9" t="s">
        <v>78</v>
      </c>
      <c r="BP110" s="12"/>
      <c r="BQ110" s="12"/>
    </row>
    <row r="111" spans="1:69" s="13" customFormat="1" ht="15" customHeight="1" x14ac:dyDescent="0.25">
      <c r="A111" s="9" t="s">
        <v>65</v>
      </c>
      <c r="B111" s="9" t="s">
        <v>66</v>
      </c>
      <c r="C111" s="9" t="s">
        <v>111</v>
      </c>
      <c r="D111" s="9" t="s">
        <v>112</v>
      </c>
      <c r="E111" s="9" t="s">
        <v>69</v>
      </c>
      <c r="F111" s="10">
        <v>0.57999999999999996</v>
      </c>
      <c r="G111" s="10">
        <v>0.9</v>
      </c>
      <c r="H111" s="9" t="s">
        <v>86</v>
      </c>
      <c r="I111" s="9" t="s">
        <v>113</v>
      </c>
      <c r="J111" s="10">
        <v>2014</v>
      </c>
      <c r="K111" s="9" t="s">
        <v>88</v>
      </c>
      <c r="L111" s="11">
        <v>41733</v>
      </c>
      <c r="M111" s="11">
        <v>41759</v>
      </c>
      <c r="N111" s="10">
        <v>4.6399999999999997</v>
      </c>
      <c r="O111" s="10">
        <v>7.19</v>
      </c>
      <c r="P111" s="10">
        <v>6.81</v>
      </c>
      <c r="Q111" s="10">
        <v>5.58</v>
      </c>
      <c r="R111" s="10">
        <v>6.85</v>
      </c>
      <c r="S111" s="10">
        <v>8.17</v>
      </c>
      <c r="T111" s="9" t="s">
        <v>72</v>
      </c>
      <c r="U111" s="9" t="s">
        <v>73</v>
      </c>
      <c r="V111" s="9" t="s">
        <v>74</v>
      </c>
      <c r="W111" s="32">
        <f>VLOOKUP(V111,Tables!$M$2:$N$9,2,FALSE)</f>
        <v>0.44</v>
      </c>
      <c r="X111" s="32">
        <f>VLOOKUP(V111,Tables!$M$2:$P$9,3,FALSE)</f>
        <v>0.19</v>
      </c>
      <c r="Y111" s="32">
        <f>VLOOKUP(V111,Tables!$M$2:$P$9,4,FALSE)</f>
        <v>2.5000000000000001E-2</v>
      </c>
      <c r="Z111" s="32">
        <v>19.2</v>
      </c>
      <c r="AA111" s="10">
        <v>362</v>
      </c>
      <c r="AB111" s="10">
        <v>599.60195132686601</v>
      </c>
      <c r="AC111" s="10">
        <v>39.630000000000003</v>
      </c>
      <c r="AD111" s="10">
        <v>125600</v>
      </c>
      <c r="AE111" s="10">
        <v>582.78399999999999</v>
      </c>
      <c r="AF111" s="10">
        <v>124755</v>
      </c>
      <c r="AG111" s="10">
        <v>896.98844999999994</v>
      </c>
      <c r="AH111" s="10">
        <v>0</v>
      </c>
      <c r="AI111" s="10">
        <v>0</v>
      </c>
      <c r="AJ111" s="10">
        <v>0</v>
      </c>
      <c r="AK111" s="10">
        <v>314.20445000000001</v>
      </c>
      <c r="AL111" s="10">
        <v>271.78775000000002</v>
      </c>
      <c r="AM111" s="10">
        <v>1.1521160823788461</v>
      </c>
      <c r="AN111" s="10">
        <v>1.3319216925707653</v>
      </c>
      <c r="AO111" s="10">
        <v>845</v>
      </c>
      <c r="AP111" s="10">
        <v>1613</v>
      </c>
      <c r="AQ111" s="10">
        <v>47.61</v>
      </c>
      <c r="AR111" s="10">
        <v>1.91</v>
      </c>
      <c r="AS111" s="10">
        <v>1.96</v>
      </c>
      <c r="AT111" s="10">
        <v>1.68</v>
      </c>
      <c r="AU111" s="10">
        <v>362</v>
      </c>
      <c r="AV111" s="10">
        <v>1.9319999999999999</v>
      </c>
      <c r="AW111" s="12"/>
      <c r="AX111" s="9" t="s">
        <v>75</v>
      </c>
      <c r="AY111" s="12"/>
      <c r="AZ111" s="12" t="s">
        <v>77</v>
      </c>
      <c r="BA111" s="12"/>
      <c r="BB111" s="10">
        <v>0</v>
      </c>
      <c r="BC111" s="10">
        <v>3</v>
      </c>
      <c r="BD111" s="10">
        <v>16.649999999999999</v>
      </c>
      <c r="BE111" s="10">
        <v>0</v>
      </c>
      <c r="BF111" s="10">
        <v>0</v>
      </c>
      <c r="BG111" s="10">
        <v>0</v>
      </c>
      <c r="BH111" s="10">
        <v>0</v>
      </c>
      <c r="BI111" s="10">
        <v>1</v>
      </c>
      <c r="BJ111" s="10">
        <v>845</v>
      </c>
      <c r="BK111" s="10">
        <v>0.67277070063694266</v>
      </c>
      <c r="BL111" s="10">
        <v>1.1521014154775278</v>
      </c>
      <c r="BM111" s="10">
        <v>430</v>
      </c>
      <c r="BN111" s="9" t="s">
        <v>78</v>
      </c>
      <c r="BO111" s="9" t="s">
        <v>78</v>
      </c>
      <c r="BP111" s="12"/>
      <c r="BQ111" s="12"/>
    </row>
    <row r="112" spans="1:69" s="13" customFormat="1" ht="15" customHeight="1" x14ac:dyDescent="0.25">
      <c r="A112" s="9" t="s">
        <v>65</v>
      </c>
      <c r="B112" s="9" t="s">
        <v>66</v>
      </c>
      <c r="C112" s="9" t="s">
        <v>175</v>
      </c>
      <c r="D112" s="9" t="s">
        <v>300</v>
      </c>
      <c r="E112" s="9" t="s">
        <v>69</v>
      </c>
      <c r="F112" s="10">
        <v>3.05</v>
      </c>
      <c r="G112" s="10">
        <v>4.5999999999999996</v>
      </c>
      <c r="H112" s="9" t="s">
        <v>86</v>
      </c>
      <c r="I112" s="9" t="s">
        <v>298</v>
      </c>
      <c r="J112" s="10">
        <v>2013</v>
      </c>
      <c r="K112" s="9" t="s">
        <v>214</v>
      </c>
      <c r="L112" s="11">
        <v>41738</v>
      </c>
      <c r="M112" s="11">
        <v>41821</v>
      </c>
      <c r="N112" s="10">
        <v>97.65</v>
      </c>
      <c r="O112" s="10">
        <v>149.56</v>
      </c>
      <c r="P112" s="10">
        <v>152.33000000000001</v>
      </c>
      <c r="Q112" s="10">
        <v>-1.82</v>
      </c>
      <c r="R112" s="10">
        <v>133.41</v>
      </c>
      <c r="S112" s="10">
        <v>165.43</v>
      </c>
      <c r="T112" s="9" t="s">
        <v>81</v>
      </c>
      <c r="U112" s="9" t="s">
        <v>82</v>
      </c>
      <c r="V112" s="9" t="s">
        <v>74</v>
      </c>
      <c r="W112" s="32">
        <v>0.46</v>
      </c>
      <c r="X112" s="32">
        <v>0.19863636363636364</v>
      </c>
      <c r="Y112" s="32">
        <v>2.6136363636363638E-2</v>
      </c>
      <c r="Z112" s="32">
        <v>20.075714285714284</v>
      </c>
      <c r="AA112" s="10">
        <v>8250</v>
      </c>
      <c r="AB112" s="10">
        <v>10345.942642068578</v>
      </c>
      <c r="AC112" s="10">
        <v>20.260000000000002</v>
      </c>
      <c r="AD112" s="10">
        <v>87400</v>
      </c>
      <c r="AE112" s="10">
        <v>8534.61</v>
      </c>
      <c r="AF112" s="10">
        <v>86070</v>
      </c>
      <c r="AG112" s="10">
        <v>12872.629199999999</v>
      </c>
      <c r="AH112" s="10">
        <v>0</v>
      </c>
      <c r="AI112" s="10">
        <v>0</v>
      </c>
      <c r="AJ112" s="10">
        <v>0</v>
      </c>
      <c r="AK112" s="10">
        <v>4338.0191999999997</v>
      </c>
      <c r="AL112" s="10">
        <v>2947.9886999999999</v>
      </c>
      <c r="AM112" s="10">
        <v>1.9017896462975543</v>
      </c>
      <c r="AN112" s="10">
        <v>2.798518189706765</v>
      </c>
      <c r="AO112" s="10">
        <v>1330</v>
      </c>
      <c r="AP112" s="10">
        <v>2148</v>
      </c>
      <c r="AQ112" s="10">
        <v>38.08</v>
      </c>
      <c r="AR112" s="10">
        <v>0.94</v>
      </c>
      <c r="AS112" s="10">
        <v>1</v>
      </c>
      <c r="AT112" s="10">
        <v>0.51</v>
      </c>
      <c r="AU112" s="10">
        <v>8250</v>
      </c>
      <c r="AV112" s="10">
        <v>1.1200000000000001</v>
      </c>
      <c r="AW112" s="12"/>
      <c r="AX112" s="9" t="s">
        <v>75</v>
      </c>
      <c r="AY112" s="9" t="s">
        <v>301</v>
      </c>
      <c r="AZ112" s="12" t="s">
        <v>77</v>
      </c>
      <c r="BA112" s="12"/>
      <c r="BB112" s="10">
        <v>0</v>
      </c>
      <c r="BC112" s="10">
        <v>23</v>
      </c>
      <c r="BD112" s="10">
        <v>18.38</v>
      </c>
      <c r="BE112" s="10">
        <v>0</v>
      </c>
      <c r="BF112" s="10">
        <v>0</v>
      </c>
      <c r="BG112" s="10">
        <v>1</v>
      </c>
      <c r="BH112" s="10">
        <v>0</v>
      </c>
      <c r="BI112" s="10">
        <v>1</v>
      </c>
      <c r="BJ112" s="10">
        <v>26529.98</v>
      </c>
      <c r="BK112" s="10">
        <v>25.857685352375313</v>
      </c>
      <c r="BL112" s="10">
        <v>1.7623547481587467</v>
      </c>
      <c r="BM112" s="10">
        <v>593</v>
      </c>
      <c r="BN112" s="9" t="s">
        <v>78</v>
      </c>
      <c r="BO112" s="12"/>
      <c r="BP112" s="12"/>
      <c r="BQ112" s="12"/>
    </row>
    <row r="113" spans="1:69" s="13" customFormat="1" ht="15" customHeight="1" x14ac:dyDescent="0.25">
      <c r="A113" s="3" t="s">
        <v>65</v>
      </c>
      <c r="B113" s="3" t="s">
        <v>66</v>
      </c>
      <c r="C113" s="3" t="s">
        <v>145</v>
      </c>
      <c r="D113" s="3" t="s">
        <v>146</v>
      </c>
      <c r="E113" s="3" t="s">
        <v>69</v>
      </c>
      <c r="F113" s="4">
        <v>4.12</v>
      </c>
      <c r="G113" s="4">
        <v>7.74</v>
      </c>
      <c r="H113" s="3" t="s">
        <v>70</v>
      </c>
      <c r="I113" s="3"/>
      <c r="J113" s="4">
        <v>2013</v>
      </c>
      <c r="K113" s="3" t="s">
        <v>147</v>
      </c>
      <c r="L113" s="5">
        <v>41740</v>
      </c>
      <c r="M113" s="5">
        <v>41821</v>
      </c>
      <c r="N113" s="4">
        <v>42.63</v>
      </c>
      <c r="O113" s="4">
        <v>80.930000000000007</v>
      </c>
      <c r="P113" s="4">
        <v>83.03</v>
      </c>
      <c r="Q113" s="4">
        <v>-2.5299999999999998</v>
      </c>
      <c r="R113" s="4">
        <v>81.010000000000005</v>
      </c>
      <c r="S113" s="4">
        <v>94.31</v>
      </c>
      <c r="T113" s="3" t="s">
        <v>89</v>
      </c>
      <c r="U113" s="3" t="s">
        <v>90</v>
      </c>
      <c r="V113" s="3" t="s">
        <v>74</v>
      </c>
      <c r="W113" s="32">
        <v>0.48</v>
      </c>
      <c r="X113" s="32">
        <v>0.20727272727272728</v>
      </c>
      <c r="Y113" s="32">
        <v>2.7272727272727275E-2</v>
      </c>
      <c r="Z113" s="32">
        <v>20.948571428571427</v>
      </c>
      <c r="AA113" s="4">
        <v>5848.5</v>
      </c>
      <c r="AB113" s="4">
        <v>7587.8853161782517</v>
      </c>
      <c r="AC113" s="4">
        <v>22.92</v>
      </c>
      <c r="AD113" s="4">
        <v>96610</v>
      </c>
      <c r="AE113" s="4">
        <v>4118.4843000000001</v>
      </c>
      <c r="AF113" s="4">
        <v>95580</v>
      </c>
      <c r="AG113" s="4">
        <v>7735.2893999999997</v>
      </c>
      <c r="AH113" s="4">
        <v>0</v>
      </c>
      <c r="AI113" s="4">
        <v>0</v>
      </c>
      <c r="AJ113" s="4">
        <v>0</v>
      </c>
      <c r="AK113" s="4">
        <v>3616.8051</v>
      </c>
      <c r="AL113" s="4">
        <v>3624.4515000000001</v>
      </c>
      <c r="AM113" s="4">
        <v>1.6170348797616991</v>
      </c>
      <c r="AN113" s="4">
        <v>1.6136234682682331</v>
      </c>
      <c r="AO113" s="4">
        <v>1080</v>
      </c>
      <c r="AP113" s="4">
        <v>2296</v>
      </c>
      <c r="AQ113" s="4">
        <v>52.96</v>
      </c>
      <c r="AR113" s="4">
        <v>1.26</v>
      </c>
      <c r="AS113" s="4">
        <v>1.26</v>
      </c>
      <c r="AT113" s="4">
        <v>0.79</v>
      </c>
      <c r="AU113" s="4">
        <v>5536</v>
      </c>
      <c r="AV113" s="4">
        <v>1.224</v>
      </c>
      <c r="AW113" s="6"/>
      <c r="AX113" s="3" t="s">
        <v>75</v>
      </c>
      <c r="AY113" s="6"/>
      <c r="AZ113" s="6" t="s">
        <v>77</v>
      </c>
      <c r="BA113" s="6"/>
      <c r="BB113" s="4">
        <v>0</v>
      </c>
      <c r="BC113" s="4">
        <v>18</v>
      </c>
      <c r="BD113" s="4">
        <v>18.41</v>
      </c>
      <c r="BE113" s="4">
        <v>0</v>
      </c>
      <c r="BF113" s="4">
        <v>0</v>
      </c>
      <c r="BG113" s="4">
        <v>0</v>
      </c>
      <c r="BH113" s="4">
        <v>0</v>
      </c>
      <c r="BI113" s="4">
        <v>2</v>
      </c>
      <c r="BJ113" s="4">
        <v>18420</v>
      </c>
      <c r="BK113" s="4">
        <v>16.157894736842106</v>
      </c>
      <c r="BL113" s="4">
        <v>1.6797291024007599</v>
      </c>
      <c r="BM113" s="4">
        <v>5646</v>
      </c>
      <c r="BN113" s="3" t="s">
        <v>78</v>
      </c>
      <c r="BO113" s="3" t="s">
        <v>95</v>
      </c>
      <c r="BP113" s="6"/>
      <c r="BQ113" s="6"/>
    </row>
    <row r="114" spans="1:69" s="13" customFormat="1" ht="15" customHeight="1" x14ac:dyDescent="0.25">
      <c r="A114" s="9" t="s">
        <v>65</v>
      </c>
      <c r="B114" s="9" t="s">
        <v>66</v>
      </c>
      <c r="C114" s="9" t="s">
        <v>148</v>
      </c>
      <c r="D114" s="9" t="s">
        <v>146</v>
      </c>
      <c r="E114" s="9" t="s">
        <v>69</v>
      </c>
      <c r="F114" s="10">
        <v>3.72</v>
      </c>
      <c r="G114" s="10">
        <v>6.74</v>
      </c>
      <c r="H114" s="9" t="s">
        <v>70</v>
      </c>
      <c r="I114" s="9"/>
      <c r="J114" s="10">
        <v>2013</v>
      </c>
      <c r="K114" s="9" t="s">
        <v>147</v>
      </c>
      <c r="L114" s="11">
        <v>41740</v>
      </c>
      <c r="M114" s="11">
        <v>41811</v>
      </c>
      <c r="N114" s="10">
        <v>45.51</v>
      </c>
      <c r="O114" s="10">
        <v>71.72</v>
      </c>
      <c r="P114" s="10">
        <v>77.55</v>
      </c>
      <c r="Q114" s="10">
        <v>-7.52</v>
      </c>
      <c r="R114" s="10">
        <v>72.010000000000005</v>
      </c>
      <c r="S114" s="10">
        <v>88.83</v>
      </c>
      <c r="T114" s="9" t="s">
        <v>89</v>
      </c>
      <c r="U114" s="9" t="s">
        <v>90</v>
      </c>
      <c r="V114" s="9" t="s">
        <v>74</v>
      </c>
      <c r="W114" s="32">
        <v>0.48</v>
      </c>
      <c r="X114" s="32">
        <v>0.20727272727272728</v>
      </c>
      <c r="Y114" s="32">
        <v>2.7272727272727275E-2</v>
      </c>
      <c r="Z114" s="32">
        <v>20.948571428571427</v>
      </c>
      <c r="AA114" s="10">
        <v>4012.5</v>
      </c>
      <c r="AB114" s="10">
        <v>5438.9165005441846</v>
      </c>
      <c r="AC114" s="10">
        <v>26.23</v>
      </c>
      <c r="AD114" s="10">
        <v>81790</v>
      </c>
      <c r="AE114" s="10">
        <v>3722.2629000000002</v>
      </c>
      <c r="AF114" s="10">
        <v>93915</v>
      </c>
      <c r="AG114" s="10">
        <v>6735.5838000000003</v>
      </c>
      <c r="AH114" s="10">
        <v>0</v>
      </c>
      <c r="AI114" s="10">
        <v>0</v>
      </c>
      <c r="AJ114" s="10">
        <v>0</v>
      </c>
      <c r="AK114" s="10">
        <v>3013.3209000000002</v>
      </c>
      <c r="AL114" s="10">
        <v>3040.5562500000001</v>
      </c>
      <c r="AM114" s="10">
        <v>1.3315873526779043</v>
      </c>
      <c r="AN114" s="10">
        <v>1.3196598484241164</v>
      </c>
      <c r="AO114" s="10">
        <v>1685</v>
      </c>
      <c r="AP114" s="10">
        <v>1732</v>
      </c>
      <c r="AQ114" s="10">
        <v>2.71</v>
      </c>
      <c r="AR114" s="10">
        <v>1.1100000000000001</v>
      </c>
      <c r="AS114" s="10">
        <v>1.1100000000000001</v>
      </c>
      <c r="AT114" s="10">
        <v>0.64</v>
      </c>
      <c r="AU114" s="10">
        <v>4012.5</v>
      </c>
      <c r="AV114" s="10">
        <v>1.224</v>
      </c>
      <c r="AW114" s="12"/>
      <c r="AX114" s="9" t="s">
        <v>75</v>
      </c>
      <c r="AY114" s="12"/>
      <c r="AZ114" s="12" t="s">
        <v>77</v>
      </c>
      <c r="BA114" s="12"/>
      <c r="BB114" s="10">
        <v>0</v>
      </c>
      <c r="BC114" s="10">
        <v>21</v>
      </c>
      <c r="BD114" s="10">
        <v>18.04</v>
      </c>
      <c r="BE114" s="10">
        <v>0</v>
      </c>
      <c r="BF114" s="10">
        <v>0</v>
      </c>
      <c r="BG114" s="10">
        <v>0</v>
      </c>
      <c r="BH114" s="10">
        <v>0</v>
      </c>
      <c r="BI114" s="10">
        <v>2</v>
      </c>
      <c r="BJ114" s="10">
        <v>15830</v>
      </c>
      <c r="BK114" s="10">
        <v>16.489583333333332</v>
      </c>
      <c r="BL114" s="10">
        <v>1.6378084031619633</v>
      </c>
      <c r="BM114" s="10">
        <v>694</v>
      </c>
      <c r="BN114" s="9" t="s">
        <v>78</v>
      </c>
      <c r="BO114" s="9" t="s">
        <v>78</v>
      </c>
      <c r="BP114" s="12"/>
      <c r="BQ114" s="12"/>
    </row>
    <row r="115" spans="1:69" s="13" customFormat="1" ht="15" customHeight="1" x14ac:dyDescent="0.25">
      <c r="A115" s="9" t="s">
        <v>65</v>
      </c>
      <c r="B115" s="9" t="s">
        <v>66</v>
      </c>
      <c r="C115" s="9" t="s">
        <v>162</v>
      </c>
      <c r="D115" s="9" t="s">
        <v>163</v>
      </c>
      <c r="E115" s="9" t="s">
        <v>69</v>
      </c>
      <c r="F115" s="10">
        <v>0.43</v>
      </c>
      <c r="G115" s="10">
        <v>2.2599999999999998</v>
      </c>
      <c r="H115" s="9" t="s">
        <v>86</v>
      </c>
      <c r="I115" s="9" t="s">
        <v>164</v>
      </c>
      <c r="J115" s="10">
        <v>2014</v>
      </c>
      <c r="K115" s="9" t="s">
        <v>88</v>
      </c>
      <c r="L115" s="11">
        <v>41740</v>
      </c>
      <c r="M115" s="11">
        <v>41821</v>
      </c>
      <c r="N115" s="10">
        <v>3.9</v>
      </c>
      <c r="O115" s="10">
        <v>20.76</v>
      </c>
      <c r="P115" s="10">
        <v>21.25</v>
      </c>
      <c r="Q115" s="10">
        <v>-2.31</v>
      </c>
      <c r="R115" s="10">
        <v>18.329999999999998</v>
      </c>
      <c r="S115" s="10">
        <v>26.5</v>
      </c>
      <c r="T115" s="9" t="s">
        <v>72</v>
      </c>
      <c r="U115" s="9" t="s">
        <v>73</v>
      </c>
      <c r="V115" s="9" t="s">
        <v>74</v>
      </c>
      <c r="W115" s="32">
        <f>VLOOKUP(V115,Tables!$M$2:$N$9,2,FALSE)</f>
        <v>0.44</v>
      </c>
      <c r="X115" s="32">
        <f>VLOOKUP(V115,Tables!$M$2:$P$9,3,FALSE)</f>
        <v>0.19</v>
      </c>
      <c r="Y115" s="32">
        <f>VLOOKUP(V115,Tables!$M$2:$P$9,4,FALSE)</f>
        <v>2.5000000000000001E-2</v>
      </c>
      <c r="Z115" s="32">
        <v>19.2</v>
      </c>
      <c r="AA115" s="10">
        <v>2350.5</v>
      </c>
      <c r="AB115" s="10">
        <v>3100.0520845027868</v>
      </c>
      <c r="AC115" s="10">
        <v>24.18</v>
      </c>
      <c r="AD115" s="10">
        <v>110300</v>
      </c>
      <c r="AE115" s="10">
        <v>430.17</v>
      </c>
      <c r="AF115" s="10">
        <v>108955</v>
      </c>
      <c r="AG115" s="10">
        <v>2261.9058</v>
      </c>
      <c r="AH115" s="10">
        <v>0</v>
      </c>
      <c r="AI115" s="10">
        <v>0</v>
      </c>
      <c r="AJ115" s="10">
        <v>0</v>
      </c>
      <c r="AK115" s="10">
        <v>1831.7357999999999</v>
      </c>
      <c r="AL115" s="10">
        <v>1566.97515</v>
      </c>
      <c r="AM115" s="10">
        <v>1.2832090741470468</v>
      </c>
      <c r="AN115" s="10">
        <v>1.5000237878692588</v>
      </c>
      <c r="AO115" s="10">
        <v>1345</v>
      </c>
      <c r="AP115" s="10">
        <v>3718</v>
      </c>
      <c r="AQ115" s="10">
        <v>63.82</v>
      </c>
      <c r="AR115" s="10">
        <v>2.63</v>
      </c>
      <c r="AS115" s="10">
        <v>2.84</v>
      </c>
      <c r="AT115" s="10">
        <v>2.06</v>
      </c>
      <c r="AU115" s="10">
        <v>1535</v>
      </c>
      <c r="AV115" s="10">
        <v>1.93</v>
      </c>
      <c r="AW115" s="12"/>
      <c r="AX115" s="9" t="s">
        <v>75</v>
      </c>
      <c r="AY115" s="12"/>
      <c r="AZ115" s="12" t="s">
        <v>77</v>
      </c>
      <c r="BA115" s="12"/>
      <c r="BB115" s="10">
        <v>0</v>
      </c>
      <c r="BC115" s="10">
        <v>5</v>
      </c>
      <c r="BD115" s="10">
        <v>18.41</v>
      </c>
      <c r="BE115" s="10">
        <v>0</v>
      </c>
      <c r="BF115" s="10">
        <v>0</v>
      </c>
      <c r="BG115" s="10">
        <v>0</v>
      </c>
      <c r="BH115" s="10">
        <v>0</v>
      </c>
      <c r="BI115" s="10">
        <v>1</v>
      </c>
      <c r="BJ115" s="10">
        <v>1345</v>
      </c>
      <c r="BK115" s="10">
        <v>1.2194016319129646</v>
      </c>
      <c r="BL115" s="10">
        <v>1.2471776770427263</v>
      </c>
      <c r="BM115" s="10">
        <v>595</v>
      </c>
      <c r="BN115" s="9" t="s">
        <v>78</v>
      </c>
      <c r="BO115" s="9" t="s">
        <v>78</v>
      </c>
      <c r="BP115" s="12"/>
      <c r="BQ115" s="12"/>
    </row>
    <row r="116" spans="1:69" s="13" customFormat="1" ht="15" customHeight="1" x14ac:dyDescent="0.25">
      <c r="A116" s="9" t="s">
        <v>65</v>
      </c>
      <c r="B116" s="9" t="s">
        <v>66</v>
      </c>
      <c r="C116" s="9" t="s">
        <v>192</v>
      </c>
      <c r="D116" s="9" t="s">
        <v>193</v>
      </c>
      <c r="E116" s="9" t="s">
        <v>69</v>
      </c>
      <c r="F116" s="10">
        <v>0.34</v>
      </c>
      <c r="G116" s="10">
        <v>1.61</v>
      </c>
      <c r="H116" s="9" t="s">
        <v>86</v>
      </c>
      <c r="I116" s="9" t="s">
        <v>194</v>
      </c>
      <c r="J116" s="10">
        <v>2014</v>
      </c>
      <c r="K116" s="9" t="s">
        <v>88</v>
      </c>
      <c r="L116" s="11">
        <v>41743</v>
      </c>
      <c r="M116" s="11">
        <v>41821</v>
      </c>
      <c r="N116" s="10">
        <v>4.3499999999999996</v>
      </c>
      <c r="O116" s="10">
        <v>21.14</v>
      </c>
      <c r="P116" s="10">
        <v>21.67</v>
      </c>
      <c r="Q116" s="10">
        <v>-2.4500000000000002</v>
      </c>
      <c r="R116" s="10">
        <v>16.920000000000002</v>
      </c>
      <c r="S116" s="10">
        <v>26.92</v>
      </c>
      <c r="T116" s="9" t="s">
        <v>72</v>
      </c>
      <c r="U116" s="9" t="s">
        <v>73</v>
      </c>
      <c r="V116" s="9" t="s">
        <v>74</v>
      </c>
      <c r="W116" s="32">
        <f>VLOOKUP(V116,Tables!$M$2:$N$9,2,FALSE)</f>
        <v>0.44</v>
      </c>
      <c r="X116" s="32">
        <f>VLOOKUP(V116,Tables!$M$2:$P$9,3,FALSE)</f>
        <v>0.19</v>
      </c>
      <c r="Y116" s="32">
        <f>VLOOKUP(V116,Tables!$M$2:$P$9,4,FALSE)</f>
        <v>2.5000000000000001E-2</v>
      </c>
      <c r="Z116" s="32">
        <v>19.2</v>
      </c>
      <c r="AA116" s="10">
        <v>1657.5</v>
      </c>
      <c r="AB116" s="10">
        <v>2181.438082519966</v>
      </c>
      <c r="AC116" s="10">
        <v>24.02</v>
      </c>
      <c r="AD116" s="10">
        <v>78100</v>
      </c>
      <c r="AE116" s="10">
        <v>339.73500000000001</v>
      </c>
      <c r="AF116" s="10">
        <v>76350</v>
      </c>
      <c r="AG116" s="10">
        <v>1614.039</v>
      </c>
      <c r="AH116" s="10">
        <v>0</v>
      </c>
      <c r="AI116" s="10">
        <v>0</v>
      </c>
      <c r="AJ116" s="10">
        <v>0</v>
      </c>
      <c r="AK116" s="10">
        <v>1274.3040000000001</v>
      </c>
      <c r="AL116" s="10">
        <v>952.10699999999997</v>
      </c>
      <c r="AM116" s="10">
        <v>1.3007100346542113</v>
      </c>
      <c r="AN116" s="10">
        <v>1.7408757629132019</v>
      </c>
      <c r="AO116" s="10">
        <v>1700</v>
      </c>
      <c r="AP116" s="10">
        <v>2493</v>
      </c>
      <c r="AQ116" s="10">
        <v>31.81</v>
      </c>
      <c r="AR116" s="10">
        <v>2.6</v>
      </c>
      <c r="AS116" s="10">
        <v>2.98</v>
      </c>
      <c r="AT116" s="10">
        <v>2.0299999999999998</v>
      </c>
      <c r="AU116" s="10">
        <v>884</v>
      </c>
      <c r="AV116" s="10">
        <v>1.9319999999999999</v>
      </c>
      <c r="AW116" s="12"/>
      <c r="AX116" s="9" t="s">
        <v>75</v>
      </c>
      <c r="AY116" s="12"/>
      <c r="AZ116" s="12" t="s">
        <v>77</v>
      </c>
      <c r="BA116" s="12"/>
      <c r="BB116" s="10">
        <v>0</v>
      </c>
      <c r="BC116" s="10">
        <v>5</v>
      </c>
      <c r="BD116" s="10">
        <v>18.48</v>
      </c>
      <c r="BE116" s="10">
        <v>0</v>
      </c>
      <c r="BF116" s="10">
        <v>0</v>
      </c>
      <c r="BG116" s="10">
        <v>0</v>
      </c>
      <c r="BH116" s="10">
        <v>0</v>
      </c>
      <c r="BI116" s="10">
        <v>1</v>
      </c>
      <c r="BJ116" s="10">
        <v>1700</v>
      </c>
      <c r="BK116" s="10">
        <v>2.1766965428937262</v>
      </c>
      <c r="BL116" s="10">
        <v>1.2614679799012642</v>
      </c>
      <c r="BM116" s="10">
        <v>440</v>
      </c>
      <c r="BN116" s="9" t="s">
        <v>78</v>
      </c>
      <c r="BO116" s="9" t="s">
        <v>78</v>
      </c>
      <c r="BP116" s="12"/>
      <c r="BQ116" s="12"/>
    </row>
    <row r="117" spans="1:69" s="13" customFormat="1" ht="15" customHeight="1" x14ac:dyDescent="0.25">
      <c r="A117" s="9" t="s">
        <v>65</v>
      </c>
      <c r="B117" s="9" t="s">
        <v>66</v>
      </c>
      <c r="C117" s="9" t="s">
        <v>195</v>
      </c>
      <c r="D117" s="9" t="s">
        <v>196</v>
      </c>
      <c r="E117" s="9" t="s">
        <v>69</v>
      </c>
      <c r="F117" s="10">
        <v>0.41</v>
      </c>
      <c r="G117" s="10">
        <v>1.93</v>
      </c>
      <c r="H117" s="9" t="s">
        <v>86</v>
      </c>
      <c r="I117" s="9" t="s">
        <v>194</v>
      </c>
      <c r="J117" s="10">
        <v>2014</v>
      </c>
      <c r="K117" s="9" t="s">
        <v>88</v>
      </c>
      <c r="L117" s="11">
        <v>41743</v>
      </c>
      <c r="M117" s="11">
        <v>41821</v>
      </c>
      <c r="N117" s="10">
        <v>4.2699999999999996</v>
      </c>
      <c r="O117" s="10">
        <v>20.27</v>
      </c>
      <c r="P117" s="10">
        <v>20.83</v>
      </c>
      <c r="Q117" s="10">
        <v>-2.69</v>
      </c>
      <c r="R117" s="10">
        <v>17.82</v>
      </c>
      <c r="S117" s="10">
        <v>26.72</v>
      </c>
      <c r="T117" s="9" t="s">
        <v>79</v>
      </c>
      <c r="U117" s="9" t="s">
        <v>73</v>
      </c>
      <c r="V117" s="9" t="s">
        <v>74</v>
      </c>
      <c r="W117" s="32">
        <f>VLOOKUP(V117,Tables!$M$2:$N$9,2,FALSE)</f>
        <v>0.44</v>
      </c>
      <c r="X117" s="32">
        <f>VLOOKUP(V117,Tables!$M$2:$P$9,3,FALSE)</f>
        <v>0.19</v>
      </c>
      <c r="Y117" s="32">
        <f>VLOOKUP(V117,Tables!$M$2:$P$9,4,FALSE)</f>
        <v>2.5000000000000001E-2</v>
      </c>
      <c r="Z117" s="32">
        <v>19.2</v>
      </c>
      <c r="AA117" s="10">
        <v>1960</v>
      </c>
      <c r="AB117" s="10">
        <v>2696.6410007832824</v>
      </c>
      <c r="AC117" s="10">
        <v>27.32</v>
      </c>
      <c r="AD117" s="10">
        <v>97100</v>
      </c>
      <c r="AE117" s="10">
        <v>414.61700000000002</v>
      </c>
      <c r="AF117" s="10">
        <v>95120</v>
      </c>
      <c r="AG117" s="10">
        <v>1928.0824</v>
      </c>
      <c r="AH117" s="10">
        <v>0</v>
      </c>
      <c r="AI117" s="10">
        <v>0</v>
      </c>
      <c r="AJ117" s="10">
        <v>0</v>
      </c>
      <c r="AK117" s="10">
        <v>1513.4654</v>
      </c>
      <c r="AL117" s="10">
        <v>1280.4213999999999</v>
      </c>
      <c r="AM117" s="10">
        <v>1.2950411684337151</v>
      </c>
      <c r="AN117" s="10">
        <v>1.5307460496989507</v>
      </c>
      <c r="AO117" s="10">
        <v>1980</v>
      </c>
      <c r="AP117" s="10">
        <v>3118</v>
      </c>
      <c r="AQ117" s="10">
        <v>36.5</v>
      </c>
      <c r="AR117" s="10">
        <v>2.5499999999999998</v>
      </c>
      <c r="AS117" s="10">
        <v>2.76</v>
      </c>
      <c r="AT117" s="10">
        <v>2</v>
      </c>
      <c r="AU117" s="10">
        <v>989</v>
      </c>
      <c r="AV117" s="10">
        <v>1.6040000000000001</v>
      </c>
      <c r="AW117" s="12"/>
      <c r="AX117" s="9" t="s">
        <v>75</v>
      </c>
      <c r="AY117" s="12"/>
      <c r="AZ117" s="12" t="s">
        <v>77</v>
      </c>
      <c r="BA117" s="12"/>
      <c r="BB117" s="10">
        <v>0</v>
      </c>
      <c r="BC117" s="10">
        <v>5</v>
      </c>
      <c r="BD117" s="10">
        <v>18.48</v>
      </c>
      <c r="BE117" s="10">
        <v>0</v>
      </c>
      <c r="BF117" s="10">
        <v>0</v>
      </c>
      <c r="BG117" s="10">
        <v>0</v>
      </c>
      <c r="BH117" s="10">
        <v>0</v>
      </c>
      <c r="BI117" s="10">
        <v>1</v>
      </c>
      <c r="BJ117" s="10">
        <v>1980</v>
      </c>
      <c r="BK117" s="10">
        <v>2.03913491246138</v>
      </c>
      <c r="BL117" s="10">
        <v>1.2537394140785125</v>
      </c>
      <c r="BM117" s="10">
        <v>84</v>
      </c>
      <c r="BN117" s="9" t="s">
        <v>78</v>
      </c>
      <c r="BO117" s="9" t="s">
        <v>78</v>
      </c>
      <c r="BP117" s="12"/>
      <c r="BQ117" s="12"/>
    </row>
    <row r="118" spans="1:69" s="13" customFormat="1" ht="15" customHeight="1" x14ac:dyDescent="0.25">
      <c r="A118" s="9" t="s">
        <v>65</v>
      </c>
      <c r="B118" s="9" t="s">
        <v>66</v>
      </c>
      <c r="C118" s="9" t="s">
        <v>200</v>
      </c>
      <c r="D118" s="9" t="s">
        <v>201</v>
      </c>
      <c r="E118" s="9" t="s">
        <v>69</v>
      </c>
      <c r="F118" s="10">
        <v>1.22</v>
      </c>
      <c r="G118" s="10">
        <v>3.54</v>
      </c>
      <c r="H118" s="9" t="s">
        <v>86</v>
      </c>
      <c r="I118" s="9" t="s">
        <v>202</v>
      </c>
      <c r="J118" s="10">
        <v>2014</v>
      </c>
      <c r="K118" s="9" t="s">
        <v>88</v>
      </c>
      <c r="L118" s="11">
        <v>41746</v>
      </c>
      <c r="M118" s="11">
        <v>41821</v>
      </c>
      <c r="N118" s="10">
        <v>8.1199999999999992</v>
      </c>
      <c r="O118" s="10">
        <v>24.45</v>
      </c>
      <c r="P118" s="10">
        <v>24.98</v>
      </c>
      <c r="Q118" s="10">
        <v>-2.12</v>
      </c>
      <c r="R118" s="10">
        <v>19.62</v>
      </c>
      <c r="S118" s="10">
        <v>35.590000000000003</v>
      </c>
      <c r="T118" s="9" t="s">
        <v>79</v>
      </c>
      <c r="U118" s="9" t="s">
        <v>73</v>
      </c>
      <c r="V118" s="9" t="s">
        <v>74</v>
      </c>
      <c r="W118" s="32">
        <f>VLOOKUP(V118,Tables!$M$2:$N$9,2,FALSE)</f>
        <v>0.44</v>
      </c>
      <c r="X118" s="32">
        <f>VLOOKUP(V118,Tables!$M$2:$P$9,3,FALSE)</f>
        <v>0.19</v>
      </c>
      <c r="Y118" s="32">
        <f>VLOOKUP(V118,Tables!$M$2:$P$9,4,FALSE)</f>
        <v>2.5000000000000001E-2</v>
      </c>
      <c r="Z118" s="32">
        <v>19.2</v>
      </c>
      <c r="AA118" s="10">
        <v>3118.5</v>
      </c>
      <c r="AB118" s="10">
        <v>5215.1405747252202</v>
      </c>
      <c r="AC118" s="10">
        <v>40.200000000000003</v>
      </c>
      <c r="AD118" s="10">
        <v>149900</v>
      </c>
      <c r="AE118" s="10">
        <v>1217.1880000000001</v>
      </c>
      <c r="AF118" s="10">
        <v>144605</v>
      </c>
      <c r="AG118" s="10">
        <v>3535.5922500000001</v>
      </c>
      <c r="AH118" s="10">
        <v>0</v>
      </c>
      <c r="AI118" s="10">
        <v>0</v>
      </c>
      <c r="AJ118" s="10">
        <v>0</v>
      </c>
      <c r="AK118" s="10">
        <v>2318.40425</v>
      </c>
      <c r="AL118" s="10">
        <v>1619.9621</v>
      </c>
      <c r="AM118" s="10">
        <v>1.3451062298561607</v>
      </c>
      <c r="AN118" s="10">
        <v>1.9250450365474601</v>
      </c>
      <c r="AO118" s="10">
        <v>5295</v>
      </c>
      <c r="AP118" s="10">
        <v>4114</v>
      </c>
      <c r="AQ118" s="10">
        <v>-28.71</v>
      </c>
      <c r="AR118" s="10">
        <v>1.91</v>
      </c>
      <c r="AS118" s="10">
        <v>2.17</v>
      </c>
      <c r="AT118" s="10">
        <v>1.47</v>
      </c>
      <c r="AU118" s="10">
        <v>2810.5</v>
      </c>
      <c r="AV118" s="10">
        <v>1.6040000000000001</v>
      </c>
      <c r="AW118" s="12"/>
      <c r="AX118" s="9" t="s">
        <v>75</v>
      </c>
      <c r="AY118" s="12"/>
      <c r="AZ118" s="12" t="s">
        <v>77</v>
      </c>
      <c r="BA118" s="12"/>
      <c r="BB118" s="10">
        <v>0</v>
      </c>
      <c r="BC118" s="10">
        <v>4</v>
      </c>
      <c r="BD118" s="10">
        <v>18.55</v>
      </c>
      <c r="BE118" s="10">
        <v>0</v>
      </c>
      <c r="BF118" s="10">
        <v>0</v>
      </c>
      <c r="BG118" s="10">
        <v>0</v>
      </c>
      <c r="BH118" s="10">
        <v>0</v>
      </c>
      <c r="BI118" s="10">
        <v>1</v>
      </c>
      <c r="BJ118" s="10">
        <v>5295</v>
      </c>
      <c r="BK118" s="10">
        <v>3.5323549032688457</v>
      </c>
      <c r="BL118" s="10">
        <v>1.3073602419069343</v>
      </c>
      <c r="BM118" s="10">
        <v>1248</v>
      </c>
      <c r="BN118" s="9" t="s">
        <v>78</v>
      </c>
      <c r="BO118" s="9" t="s">
        <v>78</v>
      </c>
      <c r="BP118" s="12"/>
      <c r="BQ118" s="12"/>
    </row>
    <row r="119" spans="1:69" s="13" customFormat="1" ht="15" customHeight="1" x14ac:dyDescent="0.25">
      <c r="A119" s="9" t="s">
        <v>65</v>
      </c>
      <c r="B119" s="9" t="s">
        <v>66</v>
      </c>
      <c r="C119" s="9" t="s">
        <v>198</v>
      </c>
      <c r="D119" s="9" t="s">
        <v>243</v>
      </c>
      <c r="E119" s="9" t="s">
        <v>69</v>
      </c>
      <c r="F119" s="10">
        <v>1.25</v>
      </c>
      <c r="G119" s="10">
        <v>3.43</v>
      </c>
      <c r="H119" s="9" t="s">
        <v>86</v>
      </c>
      <c r="I119" s="9" t="s">
        <v>113</v>
      </c>
      <c r="J119" s="10">
        <v>2014</v>
      </c>
      <c r="K119" s="9" t="s">
        <v>88</v>
      </c>
      <c r="L119" s="11">
        <v>41752</v>
      </c>
      <c r="M119" s="11">
        <v>41821</v>
      </c>
      <c r="N119" s="10">
        <v>9.14</v>
      </c>
      <c r="O119" s="10">
        <v>26.26</v>
      </c>
      <c r="P119" s="10">
        <v>26.72</v>
      </c>
      <c r="Q119" s="10">
        <v>-1.72</v>
      </c>
      <c r="R119" s="10">
        <v>22.18</v>
      </c>
      <c r="S119" s="10">
        <v>36.04</v>
      </c>
      <c r="T119" s="9" t="s">
        <v>79</v>
      </c>
      <c r="U119" s="9" t="s">
        <v>73</v>
      </c>
      <c r="V119" s="9" t="s">
        <v>74</v>
      </c>
      <c r="W119" s="32">
        <f>VLOOKUP(V119,Tables!$M$2:$N$9,2,FALSE)</f>
        <v>0.44</v>
      </c>
      <c r="X119" s="32">
        <f>VLOOKUP(V119,Tables!$M$2:$P$9,3,FALSE)</f>
        <v>0.19</v>
      </c>
      <c r="Y119" s="32">
        <f>VLOOKUP(V119,Tables!$M$2:$P$9,4,FALSE)</f>
        <v>2.5000000000000001E-2</v>
      </c>
      <c r="Z119" s="32">
        <v>19.2</v>
      </c>
      <c r="AA119" s="10">
        <v>2938.5</v>
      </c>
      <c r="AB119" s="10">
        <v>4582.212430604146</v>
      </c>
      <c r="AC119" s="10">
        <v>35.869999999999997</v>
      </c>
      <c r="AD119" s="10">
        <v>136900</v>
      </c>
      <c r="AE119" s="10">
        <v>1251.2660000000001</v>
      </c>
      <c r="AF119" s="10">
        <v>130610</v>
      </c>
      <c r="AG119" s="10">
        <v>3429.8186000000001</v>
      </c>
      <c r="AH119" s="10">
        <v>0</v>
      </c>
      <c r="AI119" s="10">
        <v>0</v>
      </c>
      <c r="AJ119" s="10">
        <v>0</v>
      </c>
      <c r="AK119" s="10">
        <v>2178.5526</v>
      </c>
      <c r="AL119" s="10">
        <v>1645.6638</v>
      </c>
      <c r="AM119" s="10">
        <v>1.3488313295717533</v>
      </c>
      <c r="AN119" s="10">
        <v>1.7856016520506801</v>
      </c>
      <c r="AO119" s="10">
        <v>6290</v>
      </c>
      <c r="AP119" s="10">
        <v>3301</v>
      </c>
      <c r="AQ119" s="10">
        <v>-90.55</v>
      </c>
      <c r="AR119" s="10">
        <v>1.97</v>
      </c>
      <c r="AS119" s="10">
        <v>2.17</v>
      </c>
      <c r="AT119" s="10">
        <v>1.53</v>
      </c>
      <c r="AU119" s="10">
        <v>2749.5</v>
      </c>
      <c r="AV119" s="10">
        <v>1.6040000000000001</v>
      </c>
      <c r="AW119" s="12"/>
      <c r="AX119" s="9" t="s">
        <v>75</v>
      </c>
      <c r="AY119" s="12"/>
      <c r="AZ119" s="12" t="s">
        <v>77</v>
      </c>
      <c r="BA119" s="12"/>
      <c r="BB119" s="10">
        <v>0</v>
      </c>
      <c r="BC119" s="10">
        <v>4</v>
      </c>
      <c r="BD119" s="10">
        <v>18.72</v>
      </c>
      <c r="BE119" s="10">
        <v>0</v>
      </c>
      <c r="BF119" s="10">
        <v>0</v>
      </c>
      <c r="BG119" s="10">
        <v>0</v>
      </c>
      <c r="BH119" s="10">
        <v>0</v>
      </c>
      <c r="BI119" s="10">
        <v>1</v>
      </c>
      <c r="BJ119" s="10">
        <v>6290</v>
      </c>
      <c r="BK119" s="10">
        <v>4.5945945945945947</v>
      </c>
      <c r="BL119" s="10">
        <v>1.3144011825066353</v>
      </c>
      <c r="BM119" s="10">
        <v>484</v>
      </c>
      <c r="BN119" s="9" t="s">
        <v>78</v>
      </c>
      <c r="BO119" s="9" t="s">
        <v>78</v>
      </c>
      <c r="BP119" s="12"/>
      <c r="BQ119" s="12"/>
    </row>
    <row r="120" spans="1:69" s="13" customFormat="1" ht="15" customHeight="1" x14ac:dyDescent="0.25">
      <c r="A120" s="9" t="s">
        <v>65</v>
      </c>
      <c r="B120" s="9" t="s">
        <v>66</v>
      </c>
      <c r="C120" s="9" t="s">
        <v>181</v>
      </c>
      <c r="D120" s="9" t="s">
        <v>261</v>
      </c>
      <c r="E120" s="9" t="s">
        <v>69</v>
      </c>
      <c r="F120" s="10">
        <v>3.46</v>
      </c>
      <c r="G120" s="10">
        <v>5.07</v>
      </c>
      <c r="H120" s="9" t="s">
        <v>86</v>
      </c>
      <c r="I120" s="9" t="s">
        <v>118</v>
      </c>
      <c r="J120" s="10">
        <v>2013</v>
      </c>
      <c r="K120" s="9" t="s">
        <v>144</v>
      </c>
      <c r="L120" s="11">
        <v>41752</v>
      </c>
      <c r="M120" s="11">
        <v>41821</v>
      </c>
      <c r="N120" s="10">
        <v>95.94</v>
      </c>
      <c r="O120" s="10">
        <v>142.22999999999999</v>
      </c>
      <c r="P120" s="10">
        <v>144.11000000000001</v>
      </c>
      <c r="Q120" s="10">
        <v>-1.3</v>
      </c>
      <c r="R120" s="10">
        <v>126.9</v>
      </c>
      <c r="S120" s="10">
        <v>154.99</v>
      </c>
      <c r="T120" s="9" t="s">
        <v>81</v>
      </c>
      <c r="U120" s="9" t="s">
        <v>82</v>
      </c>
      <c r="V120" s="9" t="s">
        <v>74</v>
      </c>
      <c r="W120" s="32">
        <v>0.46</v>
      </c>
      <c r="X120" s="32">
        <v>0.19863636363636364</v>
      </c>
      <c r="Y120" s="32">
        <v>2.6136363636363638E-2</v>
      </c>
      <c r="Z120" s="32">
        <v>20.075714285714284</v>
      </c>
      <c r="AA120" s="10">
        <v>8237.5</v>
      </c>
      <c r="AB120" s="10">
        <v>10209.979958976448</v>
      </c>
      <c r="AC120" s="10">
        <v>19.32</v>
      </c>
      <c r="AD120" s="10">
        <v>100860</v>
      </c>
      <c r="AE120" s="10">
        <v>9676.5084000000006</v>
      </c>
      <c r="AF120" s="10">
        <v>99775</v>
      </c>
      <c r="AG120" s="10">
        <v>14190.998250000001</v>
      </c>
      <c r="AH120" s="10">
        <v>0</v>
      </c>
      <c r="AI120" s="10">
        <v>0</v>
      </c>
      <c r="AJ120" s="10">
        <v>0</v>
      </c>
      <c r="AK120" s="10">
        <v>4514.4898499999999</v>
      </c>
      <c r="AL120" s="10">
        <v>2984.9391000000001</v>
      </c>
      <c r="AM120" s="10">
        <v>1.8246801463071183</v>
      </c>
      <c r="AN120" s="10">
        <v>2.7596877939653779</v>
      </c>
      <c r="AO120" s="10">
        <v>1185</v>
      </c>
      <c r="AP120" s="10">
        <v>2085</v>
      </c>
      <c r="AQ120" s="10">
        <v>43.17</v>
      </c>
      <c r="AR120" s="10">
        <v>1.01</v>
      </c>
      <c r="AS120" s="10">
        <v>1.08</v>
      </c>
      <c r="AT120" s="10">
        <v>0.56999999999999995</v>
      </c>
      <c r="AU120" s="10">
        <v>8237.5</v>
      </c>
      <c r="AV120" s="10">
        <v>1.1200000000000001</v>
      </c>
      <c r="AW120" s="12"/>
      <c r="AX120" s="9" t="s">
        <v>75</v>
      </c>
      <c r="AY120" s="9" t="s">
        <v>262</v>
      </c>
      <c r="AZ120" s="12" t="s">
        <v>77</v>
      </c>
      <c r="BA120" s="12"/>
      <c r="BB120" s="10">
        <v>0</v>
      </c>
      <c r="BC120" s="10">
        <v>20</v>
      </c>
      <c r="BD120" s="10">
        <v>18.72</v>
      </c>
      <c r="BE120" s="10">
        <v>0</v>
      </c>
      <c r="BF120" s="10">
        <v>0</v>
      </c>
      <c r="BG120" s="10">
        <v>1</v>
      </c>
      <c r="BH120" s="10">
        <v>0</v>
      </c>
      <c r="BI120" s="10">
        <v>1</v>
      </c>
      <c r="BJ120" s="10">
        <v>13325</v>
      </c>
      <c r="BK120" s="10">
        <v>12.654320987654321</v>
      </c>
      <c r="BL120" s="10">
        <v>1.715340665078414</v>
      </c>
      <c r="BM120" s="10">
        <v>638</v>
      </c>
      <c r="BN120" s="9" t="s">
        <v>78</v>
      </c>
      <c r="BO120" s="9" t="s">
        <v>78</v>
      </c>
      <c r="BP120" s="12"/>
      <c r="BQ120" s="12"/>
    </row>
    <row r="121" spans="1:69" s="13" customFormat="1" ht="15" customHeight="1" x14ac:dyDescent="0.25">
      <c r="A121" s="9" t="s">
        <v>65</v>
      </c>
      <c r="B121" s="9" t="s">
        <v>66</v>
      </c>
      <c r="C121" s="9" t="s">
        <v>80</v>
      </c>
      <c r="D121" s="9" t="s">
        <v>68</v>
      </c>
      <c r="E121" s="9" t="s">
        <v>69</v>
      </c>
      <c r="F121" s="10">
        <v>5.34</v>
      </c>
      <c r="G121" s="10">
        <v>6.79</v>
      </c>
      <c r="H121" s="9" t="s">
        <v>70</v>
      </c>
      <c r="I121" s="9"/>
      <c r="J121" s="10">
        <v>2013</v>
      </c>
      <c r="K121" s="9" t="s">
        <v>71</v>
      </c>
      <c r="L121" s="11">
        <v>41759</v>
      </c>
      <c r="M121" s="11">
        <v>41821</v>
      </c>
      <c r="N121" s="10">
        <v>202.7</v>
      </c>
      <c r="O121" s="10">
        <v>261</v>
      </c>
      <c r="P121" s="10">
        <v>264.14999999999998</v>
      </c>
      <c r="Q121" s="10">
        <v>-1.19</v>
      </c>
      <c r="R121" s="10">
        <v>238.1</v>
      </c>
      <c r="S121" s="10">
        <v>267.95999999999998</v>
      </c>
      <c r="T121" s="9" t="s">
        <v>81</v>
      </c>
      <c r="U121" s="9" t="s">
        <v>82</v>
      </c>
      <c r="V121" s="9" t="s">
        <v>74</v>
      </c>
      <c r="W121" s="32">
        <v>0.46</v>
      </c>
      <c r="X121" s="32">
        <v>0.19863636363636364</v>
      </c>
      <c r="Y121" s="32">
        <v>2.6136363636363638E-2</v>
      </c>
      <c r="Z121" s="32">
        <v>20.075714285714284</v>
      </c>
      <c r="AA121" s="10">
        <v>8675</v>
      </c>
      <c r="AB121" s="10">
        <v>9232.2963398392367</v>
      </c>
      <c r="AC121" s="10">
        <v>6.04</v>
      </c>
      <c r="AD121" s="10">
        <v>73780</v>
      </c>
      <c r="AE121" s="10">
        <v>14955.206</v>
      </c>
      <c r="AF121" s="10">
        <v>72790</v>
      </c>
      <c r="AG121" s="10">
        <v>18998.189999999999</v>
      </c>
      <c r="AH121" s="10">
        <v>0</v>
      </c>
      <c r="AI121" s="10">
        <v>0</v>
      </c>
      <c r="AJ121" s="10">
        <v>0</v>
      </c>
      <c r="AK121" s="10">
        <v>4042.9839999999999</v>
      </c>
      <c r="AL121" s="10">
        <v>2376.0929999999998</v>
      </c>
      <c r="AM121" s="10">
        <v>2.1456923895815567</v>
      </c>
      <c r="AN121" s="10">
        <v>3.6509513726945872</v>
      </c>
      <c r="AO121" s="10">
        <v>990</v>
      </c>
      <c r="AP121" s="10">
        <v>876</v>
      </c>
      <c r="AQ121" s="10">
        <v>-13.01</v>
      </c>
      <c r="AR121" s="10">
        <v>0.83</v>
      </c>
      <c r="AS121" s="10">
        <v>0.87</v>
      </c>
      <c r="AT121" s="10">
        <v>0.41</v>
      </c>
      <c r="AU121" s="10">
        <v>6012.5</v>
      </c>
      <c r="AV121" s="10">
        <v>1.121</v>
      </c>
      <c r="AW121" s="12"/>
      <c r="AX121" s="9" t="s">
        <v>75</v>
      </c>
      <c r="AY121" s="9" t="s">
        <v>76</v>
      </c>
      <c r="AZ121" s="12" t="s">
        <v>77</v>
      </c>
      <c r="BA121" s="12"/>
      <c r="BB121" s="10">
        <v>0</v>
      </c>
      <c r="BC121" s="10">
        <v>15</v>
      </c>
      <c r="BD121" s="10">
        <v>18.95</v>
      </c>
      <c r="BE121" s="10">
        <v>0</v>
      </c>
      <c r="BF121" s="10">
        <v>0</v>
      </c>
      <c r="BG121" s="10">
        <v>0</v>
      </c>
      <c r="BH121" s="10">
        <v>0</v>
      </c>
      <c r="BI121" s="10">
        <v>2</v>
      </c>
      <c r="BJ121" s="10">
        <v>54765</v>
      </c>
      <c r="BK121" s="10">
        <v>49.786363636363639</v>
      </c>
      <c r="BL121" s="10">
        <v>2.2343916661601542</v>
      </c>
      <c r="BM121" s="10">
        <v>356</v>
      </c>
      <c r="BN121" s="9" t="s">
        <v>78</v>
      </c>
      <c r="BO121" s="9" t="s">
        <v>78</v>
      </c>
      <c r="BP121" s="12"/>
      <c r="BQ121" s="12"/>
    </row>
    <row r="122" spans="1:69" s="13" customFormat="1" ht="15" customHeight="1" x14ac:dyDescent="0.25">
      <c r="A122" s="9" t="s">
        <v>65</v>
      </c>
      <c r="B122" s="9" t="s">
        <v>66</v>
      </c>
      <c r="C122" s="9" t="s">
        <v>84</v>
      </c>
      <c r="D122" s="9" t="s">
        <v>85</v>
      </c>
      <c r="E122" s="9" t="s">
        <v>69</v>
      </c>
      <c r="F122" s="10">
        <v>1.18</v>
      </c>
      <c r="G122" s="10">
        <v>1.97</v>
      </c>
      <c r="H122" s="9" t="s">
        <v>86</v>
      </c>
      <c r="I122" s="9" t="s">
        <v>87</v>
      </c>
      <c r="J122" s="10">
        <v>2014</v>
      </c>
      <c r="K122" s="9" t="s">
        <v>88</v>
      </c>
      <c r="L122" s="11">
        <v>41759</v>
      </c>
      <c r="M122" s="11">
        <v>41817</v>
      </c>
      <c r="N122" s="10">
        <v>11.5</v>
      </c>
      <c r="O122" s="10">
        <v>21.15</v>
      </c>
      <c r="P122" s="10">
        <v>24.59</v>
      </c>
      <c r="Q122" s="10">
        <v>-13.99</v>
      </c>
      <c r="R122" s="10">
        <v>19.27</v>
      </c>
      <c r="S122" s="10">
        <v>35.58</v>
      </c>
      <c r="T122" s="9" t="s">
        <v>79</v>
      </c>
      <c r="U122" s="9" t="s">
        <v>73</v>
      </c>
      <c r="V122" s="9" t="s">
        <v>74</v>
      </c>
      <c r="W122" s="32">
        <f>VLOOKUP(V122,Tables!$M$2:$N$9,2,FALSE)</f>
        <v>0.44</v>
      </c>
      <c r="X122" s="32">
        <f>VLOOKUP(V122,Tables!$M$2:$P$9,3,FALSE)</f>
        <v>0.19</v>
      </c>
      <c r="Y122" s="32">
        <f>VLOOKUP(V122,Tables!$M$2:$P$9,4,FALSE)</f>
        <v>2.5000000000000001E-2</v>
      </c>
      <c r="Z122" s="32">
        <v>19.2</v>
      </c>
      <c r="AA122" s="10">
        <v>1636.5</v>
      </c>
      <c r="AB122" s="10">
        <v>3039.06900517957</v>
      </c>
      <c r="AC122" s="10">
        <v>46.15</v>
      </c>
      <c r="AD122" s="10">
        <v>102830</v>
      </c>
      <c r="AE122" s="10">
        <v>1182.5450000000001</v>
      </c>
      <c r="AF122" s="10">
        <v>93035</v>
      </c>
      <c r="AG122" s="10">
        <v>1967.6902500000001</v>
      </c>
      <c r="AH122" s="10">
        <v>0</v>
      </c>
      <c r="AI122" s="10">
        <v>0</v>
      </c>
      <c r="AJ122" s="10">
        <v>0</v>
      </c>
      <c r="AK122" s="10">
        <v>785.14525000000003</v>
      </c>
      <c r="AL122" s="10">
        <v>610.23945000000003</v>
      </c>
      <c r="AM122" s="10">
        <v>2.0843277087901888</v>
      </c>
      <c r="AN122" s="10">
        <v>2.6817341946673556</v>
      </c>
      <c r="AO122" s="10">
        <v>2795</v>
      </c>
      <c r="AP122" s="10">
        <v>1998</v>
      </c>
      <c r="AQ122" s="10">
        <v>-39.89</v>
      </c>
      <c r="AR122" s="10">
        <v>1.83</v>
      </c>
      <c r="AS122" s="10">
        <v>1.92</v>
      </c>
      <c r="AT122" s="10">
        <v>1.05</v>
      </c>
      <c r="AU122" s="10">
        <v>1236.5</v>
      </c>
      <c r="AV122" s="10">
        <v>1.6040000000000001</v>
      </c>
      <c r="AW122" s="12"/>
      <c r="AX122" s="9" t="s">
        <v>75</v>
      </c>
      <c r="AY122" s="12"/>
      <c r="AZ122" s="12" t="s">
        <v>77</v>
      </c>
      <c r="BA122" s="12"/>
      <c r="BB122" s="10">
        <v>0</v>
      </c>
      <c r="BC122" s="10">
        <v>5</v>
      </c>
      <c r="BD122" s="10">
        <v>18.77</v>
      </c>
      <c r="BE122" s="10">
        <v>0</v>
      </c>
      <c r="BF122" s="10">
        <v>0</v>
      </c>
      <c r="BG122" s="10">
        <v>0</v>
      </c>
      <c r="BH122" s="10">
        <v>0</v>
      </c>
      <c r="BI122" s="10">
        <v>2</v>
      </c>
      <c r="BJ122" s="10">
        <v>3765</v>
      </c>
      <c r="BK122" s="10">
        <v>3.6271676300578033</v>
      </c>
      <c r="BL122" s="10">
        <v>1.8113572918123342</v>
      </c>
      <c r="BM122" s="10">
        <v>595</v>
      </c>
      <c r="BN122" s="9" t="s">
        <v>78</v>
      </c>
      <c r="BO122" s="9" t="s">
        <v>78</v>
      </c>
      <c r="BP122" s="12"/>
      <c r="BQ122" s="12"/>
    </row>
    <row r="123" spans="1:69" s="13" customFormat="1" ht="15" customHeight="1" x14ac:dyDescent="0.25">
      <c r="A123" s="9" t="s">
        <v>65</v>
      </c>
      <c r="B123" s="9" t="s">
        <v>66</v>
      </c>
      <c r="C123" s="9" t="s">
        <v>91</v>
      </c>
      <c r="D123" s="9" t="s">
        <v>92</v>
      </c>
      <c r="E123" s="9" t="s">
        <v>69</v>
      </c>
      <c r="F123" s="10">
        <v>4.66</v>
      </c>
      <c r="G123" s="10">
        <v>6.18</v>
      </c>
      <c r="H123" s="9" t="s">
        <v>70</v>
      </c>
      <c r="I123" s="9"/>
      <c r="J123" s="10">
        <v>2013</v>
      </c>
      <c r="K123" s="9" t="s">
        <v>93</v>
      </c>
      <c r="L123" s="11">
        <v>41759</v>
      </c>
      <c r="M123" s="11">
        <v>41821</v>
      </c>
      <c r="N123" s="10">
        <v>147.5</v>
      </c>
      <c r="O123" s="10">
        <v>198.19</v>
      </c>
      <c r="P123" s="10">
        <v>201.39</v>
      </c>
      <c r="Q123" s="10">
        <v>-1.59</v>
      </c>
      <c r="R123" s="10">
        <v>182.81</v>
      </c>
      <c r="S123" s="10">
        <v>211.45</v>
      </c>
      <c r="T123" s="9" t="s">
        <v>81</v>
      </c>
      <c r="U123" s="9" t="s">
        <v>82</v>
      </c>
      <c r="V123" s="9" t="s">
        <v>74</v>
      </c>
      <c r="W123" s="32">
        <v>0.46</v>
      </c>
      <c r="X123" s="32">
        <v>0.19863636363636364</v>
      </c>
      <c r="Y123" s="32">
        <v>2.6136363636363638E-2</v>
      </c>
      <c r="Z123" s="32">
        <v>20.075714285714284</v>
      </c>
      <c r="AA123" s="10">
        <v>8625</v>
      </c>
      <c r="AB123" s="10">
        <v>10294.570214912612</v>
      </c>
      <c r="AC123" s="10">
        <v>16.22</v>
      </c>
      <c r="AD123" s="10">
        <v>88396</v>
      </c>
      <c r="AE123" s="10">
        <v>13038.41</v>
      </c>
      <c r="AF123" s="10">
        <v>87276</v>
      </c>
      <c r="AG123" s="10">
        <v>17297.230439999999</v>
      </c>
      <c r="AH123" s="10">
        <v>0</v>
      </c>
      <c r="AI123" s="10">
        <v>0</v>
      </c>
      <c r="AJ123" s="10">
        <v>0</v>
      </c>
      <c r="AK123" s="10">
        <v>4258.8204400000004</v>
      </c>
      <c r="AL123" s="10">
        <v>2916.5155599999998</v>
      </c>
      <c r="AM123" s="10">
        <v>2.0252086514358894</v>
      </c>
      <c r="AN123" s="10">
        <v>2.9572960687375862</v>
      </c>
      <c r="AO123" s="10">
        <v>1120</v>
      </c>
      <c r="AP123" s="10">
        <v>1558</v>
      </c>
      <c r="AQ123" s="10">
        <v>28.11</v>
      </c>
      <c r="AR123" s="10">
        <v>0.92</v>
      </c>
      <c r="AS123" s="10">
        <v>0.96</v>
      </c>
      <c r="AT123" s="10">
        <v>0.48</v>
      </c>
      <c r="AU123" s="10">
        <v>8625</v>
      </c>
      <c r="AV123" s="10">
        <v>1.1200000000000001</v>
      </c>
      <c r="AW123" s="12"/>
      <c r="AX123" s="9" t="s">
        <v>75</v>
      </c>
      <c r="AY123" s="9" t="s">
        <v>94</v>
      </c>
      <c r="AZ123" s="12" t="s">
        <v>77</v>
      </c>
      <c r="BA123" s="12"/>
      <c r="BB123" s="10">
        <v>0</v>
      </c>
      <c r="BC123" s="10">
        <v>17</v>
      </c>
      <c r="BD123" s="10">
        <v>18.95</v>
      </c>
      <c r="BE123" s="10">
        <v>0</v>
      </c>
      <c r="BF123" s="10">
        <v>0</v>
      </c>
      <c r="BG123" s="10">
        <v>0</v>
      </c>
      <c r="BH123" s="10">
        <v>0</v>
      </c>
      <c r="BI123" s="10">
        <v>2</v>
      </c>
      <c r="BJ123" s="10">
        <v>95075.76</v>
      </c>
      <c r="BK123" s="10">
        <v>55.811433941157986</v>
      </c>
      <c r="BL123" s="10">
        <v>2.1727421401053024</v>
      </c>
      <c r="BM123" s="10">
        <v>430</v>
      </c>
      <c r="BN123" s="9" t="s">
        <v>95</v>
      </c>
      <c r="BO123" s="9" t="s">
        <v>95</v>
      </c>
      <c r="BP123" s="12"/>
      <c r="BQ123" s="12"/>
    </row>
    <row r="124" spans="1:69" s="13" customFormat="1" ht="15" customHeight="1" x14ac:dyDescent="0.25">
      <c r="A124" s="9" t="s">
        <v>65</v>
      </c>
      <c r="B124" s="9" t="s">
        <v>66</v>
      </c>
      <c r="C124" s="9" t="s">
        <v>96</v>
      </c>
      <c r="D124" s="9" t="s">
        <v>97</v>
      </c>
      <c r="E124" s="9" t="s">
        <v>69</v>
      </c>
      <c r="F124" s="10">
        <v>5.07</v>
      </c>
      <c r="G124" s="10">
        <v>6.42</v>
      </c>
      <c r="H124" s="9" t="s">
        <v>70</v>
      </c>
      <c r="I124" s="9"/>
      <c r="J124" s="10">
        <v>2013</v>
      </c>
      <c r="K124" s="9" t="s">
        <v>93</v>
      </c>
      <c r="L124" s="11">
        <v>41759</v>
      </c>
      <c r="M124" s="11">
        <v>41821</v>
      </c>
      <c r="N124" s="10">
        <v>178.1</v>
      </c>
      <c r="O124" s="10">
        <v>228.17</v>
      </c>
      <c r="P124" s="10">
        <v>231.35</v>
      </c>
      <c r="Q124" s="10">
        <v>-1.37</v>
      </c>
      <c r="R124" s="10">
        <v>210.52</v>
      </c>
      <c r="S124" s="10">
        <v>242.35</v>
      </c>
      <c r="T124" s="9" t="s">
        <v>81</v>
      </c>
      <c r="U124" s="9" t="s">
        <v>82</v>
      </c>
      <c r="V124" s="9" t="s">
        <v>74</v>
      </c>
      <c r="W124" s="32">
        <v>0.46</v>
      </c>
      <c r="X124" s="32">
        <v>0.19863636363636364</v>
      </c>
      <c r="Y124" s="32">
        <v>2.6136363636363638E-2</v>
      </c>
      <c r="Z124" s="32">
        <v>20.075714285714284</v>
      </c>
      <c r="AA124" s="10">
        <v>7925</v>
      </c>
      <c r="AB124" s="10">
        <v>9606.7165265129479</v>
      </c>
      <c r="AC124" s="10">
        <v>17.510000000000002</v>
      </c>
      <c r="AD124" s="10">
        <v>79734</v>
      </c>
      <c r="AE124" s="10">
        <v>14200.625400000001</v>
      </c>
      <c r="AF124" s="10">
        <v>78839</v>
      </c>
      <c r="AG124" s="10">
        <v>17988.694630000002</v>
      </c>
      <c r="AH124" s="10">
        <v>0</v>
      </c>
      <c r="AI124" s="10">
        <v>0</v>
      </c>
      <c r="AJ124" s="10">
        <v>0</v>
      </c>
      <c r="AK124" s="10">
        <v>3788.0692300000001</v>
      </c>
      <c r="AL124" s="10">
        <v>2396.56088</v>
      </c>
      <c r="AM124" s="10">
        <v>2.0920948163347055</v>
      </c>
      <c r="AN124" s="10">
        <v>3.3068218988870419</v>
      </c>
      <c r="AO124" s="10">
        <v>895</v>
      </c>
      <c r="AP124" s="10">
        <v>1161</v>
      </c>
      <c r="AQ124" s="10">
        <v>22.91</v>
      </c>
      <c r="AR124" s="10">
        <v>0.8</v>
      </c>
      <c r="AS124" s="10">
        <v>0.83</v>
      </c>
      <c r="AT124" s="10">
        <v>0.4</v>
      </c>
      <c r="AU124" s="10">
        <v>7850</v>
      </c>
      <c r="AV124" s="10">
        <v>1.1200000000000001</v>
      </c>
      <c r="AW124" s="12"/>
      <c r="AX124" s="9" t="s">
        <v>75</v>
      </c>
      <c r="AY124" s="9" t="s">
        <v>98</v>
      </c>
      <c r="AZ124" s="12" t="s">
        <v>77</v>
      </c>
      <c r="BA124" s="12"/>
      <c r="BB124" s="10">
        <v>0</v>
      </c>
      <c r="BC124" s="10">
        <v>17</v>
      </c>
      <c r="BD124" s="10">
        <v>18.95</v>
      </c>
      <c r="BE124" s="10">
        <v>0</v>
      </c>
      <c r="BF124" s="10">
        <v>0</v>
      </c>
      <c r="BG124" s="10">
        <v>0</v>
      </c>
      <c r="BH124" s="10">
        <v>0</v>
      </c>
      <c r="BI124" s="10">
        <v>2</v>
      </c>
      <c r="BJ124" s="10">
        <v>74298.23</v>
      </c>
      <c r="BK124" s="10">
        <v>56.436938043147258</v>
      </c>
      <c r="BL124" s="10">
        <v>1.8873435199082191</v>
      </c>
      <c r="BM124" s="10">
        <v>60</v>
      </c>
      <c r="BN124" s="9" t="s">
        <v>78</v>
      </c>
      <c r="BO124" s="9" t="s">
        <v>78</v>
      </c>
      <c r="BP124" s="12"/>
      <c r="BQ124" s="12"/>
    </row>
    <row r="125" spans="1:69" s="13" customFormat="1" ht="15" customHeight="1" x14ac:dyDescent="0.25">
      <c r="A125" s="9" t="s">
        <v>65</v>
      </c>
      <c r="B125" s="9" t="s">
        <v>66</v>
      </c>
      <c r="C125" s="9" t="s">
        <v>111</v>
      </c>
      <c r="D125" s="9" t="s">
        <v>112</v>
      </c>
      <c r="E125" s="9" t="s">
        <v>69</v>
      </c>
      <c r="F125" s="10">
        <v>0.9</v>
      </c>
      <c r="G125" s="10">
        <v>2.21</v>
      </c>
      <c r="H125" s="9" t="s">
        <v>86</v>
      </c>
      <c r="I125" s="9" t="s">
        <v>113</v>
      </c>
      <c r="J125" s="10">
        <v>2014</v>
      </c>
      <c r="K125" s="9" t="s">
        <v>88</v>
      </c>
      <c r="L125" s="11">
        <v>41759</v>
      </c>
      <c r="M125" s="11">
        <v>41821</v>
      </c>
      <c r="N125" s="10">
        <v>7.19</v>
      </c>
      <c r="O125" s="10">
        <v>19.87</v>
      </c>
      <c r="P125" s="10">
        <v>20.53</v>
      </c>
      <c r="Q125" s="10">
        <v>-3.21</v>
      </c>
      <c r="R125" s="10">
        <v>16.7</v>
      </c>
      <c r="S125" s="10">
        <v>29.19</v>
      </c>
      <c r="T125" s="9" t="s">
        <v>72</v>
      </c>
      <c r="U125" s="9" t="s">
        <v>73</v>
      </c>
      <c r="V125" s="9" t="s">
        <v>74</v>
      </c>
      <c r="W125" s="32">
        <f>VLOOKUP(V125,Tables!$M$2:$N$9,2,FALSE)</f>
        <v>0.44</v>
      </c>
      <c r="X125" s="32">
        <f>VLOOKUP(V125,Tables!$M$2:$P$9,3,FALSE)</f>
        <v>0.19</v>
      </c>
      <c r="Y125" s="32">
        <f>VLOOKUP(V125,Tables!$M$2:$P$9,4,FALSE)</f>
        <v>2.5000000000000001E-2</v>
      </c>
      <c r="Z125" s="32">
        <v>19.2</v>
      </c>
      <c r="AA125" s="10">
        <v>1967.5</v>
      </c>
      <c r="AB125" s="10">
        <v>3315.1817545591307</v>
      </c>
      <c r="AC125" s="10">
        <v>40.65</v>
      </c>
      <c r="AD125" s="10">
        <v>124755</v>
      </c>
      <c r="AE125" s="10">
        <v>896.98844999999994</v>
      </c>
      <c r="AF125" s="10">
        <v>111190</v>
      </c>
      <c r="AG125" s="10">
        <v>2209.3453</v>
      </c>
      <c r="AH125" s="10">
        <v>0</v>
      </c>
      <c r="AI125" s="10">
        <v>0</v>
      </c>
      <c r="AJ125" s="10">
        <v>0</v>
      </c>
      <c r="AK125" s="10">
        <v>1312.3568499999999</v>
      </c>
      <c r="AL125" s="10">
        <v>959.88454999999999</v>
      </c>
      <c r="AM125" s="10">
        <v>1.4992111330085258</v>
      </c>
      <c r="AN125" s="10">
        <v>2.0497256675294961</v>
      </c>
      <c r="AO125" s="10">
        <v>3565</v>
      </c>
      <c r="AP125" s="10">
        <v>2912</v>
      </c>
      <c r="AQ125" s="10">
        <v>-22.42</v>
      </c>
      <c r="AR125" s="10">
        <v>2.1800000000000002</v>
      </c>
      <c r="AS125" s="10">
        <v>2.41</v>
      </c>
      <c r="AT125" s="10">
        <v>1.64</v>
      </c>
      <c r="AU125" s="10">
        <v>1018</v>
      </c>
      <c r="AV125" s="10">
        <v>1.9319999999999999</v>
      </c>
      <c r="AW125" s="12"/>
      <c r="AX125" s="9" t="s">
        <v>75</v>
      </c>
      <c r="AY125" s="12"/>
      <c r="AZ125" s="12" t="s">
        <v>77</v>
      </c>
      <c r="BA125" s="12"/>
      <c r="BB125" s="10">
        <v>0</v>
      </c>
      <c r="BC125" s="10">
        <v>2</v>
      </c>
      <c r="BD125" s="10">
        <v>18.95</v>
      </c>
      <c r="BE125" s="10">
        <v>0</v>
      </c>
      <c r="BF125" s="10">
        <v>0</v>
      </c>
      <c r="BG125" s="10">
        <v>0</v>
      </c>
      <c r="BH125" s="10">
        <v>0</v>
      </c>
      <c r="BI125" s="10">
        <v>2</v>
      </c>
      <c r="BJ125" s="10">
        <v>4410</v>
      </c>
      <c r="BK125" s="10">
        <v>3.5111464968152868</v>
      </c>
      <c r="BL125" s="10">
        <v>1.3777497896948865</v>
      </c>
      <c r="BM125" s="10">
        <v>595</v>
      </c>
      <c r="BN125" s="9" t="s">
        <v>78</v>
      </c>
      <c r="BO125" s="9" t="s">
        <v>78</v>
      </c>
      <c r="BP125" s="12"/>
      <c r="BQ125" s="12"/>
    </row>
    <row r="126" spans="1:69" s="13" customFormat="1" ht="15" customHeight="1" x14ac:dyDescent="0.25">
      <c r="A126" s="9" t="s">
        <v>65</v>
      </c>
      <c r="B126" s="9" t="s">
        <v>66</v>
      </c>
      <c r="C126" s="9" t="s">
        <v>135</v>
      </c>
      <c r="D126" s="9" t="s">
        <v>132</v>
      </c>
      <c r="E126" s="9" t="s">
        <v>69</v>
      </c>
      <c r="F126" s="10">
        <v>5.15</v>
      </c>
      <c r="G126" s="10">
        <v>6.52</v>
      </c>
      <c r="H126" s="9" t="s">
        <v>70</v>
      </c>
      <c r="I126" s="9"/>
      <c r="J126" s="10">
        <v>2013</v>
      </c>
      <c r="K126" s="9" t="s">
        <v>88</v>
      </c>
      <c r="L126" s="11">
        <v>41759</v>
      </c>
      <c r="M126" s="11">
        <v>41821</v>
      </c>
      <c r="N126" s="10">
        <v>194.8</v>
      </c>
      <c r="O126" s="10">
        <v>249.67</v>
      </c>
      <c r="P126" s="10">
        <v>253.11</v>
      </c>
      <c r="Q126" s="10">
        <v>-1.36</v>
      </c>
      <c r="R126" s="10">
        <v>211.88</v>
      </c>
      <c r="S126" s="10">
        <v>259.29000000000002</v>
      </c>
      <c r="T126" s="9" t="s">
        <v>81</v>
      </c>
      <c r="U126" s="9" t="s">
        <v>82</v>
      </c>
      <c r="V126" s="9" t="s">
        <v>74</v>
      </c>
      <c r="W126" s="32">
        <v>0.46</v>
      </c>
      <c r="X126" s="32">
        <v>0.19863636363636364</v>
      </c>
      <c r="Y126" s="32">
        <v>2.6136363636363638E-2</v>
      </c>
      <c r="Z126" s="32">
        <v>20.075714285714284</v>
      </c>
      <c r="AA126" s="10">
        <v>8200</v>
      </c>
      <c r="AB126" s="10">
        <v>9088.4233159797404</v>
      </c>
      <c r="AC126" s="10">
        <v>9.7799999999999994</v>
      </c>
      <c r="AD126" s="10">
        <v>73965</v>
      </c>
      <c r="AE126" s="10">
        <v>14408.382</v>
      </c>
      <c r="AF126" s="10">
        <v>73135</v>
      </c>
      <c r="AG126" s="10">
        <v>18259.615450000001</v>
      </c>
      <c r="AH126" s="10">
        <v>0</v>
      </c>
      <c r="AI126" s="10">
        <v>0</v>
      </c>
      <c r="AJ126" s="10">
        <v>0</v>
      </c>
      <c r="AK126" s="10">
        <v>3851.2334500000002</v>
      </c>
      <c r="AL126" s="10">
        <v>1087.4618</v>
      </c>
      <c r="AM126" s="10">
        <v>2.1291879878120605</v>
      </c>
      <c r="AN126" s="10">
        <v>7.5404947557698119</v>
      </c>
      <c r="AO126" s="10">
        <v>885</v>
      </c>
      <c r="AP126" s="10">
        <v>946</v>
      </c>
      <c r="AQ126" s="10">
        <v>6.45</v>
      </c>
      <c r="AR126" s="10">
        <v>0.81</v>
      </c>
      <c r="AS126" s="10">
        <v>0.88</v>
      </c>
      <c r="AT126" s="10">
        <v>0.4</v>
      </c>
      <c r="AU126" s="10">
        <v>6800</v>
      </c>
      <c r="AV126" s="10">
        <v>1.121</v>
      </c>
      <c r="AW126" s="12"/>
      <c r="AX126" s="9" t="s">
        <v>75</v>
      </c>
      <c r="AY126" s="9" t="s">
        <v>133</v>
      </c>
      <c r="AZ126" s="12" t="s">
        <v>77</v>
      </c>
      <c r="BA126" s="12"/>
      <c r="BB126" s="10">
        <v>0</v>
      </c>
      <c r="BC126" s="10">
        <v>14</v>
      </c>
      <c r="BD126" s="10">
        <v>18.95</v>
      </c>
      <c r="BE126" s="10">
        <v>0</v>
      </c>
      <c r="BF126" s="10">
        <v>0</v>
      </c>
      <c r="BG126" s="10">
        <v>0</v>
      </c>
      <c r="BH126" s="10">
        <v>0</v>
      </c>
      <c r="BI126" s="10">
        <v>2</v>
      </c>
      <c r="BJ126" s="10">
        <v>45205</v>
      </c>
      <c r="BK126" s="10">
        <v>41.095454545454544</v>
      </c>
      <c r="BL126" s="10">
        <v>2.1011265987140355</v>
      </c>
      <c r="BM126" s="10">
        <v>1189</v>
      </c>
      <c r="BN126" s="9" t="s">
        <v>78</v>
      </c>
      <c r="BO126" s="9" t="s">
        <v>78</v>
      </c>
      <c r="BP126" s="12"/>
      <c r="BQ126" s="12"/>
    </row>
    <row r="127" spans="1:69" s="13" customFormat="1" ht="15" customHeight="1" x14ac:dyDescent="0.25">
      <c r="A127" s="9" t="s">
        <v>65</v>
      </c>
      <c r="B127" s="9" t="s">
        <v>66</v>
      </c>
      <c r="C127" s="9" t="s">
        <v>155</v>
      </c>
      <c r="D127" s="9" t="s">
        <v>189</v>
      </c>
      <c r="E127" s="9" t="s">
        <v>69</v>
      </c>
      <c r="F127" s="10">
        <v>1.21</v>
      </c>
      <c r="G127" s="10">
        <v>2.6</v>
      </c>
      <c r="H127" s="9" t="s">
        <v>86</v>
      </c>
      <c r="I127" s="9" t="s">
        <v>190</v>
      </c>
      <c r="J127" s="10">
        <v>2014</v>
      </c>
      <c r="K127" s="9" t="s">
        <v>71</v>
      </c>
      <c r="L127" s="11">
        <v>41759</v>
      </c>
      <c r="M127" s="11">
        <v>41821</v>
      </c>
      <c r="N127" s="10">
        <v>10.91</v>
      </c>
      <c r="O127" s="10">
        <v>24.11</v>
      </c>
      <c r="P127" s="10">
        <v>24.68</v>
      </c>
      <c r="Q127" s="10">
        <v>-2.31</v>
      </c>
      <c r="R127" s="10">
        <v>20.6</v>
      </c>
      <c r="S127" s="10">
        <v>37.07</v>
      </c>
      <c r="T127" s="9" t="s">
        <v>79</v>
      </c>
      <c r="U127" s="9" t="s">
        <v>73</v>
      </c>
      <c r="V127" s="9" t="s">
        <v>74</v>
      </c>
      <c r="W127" s="32">
        <f>VLOOKUP(V127,Tables!$M$2:$N$9,2,FALSE)</f>
        <v>0.44</v>
      </c>
      <c r="X127" s="32">
        <f>VLOOKUP(V127,Tables!$M$2:$P$9,3,FALSE)</f>
        <v>0.19</v>
      </c>
      <c r="Y127" s="32">
        <f>VLOOKUP(V127,Tables!$M$2:$P$9,4,FALSE)</f>
        <v>2.5000000000000001E-2</v>
      </c>
      <c r="Z127" s="32">
        <v>19.2</v>
      </c>
      <c r="AA127" s="10">
        <v>1900.5</v>
      </c>
      <c r="AB127" s="10">
        <v>3685.468434132496</v>
      </c>
      <c r="AC127" s="10">
        <v>48.43</v>
      </c>
      <c r="AD127" s="10">
        <v>110515</v>
      </c>
      <c r="AE127" s="10">
        <v>1205.71865</v>
      </c>
      <c r="AF127" s="10">
        <v>107790</v>
      </c>
      <c r="AG127" s="10">
        <v>2598.8168999999998</v>
      </c>
      <c r="AH127" s="10">
        <v>0</v>
      </c>
      <c r="AI127" s="10">
        <v>0</v>
      </c>
      <c r="AJ127" s="10">
        <v>0</v>
      </c>
      <c r="AK127" s="10">
        <v>1393.09825</v>
      </c>
      <c r="AL127" s="10">
        <v>1014.75535</v>
      </c>
      <c r="AM127" s="10">
        <v>1.3642253875489398</v>
      </c>
      <c r="AN127" s="10">
        <v>1.8728652182025944</v>
      </c>
      <c r="AO127" s="10">
        <v>2225</v>
      </c>
      <c r="AP127" s="10">
        <v>2366</v>
      </c>
      <c r="AQ127" s="10">
        <v>5.96</v>
      </c>
      <c r="AR127" s="10">
        <v>1.69</v>
      </c>
      <c r="AS127" s="10">
        <v>1.84</v>
      </c>
      <c r="AT127" s="10">
        <v>1.28</v>
      </c>
      <c r="AU127" s="10">
        <v>1532.5</v>
      </c>
      <c r="AV127" s="10">
        <v>1.6040000000000001</v>
      </c>
      <c r="AW127" s="12"/>
      <c r="AX127" s="9" t="s">
        <v>75</v>
      </c>
      <c r="AY127" s="12"/>
      <c r="AZ127" s="12" t="s">
        <v>77</v>
      </c>
      <c r="BA127" s="12"/>
      <c r="BB127" s="10">
        <v>0</v>
      </c>
      <c r="BC127" s="10">
        <v>3</v>
      </c>
      <c r="BD127" s="10">
        <v>18.95</v>
      </c>
      <c r="BE127" s="10">
        <v>0</v>
      </c>
      <c r="BF127" s="10">
        <v>0</v>
      </c>
      <c r="BG127" s="10">
        <v>0</v>
      </c>
      <c r="BH127" s="10">
        <v>0</v>
      </c>
      <c r="BI127" s="10">
        <v>2</v>
      </c>
      <c r="BJ127" s="10">
        <v>4010</v>
      </c>
      <c r="BK127" s="10">
        <v>3.570792520035619</v>
      </c>
      <c r="BL127" s="10">
        <v>1.3595792109087521</v>
      </c>
      <c r="BM127" s="10">
        <v>505</v>
      </c>
      <c r="BN127" s="9" t="s">
        <v>78</v>
      </c>
      <c r="BO127" s="9" t="s">
        <v>78</v>
      </c>
      <c r="BP127" s="12"/>
      <c r="BQ127" s="12"/>
    </row>
    <row r="128" spans="1:69" s="13" customFormat="1" ht="15" customHeight="1" x14ac:dyDescent="0.25">
      <c r="A128" s="3" t="s">
        <v>65</v>
      </c>
      <c r="B128" s="3" t="s">
        <v>66</v>
      </c>
      <c r="C128" s="3" t="s">
        <v>176</v>
      </c>
      <c r="D128" s="3" t="s">
        <v>219</v>
      </c>
      <c r="E128" s="3" t="s">
        <v>69</v>
      </c>
      <c r="F128" s="4">
        <v>2.89</v>
      </c>
      <c r="G128" s="4">
        <v>3.92</v>
      </c>
      <c r="H128" s="3" t="s">
        <v>70</v>
      </c>
      <c r="I128" s="3"/>
      <c r="J128" s="4">
        <v>2013</v>
      </c>
      <c r="K128" s="3" t="s">
        <v>93</v>
      </c>
      <c r="L128" s="5">
        <v>41759</v>
      </c>
      <c r="M128" s="5">
        <v>41821</v>
      </c>
      <c r="N128" s="4">
        <v>141</v>
      </c>
      <c r="O128" s="4">
        <v>194.56</v>
      </c>
      <c r="P128" s="4">
        <v>198.07</v>
      </c>
      <c r="Q128" s="4">
        <v>-1.77</v>
      </c>
      <c r="R128" s="4">
        <v>173.28</v>
      </c>
      <c r="S128" s="4">
        <v>204.29</v>
      </c>
      <c r="T128" s="3" t="s">
        <v>81</v>
      </c>
      <c r="U128" s="3" t="s">
        <v>82</v>
      </c>
      <c r="V128" s="3" t="s">
        <v>74</v>
      </c>
      <c r="W128" s="32">
        <v>0.46</v>
      </c>
      <c r="X128" s="32">
        <v>0.19863636363636364</v>
      </c>
      <c r="Y128" s="32">
        <v>2.6136363636363638E-2</v>
      </c>
      <c r="Z128" s="32">
        <v>20.075714285714284</v>
      </c>
      <c r="AA128" s="4">
        <v>5887.5</v>
      </c>
      <c r="AB128" s="4">
        <v>6547.8447748032195</v>
      </c>
      <c r="AC128" s="4">
        <v>10.08</v>
      </c>
      <c r="AD128" s="4">
        <v>57386</v>
      </c>
      <c r="AE128" s="4">
        <v>8091.4260000000004</v>
      </c>
      <c r="AF128" s="4">
        <v>56346</v>
      </c>
      <c r="AG128" s="4">
        <v>10962.67776</v>
      </c>
      <c r="AH128" s="4">
        <v>0</v>
      </c>
      <c r="AI128" s="4">
        <v>0</v>
      </c>
      <c r="AJ128" s="4">
        <v>0</v>
      </c>
      <c r="AK128" s="4">
        <v>2871.2517600000001</v>
      </c>
      <c r="AL128" s="4">
        <v>1672.2088799999999</v>
      </c>
      <c r="AM128" s="4">
        <v>2.0504993961240099</v>
      </c>
      <c r="AN128" s="4">
        <v>3.5207922110783194</v>
      </c>
      <c r="AO128" s="4">
        <v>1040</v>
      </c>
      <c r="AP128" s="4">
        <v>1034</v>
      </c>
      <c r="AQ128" s="4">
        <v>-0.57999999999999996</v>
      </c>
      <c r="AR128" s="4">
        <v>1</v>
      </c>
      <c r="AS128" s="4">
        <v>1.07</v>
      </c>
      <c r="AT128" s="4">
        <v>0.52</v>
      </c>
      <c r="AU128" s="4">
        <v>5887.5</v>
      </c>
      <c r="AV128" s="4">
        <v>1.1200000000000001</v>
      </c>
      <c r="AW128" s="6"/>
      <c r="AX128" s="3" t="s">
        <v>75</v>
      </c>
      <c r="AY128" s="3" t="s">
        <v>220</v>
      </c>
      <c r="AZ128" s="6" t="s">
        <v>77</v>
      </c>
      <c r="BA128" s="6"/>
      <c r="BB128" s="4">
        <v>0</v>
      </c>
      <c r="BC128" s="4">
        <v>14</v>
      </c>
      <c r="BD128" s="4">
        <v>18.95</v>
      </c>
      <c r="BE128" s="4">
        <v>0</v>
      </c>
      <c r="BF128" s="4">
        <v>0</v>
      </c>
      <c r="BG128" s="4">
        <v>0</v>
      </c>
      <c r="BH128" s="4">
        <v>0</v>
      </c>
      <c r="BI128" s="4">
        <v>2</v>
      </c>
      <c r="BJ128" s="4">
        <v>56820</v>
      </c>
      <c r="BK128" s="4">
        <v>51.654545454545456</v>
      </c>
      <c r="BL128" s="4">
        <v>2.1308332136714401</v>
      </c>
      <c r="BM128" s="4">
        <v>403</v>
      </c>
      <c r="BN128" s="3" t="s">
        <v>78</v>
      </c>
      <c r="BO128" s="3" t="s">
        <v>78</v>
      </c>
      <c r="BP128" s="6"/>
      <c r="BQ128" s="6"/>
    </row>
    <row r="129" spans="1:69" s="13" customFormat="1" ht="15" customHeight="1" x14ac:dyDescent="0.25">
      <c r="A129" s="9" t="s">
        <v>65</v>
      </c>
      <c r="B129" s="9" t="s">
        <v>66</v>
      </c>
      <c r="C129" s="9" t="s">
        <v>233</v>
      </c>
      <c r="D129" s="9" t="s">
        <v>234</v>
      </c>
      <c r="E129" s="9" t="s">
        <v>69</v>
      </c>
      <c r="F129" s="10">
        <v>6.32</v>
      </c>
      <c r="G129" s="10">
        <v>6.57</v>
      </c>
      <c r="H129" s="9" t="s">
        <v>70</v>
      </c>
      <c r="I129" s="9"/>
      <c r="J129" s="10">
        <v>2013</v>
      </c>
      <c r="K129" s="9" t="s">
        <v>106</v>
      </c>
      <c r="L129" s="11">
        <v>41759</v>
      </c>
      <c r="M129" s="11">
        <v>41772</v>
      </c>
      <c r="N129" s="10">
        <v>172</v>
      </c>
      <c r="O129" s="10">
        <v>179.04</v>
      </c>
      <c r="P129" s="10">
        <v>180.52</v>
      </c>
      <c r="Q129" s="10">
        <v>-0.82</v>
      </c>
      <c r="R129" s="10">
        <v>179.47</v>
      </c>
      <c r="S129" s="10">
        <v>182.98</v>
      </c>
      <c r="T129" s="9" t="s">
        <v>81</v>
      </c>
      <c r="U129" s="9" t="s">
        <v>82</v>
      </c>
      <c r="V129" s="9" t="s">
        <v>74</v>
      </c>
      <c r="W129" s="32">
        <v>0.46</v>
      </c>
      <c r="X129" s="32">
        <v>0.19863636363636364</v>
      </c>
      <c r="Y129" s="32">
        <v>2.6136363636363638E-2</v>
      </c>
      <c r="Z129" s="32">
        <v>20.075714285714284</v>
      </c>
      <c r="AA129" s="10">
        <v>1675</v>
      </c>
      <c r="AB129" s="10">
        <v>2153.7675719653894</v>
      </c>
      <c r="AC129" s="10">
        <v>22.23</v>
      </c>
      <c r="AD129" s="10">
        <v>102958</v>
      </c>
      <c r="AE129" s="10">
        <v>17708.776000000002</v>
      </c>
      <c r="AF129" s="10">
        <v>102728</v>
      </c>
      <c r="AG129" s="10">
        <v>18392.421119999999</v>
      </c>
      <c r="AH129" s="10">
        <v>0</v>
      </c>
      <c r="AI129" s="10">
        <v>0</v>
      </c>
      <c r="AJ129" s="10">
        <v>0</v>
      </c>
      <c r="AK129" s="10">
        <v>683.64512000000002</v>
      </c>
      <c r="AL129" s="10">
        <v>727.81816000000003</v>
      </c>
      <c r="AM129" s="10">
        <v>2.4501015965710398</v>
      </c>
      <c r="AN129" s="10">
        <v>2.3013990197771377</v>
      </c>
      <c r="AO129" s="10">
        <v>230</v>
      </c>
      <c r="AP129" s="10">
        <v>420</v>
      </c>
      <c r="AQ129" s="10">
        <v>45.24</v>
      </c>
      <c r="AR129" s="10">
        <v>0.71</v>
      </c>
      <c r="AS129" s="10">
        <v>0.71</v>
      </c>
      <c r="AT129" s="10">
        <v>0.31</v>
      </c>
      <c r="AU129" s="10">
        <v>1675</v>
      </c>
      <c r="AV129" s="10">
        <v>1.121</v>
      </c>
      <c r="AW129" s="12"/>
      <c r="AX129" s="9" t="s">
        <v>75</v>
      </c>
      <c r="AY129" s="9" t="s">
        <v>235</v>
      </c>
      <c r="AZ129" s="12" t="s">
        <v>77</v>
      </c>
      <c r="BA129" s="12"/>
      <c r="BB129" s="10">
        <v>0</v>
      </c>
      <c r="BC129" s="10">
        <v>4</v>
      </c>
      <c r="BD129" s="10">
        <v>17.600000000000001</v>
      </c>
      <c r="BE129" s="10">
        <v>0</v>
      </c>
      <c r="BF129" s="10">
        <v>0</v>
      </c>
      <c r="BG129" s="10">
        <v>0</v>
      </c>
      <c r="BH129" s="10">
        <v>0</v>
      </c>
      <c r="BI129" s="10">
        <v>2</v>
      </c>
      <c r="BJ129" s="10">
        <v>49328.72</v>
      </c>
      <c r="BK129" s="10">
        <v>35.399366598262951</v>
      </c>
      <c r="BL129" s="10">
        <v>1.94816130624307</v>
      </c>
      <c r="BM129" s="10">
        <v>1831</v>
      </c>
      <c r="BN129" s="9" t="s">
        <v>78</v>
      </c>
      <c r="BO129" s="9" t="s">
        <v>78</v>
      </c>
      <c r="BP129" s="12"/>
      <c r="BQ129" s="12"/>
    </row>
    <row r="130" spans="1:69" s="13" customFormat="1" ht="15" customHeight="1" x14ac:dyDescent="0.25">
      <c r="A130" s="9" t="s">
        <v>65</v>
      </c>
      <c r="B130" s="9" t="s">
        <v>66</v>
      </c>
      <c r="C130" s="9" t="s">
        <v>238</v>
      </c>
      <c r="D130" s="9" t="s">
        <v>236</v>
      </c>
      <c r="E130" s="9" t="s">
        <v>69</v>
      </c>
      <c r="F130" s="10">
        <v>5.23</v>
      </c>
      <c r="G130" s="10">
        <v>6.76</v>
      </c>
      <c r="H130" s="9" t="s">
        <v>70</v>
      </c>
      <c r="I130" s="9"/>
      <c r="J130" s="10">
        <v>2013</v>
      </c>
      <c r="K130" s="9" t="s">
        <v>106</v>
      </c>
      <c r="L130" s="11">
        <v>41759</v>
      </c>
      <c r="M130" s="11">
        <v>41821</v>
      </c>
      <c r="N130" s="10">
        <v>168.9</v>
      </c>
      <c r="O130" s="10">
        <v>220.74</v>
      </c>
      <c r="P130" s="10">
        <v>224.01</v>
      </c>
      <c r="Q130" s="10">
        <v>-1.46</v>
      </c>
      <c r="R130" s="10">
        <v>185.85</v>
      </c>
      <c r="S130" s="10">
        <v>233.26</v>
      </c>
      <c r="T130" s="9" t="s">
        <v>81</v>
      </c>
      <c r="U130" s="9" t="s">
        <v>82</v>
      </c>
      <c r="V130" s="9" t="s">
        <v>74</v>
      </c>
      <c r="W130" s="32">
        <v>0.46</v>
      </c>
      <c r="X130" s="32">
        <v>0.19863636363636364</v>
      </c>
      <c r="Y130" s="32">
        <v>2.6136363636363638E-2</v>
      </c>
      <c r="Z130" s="32">
        <v>20.075714285714284</v>
      </c>
      <c r="AA130" s="10">
        <v>8862.5</v>
      </c>
      <c r="AB130" s="10">
        <v>10387.798726221974</v>
      </c>
      <c r="AC130" s="10">
        <v>14.68</v>
      </c>
      <c r="AD130" s="10">
        <v>86756</v>
      </c>
      <c r="AE130" s="10">
        <v>14653.088400000001</v>
      </c>
      <c r="AF130" s="10">
        <v>85741</v>
      </c>
      <c r="AG130" s="10">
        <v>18926.468339999999</v>
      </c>
      <c r="AH130" s="10">
        <v>0</v>
      </c>
      <c r="AI130" s="10">
        <v>0</v>
      </c>
      <c r="AJ130" s="10">
        <v>0</v>
      </c>
      <c r="AK130" s="10">
        <v>4273.3799399999998</v>
      </c>
      <c r="AL130" s="10">
        <v>1281.87645</v>
      </c>
      <c r="AM130" s="10">
        <v>2.0738853377029707</v>
      </c>
      <c r="AN130" s="10">
        <v>6.9136928133752669</v>
      </c>
      <c r="AO130" s="10">
        <v>1015</v>
      </c>
      <c r="AP130" s="10">
        <v>1339</v>
      </c>
      <c r="AQ130" s="10">
        <v>24.2</v>
      </c>
      <c r="AR130" s="10">
        <v>0.86</v>
      </c>
      <c r="AS130" s="10">
        <v>0.94</v>
      </c>
      <c r="AT130" s="10">
        <v>0.43</v>
      </c>
      <c r="AU130" s="10">
        <v>8862.5</v>
      </c>
      <c r="AV130" s="10">
        <v>1.1200000000000001</v>
      </c>
      <c r="AW130" s="12"/>
      <c r="AX130" s="9" t="s">
        <v>75</v>
      </c>
      <c r="AY130" s="9" t="s">
        <v>237</v>
      </c>
      <c r="AZ130" s="12" t="s">
        <v>77</v>
      </c>
      <c r="BA130" s="12"/>
      <c r="BB130" s="10">
        <v>0</v>
      </c>
      <c r="BC130" s="10">
        <v>16</v>
      </c>
      <c r="BD130" s="10">
        <v>18.95</v>
      </c>
      <c r="BE130" s="10">
        <v>0</v>
      </c>
      <c r="BF130" s="10">
        <v>0</v>
      </c>
      <c r="BG130" s="10">
        <v>0</v>
      </c>
      <c r="BH130" s="10">
        <v>0</v>
      </c>
      <c r="BI130" s="10">
        <v>2</v>
      </c>
      <c r="BJ130" s="10">
        <v>64476.91</v>
      </c>
      <c r="BK130" s="10">
        <v>46.123161754054621</v>
      </c>
      <c r="BL130" s="10">
        <v>2.0338442468136337</v>
      </c>
      <c r="BM130" s="10">
        <v>430</v>
      </c>
      <c r="BN130" s="9" t="s">
        <v>78</v>
      </c>
      <c r="BO130" s="9" t="s">
        <v>78</v>
      </c>
      <c r="BP130" s="12"/>
      <c r="BQ130" s="12"/>
    </row>
    <row r="131" spans="1:69" s="13" customFormat="1" ht="15" customHeight="1" x14ac:dyDescent="0.25">
      <c r="A131" s="9" t="s">
        <v>65</v>
      </c>
      <c r="B131" s="9" t="s">
        <v>66</v>
      </c>
      <c r="C131" s="9" t="s">
        <v>294</v>
      </c>
      <c r="D131" s="9" t="s">
        <v>295</v>
      </c>
      <c r="E131" s="9" t="s">
        <v>69</v>
      </c>
      <c r="F131" s="10">
        <v>1.0900000000000001</v>
      </c>
      <c r="G131" s="10">
        <v>2.42</v>
      </c>
      <c r="H131" s="9" t="s">
        <v>86</v>
      </c>
      <c r="I131" s="9" t="s">
        <v>296</v>
      </c>
      <c r="J131" s="10">
        <v>2014</v>
      </c>
      <c r="K131" s="9" t="s">
        <v>71</v>
      </c>
      <c r="L131" s="11">
        <v>41759</v>
      </c>
      <c r="M131" s="11">
        <v>41821</v>
      </c>
      <c r="N131" s="10">
        <v>9.6199999999999992</v>
      </c>
      <c r="O131" s="10">
        <v>21.57</v>
      </c>
      <c r="P131" s="10">
        <v>21.86</v>
      </c>
      <c r="Q131" s="10">
        <v>-1.33</v>
      </c>
      <c r="R131" s="10">
        <v>20.02</v>
      </c>
      <c r="S131" s="10">
        <v>34.520000000000003</v>
      </c>
      <c r="T131" s="9" t="s">
        <v>79</v>
      </c>
      <c r="U131" s="9" t="s">
        <v>73</v>
      </c>
      <c r="V131" s="9" t="s">
        <v>74</v>
      </c>
      <c r="W131" s="32">
        <f>VLOOKUP(V131,Tables!$M$2:$N$9,2,FALSE)</f>
        <v>0.44</v>
      </c>
      <c r="X131" s="32">
        <f>VLOOKUP(V131,Tables!$M$2:$P$9,3,FALSE)</f>
        <v>0.19</v>
      </c>
      <c r="Y131" s="32">
        <f>VLOOKUP(V131,Tables!$M$2:$P$9,4,FALSE)</f>
        <v>2.5000000000000001E-2</v>
      </c>
      <c r="Z131" s="32">
        <v>19.2</v>
      </c>
      <c r="AA131" s="10">
        <v>1739.5</v>
      </c>
      <c r="AB131" s="10">
        <v>3611.8443560048486</v>
      </c>
      <c r="AC131" s="10">
        <v>51.84</v>
      </c>
      <c r="AD131" s="10">
        <v>113775</v>
      </c>
      <c r="AE131" s="10">
        <v>1094.5155</v>
      </c>
      <c r="AF131" s="10">
        <v>112325</v>
      </c>
      <c r="AG131" s="10">
        <v>2422.85025</v>
      </c>
      <c r="AH131" s="10">
        <v>0</v>
      </c>
      <c r="AI131" s="10">
        <v>0</v>
      </c>
      <c r="AJ131" s="10">
        <v>0</v>
      </c>
      <c r="AK131" s="10">
        <v>1328.33475</v>
      </c>
      <c r="AL131" s="10">
        <v>1154.231</v>
      </c>
      <c r="AM131" s="10">
        <v>1.3095343624790363</v>
      </c>
      <c r="AN131" s="10">
        <v>1.5070640105836699</v>
      </c>
      <c r="AO131" s="10">
        <v>1450</v>
      </c>
      <c r="AP131" s="10">
        <v>2499</v>
      </c>
      <c r="AQ131" s="10">
        <v>41.98</v>
      </c>
      <c r="AR131" s="10">
        <v>1.68</v>
      </c>
      <c r="AS131" s="10">
        <v>1.75</v>
      </c>
      <c r="AT131" s="10">
        <v>1.3</v>
      </c>
      <c r="AU131" s="10">
        <v>1365.5</v>
      </c>
      <c r="AV131" s="10">
        <v>1.6040000000000001</v>
      </c>
      <c r="AW131" s="12"/>
      <c r="AX131" s="9" t="s">
        <v>75</v>
      </c>
      <c r="AY131" s="12"/>
      <c r="AZ131" s="12" t="s">
        <v>77</v>
      </c>
      <c r="BA131" s="12"/>
      <c r="BB131" s="10">
        <v>0</v>
      </c>
      <c r="BC131" s="10">
        <v>2</v>
      </c>
      <c r="BD131" s="10">
        <v>18.95</v>
      </c>
      <c r="BE131" s="10">
        <v>0</v>
      </c>
      <c r="BF131" s="10">
        <v>0</v>
      </c>
      <c r="BG131" s="10">
        <v>0</v>
      </c>
      <c r="BH131" s="10">
        <v>0</v>
      </c>
      <c r="BI131" s="10">
        <v>2</v>
      </c>
      <c r="BJ131" s="10">
        <v>1975</v>
      </c>
      <c r="BK131" s="10">
        <v>1.7279090113735782</v>
      </c>
      <c r="BL131" s="10">
        <v>1.269844899880102</v>
      </c>
      <c r="BM131" s="10">
        <v>332</v>
      </c>
      <c r="BN131" s="9" t="s">
        <v>78</v>
      </c>
      <c r="BO131" s="9" t="s">
        <v>78</v>
      </c>
      <c r="BP131" s="12"/>
      <c r="BQ131" s="12"/>
    </row>
    <row r="132" spans="1:69" s="13" customFormat="1" ht="15" customHeight="1" x14ac:dyDescent="0.25">
      <c r="A132" s="9" t="s">
        <v>65</v>
      </c>
      <c r="B132" s="9" t="s">
        <v>66</v>
      </c>
      <c r="C132" s="9" t="s">
        <v>247</v>
      </c>
      <c r="D132" s="9" t="s">
        <v>304</v>
      </c>
      <c r="E132" s="9" t="s">
        <v>69</v>
      </c>
      <c r="F132" s="10">
        <v>7.59</v>
      </c>
      <c r="G132" s="10">
        <v>9.6199999999999992</v>
      </c>
      <c r="H132" s="9" t="s">
        <v>70</v>
      </c>
      <c r="I132" s="9"/>
      <c r="J132" s="10">
        <v>2012</v>
      </c>
      <c r="K132" s="9" t="s">
        <v>185</v>
      </c>
      <c r="L132" s="11">
        <v>41759</v>
      </c>
      <c r="M132" s="11">
        <v>41821</v>
      </c>
      <c r="N132" s="10">
        <v>224.3</v>
      </c>
      <c r="O132" s="10">
        <v>287.2</v>
      </c>
      <c r="P132" s="10">
        <v>290.86</v>
      </c>
      <c r="Q132" s="10">
        <v>-1.26</v>
      </c>
      <c r="R132" s="10">
        <v>268.33999999999997</v>
      </c>
      <c r="S132" s="10">
        <v>293.42</v>
      </c>
      <c r="T132" s="9" t="s">
        <v>83</v>
      </c>
      <c r="U132" s="9" t="s">
        <v>82</v>
      </c>
      <c r="V132" s="9" t="s">
        <v>74</v>
      </c>
      <c r="W132" s="32">
        <v>0.46</v>
      </c>
      <c r="X132" s="32">
        <v>0.19863636363636364</v>
      </c>
      <c r="Y132" s="32">
        <v>2.6136363636363638E-2</v>
      </c>
      <c r="Z132" s="32">
        <v>20.075714285714284</v>
      </c>
      <c r="AA132" s="10">
        <v>12375</v>
      </c>
      <c r="AB132" s="10">
        <v>12841.574573949305</v>
      </c>
      <c r="AC132" s="10">
        <v>3.63</v>
      </c>
      <c r="AD132" s="10">
        <v>94786</v>
      </c>
      <c r="AE132" s="10">
        <v>21260.499800000001</v>
      </c>
      <c r="AF132" s="10">
        <v>93781</v>
      </c>
      <c r="AG132" s="10">
        <v>26933.903200000001</v>
      </c>
      <c r="AH132" s="10">
        <v>0</v>
      </c>
      <c r="AI132" s="10">
        <v>0</v>
      </c>
      <c r="AJ132" s="10">
        <v>0</v>
      </c>
      <c r="AK132" s="10">
        <v>5673.4034000000001</v>
      </c>
      <c r="AL132" s="10">
        <v>3904.6937400000002</v>
      </c>
      <c r="AM132" s="10">
        <v>2.1812304057208411</v>
      </c>
      <c r="AN132" s="10">
        <v>3.1692626423500245</v>
      </c>
      <c r="AO132" s="10">
        <v>1005</v>
      </c>
      <c r="AP132" s="10">
        <v>1134</v>
      </c>
      <c r="AQ132" s="10">
        <v>11.38</v>
      </c>
      <c r="AR132" s="10">
        <v>0.83</v>
      </c>
      <c r="AS132" s="10">
        <v>0.86</v>
      </c>
      <c r="AT132" s="10">
        <v>0.4</v>
      </c>
      <c r="AU132" s="10">
        <v>12187.5</v>
      </c>
      <c r="AV132" s="10">
        <v>1.1200000000000001</v>
      </c>
      <c r="AW132" s="12"/>
      <c r="AX132" s="9" t="s">
        <v>75</v>
      </c>
      <c r="AY132" s="9" t="s">
        <v>305</v>
      </c>
      <c r="AZ132" s="12" t="s">
        <v>77</v>
      </c>
      <c r="BA132" s="12"/>
      <c r="BB132" s="10">
        <v>0</v>
      </c>
      <c r="BC132" s="10">
        <v>14</v>
      </c>
      <c r="BD132" s="10">
        <v>18.95</v>
      </c>
      <c r="BE132" s="10">
        <v>0</v>
      </c>
      <c r="BF132" s="10">
        <v>0</v>
      </c>
      <c r="BG132" s="10">
        <v>0</v>
      </c>
      <c r="BH132" s="10">
        <v>0</v>
      </c>
      <c r="BI132" s="10">
        <v>2</v>
      </c>
      <c r="BJ132" s="10">
        <v>35450</v>
      </c>
      <c r="BK132" s="10">
        <v>28.753345770135454</v>
      </c>
      <c r="BL132" s="10">
        <v>2.2501845375436549</v>
      </c>
      <c r="BM132" s="10">
        <v>663</v>
      </c>
      <c r="BN132" s="9" t="s">
        <v>78</v>
      </c>
      <c r="BO132" s="9" t="s">
        <v>78</v>
      </c>
      <c r="BP132" s="12"/>
      <c r="BQ132" s="12"/>
    </row>
    <row r="133" spans="1:69" s="13" customFormat="1" ht="15" customHeight="1" x14ac:dyDescent="0.25">
      <c r="A133" s="9" t="s">
        <v>65</v>
      </c>
      <c r="B133" s="9" t="s">
        <v>66</v>
      </c>
      <c r="C133" s="9" t="s">
        <v>306</v>
      </c>
      <c r="D133" s="9" t="s">
        <v>307</v>
      </c>
      <c r="E133" s="9" t="s">
        <v>69</v>
      </c>
      <c r="F133" s="10">
        <v>5.35</v>
      </c>
      <c r="G133" s="10">
        <v>6.59</v>
      </c>
      <c r="H133" s="9" t="s">
        <v>70</v>
      </c>
      <c r="I133" s="9"/>
      <c r="J133" s="10">
        <v>2012</v>
      </c>
      <c r="K133" s="9" t="s">
        <v>185</v>
      </c>
      <c r="L133" s="11">
        <v>41759</v>
      </c>
      <c r="M133" s="11">
        <v>41821</v>
      </c>
      <c r="N133" s="10">
        <v>245</v>
      </c>
      <c r="O133" s="10">
        <v>306.51</v>
      </c>
      <c r="P133" s="10">
        <v>311.17</v>
      </c>
      <c r="Q133" s="10">
        <v>-1.5</v>
      </c>
      <c r="R133" s="10">
        <v>276.60000000000002</v>
      </c>
      <c r="S133" s="10">
        <v>317.35000000000002</v>
      </c>
      <c r="T133" s="9" t="s">
        <v>83</v>
      </c>
      <c r="U133" s="9" t="s">
        <v>82</v>
      </c>
      <c r="V133" s="9" t="s">
        <v>74</v>
      </c>
      <c r="W133" s="32">
        <v>0.46</v>
      </c>
      <c r="X133" s="32">
        <v>0.19863636363636364</v>
      </c>
      <c r="Y133" s="32">
        <v>2.6136363636363638E-2</v>
      </c>
      <c r="Z133" s="32">
        <v>20.075714285714284</v>
      </c>
      <c r="AA133" s="10">
        <v>8050</v>
      </c>
      <c r="AB133" s="10">
        <v>8819.1820377329404</v>
      </c>
      <c r="AC133" s="10">
        <v>8.7200000000000006</v>
      </c>
      <c r="AD133" s="10">
        <v>61180</v>
      </c>
      <c r="AE133" s="10">
        <v>14989.1</v>
      </c>
      <c r="AF133" s="10">
        <v>60195</v>
      </c>
      <c r="AG133" s="10">
        <v>18450.369449999998</v>
      </c>
      <c r="AH133" s="10">
        <v>0</v>
      </c>
      <c r="AI133" s="10">
        <v>0</v>
      </c>
      <c r="AJ133" s="10">
        <v>0</v>
      </c>
      <c r="AK133" s="10">
        <v>3461.2694499999998</v>
      </c>
      <c r="AL133" s="10">
        <v>1660.837</v>
      </c>
      <c r="AM133" s="10">
        <v>2.3257362988599457</v>
      </c>
      <c r="AN133" s="10">
        <v>4.8469536745628865</v>
      </c>
      <c r="AO133" s="10">
        <v>985</v>
      </c>
      <c r="AP133" s="10">
        <v>693</v>
      </c>
      <c r="AQ133" s="10">
        <v>-42.14</v>
      </c>
      <c r="AR133" s="10">
        <v>0.78</v>
      </c>
      <c r="AS133" s="10">
        <v>0.82</v>
      </c>
      <c r="AT133" s="10">
        <v>0.36</v>
      </c>
      <c r="AU133" s="10">
        <v>8050</v>
      </c>
      <c r="AV133" s="10">
        <v>1.1200000000000001</v>
      </c>
      <c r="AW133" s="12"/>
      <c r="AX133" s="9" t="s">
        <v>75</v>
      </c>
      <c r="AY133" s="9" t="s">
        <v>308</v>
      </c>
      <c r="AZ133" s="12" t="s">
        <v>77</v>
      </c>
      <c r="BA133" s="12"/>
      <c r="BB133" s="10">
        <v>0</v>
      </c>
      <c r="BC133" s="10">
        <v>14</v>
      </c>
      <c r="BD133" s="10">
        <v>18.95</v>
      </c>
      <c r="BE133" s="10">
        <v>0</v>
      </c>
      <c r="BF133" s="10">
        <v>0</v>
      </c>
      <c r="BG133" s="10">
        <v>0</v>
      </c>
      <c r="BH133" s="10">
        <v>0</v>
      </c>
      <c r="BI133" s="10">
        <v>2</v>
      </c>
      <c r="BJ133" s="10">
        <v>22265</v>
      </c>
      <c r="BK133" s="10">
        <v>28.684617366658077</v>
      </c>
      <c r="BL133" s="10">
        <v>2.068632733093692</v>
      </c>
      <c r="BM133" s="10">
        <v>449</v>
      </c>
      <c r="BN133" s="9" t="s">
        <v>95</v>
      </c>
      <c r="BO133" s="9" t="s">
        <v>95</v>
      </c>
      <c r="BP133" s="12"/>
      <c r="BQ133" s="12"/>
    </row>
    <row r="134" spans="1:69" s="13" customFormat="1" ht="15" customHeight="1" x14ac:dyDescent="0.25">
      <c r="A134" s="9" t="s">
        <v>65</v>
      </c>
      <c r="B134" s="9" t="s">
        <v>66</v>
      </c>
      <c r="C134" s="9" t="s">
        <v>334</v>
      </c>
      <c r="D134" s="9" t="s">
        <v>335</v>
      </c>
      <c r="E134" s="9" t="s">
        <v>69</v>
      </c>
      <c r="F134" s="10">
        <v>8.85</v>
      </c>
      <c r="G134" s="10">
        <v>11.05</v>
      </c>
      <c r="H134" s="9" t="s">
        <v>70</v>
      </c>
      <c r="I134" s="9"/>
      <c r="J134" s="10">
        <v>2012</v>
      </c>
      <c r="K134" s="9" t="s">
        <v>151</v>
      </c>
      <c r="L134" s="11">
        <v>41759</v>
      </c>
      <c r="M134" s="11">
        <v>41821</v>
      </c>
      <c r="N134" s="10">
        <v>260</v>
      </c>
      <c r="O134" s="10">
        <v>328.04</v>
      </c>
      <c r="P134" s="10">
        <v>331.37</v>
      </c>
      <c r="Q134" s="10">
        <v>-1</v>
      </c>
      <c r="R134" s="10">
        <v>328.62</v>
      </c>
      <c r="S134" s="10">
        <v>333.7</v>
      </c>
      <c r="T134" s="9" t="s">
        <v>83</v>
      </c>
      <c r="U134" s="9" t="s">
        <v>82</v>
      </c>
      <c r="V134" s="9" t="s">
        <v>74</v>
      </c>
      <c r="W134" s="32">
        <v>0.46</v>
      </c>
      <c r="X134" s="32">
        <v>0.19863636363636364</v>
      </c>
      <c r="Y134" s="32">
        <v>2.6136363636363638E-2</v>
      </c>
      <c r="Z134" s="32">
        <v>20.075714285714284</v>
      </c>
      <c r="AA134" s="10">
        <v>13837.5</v>
      </c>
      <c r="AB134" s="10">
        <v>14278.281665601213</v>
      </c>
      <c r="AC134" s="10">
        <v>3.09</v>
      </c>
      <c r="AD134" s="10">
        <v>95342</v>
      </c>
      <c r="AE134" s="10">
        <v>24788.92</v>
      </c>
      <c r="AF134" s="10">
        <v>94357</v>
      </c>
      <c r="AG134" s="10">
        <v>30952.870279999999</v>
      </c>
      <c r="AH134" s="10">
        <v>0</v>
      </c>
      <c r="AI134" s="10">
        <v>0</v>
      </c>
      <c r="AJ134" s="10">
        <v>0</v>
      </c>
      <c r="AK134" s="10">
        <v>6163.95028</v>
      </c>
      <c r="AL134" s="10">
        <v>6218.6773400000002</v>
      </c>
      <c r="AM134" s="10">
        <v>2.2449077898791878</v>
      </c>
      <c r="AN134" s="10">
        <v>2.2251516268570386</v>
      </c>
      <c r="AO134" s="10">
        <v>985</v>
      </c>
      <c r="AP134" s="10">
        <v>1134</v>
      </c>
      <c r="AQ134" s="10">
        <v>13.14</v>
      </c>
      <c r="AR134" s="10">
        <v>0.8</v>
      </c>
      <c r="AS134" s="10">
        <v>0.8</v>
      </c>
      <c r="AT134" s="10">
        <v>0.37</v>
      </c>
      <c r="AU134" s="10">
        <v>13837.5</v>
      </c>
      <c r="AV134" s="10">
        <v>1.1200000000000001</v>
      </c>
      <c r="AW134" s="12"/>
      <c r="AX134" s="9" t="s">
        <v>75</v>
      </c>
      <c r="AY134" s="9" t="s">
        <v>336</v>
      </c>
      <c r="AZ134" s="12" t="s">
        <v>77</v>
      </c>
      <c r="BA134" s="12"/>
      <c r="BB134" s="10">
        <v>0</v>
      </c>
      <c r="BC134" s="10">
        <v>13</v>
      </c>
      <c r="BD134" s="10">
        <v>18.95</v>
      </c>
      <c r="BE134" s="10">
        <v>0</v>
      </c>
      <c r="BF134" s="10">
        <v>0</v>
      </c>
      <c r="BG134" s="10">
        <v>0</v>
      </c>
      <c r="BH134" s="10">
        <v>0</v>
      </c>
      <c r="BI134" s="10">
        <v>2</v>
      </c>
      <c r="BJ134" s="10">
        <v>18377</v>
      </c>
      <c r="BK134" s="10">
        <v>17.219827586206897</v>
      </c>
      <c r="BL134" s="10">
        <v>2.0007094419847133</v>
      </c>
      <c r="BM134" s="10">
        <v>950</v>
      </c>
      <c r="BN134" s="9" t="s">
        <v>78</v>
      </c>
      <c r="BO134" s="9" t="s">
        <v>78</v>
      </c>
      <c r="BP134" s="12"/>
      <c r="BQ134" s="12"/>
    </row>
    <row r="135" spans="1:69" s="13" customFormat="1" ht="15" customHeight="1" x14ac:dyDescent="0.25">
      <c r="A135" s="9" t="s">
        <v>65</v>
      </c>
      <c r="B135" s="9" t="s">
        <v>66</v>
      </c>
      <c r="C135" s="9" t="s">
        <v>240</v>
      </c>
      <c r="D135" s="9" t="s">
        <v>353</v>
      </c>
      <c r="E135" s="9" t="s">
        <v>69</v>
      </c>
      <c r="F135" s="10">
        <v>8.5</v>
      </c>
      <c r="G135" s="10">
        <v>10.31</v>
      </c>
      <c r="H135" s="9" t="s">
        <v>70</v>
      </c>
      <c r="I135" s="9"/>
      <c r="J135" s="10">
        <v>2012</v>
      </c>
      <c r="K135" s="9" t="s">
        <v>151</v>
      </c>
      <c r="L135" s="11">
        <v>41759</v>
      </c>
      <c r="M135" s="11">
        <v>41821</v>
      </c>
      <c r="N135" s="10">
        <v>276</v>
      </c>
      <c r="O135" s="10">
        <v>341.59</v>
      </c>
      <c r="P135" s="10">
        <v>346.45</v>
      </c>
      <c r="Q135" s="10">
        <v>-1.4</v>
      </c>
      <c r="R135" s="10">
        <v>317.85000000000002</v>
      </c>
      <c r="S135" s="10">
        <v>350.28</v>
      </c>
      <c r="T135" s="9" t="s">
        <v>83</v>
      </c>
      <c r="U135" s="9" t="s">
        <v>82</v>
      </c>
      <c r="V135" s="9" t="s">
        <v>74</v>
      </c>
      <c r="W135" s="32">
        <v>0.46</v>
      </c>
      <c r="X135" s="32">
        <v>0.19863636363636364</v>
      </c>
      <c r="Y135" s="32">
        <v>2.6136363636363638E-2</v>
      </c>
      <c r="Z135" s="32">
        <v>20.075714285714284</v>
      </c>
      <c r="AA135" s="10">
        <v>12487.5</v>
      </c>
      <c r="AB135" s="10">
        <v>13220.572509156529</v>
      </c>
      <c r="AC135" s="10">
        <v>5.54</v>
      </c>
      <c r="AD135" s="10">
        <v>86239</v>
      </c>
      <c r="AE135" s="10">
        <v>23801.964</v>
      </c>
      <c r="AF135" s="10">
        <v>84534</v>
      </c>
      <c r="AG135" s="10">
        <v>28875.969059999999</v>
      </c>
      <c r="AH135" s="10">
        <v>0</v>
      </c>
      <c r="AI135" s="10">
        <v>0</v>
      </c>
      <c r="AJ135" s="10">
        <v>0</v>
      </c>
      <c r="AK135" s="10">
        <v>5074.0050600000004</v>
      </c>
      <c r="AL135" s="10">
        <v>3067.1678999999999</v>
      </c>
      <c r="AM135" s="10">
        <v>2.4610736198201586</v>
      </c>
      <c r="AN135" s="10">
        <v>4.0713454258568627</v>
      </c>
      <c r="AO135" s="10">
        <v>1595</v>
      </c>
      <c r="AP135" s="10">
        <v>1008</v>
      </c>
      <c r="AQ135" s="10">
        <v>-58.23</v>
      </c>
      <c r="AR135" s="10">
        <v>0.77</v>
      </c>
      <c r="AS135" s="10">
        <v>0.8</v>
      </c>
      <c r="AT135" s="10">
        <v>0.34</v>
      </c>
      <c r="AU135" s="10">
        <v>12487.5</v>
      </c>
      <c r="AV135" s="10">
        <v>1.1200000000000001</v>
      </c>
      <c r="AW135" s="12"/>
      <c r="AX135" s="9" t="s">
        <v>75</v>
      </c>
      <c r="AY135" s="9" t="s">
        <v>354</v>
      </c>
      <c r="AZ135" s="12" t="s">
        <v>77</v>
      </c>
      <c r="BA135" s="12"/>
      <c r="BB135" s="10">
        <v>0</v>
      </c>
      <c r="BC135" s="10">
        <v>14</v>
      </c>
      <c r="BD135" s="10">
        <v>18.95</v>
      </c>
      <c r="BE135" s="10">
        <v>0</v>
      </c>
      <c r="BF135" s="10">
        <v>0</v>
      </c>
      <c r="BG135" s="10">
        <v>0</v>
      </c>
      <c r="BH135" s="10">
        <v>0</v>
      </c>
      <c r="BI135" s="10">
        <v>2</v>
      </c>
      <c r="BJ135" s="10">
        <v>22855</v>
      </c>
      <c r="BK135" s="10">
        <v>22.660122942692841</v>
      </c>
      <c r="BL135" s="10">
        <v>2.0915042253701572</v>
      </c>
      <c r="BM135" s="10">
        <v>1557</v>
      </c>
      <c r="BN135" s="9" t="s">
        <v>78</v>
      </c>
      <c r="BO135" s="9" t="s">
        <v>78</v>
      </c>
      <c r="BP135" s="12"/>
      <c r="BQ135" s="12"/>
    </row>
    <row r="136" spans="1:69" s="7" customFormat="1" ht="15" customHeight="1" x14ac:dyDescent="0.25">
      <c r="A136" s="9" t="s">
        <v>65</v>
      </c>
      <c r="B136" s="9" t="s">
        <v>66</v>
      </c>
      <c r="C136" s="9" t="s">
        <v>355</v>
      </c>
      <c r="D136" s="9" t="s">
        <v>356</v>
      </c>
      <c r="E136" s="9" t="s">
        <v>69</v>
      </c>
      <c r="F136" s="10">
        <v>8.44</v>
      </c>
      <c r="G136" s="10">
        <v>10.43</v>
      </c>
      <c r="H136" s="9" t="s">
        <v>70</v>
      </c>
      <c r="I136" s="9"/>
      <c r="J136" s="10">
        <v>2012</v>
      </c>
      <c r="K136" s="9" t="s">
        <v>151</v>
      </c>
      <c r="L136" s="11">
        <v>41759</v>
      </c>
      <c r="M136" s="11">
        <v>41821</v>
      </c>
      <c r="N136" s="10">
        <v>253.3</v>
      </c>
      <c r="O136" s="10">
        <v>316.17</v>
      </c>
      <c r="P136" s="10">
        <v>320.3</v>
      </c>
      <c r="Q136" s="10">
        <v>-1.29</v>
      </c>
      <c r="R136" s="10">
        <v>306.86</v>
      </c>
      <c r="S136" s="10">
        <v>326.49</v>
      </c>
      <c r="T136" s="9" t="s">
        <v>83</v>
      </c>
      <c r="U136" s="9" t="s">
        <v>82</v>
      </c>
      <c r="V136" s="9" t="s">
        <v>74</v>
      </c>
      <c r="W136" s="32">
        <v>0.46</v>
      </c>
      <c r="X136" s="32">
        <v>0.19863636363636364</v>
      </c>
      <c r="Y136" s="32">
        <v>2.6136363636363638E-2</v>
      </c>
      <c r="Z136" s="32">
        <v>20.075714285714284</v>
      </c>
      <c r="AA136" s="10">
        <v>12550</v>
      </c>
      <c r="AB136" s="10">
        <v>13773.578123604215</v>
      </c>
      <c r="AC136" s="10">
        <v>8.8800000000000008</v>
      </c>
      <c r="AD136" s="10">
        <v>93319</v>
      </c>
      <c r="AE136" s="10">
        <v>23637.702700000002</v>
      </c>
      <c r="AF136" s="10">
        <v>92324</v>
      </c>
      <c r="AG136" s="10">
        <v>29190.07908</v>
      </c>
      <c r="AH136" s="10">
        <v>0</v>
      </c>
      <c r="AI136" s="10">
        <v>0</v>
      </c>
      <c r="AJ136" s="10">
        <v>0</v>
      </c>
      <c r="AK136" s="10">
        <v>5552.3763799999997</v>
      </c>
      <c r="AL136" s="10">
        <v>4692.8399399999998</v>
      </c>
      <c r="AM136" s="10">
        <v>2.2602934565469783</v>
      </c>
      <c r="AN136" s="10">
        <v>2.674286820018839</v>
      </c>
      <c r="AO136" s="10">
        <v>985</v>
      </c>
      <c r="AP136" s="10">
        <v>1071</v>
      </c>
      <c r="AQ136" s="10">
        <v>8.0299999999999994</v>
      </c>
      <c r="AR136" s="10">
        <v>0.77</v>
      </c>
      <c r="AS136" s="10">
        <v>0.78</v>
      </c>
      <c r="AT136" s="10">
        <v>0.36</v>
      </c>
      <c r="AU136" s="10">
        <v>12550</v>
      </c>
      <c r="AV136" s="10">
        <v>1.1200000000000001</v>
      </c>
      <c r="AW136" s="12"/>
      <c r="AX136" s="9" t="s">
        <v>75</v>
      </c>
      <c r="AY136" s="9" t="s">
        <v>357</v>
      </c>
      <c r="AZ136" s="12" t="s">
        <v>77</v>
      </c>
      <c r="BA136" s="12"/>
      <c r="BB136" s="10">
        <v>0</v>
      </c>
      <c r="BC136" s="10">
        <v>15</v>
      </c>
      <c r="BD136" s="10">
        <v>18.95</v>
      </c>
      <c r="BE136" s="10">
        <v>0</v>
      </c>
      <c r="BF136" s="10">
        <v>0</v>
      </c>
      <c r="BG136" s="10">
        <v>0</v>
      </c>
      <c r="BH136" s="10">
        <v>0</v>
      </c>
      <c r="BI136" s="10">
        <v>2</v>
      </c>
      <c r="BJ136" s="10">
        <v>24287</v>
      </c>
      <c r="BK136" s="10">
        <v>22.68117295480015</v>
      </c>
      <c r="BL136" s="10">
        <v>2.1966668390273942</v>
      </c>
      <c r="BM136" s="10">
        <v>519</v>
      </c>
      <c r="BN136" s="9" t="s">
        <v>78</v>
      </c>
      <c r="BO136" s="9" t="s">
        <v>78</v>
      </c>
      <c r="BP136" s="12"/>
      <c r="BQ136" s="12"/>
    </row>
    <row r="137" spans="1:69" s="7" customFormat="1" ht="15" customHeight="1" x14ac:dyDescent="0.25">
      <c r="A137" s="9" t="s">
        <v>65</v>
      </c>
      <c r="B137" s="9" t="s">
        <v>66</v>
      </c>
      <c r="C137" s="9" t="s">
        <v>103</v>
      </c>
      <c r="D137" s="9" t="s">
        <v>104</v>
      </c>
      <c r="E137" s="9" t="s">
        <v>69</v>
      </c>
      <c r="F137" s="10">
        <v>0.82</v>
      </c>
      <c r="G137" s="10">
        <v>2.5099999999999998</v>
      </c>
      <c r="H137" s="9" t="s">
        <v>86</v>
      </c>
      <c r="I137" s="9" t="s">
        <v>105</v>
      </c>
      <c r="J137" s="10">
        <v>2014</v>
      </c>
      <c r="K137" s="9" t="s">
        <v>106</v>
      </c>
      <c r="L137" s="11">
        <v>41762</v>
      </c>
      <c r="M137" s="11">
        <v>41821</v>
      </c>
      <c r="N137" s="10">
        <v>6</v>
      </c>
      <c r="O137" s="10">
        <v>18.68</v>
      </c>
      <c r="P137" s="10">
        <v>19.170000000000002</v>
      </c>
      <c r="Q137" s="10">
        <v>-2.56</v>
      </c>
      <c r="R137" s="10">
        <v>14.73</v>
      </c>
      <c r="S137" s="10">
        <v>25.44</v>
      </c>
      <c r="T137" s="9" t="s">
        <v>72</v>
      </c>
      <c r="U137" s="9" t="s">
        <v>73</v>
      </c>
      <c r="V137" s="9" t="s">
        <v>74</v>
      </c>
      <c r="W137" s="32">
        <f>VLOOKUP(V137,Tables!$M$2:$N$9,2,FALSE)</f>
        <v>0.44</v>
      </c>
      <c r="X137" s="32">
        <f>VLOOKUP(V137,Tables!$M$2:$P$9,3,FALSE)</f>
        <v>0.19</v>
      </c>
      <c r="Y137" s="32">
        <f>VLOOKUP(V137,Tables!$M$2:$P$9,4,FALSE)</f>
        <v>2.5000000000000001E-2</v>
      </c>
      <c r="Z137" s="32">
        <v>19.2</v>
      </c>
      <c r="AA137" s="10">
        <v>2155</v>
      </c>
      <c r="AB137" s="10">
        <v>3249.6104890372881</v>
      </c>
      <c r="AC137" s="10">
        <v>33.68</v>
      </c>
      <c r="AD137" s="10">
        <v>136400</v>
      </c>
      <c r="AE137" s="10">
        <v>818.4</v>
      </c>
      <c r="AF137" s="10">
        <v>134120</v>
      </c>
      <c r="AG137" s="10">
        <v>2505.3616000000002</v>
      </c>
      <c r="AH137" s="10">
        <v>0</v>
      </c>
      <c r="AI137" s="10">
        <v>0</v>
      </c>
      <c r="AJ137" s="10">
        <v>0</v>
      </c>
      <c r="AK137" s="10">
        <v>1686.9616000000001</v>
      </c>
      <c r="AL137" s="10">
        <v>1157.1876</v>
      </c>
      <c r="AM137" s="10">
        <v>1.2774446081048911</v>
      </c>
      <c r="AN137" s="10">
        <v>1.8622736710970633</v>
      </c>
      <c r="AO137" s="10">
        <v>2280</v>
      </c>
      <c r="AP137" s="10">
        <v>3218</v>
      </c>
      <c r="AQ137" s="10">
        <v>29.15</v>
      </c>
      <c r="AR137" s="10">
        <v>2.42</v>
      </c>
      <c r="AS137" s="10">
        <v>2.78</v>
      </c>
      <c r="AT137" s="10">
        <v>1.92</v>
      </c>
      <c r="AU137" s="10">
        <v>1200</v>
      </c>
      <c r="AV137" s="10">
        <v>1.93</v>
      </c>
      <c r="AW137" s="12"/>
      <c r="AX137" s="9" t="s">
        <v>75</v>
      </c>
      <c r="AY137" s="12"/>
      <c r="AZ137" s="12" t="s">
        <v>77</v>
      </c>
      <c r="BA137" s="12"/>
      <c r="BB137" s="10">
        <v>0</v>
      </c>
      <c r="BC137" s="10">
        <v>4</v>
      </c>
      <c r="BD137" s="10">
        <v>19.05</v>
      </c>
      <c r="BE137" s="10">
        <v>0</v>
      </c>
      <c r="BF137" s="10">
        <v>0</v>
      </c>
      <c r="BG137" s="10">
        <v>0</v>
      </c>
      <c r="BH137" s="10">
        <v>0</v>
      </c>
      <c r="BI137" s="10">
        <v>1</v>
      </c>
      <c r="BJ137" s="10">
        <v>2280</v>
      </c>
      <c r="BK137" s="10">
        <v>1.6715542521994136</v>
      </c>
      <c r="BL137" s="10">
        <v>1.2255762075437877</v>
      </c>
      <c r="BM137" s="10">
        <v>3750</v>
      </c>
      <c r="BN137" s="9" t="s">
        <v>78</v>
      </c>
      <c r="BO137" s="9" t="s">
        <v>78</v>
      </c>
      <c r="BP137" s="12"/>
      <c r="BQ137" s="12"/>
    </row>
    <row r="138" spans="1:69" s="7" customFormat="1" ht="15" customHeight="1" x14ac:dyDescent="0.25">
      <c r="A138" s="9" t="s">
        <v>65</v>
      </c>
      <c r="B138" s="9" t="s">
        <v>66</v>
      </c>
      <c r="C138" s="9" t="s">
        <v>116</v>
      </c>
      <c r="D138" s="9" t="s">
        <v>117</v>
      </c>
      <c r="E138" s="9" t="s">
        <v>69</v>
      </c>
      <c r="F138" s="10">
        <v>3.52</v>
      </c>
      <c r="G138" s="10">
        <v>5</v>
      </c>
      <c r="H138" s="9" t="s">
        <v>86</v>
      </c>
      <c r="I138" s="9" t="s">
        <v>118</v>
      </c>
      <c r="J138" s="10">
        <v>2013</v>
      </c>
      <c r="K138" s="9" t="s">
        <v>119</v>
      </c>
      <c r="L138" s="11">
        <v>41766</v>
      </c>
      <c r="M138" s="11">
        <v>41821</v>
      </c>
      <c r="N138" s="10">
        <v>93.47</v>
      </c>
      <c r="O138" s="10">
        <v>133.97</v>
      </c>
      <c r="P138" s="10">
        <v>136.75</v>
      </c>
      <c r="Q138" s="10">
        <v>-2.0299999999999998</v>
      </c>
      <c r="R138" s="10">
        <v>134.4</v>
      </c>
      <c r="S138" s="10">
        <v>142.77000000000001</v>
      </c>
      <c r="T138" s="9" t="s">
        <v>81</v>
      </c>
      <c r="U138" s="9" t="s">
        <v>82</v>
      </c>
      <c r="V138" s="9" t="s">
        <v>74</v>
      </c>
      <c r="W138" s="32">
        <v>0.46</v>
      </c>
      <c r="X138" s="32">
        <v>0.19863636363636364</v>
      </c>
      <c r="Y138" s="32">
        <v>2.6136363636363638E-2</v>
      </c>
      <c r="Z138" s="32">
        <v>20.075714285714284</v>
      </c>
      <c r="AA138" s="10">
        <v>7625</v>
      </c>
      <c r="AB138" s="10">
        <v>8713.0900711688646</v>
      </c>
      <c r="AC138" s="10">
        <v>12.49</v>
      </c>
      <c r="AD138" s="10">
        <v>105349</v>
      </c>
      <c r="AE138" s="10">
        <v>9846.9710300000006</v>
      </c>
      <c r="AF138" s="10">
        <v>104499</v>
      </c>
      <c r="AG138" s="10">
        <v>13999.731030000001</v>
      </c>
      <c r="AH138" s="10">
        <v>0</v>
      </c>
      <c r="AI138" s="10">
        <v>0</v>
      </c>
      <c r="AJ138" s="10">
        <v>0</v>
      </c>
      <c r="AK138" s="10">
        <v>4152.76</v>
      </c>
      <c r="AL138" s="10">
        <v>4197.6945699999997</v>
      </c>
      <c r="AM138" s="10">
        <v>1.8361282616862038</v>
      </c>
      <c r="AN138" s="10">
        <v>1.8164732742811251</v>
      </c>
      <c r="AO138" s="10">
        <v>850</v>
      </c>
      <c r="AP138" s="10">
        <v>1736</v>
      </c>
      <c r="AQ138" s="10">
        <v>51.04</v>
      </c>
      <c r="AR138" s="10">
        <v>1.17</v>
      </c>
      <c r="AS138" s="10">
        <v>1.17</v>
      </c>
      <c r="AT138" s="10">
        <v>0.65</v>
      </c>
      <c r="AU138" s="10">
        <v>7625</v>
      </c>
      <c r="AV138" s="10">
        <v>1.1200000000000001</v>
      </c>
      <c r="AW138" s="12"/>
      <c r="AX138" s="9" t="s">
        <v>75</v>
      </c>
      <c r="AY138" s="9" t="s">
        <v>120</v>
      </c>
      <c r="AZ138" s="12" t="s">
        <v>77</v>
      </c>
      <c r="BA138" s="12"/>
      <c r="BB138" s="10">
        <v>0</v>
      </c>
      <c r="BC138" s="10">
        <v>12</v>
      </c>
      <c r="BD138" s="10">
        <v>19.170000000000002</v>
      </c>
      <c r="BE138" s="10">
        <v>0</v>
      </c>
      <c r="BF138" s="10">
        <v>0</v>
      </c>
      <c r="BG138" s="10">
        <v>1</v>
      </c>
      <c r="BH138" s="10">
        <v>0</v>
      </c>
      <c r="BI138" s="10">
        <v>1</v>
      </c>
      <c r="BJ138" s="10">
        <v>13144.98</v>
      </c>
      <c r="BK138" s="10">
        <v>12.45969904449271</v>
      </c>
      <c r="BL138" s="10">
        <v>1.7795482418112945</v>
      </c>
      <c r="BM138" s="10">
        <v>1404</v>
      </c>
      <c r="BN138" s="9" t="s">
        <v>78</v>
      </c>
      <c r="BO138" s="9" t="s">
        <v>78</v>
      </c>
      <c r="BP138" s="12"/>
      <c r="BQ138" s="12"/>
    </row>
    <row r="139" spans="1:69" s="13" customFormat="1" ht="15" customHeight="1" x14ac:dyDescent="0.25">
      <c r="A139" s="9" t="s">
        <v>65</v>
      </c>
      <c r="B139" s="9" t="s">
        <v>66</v>
      </c>
      <c r="C139" s="9" t="s">
        <v>128</v>
      </c>
      <c r="D139" s="9" t="s">
        <v>129</v>
      </c>
      <c r="E139" s="9" t="s">
        <v>69</v>
      </c>
      <c r="F139" s="10">
        <v>0.92</v>
      </c>
      <c r="G139" s="10">
        <v>2.61</v>
      </c>
      <c r="H139" s="9" t="s">
        <v>86</v>
      </c>
      <c r="I139" s="9" t="s">
        <v>130</v>
      </c>
      <c r="J139" s="10">
        <v>2014</v>
      </c>
      <c r="K139" s="9" t="s">
        <v>106</v>
      </c>
      <c r="L139" s="11">
        <v>41766</v>
      </c>
      <c r="M139" s="11">
        <v>41821</v>
      </c>
      <c r="N139" s="10">
        <v>6.28</v>
      </c>
      <c r="O139" s="10">
        <v>18.04</v>
      </c>
      <c r="P139" s="10">
        <v>18.48</v>
      </c>
      <c r="Q139" s="10">
        <v>-2.38</v>
      </c>
      <c r="R139" s="10">
        <v>16.14</v>
      </c>
      <c r="S139" s="10">
        <v>24.57</v>
      </c>
      <c r="T139" s="9" t="s">
        <v>72</v>
      </c>
      <c r="U139" s="9" t="s">
        <v>73</v>
      </c>
      <c r="V139" s="9" t="s">
        <v>74</v>
      </c>
      <c r="W139" s="32">
        <f>VLOOKUP(V139,Tables!$M$2:$N$9,2,FALSE)</f>
        <v>0.44</v>
      </c>
      <c r="X139" s="32">
        <f>VLOOKUP(V139,Tables!$M$2:$P$9,3,FALSE)</f>
        <v>0.19</v>
      </c>
      <c r="Y139" s="32">
        <f>VLOOKUP(V139,Tables!$M$2:$P$9,4,FALSE)</f>
        <v>2.5000000000000001E-2</v>
      </c>
      <c r="Z139" s="32">
        <v>19.2</v>
      </c>
      <c r="AA139" s="10">
        <v>2146</v>
      </c>
      <c r="AB139" s="10">
        <v>3284.1288267601135</v>
      </c>
      <c r="AC139" s="10">
        <v>34.659999999999997</v>
      </c>
      <c r="AD139" s="10">
        <v>146400</v>
      </c>
      <c r="AE139" s="10">
        <v>919.39200000000005</v>
      </c>
      <c r="AF139" s="10">
        <v>144555</v>
      </c>
      <c r="AG139" s="10">
        <v>2607.7721999999999</v>
      </c>
      <c r="AH139" s="10">
        <v>0</v>
      </c>
      <c r="AI139" s="10">
        <v>0</v>
      </c>
      <c r="AJ139" s="10">
        <v>0</v>
      </c>
      <c r="AK139" s="10">
        <v>1688.3802000000001</v>
      </c>
      <c r="AL139" s="10">
        <v>1413.7257</v>
      </c>
      <c r="AM139" s="10">
        <v>1.2710407288595307</v>
      </c>
      <c r="AN139" s="10">
        <v>1.5179748093990226</v>
      </c>
      <c r="AO139" s="10">
        <v>1845</v>
      </c>
      <c r="AP139" s="10">
        <v>3233</v>
      </c>
      <c r="AQ139" s="10">
        <v>42.93</v>
      </c>
      <c r="AR139" s="10">
        <v>2.41</v>
      </c>
      <c r="AS139" s="10">
        <v>2.57</v>
      </c>
      <c r="AT139" s="10">
        <v>1.92</v>
      </c>
      <c r="AU139" s="10">
        <v>1183.5</v>
      </c>
      <c r="AV139" s="10">
        <v>1.93</v>
      </c>
      <c r="AW139" s="12"/>
      <c r="AX139" s="9" t="s">
        <v>75</v>
      </c>
      <c r="AY139" s="12"/>
      <c r="AZ139" s="12" t="s">
        <v>77</v>
      </c>
      <c r="BA139" s="12"/>
      <c r="BB139" s="10">
        <v>0</v>
      </c>
      <c r="BC139" s="10">
        <v>4</v>
      </c>
      <c r="BD139" s="10">
        <v>19.170000000000002</v>
      </c>
      <c r="BE139" s="10">
        <v>0</v>
      </c>
      <c r="BF139" s="10">
        <v>0</v>
      </c>
      <c r="BG139" s="10">
        <v>0</v>
      </c>
      <c r="BH139" s="10">
        <v>0</v>
      </c>
      <c r="BI139" s="10">
        <v>1</v>
      </c>
      <c r="BJ139" s="10">
        <v>1845</v>
      </c>
      <c r="BK139" s="10">
        <v>1.2602459016393444</v>
      </c>
      <c r="BL139" s="10">
        <v>1.2192144645921996</v>
      </c>
      <c r="BM139" s="10">
        <v>708</v>
      </c>
      <c r="BN139" s="9" t="s">
        <v>78</v>
      </c>
      <c r="BO139" s="9" t="s">
        <v>78</v>
      </c>
      <c r="BP139" s="12"/>
      <c r="BQ139" s="12"/>
    </row>
    <row r="140" spans="1:69" s="13" customFormat="1" ht="15" customHeight="1" x14ac:dyDescent="0.25">
      <c r="A140" s="9" t="s">
        <v>65</v>
      </c>
      <c r="B140" s="9" t="s">
        <v>66</v>
      </c>
      <c r="C140" s="9" t="s">
        <v>242</v>
      </c>
      <c r="D140" s="9" t="s">
        <v>297</v>
      </c>
      <c r="E140" s="9" t="s">
        <v>69</v>
      </c>
      <c r="F140" s="10">
        <v>3.21</v>
      </c>
      <c r="G140" s="10">
        <v>4.28</v>
      </c>
      <c r="H140" s="9" t="s">
        <v>86</v>
      </c>
      <c r="I140" s="9" t="s">
        <v>298</v>
      </c>
      <c r="J140" s="10">
        <v>2013</v>
      </c>
      <c r="K140" s="9" t="s">
        <v>214</v>
      </c>
      <c r="L140" s="11">
        <v>41768</v>
      </c>
      <c r="M140" s="11">
        <v>41821</v>
      </c>
      <c r="N140" s="10">
        <v>117.12</v>
      </c>
      <c r="O140" s="10">
        <v>158.25</v>
      </c>
      <c r="P140" s="10">
        <v>160.83000000000001</v>
      </c>
      <c r="Q140" s="10">
        <v>-1.6</v>
      </c>
      <c r="R140" s="10">
        <v>121.71</v>
      </c>
      <c r="S140" s="10">
        <v>169.5</v>
      </c>
      <c r="T140" s="9" t="s">
        <v>81</v>
      </c>
      <c r="U140" s="9" t="s">
        <v>82</v>
      </c>
      <c r="V140" s="9" t="s">
        <v>74</v>
      </c>
      <c r="W140" s="32">
        <v>0.46</v>
      </c>
      <c r="X140" s="32">
        <v>0.19863636363636364</v>
      </c>
      <c r="Y140" s="32">
        <v>2.6136363636363638E-2</v>
      </c>
      <c r="Z140" s="32">
        <v>20.075714285714284</v>
      </c>
      <c r="AA140" s="10">
        <v>5800</v>
      </c>
      <c r="AB140" s="10">
        <v>6979.8287224134792</v>
      </c>
      <c r="AC140" s="10">
        <v>16.899999999999999</v>
      </c>
      <c r="AD140" s="10">
        <v>76690</v>
      </c>
      <c r="AE140" s="10">
        <v>8981.9328000000005</v>
      </c>
      <c r="AF140" s="10">
        <v>75805</v>
      </c>
      <c r="AG140" s="10">
        <v>11996.141250000001</v>
      </c>
      <c r="AH140" s="10">
        <v>0</v>
      </c>
      <c r="AI140" s="10">
        <v>0</v>
      </c>
      <c r="AJ140" s="10">
        <v>0</v>
      </c>
      <c r="AK140" s="10">
        <v>3014.2084500000001</v>
      </c>
      <c r="AL140" s="10">
        <v>244.29374999999999</v>
      </c>
      <c r="AM140" s="10">
        <v>1.9242199390689121</v>
      </c>
      <c r="AN140" s="10">
        <v>23.741909074628392</v>
      </c>
      <c r="AO140" s="10">
        <v>985</v>
      </c>
      <c r="AP140" s="10">
        <v>1189</v>
      </c>
      <c r="AQ140" s="10">
        <v>17.16</v>
      </c>
      <c r="AR140" s="10">
        <v>1.05</v>
      </c>
      <c r="AS140" s="10">
        <v>1.2</v>
      </c>
      <c r="AT140" s="10">
        <v>0.56999999999999995</v>
      </c>
      <c r="AU140" s="10">
        <v>5800</v>
      </c>
      <c r="AV140" s="10">
        <v>1.1200000000000001</v>
      </c>
      <c r="AW140" s="12"/>
      <c r="AX140" s="9" t="s">
        <v>75</v>
      </c>
      <c r="AY140" s="9" t="s">
        <v>299</v>
      </c>
      <c r="AZ140" s="12" t="s">
        <v>77</v>
      </c>
      <c r="BA140" s="12"/>
      <c r="BB140" s="10">
        <v>0</v>
      </c>
      <c r="BC140" s="10">
        <v>11</v>
      </c>
      <c r="BD140" s="10">
        <v>19.23</v>
      </c>
      <c r="BE140" s="10">
        <v>0</v>
      </c>
      <c r="BF140" s="10">
        <v>0</v>
      </c>
      <c r="BG140" s="10">
        <v>1</v>
      </c>
      <c r="BH140" s="10">
        <v>0</v>
      </c>
      <c r="BI140" s="10">
        <v>1</v>
      </c>
      <c r="BJ140" s="10">
        <v>32629.98</v>
      </c>
      <c r="BK140" s="10">
        <v>29.663623575204287</v>
      </c>
      <c r="BL140" s="10">
        <v>1.7379675015863298</v>
      </c>
      <c r="BM140" s="10">
        <v>20</v>
      </c>
      <c r="BN140" s="9" t="s">
        <v>78</v>
      </c>
      <c r="BO140" s="9" t="s">
        <v>78</v>
      </c>
      <c r="BP140" s="12"/>
      <c r="BQ140" s="12"/>
    </row>
    <row r="141" spans="1:69" s="13" customFormat="1" ht="15" customHeight="1" x14ac:dyDescent="0.25">
      <c r="A141" s="9" t="s">
        <v>65</v>
      </c>
      <c r="B141" s="9" t="s">
        <v>66</v>
      </c>
      <c r="C141" s="9" t="s">
        <v>161</v>
      </c>
      <c r="D141" s="9" t="s">
        <v>159</v>
      </c>
      <c r="E141" s="9" t="s">
        <v>69</v>
      </c>
      <c r="F141" s="10">
        <v>6.97</v>
      </c>
      <c r="G141" s="10">
        <v>8.48</v>
      </c>
      <c r="H141" s="9" t="s">
        <v>70</v>
      </c>
      <c r="I141" s="9"/>
      <c r="J141" s="10">
        <v>2013</v>
      </c>
      <c r="K141" s="9" t="s">
        <v>88</v>
      </c>
      <c r="L141" s="11">
        <v>41772</v>
      </c>
      <c r="M141" s="11">
        <v>41821</v>
      </c>
      <c r="N141" s="10">
        <v>205.16</v>
      </c>
      <c r="O141" s="10">
        <v>252.05</v>
      </c>
      <c r="P141" s="10">
        <v>254.29</v>
      </c>
      <c r="Q141" s="10">
        <v>-0.88</v>
      </c>
      <c r="R141" s="10">
        <v>235.98</v>
      </c>
      <c r="S141" s="10">
        <v>259.82</v>
      </c>
      <c r="T141" s="9" t="s">
        <v>81</v>
      </c>
      <c r="U141" s="9" t="s">
        <v>82</v>
      </c>
      <c r="V141" s="9" t="s">
        <v>74</v>
      </c>
      <c r="W141" s="32">
        <v>0.46</v>
      </c>
      <c r="X141" s="32">
        <v>0.19863636363636364</v>
      </c>
      <c r="Y141" s="32">
        <v>2.6136363636363638E-2</v>
      </c>
      <c r="Z141" s="32">
        <v>20.075714285714284</v>
      </c>
      <c r="AA141" s="10">
        <v>8875</v>
      </c>
      <c r="AB141" s="10">
        <v>9891.5234573079742</v>
      </c>
      <c r="AC141" s="10">
        <v>10.28</v>
      </c>
      <c r="AD141" s="10">
        <v>95072</v>
      </c>
      <c r="AE141" s="10">
        <v>19504.971519999999</v>
      </c>
      <c r="AF141" s="10">
        <v>94252</v>
      </c>
      <c r="AG141" s="10">
        <v>23756.2166</v>
      </c>
      <c r="AH141" s="10">
        <v>0</v>
      </c>
      <c r="AI141" s="10">
        <v>0</v>
      </c>
      <c r="AJ141" s="10">
        <v>0</v>
      </c>
      <c r="AK141" s="10">
        <v>4251.2450799999997</v>
      </c>
      <c r="AL141" s="10">
        <v>2736.61544</v>
      </c>
      <c r="AM141" s="10">
        <v>2.0876237038773593</v>
      </c>
      <c r="AN141" s="10">
        <v>3.2430570515234689</v>
      </c>
      <c r="AO141" s="10">
        <v>880</v>
      </c>
      <c r="AP141" s="10">
        <v>900</v>
      </c>
      <c r="AQ141" s="10">
        <v>2.2200000000000002</v>
      </c>
      <c r="AR141" s="10">
        <v>0.84</v>
      </c>
      <c r="AS141" s="10">
        <v>0.87</v>
      </c>
      <c r="AT141" s="10">
        <v>0.42</v>
      </c>
      <c r="AU141" s="10">
        <v>6987.5</v>
      </c>
      <c r="AV141" s="10">
        <v>1.121</v>
      </c>
      <c r="AW141" s="12"/>
      <c r="AX141" s="9" t="s">
        <v>75</v>
      </c>
      <c r="AY141" s="9" t="s">
        <v>160</v>
      </c>
      <c r="AZ141" s="12" t="s">
        <v>77</v>
      </c>
      <c r="BA141" s="12"/>
      <c r="BB141" s="10">
        <v>0</v>
      </c>
      <c r="BC141" s="10">
        <v>11</v>
      </c>
      <c r="BD141" s="10">
        <v>19.32</v>
      </c>
      <c r="BE141" s="10">
        <v>0</v>
      </c>
      <c r="BF141" s="10">
        <v>0</v>
      </c>
      <c r="BG141" s="10">
        <v>0</v>
      </c>
      <c r="BH141" s="10">
        <v>0</v>
      </c>
      <c r="BI141" s="10">
        <v>2</v>
      </c>
      <c r="BJ141" s="10">
        <v>23694.99</v>
      </c>
      <c r="BK141" s="10">
        <v>19.911757975777981</v>
      </c>
      <c r="BL141" s="10">
        <v>1.8326610419339431</v>
      </c>
      <c r="BM141" s="10">
        <v>2415</v>
      </c>
      <c r="BN141" s="9" t="s">
        <v>78</v>
      </c>
      <c r="BO141" s="9" t="s">
        <v>78</v>
      </c>
      <c r="BP141" s="12"/>
      <c r="BQ141" s="12"/>
    </row>
    <row r="142" spans="1:69" s="13" customFormat="1" ht="15" customHeight="1" x14ac:dyDescent="0.25">
      <c r="A142" s="9" t="s">
        <v>65</v>
      </c>
      <c r="B142" s="9" t="s">
        <v>66</v>
      </c>
      <c r="C142" s="9" t="s">
        <v>169</v>
      </c>
      <c r="D142" s="9" t="s">
        <v>167</v>
      </c>
      <c r="E142" s="9" t="s">
        <v>69</v>
      </c>
      <c r="F142" s="10">
        <v>4.8499999999999996</v>
      </c>
      <c r="G142" s="10">
        <v>5.88</v>
      </c>
      <c r="H142" s="9" t="s">
        <v>70</v>
      </c>
      <c r="I142" s="9"/>
      <c r="J142" s="10">
        <v>2013</v>
      </c>
      <c r="K142" s="9" t="s">
        <v>93</v>
      </c>
      <c r="L142" s="11">
        <v>41772</v>
      </c>
      <c r="M142" s="11">
        <v>41821</v>
      </c>
      <c r="N142" s="10">
        <v>196.71</v>
      </c>
      <c r="O142" s="10">
        <v>241.36</v>
      </c>
      <c r="P142" s="10">
        <v>244.5</v>
      </c>
      <c r="Q142" s="10">
        <v>-1.28</v>
      </c>
      <c r="R142" s="10">
        <v>213.51</v>
      </c>
      <c r="S142" s="10">
        <v>250.95</v>
      </c>
      <c r="T142" s="9" t="s">
        <v>81</v>
      </c>
      <c r="U142" s="9" t="s">
        <v>82</v>
      </c>
      <c r="V142" s="9" t="s">
        <v>74</v>
      </c>
      <c r="W142" s="32">
        <v>0.46</v>
      </c>
      <c r="X142" s="32">
        <v>0.19863636363636364</v>
      </c>
      <c r="Y142" s="32">
        <v>2.6136363636363638E-2</v>
      </c>
      <c r="Z142" s="32">
        <v>20.075714285714284</v>
      </c>
      <c r="AA142" s="10">
        <v>6200</v>
      </c>
      <c r="AB142" s="10">
        <v>7055.553637125201</v>
      </c>
      <c r="AC142" s="10">
        <v>12.13</v>
      </c>
      <c r="AD142" s="10">
        <v>68985</v>
      </c>
      <c r="AE142" s="10">
        <v>13570.039349999999</v>
      </c>
      <c r="AF142" s="10">
        <v>68195</v>
      </c>
      <c r="AG142" s="10">
        <v>16459.5452</v>
      </c>
      <c r="AH142" s="10">
        <v>0</v>
      </c>
      <c r="AI142" s="10">
        <v>0</v>
      </c>
      <c r="AJ142" s="10">
        <v>0</v>
      </c>
      <c r="AK142" s="10">
        <v>2889.50585</v>
      </c>
      <c r="AL142" s="10">
        <v>990.27509999999995</v>
      </c>
      <c r="AM142" s="10">
        <v>2.145695603973254</v>
      </c>
      <c r="AN142" s="10">
        <v>6.2608864950759644</v>
      </c>
      <c r="AO142" s="10">
        <v>840</v>
      </c>
      <c r="AP142" s="10">
        <v>678</v>
      </c>
      <c r="AQ142" s="10">
        <v>-23.89</v>
      </c>
      <c r="AR142" s="10">
        <v>0.85</v>
      </c>
      <c r="AS142" s="10">
        <v>0.9</v>
      </c>
      <c r="AT142" s="10">
        <v>0.42</v>
      </c>
      <c r="AU142" s="10">
        <v>5650</v>
      </c>
      <c r="AV142" s="10">
        <v>1.1200000000000001</v>
      </c>
      <c r="AW142" s="12"/>
      <c r="AX142" s="9" t="s">
        <v>75</v>
      </c>
      <c r="AY142" s="9" t="s">
        <v>168</v>
      </c>
      <c r="AZ142" s="12" t="s">
        <v>77</v>
      </c>
      <c r="BA142" s="12"/>
      <c r="BB142" s="10">
        <v>0</v>
      </c>
      <c r="BC142" s="10">
        <v>12</v>
      </c>
      <c r="BD142" s="10">
        <v>19.32</v>
      </c>
      <c r="BE142" s="10">
        <v>0</v>
      </c>
      <c r="BF142" s="10">
        <v>0</v>
      </c>
      <c r="BG142" s="10">
        <v>0</v>
      </c>
      <c r="BH142" s="10">
        <v>0</v>
      </c>
      <c r="BI142" s="10">
        <v>2</v>
      </c>
      <c r="BJ142" s="10">
        <v>41550</v>
      </c>
      <c r="BK142" s="10">
        <v>37.772727272727273</v>
      </c>
      <c r="BL142" s="10">
        <v>1.7340512139244442</v>
      </c>
      <c r="BM142" s="10">
        <v>698</v>
      </c>
      <c r="BN142" s="9" t="s">
        <v>78</v>
      </c>
      <c r="BO142" s="9" t="s">
        <v>78</v>
      </c>
      <c r="BP142" s="12"/>
      <c r="BQ142" s="12"/>
    </row>
    <row r="143" spans="1:69" s="13" customFormat="1" ht="15" customHeight="1" x14ac:dyDescent="0.25">
      <c r="A143" s="9" t="s">
        <v>65</v>
      </c>
      <c r="B143" s="9" t="s">
        <v>66</v>
      </c>
      <c r="C143" s="9" t="s">
        <v>233</v>
      </c>
      <c r="D143" s="9" t="s">
        <v>234</v>
      </c>
      <c r="E143" s="9" t="s">
        <v>69</v>
      </c>
      <c r="F143" s="10">
        <v>6.57</v>
      </c>
      <c r="G143" s="10">
        <v>8.1300000000000008</v>
      </c>
      <c r="H143" s="9" t="s">
        <v>70</v>
      </c>
      <c r="I143" s="9"/>
      <c r="J143" s="10">
        <v>2013</v>
      </c>
      <c r="K143" s="9" t="s">
        <v>106</v>
      </c>
      <c r="L143" s="11">
        <v>41772</v>
      </c>
      <c r="M143" s="11">
        <v>41821</v>
      </c>
      <c r="N143" s="10">
        <v>179.04</v>
      </c>
      <c r="O143" s="10">
        <v>223.62</v>
      </c>
      <c r="P143" s="10">
        <v>226.65</v>
      </c>
      <c r="Q143" s="10">
        <v>-1.34</v>
      </c>
      <c r="R143" s="10">
        <v>208.05</v>
      </c>
      <c r="S143" s="10">
        <v>233.28</v>
      </c>
      <c r="T143" s="9" t="s">
        <v>81</v>
      </c>
      <c r="U143" s="9" t="s">
        <v>82</v>
      </c>
      <c r="V143" s="9" t="s">
        <v>74</v>
      </c>
      <c r="W143" s="32">
        <v>0.46</v>
      </c>
      <c r="X143" s="32">
        <v>0.19863636363636364</v>
      </c>
      <c r="Y143" s="32">
        <v>2.6136363636363638E-2</v>
      </c>
      <c r="Z143" s="32">
        <v>20.075714285714284</v>
      </c>
      <c r="AA143" s="10">
        <v>9066</v>
      </c>
      <c r="AB143" s="10">
        <v>10354.336222621127</v>
      </c>
      <c r="AC143" s="10">
        <v>12.44</v>
      </c>
      <c r="AD143" s="10">
        <v>102728</v>
      </c>
      <c r="AE143" s="10">
        <v>18392.421119999999</v>
      </c>
      <c r="AF143" s="10">
        <v>101828</v>
      </c>
      <c r="AG143" s="10">
        <v>22770.77736</v>
      </c>
      <c r="AH143" s="10">
        <v>0</v>
      </c>
      <c r="AI143" s="10">
        <v>0</v>
      </c>
      <c r="AJ143" s="10">
        <v>0</v>
      </c>
      <c r="AK143" s="10">
        <v>4378.3562400000001</v>
      </c>
      <c r="AL143" s="10">
        <v>2792.89428</v>
      </c>
      <c r="AM143" s="10">
        <v>2.0706400993994953</v>
      </c>
      <c r="AN143" s="10">
        <v>3.246094943486368</v>
      </c>
      <c r="AO143" s="10">
        <v>960</v>
      </c>
      <c r="AP143" s="10">
        <v>1203</v>
      </c>
      <c r="AQ143" s="10">
        <v>20.2</v>
      </c>
      <c r="AR143" s="10">
        <v>0.9</v>
      </c>
      <c r="AS143" s="10">
        <v>0.94</v>
      </c>
      <c r="AT143" s="10">
        <v>0.45</v>
      </c>
      <c r="AU143" s="10">
        <v>8175</v>
      </c>
      <c r="AV143" s="10">
        <v>1.1200000000000001</v>
      </c>
      <c r="AW143" s="12"/>
      <c r="AX143" s="9" t="s">
        <v>75</v>
      </c>
      <c r="AY143" s="9" t="s">
        <v>235</v>
      </c>
      <c r="AZ143" s="12" t="s">
        <v>77</v>
      </c>
      <c r="BA143" s="12"/>
      <c r="BB143" s="10">
        <v>0</v>
      </c>
      <c r="BC143" s="10">
        <v>10</v>
      </c>
      <c r="BD143" s="10">
        <v>19.32</v>
      </c>
      <c r="BE143" s="10">
        <v>0</v>
      </c>
      <c r="BF143" s="10">
        <v>0</v>
      </c>
      <c r="BG143" s="10">
        <v>0</v>
      </c>
      <c r="BH143" s="10">
        <v>0</v>
      </c>
      <c r="BI143" s="10">
        <v>2</v>
      </c>
      <c r="BJ143" s="10">
        <v>50288.72</v>
      </c>
      <c r="BK143" s="10">
        <v>36.088283560518057</v>
      </c>
      <c r="BL143" s="10">
        <v>1.9586548949913674</v>
      </c>
      <c r="BM143" s="10">
        <v>748</v>
      </c>
      <c r="BN143" s="9" t="s">
        <v>78</v>
      </c>
      <c r="BO143" s="9" t="s">
        <v>78</v>
      </c>
      <c r="BP143" s="12"/>
      <c r="BQ143" s="12"/>
    </row>
    <row r="144" spans="1:69" s="13" customFormat="1" ht="15" customHeight="1" x14ac:dyDescent="0.25">
      <c r="A144" s="9" t="s">
        <v>65</v>
      </c>
      <c r="B144" s="9" t="s">
        <v>66</v>
      </c>
      <c r="C144" s="9" t="s">
        <v>209</v>
      </c>
      <c r="D144" s="9" t="s">
        <v>210</v>
      </c>
      <c r="E144" s="9" t="s">
        <v>69</v>
      </c>
      <c r="F144" s="10">
        <v>2.91</v>
      </c>
      <c r="G144" s="10">
        <v>3.91</v>
      </c>
      <c r="H144" s="9" t="s">
        <v>86</v>
      </c>
      <c r="I144" s="9" t="s">
        <v>184</v>
      </c>
      <c r="J144" s="10">
        <v>2013</v>
      </c>
      <c r="K144" s="9" t="s">
        <v>185</v>
      </c>
      <c r="L144" s="11">
        <v>41785</v>
      </c>
      <c r="M144" s="11">
        <v>41821</v>
      </c>
      <c r="N144" s="10">
        <v>30.73</v>
      </c>
      <c r="O144" s="10">
        <v>42.13</v>
      </c>
      <c r="P144" s="10">
        <v>42.75</v>
      </c>
      <c r="Q144" s="10">
        <v>-1.45</v>
      </c>
      <c r="R144" s="10">
        <v>39.21</v>
      </c>
      <c r="S144" s="10">
        <v>53.56</v>
      </c>
      <c r="T144" s="9" t="s">
        <v>89</v>
      </c>
      <c r="U144" s="9" t="s">
        <v>90</v>
      </c>
      <c r="V144" s="9" t="s">
        <v>74</v>
      </c>
      <c r="W144" s="32">
        <v>0.48</v>
      </c>
      <c r="X144" s="32">
        <v>0.20727272727272728</v>
      </c>
      <c r="Y144" s="32">
        <v>2.7272727272727275E-2</v>
      </c>
      <c r="Z144" s="32">
        <v>20.948571428571427</v>
      </c>
      <c r="AA144" s="10">
        <v>1486.5</v>
      </c>
      <c r="AB144" s="10">
        <v>2870.3499508288874</v>
      </c>
      <c r="AC144" s="10">
        <v>48.21</v>
      </c>
      <c r="AD144" s="10">
        <v>94844</v>
      </c>
      <c r="AE144" s="10">
        <v>2914.5561200000002</v>
      </c>
      <c r="AF144" s="10">
        <v>92894</v>
      </c>
      <c r="AG144" s="10">
        <v>3913.6242200000002</v>
      </c>
      <c r="AH144" s="10">
        <v>0</v>
      </c>
      <c r="AI144" s="10">
        <v>0</v>
      </c>
      <c r="AJ144" s="10">
        <v>0</v>
      </c>
      <c r="AK144" s="10">
        <v>999.06809999999996</v>
      </c>
      <c r="AL144" s="10">
        <v>727.81762000000003</v>
      </c>
      <c r="AM144" s="10">
        <v>1.4878865614866494</v>
      </c>
      <c r="AN144" s="10">
        <v>2.0424072723053888</v>
      </c>
      <c r="AO144" s="10">
        <v>1100</v>
      </c>
      <c r="AP144" s="10">
        <v>1011</v>
      </c>
      <c r="AQ144" s="10">
        <v>-8.8000000000000007</v>
      </c>
      <c r="AR144" s="10">
        <v>1.22</v>
      </c>
      <c r="AS144" s="10">
        <v>1.26</v>
      </c>
      <c r="AT144" s="10">
        <v>0.88</v>
      </c>
      <c r="AU144" s="10">
        <v>1486.5</v>
      </c>
      <c r="AV144" s="10">
        <v>1.224</v>
      </c>
      <c r="AW144" s="12"/>
      <c r="AX144" s="9" t="s">
        <v>75</v>
      </c>
      <c r="AY144" s="12"/>
      <c r="AZ144" s="12" t="s">
        <v>77</v>
      </c>
      <c r="BA144" s="12"/>
      <c r="BB144" s="10">
        <v>0</v>
      </c>
      <c r="BC144" s="10">
        <v>5</v>
      </c>
      <c r="BD144" s="10">
        <v>19.68</v>
      </c>
      <c r="BE144" s="10">
        <v>0</v>
      </c>
      <c r="BF144" s="10">
        <v>0</v>
      </c>
      <c r="BG144" s="10">
        <v>0</v>
      </c>
      <c r="BH144" s="10">
        <v>0</v>
      </c>
      <c r="BI144" s="10">
        <v>2</v>
      </c>
      <c r="BJ144" s="10">
        <v>4875</v>
      </c>
      <c r="BK144" s="10">
        <v>5.213903743315508</v>
      </c>
      <c r="BL144" s="10">
        <v>2.0433494476660363</v>
      </c>
      <c r="BM144" s="10">
        <v>1245</v>
      </c>
      <c r="BN144" s="9" t="s">
        <v>95</v>
      </c>
      <c r="BO144" s="9" t="s">
        <v>95</v>
      </c>
      <c r="BP144" s="12"/>
      <c r="BQ144" s="12"/>
    </row>
    <row r="145" spans="1:69" s="13" customFormat="1" ht="15" customHeight="1" x14ac:dyDescent="0.25">
      <c r="A145" s="9" t="s">
        <v>65</v>
      </c>
      <c r="B145" s="9" t="s">
        <v>66</v>
      </c>
      <c r="C145" s="9" t="s">
        <v>152</v>
      </c>
      <c r="D145" s="9" t="s">
        <v>183</v>
      </c>
      <c r="E145" s="9" t="s">
        <v>69</v>
      </c>
      <c r="F145" s="10">
        <v>3.06</v>
      </c>
      <c r="G145" s="10">
        <v>3.97</v>
      </c>
      <c r="H145" s="9" t="s">
        <v>86</v>
      </c>
      <c r="I145" s="9" t="s">
        <v>184</v>
      </c>
      <c r="J145" s="10">
        <v>2013</v>
      </c>
      <c r="K145" s="9" t="s">
        <v>185</v>
      </c>
      <c r="L145" s="11">
        <v>41794</v>
      </c>
      <c r="M145" s="11">
        <v>41821</v>
      </c>
      <c r="N145" s="10">
        <v>31.29</v>
      </c>
      <c r="O145" s="10">
        <v>40.93</v>
      </c>
      <c r="P145" s="10">
        <v>41.78</v>
      </c>
      <c r="Q145" s="10">
        <v>-2.0299999999999998</v>
      </c>
      <c r="R145" s="10">
        <v>31.48</v>
      </c>
      <c r="S145" s="10">
        <v>48.61</v>
      </c>
      <c r="T145" s="9" t="s">
        <v>89</v>
      </c>
      <c r="U145" s="9" t="s">
        <v>90</v>
      </c>
      <c r="V145" s="9" t="s">
        <v>74</v>
      </c>
      <c r="W145" s="32">
        <v>0.48</v>
      </c>
      <c r="X145" s="32">
        <v>0.20727272727272728</v>
      </c>
      <c r="Y145" s="32">
        <v>2.7272727272727275E-2</v>
      </c>
      <c r="Z145" s="32">
        <v>20.948571428571427</v>
      </c>
      <c r="AA145" s="10">
        <v>1345</v>
      </c>
      <c r="AB145" s="10">
        <v>2246.9713489296396</v>
      </c>
      <c r="AC145" s="10">
        <v>40.14</v>
      </c>
      <c r="AD145" s="10">
        <v>97689</v>
      </c>
      <c r="AE145" s="10">
        <v>3056.6888100000001</v>
      </c>
      <c r="AF145" s="10">
        <v>96979</v>
      </c>
      <c r="AG145" s="10">
        <v>3969.3504699999999</v>
      </c>
      <c r="AH145" s="10">
        <v>0</v>
      </c>
      <c r="AI145" s="10">
        <v>0</v>
      </c>
      <c r="AJ145" s="10">
        <v>0</v>
      </c>
      <c r="AK145" s="10">
        <v>912.66165999999998</v>
      </c>
      <c r="AL145" s="10">
        <v>-3.7898900000000002</v>
      </c>
      <c r="AM145" s="10">
        <v>1.4737115175847313</v>
      </c>
      <c r="AN145" s="10">
        <v>-354.89156677370585</v>
      </c>
      <c r="AO145" s="10">
        <v>900</v>
      </c>
      <c r="AP145" s="10">
        <v>812</v>
      </c>
      <c r="AQ145" s="10">
        <v>-10.84</v>
      </c>
      <c r="AR145" s="10">
        <v>1.43</v>
      </c>
      <c r="AS145" s="10">
        <v>1.63</v>
      </c>
      <c r="AT145" s="10">
        <v>0.99</v>
      </c>
      <c r="AU145" s="10">
        <v>1345</v>
      </c>
      <c r="AV145" s="10">
        <v>1.224</v>
      </c>
      <c r="AW145" s="12"/>
      <c r="AX145" s="9" t="s">
        <v>75</v>
      </c>
      <c r="AY145" s="12"/>
      <c r="AZ145" s="12" t="s">
        <v>77</v>
      </c>
      <c r="BA145" s="12"/>
      <c r="BB145" s="10">
        <v>0</v>
      </c>
      <c r="BC145" s="10">
        <v>2</v>
      </c>
      <c r="BD145" s="10">
        <v>19.96</v>
      </c>
      <c r="BE145" s="10">
        <v>0</v>
      </c>
      <c r="BF145" s="10">
        <v>0</v>
      </c>
      <c r="BG145" s="10">
        <v>0</v>
      </c>
      <c r="BH145" s="10">
        <v>0</v>
      </c>
      <c r="BI145" s="10">
        <v>2</v>
      </c>
      <c r="BJ145" s="10">
        <v>4610</v>
      </c>
      <c r="BK145" s="10">
        <v>4.6897253306205497</v>
      </c>
      <c r="BL145" s="10">
        <v>2.0551887587413571</v>
      </c>
      <c r="BM145" s="10">
        <v>814</v>
      </c>
      <c r="BN145" s="9" t="s">
        <v>78</v>
      </c>
      <c r="BO145" s="9" t="s">
        <v>78</v>
      </c>
      <c r="BP145" s="12"/>
      <c r="BQ145" s="12"/>
    </row>
    <row r="146" spans="1:69" s="13" customFormat="1" ht="15" customHeight="1" x14ac:dyDescent="0.25">
      <c r="A146" s="9" t="s">
        <v>65</v>
      </c>
      <c r="B146" s="9" t="s">
        <v>66</v>
      </c>
      <c r="C146" s="9" t="s">
        <v>211</v>
      </c>
      <c r="D146" s="9" t="s">
        <v>212</v>
      </c>
      <c r="E146" s="9" t="s">
        <v>69</v>
      </c>
      <c r="F146" s="10">
        <v>4.0999999999999996</v>
      </c>
      <c r="G146" s="10">
        <v>4.5199999999999996</v>
      </c>
      <c r="H146" s="9" t="s">
        <v>86</v>
      </c>
      <c r="I146" s="9" t="s">
        <v>213</v>
      </c>
      <c r="J146" s="10">
        <v>2013</v>
      </c>
      <c r="K146" s="9" t="s">
        <v>214</v>
      </c>
      <c r="L146" s="11">
        <v>41800</v>
      </c>
      <c r="M146" s="11">
        <v>41821</v>
      </c>
      <c r="N146" s="10">
        <v>167.65</v>
      </c>
      <c r="O146" s="10">
        <v>186.06</v>
      </c>
      <c r="P146" s="10">
        <v>188.05</v>
      </c>
      <c r="Q146" s="10">
        <v>-1.06</v>
      </c>
      <c r="R146" s="10">
        <v>184.71</v>
      </c>
      <c r="S146" s="10">
        <v>194.39</v>
      </c>
      <c r="T146" s="9" t="s">
        <v>81</v>
      </c>
      <c r="U146" s="9" t="s">
        <v>82</v>
      </c>
      <c r="V146" s="9" t="s">
        <v>74</v>
      </c>
      <c r="W146" s="32">
        <v>0.46</v>
      </c>
      <c r="X146" s="32">
        <v>0.19863636363636364</v>
      </c>
      <c r="Y146" s="32">
        <v>2.6136363636363638E-2</v>
      </c>
      <c r="Z146" s="32">
        <v>20.075714285714284</v>
      </c>
      <c r="AA146" s="10">
        <v>2475</v>
      </c>
      <c r="AB146" s="10">
        <v>3261.700338988459</v>
      </c>
      <c r="AC146" s="10">
        <v>24.12</v>
      </c>
      <c r="AD146" s="10">
        <v>68430</v>
      </c>
      <c r="AE146" s="10">
        <v>11472.289500000001</v>
      </c>
      <c r="AF146" s="10">
        <v>68095</v>
      </c>
      <c r="AG146" s="10">
        <v>12669.7557</v>
      </c>
      <c r="AH146" s="10">
        <v>0</v>
      </c>
      <c r="AI146" s="10">
        <v>0</v>
      </c>
      <c r="AJ146" s="10">
        <v>0</v>
      </c>
      <c r="AK146" s="10">
        <v>1197.4662000000001</v>
      </c>
      <c r="AL146" s="10">
        <v>1105.5379499999999</v>
      </c>
      <c r="AM146" s="10">
        <v>2.0668641837239332</v>
      </c>
      <c r="AN146" s="10">
        <v>2.2387291182541493</v>
      </c>
      <c r="AO146" s="10">
        <v>375</v>
      </c>
      <c r="AP146" s="10">
        <v>440</v>
      </c>
      <c r="AQ146" s="10">
        <v>14.77</v>
      </c>
      <c r="AR146" s="10">
        <v>0.98</v>
      </c>
      <c r="AS146" s="10">
        <v>0.98</v>
      </c>
      <c r="AT146" s="10">
        <v>0.5</v>
      </c>
      <c r="AU146" s="10">
        <v>2475</v>
      </c>
      <c r="AV146" s="10">
        <v>1.1200000000000001</v>
      </c>
      <c r="AW146" s="12"/>
      <c r="AX146" s="9" t="s">
        <v>75</v>
      </c>
      <c r="AY146" s="9" t="s">
        <v>215</v>
      </c>
      <c r="AZ146" s="12" t="s">
        <v>77</v>
      </c>
      <c r="BA146" s="12"/>
      <c r="BB146" s="10">
        <v>0</v>
      </c>
      <c r="BC146" s="10">
        <v>5</v>
      </c>
      <c r="BD146" s="10">
        <v>20.34</v>
      </c>
      <c r="BE146" s="10">
        <v>0</v>
      </c>
      <c r="BF146" s="10">
        <v>0</v>
      </c>
      <c r="BG146" s="10">
        <v>1</v>
      </c>
      <c r="BH146" s="10">
        <v>0</v>
      </c>
      <c r="BI146" s="10">
        <v>1</v>
      </c>
      <c r="BJ146" s="10">
        <v>34560</v>
      </c>
      <c r="BK146" s="10">
        <v>31.247739602169982</v>
      </c>
      <c r="BL146" s="10">
        <v>1.556952764115646</v>
      </c>
      <c r="BM146" s="10">
        <v>1252</v>
      </c>
      <c r="BN146" s="9" t="s">
        <v>78</v>
      </c>
      <c r="BO146" s="9" t="s">
        <v>78</v>
      </c>
      <c r="BP146" s="12"/>
      <c r="BQ146" s="12"/>
    </row>
    <row r="147" spans="1:69" s="13" customFormat="1" ht="15" customHeight="1" x14ac:dyDescent="0.25">
      <c r="A147" s="9" t="s">
        <v>65</v>
      </c>
      <c r="B147" s="9" t="s">
        <v>66</v>
      </c>
      <c r="C147" s="9" t="s">
        <v>102</v>
      </c>
      <c r="D147" s="9" t="s">
        <v>100</v>
      </c>
      <c r="E147" s="9" t="s">
        <v>69</v>
      </c>
      <c r="F147" s="10">
        <v>6.68</v>
      </c>
      <c r="G147" s="10">
        <v>7.06</v>
      </c>
      <c r="H147" s="9" t="s">
        <v>70</v>
      </c>
      <c r="I147" s="9"/>
      <c r="J147" s="10">
        <v>2013</v>
      </c>
      <c r="K147" s="9" t="s">
        <v>71</v>
      </c>
      <c r="L147" s="11">
        <v>41810</v>
      </c>
      <c r="M147" s="11">
        <v>41821</v>
      </c>
      <c r="N147" s="10">
        <v>263.37</v>
      </c>
      <c r="O147" s="10">
        <v>278.87</v>
      </c>
      <c r="P147" s="10">
        <v>281.20999999999998</v>
      </c>
      <c r="Q147" s="10">
        <v>-0.83</v>
      </c>
      <c r="R147" s="10">
        <v>274.07</v>
      </c>
      <c r="S147" s="10">
        <v>279.29000000000002</v>
      </c>
      <c r="T147" s="9" t="s">
        <v>83</v>
      </c>
      <c r="U147" s="9" t="s">
        <v>82</v>
      </c>
      <c r="V147" s="9" t="s">
        <v>74</v>
      </c>
      <c r="W147" s="32">
        <v>0.46</v>
      </c>
      <c r="X147" s="32">
        <v>0.19863636363636364</v>
      </c>
      <c r="Y147" s="32">
        <v>2.6136363636363638E-2</v>
      </c>
      <c r="Z147" s="32">
        <v>20.075714285714284</v>
      </c>
      <c r="AA147" s="10">
        <v>2437.5</v>
      </c>
      <c r="AB147" s="10">
        <v>2175.8155935412365</v>
      </c>
      <c r="AC147" s="10">
        <v>-12.03</v>
      </c>
      <c r="AD147" s="10">
        <v>71005</v>
      </c>
      <c r="AE147" s="10">
        <v>18700.58685</v>
      </c>
      <c r="AF147" s="10">
        <v>70860</v>
      </c>
      <c r="AG147" s="10">
        <v>19760.728200000001</v>
      </c>
      <c r="AH147" s="10">
        <v>0</v>
      </c>
      <c r="AI147" s="10">
        <v>0</v>
      </c>
      <c r="AJ147" s="10">
        <v>0</v>
      </c>
      <c r="AK147" s="10">
        <v>1060.1413500000001</v>
      </c>
      <c r="AL147" s="10">
        <v>720.01334999999995</v>
      </c>
      <c r="AM147" s="10">
        <v>2.2992217028417956</v>
      </c>
      <c r="AN147" s="10">
        <v>3.385353896563168</v>
      </c>
      <c r="AO147" s="10">
        <v>145</v>
      </c>
      <c r="AP147" s="10">
        <v>156</v>
      </c>
      <c r="AQ147" s="10">
        <v>7.05</v>
      </c>
      <c r="AR147" s="10">
        <v>1.1499999999999999</v>
      </c>
      <c r="AS147" s="10">
        <v>1.1599999999999999</v>
      </c>
      <c r="AT147" s="10">
        <v>0.52</v>
      </c>
      <c r="AU147" s="10">
        <v>2137.5</v>
      </c>
      <c r="AV147" s="10">
        <v>1.1200000000000001</v>
      </c>
      <c r="AW147" s="12"/>
      <c r="AX147" s="9" t="s">
        <v>75</v>
      </c>
      <c r="AY147" s="9" t="s">
        <v>101</v>
      </c>
      <c r="AZ147" s="12" t="s">
        <v>77</v>
      </c>
      <c r="BA147" s="12"/>
      <c r="BB147" s="10">
        <v>0</v>
      </c>
      <c r="BC147" s="10">
        <v>2</v>
      </c>
      <c r="BD147" s="10">
        <v>20.92</v>
      </c>
      <c r="BE147" s="10">
        <v>0</v>
      </c>
      <c r="BF147" s="10">
        <v>0</v>
      </c>
      <c r="BG147" s="10">
        <v>1</v>
      </c>
      <c r="BH147" s="10">
        <v>0</v>
      </c>
      <c r="BI147" s="10">
        <v>1</v>
      </c>
      <c r="BJ147" s="10">
        <v>51600</v>
      </c>
      <c r="BK147" s="10">
        <v>46.909090909090907</v>
      </c>
      <c r="BL147" s="10">
        <v>2.1519191211610824</v>
      </c>
      <c r="BM147" s="10">
        <v>595</v>
      </c>
      <c r="BN147" s="9" t="s">
        <v>78</v>
      </c>
      <c r="BO147" s="9" t="s">
        <v>78</v>
      </c>
      <c r="BP147" s="12"/>
      <c r="BQ147" s="12"/>
    </row>
    <row r="148" spans="1:69" s="13" customFormat="1" ht="15" customHeight="1" x14ac:dyDescent="0.25">
      <c r="A148" s="9" t="s">
        <v>65</v>
      </c>
      <c r="B148" s="9" t="s">
        <v>66</v>
      </c>
      <c r="C148" s="9" t="s">
        <v>148</v>
      </c>
      <c r="D148" s="9" t="s">
        <v>146</v>
      </c>
      <c r="E148" s="9" t="s">
        <v>69</v>
      </c>
      <c r="F148" s="10">
        <v>6.74</v>
      </c>
      <c r="G148" s="10">
        <v>7.34</v>
      </c>
      <c r="H148" s="9" t="s">
        <v>70</v>
      </c>
      <c r="I148" s="9"/>
      <c r="J148" s="10">
        <v>2013</v>
      </c>
      <c r="K148" s="9" t="s">
        <v>147</v>
      </c>
      <c r="L148" s="11">
        <v>41811</v>
      </c>
      <c r="M148" s="11">
        <v>41821</v>
      </c>
      <c r="N148" s="10">
        <v>71.72</v>
      </c>
      <c r="O148" s="10">
        <v>78.23</v>
      </c>
      <c r="P148" s="10">
        <v>79.95</v>
      </c>
      <c r="Q148" s="10">
        <v>-2.15</v>
      </c>
      <c r="R148" s="10">
        <v>72.5</v>
      </c>
      <c r="S148" s="10">
        <v>80.66</v>
      </c>
      <c r="T148" s="9" t="s">
        <v>89</v>
      </c>
      <c r="U148" s="9" t="s">
        <v>90</v>
      </c>
      <c r="V148" s="9" t="s">
        <v>74</v>
      </c>
      <c r="W148" s="32">
        <v>0.48</v>
      </c>
      <c r="X148" s="32">
        <v>0.20727272727272728</v>
      </c>
      <c r="Y148" s="32">
        <v>2.7272727272727275E-2</v>
      </c>
      <c r="Z148" s="32">
        <v>20.948571428571427</v>
      </c>
      <c r="AA148" s="10">
        <v>1150</v>
      </c>
      <c r="AB148" s="10">
        <v>1248.5633399366143</v>
      </c>
      <c r="AC148" s="10">
        <v>7.89</v>
      </c>
      <c r="AD148" s="10">
        <v>93915</v>
      </c>
      <c r="AE148" s="10">
        <v>6735.5838000000003</v>
      </c>
      <c r="AF148" s="10">
        <v>93810</v>
      </c>
      <c r="AG148" s="10">
        <v>7338.7563</v>
      </c>
      <c r="AH148" s="10">
        <v>0</v>
      </c>
      <c r="AI148" s="10">
        <v>0</v>
      </c>
      <c r="AJ148" s="10">
        <v>0</v>
      </c>
      <c r="AK148" s="10">
        <v>603.17250000000001</v>
      </c>
      <c r="AL148" s="10">
        <v>65.641199999999998</v>
      </c>
      <c r="AM148" s="10">
        <v>1.9065855953313522</v>
      </c>
      <c r="AN148" s="10">
        <v>17.519484713868728</v>
      </c>
      <c r="AO148" s="10">
        <v>425</v>
      </c>
      <c r="AP148" s="10">
        <v>308</v>
      </c>
      <c r="AQ148" s="10">
        <v>-37.99</v>
      </c>
      <c r="AR148" s="10">
        <v>1.64</v>
      </c>
      <c r="AS148" s="10">
        <v>1.7</v>
      </c>
      <c r="AT148" s="10">
        <v>0.87</v>
      </c>
      <c r="AU148" s="10">
        <v>837.5</v>
      </c>
      <c r="AV148" s="10">
        <v>1.224</v>
      </c>
      <c r="AW148" s="12"/>
      <c r="AX148" s="9" t="s">
        <v>75</v>
      </c>
      <c r="AY148" s="12"/>
      <c r="AZ148" s="12" t="s">
        <v>77</v>
      </c>
      <c r="BA148" s="12"/>
      <c r="BB148" s="10">
        <v>0</v>
      </c>
      <c r="BC148" s="10">
        <v>1</v>
      </c>
      <c r="BD148" s="10">
        <v>21</v>
      </c>
      <c r="BE148" s="10">
        <v>0</v>
      </c>
      <c r="BF148" s="10">
        <v>0</v>
      </c>
      <c r="BG148" s="10">
        <v>0</v>
      </c>
      <c r="BH148" s="10">
        <v>0</v>
      </c>
      <c r="BI148" s="10">
        <v>2</v>
      </c>
      <c r="BJ148" s="10">
        <v>15950</v>
      </c>
      <c r="BK148" s="10">
        <v>16.614583333333332</v>
      </c>
      <c r="BL148" s="10">
        <v>1.6308845442401856</v>
      </c>
      <c r="BM148" s="10">
        <v>3901</v>
      </c>
      <c r="BN148" s="9" t="s">
        <v>78</v>
      </c>
      <c r="BO148" s="9" t="s">
        <v>95</v>
      </c>
      <c r="BP148" s="12"/>
      <c r="BQ148" s="12"/>
    </row>
    <row r="149" spans="1:69" s="13" customFormat="1" ht="15" customHeight="1" x14ac:dyDescent="0.25">
      <c r="A149" s="9" t="s">
        <v>65</v>
      </c>
      <c r="B149" s="9" t="s">
        <v>66</v>
      </c>
      <c r="C149" s="9" t="s">
        <v>99</v>
      </c>
      <c r="D149" s="9" t="s">
        <v>224</v>
      </c>
      <c r="E149" s="9" t="s">
        <v>69</v>
      </c>
      <c r="F149" s="10">
        <v>2.0699999999999998</v>
      </c>
      <c r="G149" s="10">
        <v>2.2599999999999998</v>
      </c>
      <c r="H149" s="9" t="s">
        <v>86</v>
      </c>
      <c r="I149" s="9" t="s">
        <v>225</v>
      </c>
      <c r="J149" s="10">
        <v>2014</v>
      </c>
      <c r="K149" s="9" t="s">
        <v>71</v>
      </c>
      <c r="L149" s="11">
        <v>41813</v>
      </c>
      <c r="M149" s="11">
        <v>41821</v>
      </c>
      <c r="N149" s="10">
        <v>23.9</v>
      </c>
      <c r="O149" s="10">
        <v>26.44</v>
      </c>
      <c r="P149" s="10">
        <v>27.13</v>
      </c>
      <c r="Q149" s="10">
        <v>-2.54</v>
      </c>
      <c r="R149" s="10">
        <v>25.64</v>
      </c>
      <c r="S149" s="10">
        <v>28.72</v>
      </c>
      <c r="T149" s="9" t="s">
        <v>79</v>
      </c>
      <c r="U149" s="9" t="s">
        <v>73</v>
      </c>
      <c r="V149" s="9" t="s">
        <v>74</v>
      </c>
      <c r="W149" s="32">
        <f>VLOOKUP(V149,Tables!$M$2:$N$9,2,FALSE)</f>
        <v>0.44</v>
      </c>
      <c r="X149" s="32">
        <f>VLOOKUP(V149,Tables!$M$2:$P$9,3,FALSE)</f>
        <v>0.19</v>
      </c>
      <c r="Y149" s="32">
        <f>VLOOKUP(V149,Tables!$M$2:$P$9,4,FALSE)</f>
        <v>2.5000000000000001E-2</v>
      </c>
      <c r="Z149" s="32">
        <v>19.2</v>
      </c>
      <c r="AA149" s="10">
        <v>350</v>
      </c>
      <c r="AB149" s="10">
        <v>525.1389203883158</v>
      </c>
      <c r="AC149" s="10">
        <v>33.35</v>
      </c>
      <c r="AD149" s="10">
        <v>86575</v>
      </c>
      <c r="AE149" s="10">
        <v>2069.1424999999999</v>
      </c>
      <c r="AF149" s="10">
        <v>85496</v>
      </c>
      <c r="AG149" s="10">
        <v>2260.51424</v>
      </c>
      <c r="AH149" s="10">
        <v>0</v>
      </c>
      <c r="AI149" s="10">
        <v>0</v>
      </c>
      <c r="AJ149" s="10">
        <v>0</v>
      </c>
      <c r="AK149" s="10">
        <v>191.37173999999999</v>
      </c>
      <c r="AL149" s="10">
        <v>122.97494</v>
      </c>
      <c r="AM149" s="10">
        <v>1.8289011742277099</v>
      </c>
      <c r="AN149" s="10">
        <v>2.8461083209310774</v>
      </c>
      <c r="AO149" s="10">
        <v>1486</v>
      </c>
      <c r="AP149" s="10">
        <v>272</v>
      </c>
      <c r="AQ149" s="10">
        <v>-446.32</v>
      </c>
      <c r="AR149" s="10">
        <v>2.02</v>
      </c>
      <c r="AS149" s="10">
        <v>2.0499999999999998</v>
      </c>
      <c r="AT149" s="10">
        <v>1.26</v>
      </c>
      <c r="AU149" s="10">
        <v>350</v>
      </c>
      <c r="AV149" s="10">
        <v>1.6040000000000001</v>
      </c>
      <c r="AW149" s="12"/>
      <c r="AX149" s="9" t="s">
        <v>75</v>
      </c>
      <c r="AY149" s="12"/>
      <c r="AZ149" s="12" t="s">
        <v>77</v>
      </c>
      <c r="BA149" s="12"/>
      <c r="BB149" s="10">
        <v>0</v>
      </c>
      <c r="BC149" s="10">
        <v>2</v>
      </c>
      <c r="BD149" s="10">
        <v>21.24</v>
      </c>
      <c r="BE149" s="10">
        <v>0</v>
      </c>
      <c r="BF149" s="10">
        <v>0</v>
      </c>
      <c r="BG149" s="10">
        <v>0</v>
      </c>
      <c r="BH149" s="10">
        <v>0</v>
      </c>
      <c r="BI149" s="10">
        <v>2</v>
      </c>
      <c r="BJ149" s="10">
        <v>4091</v>
      </c>
      <c r="BK149" s="10">
        <v>4.5760626398210293</v>
      </c>
      <c r="BL149" s="10">
        <v>1.6552538778615793</v>
      </c>
      <c r="BM149" s="10">
        <v>505</v>
      </c>
      <c r="BN149" s="9" t="s">
        <v>78</v>
      </c>
      <c r="BO149" s="9" t="s">
        <v>78</v>
      </c>
      <c r="BP149" s="12"/>
      <c r="BQ149" s="12"/>
    </row>
    <row r="150" spans="1:69" s="13" customFormat="1" ht="15" customHeight="1" x14ac:dyDescent="0.25">
      <c r="A150" s="9" t="s">
        <v>65</v>
      </c>
      <c r="B150" s="9" t="s">
        <v>66</v>
      </c>
      <c r="C150" s="9" t="s">
        <v>84</v>
      </c>
      <c r="D150" s="9" t="s">
        <v>85</v>
      </c>
      <c r="E150" s="9" t="s">
        <v>69</v>
      </c>
      <c r="F150" s="10">
        <v>1.97</v>
      </c>
      <c r="G150" s="10">
        <v>1.99</v>
      </c>
      <c r="H150" s="9" t="s">
        <v>86</v>
      </c>
      <c r="I150" s="9" t="s">
        <v>87</v>
      </c>
      <c r="J150" s="10">
        <v>2014</v>
      </c>
      <c r="K150" s="9" t="s">
        <v>88</v>
      </c>
      <c r="L150" s="11">
        <v>41817</v>
      </c>
      <c r="M150" s="11">
        <v>41821</v>
      </c>
      <c r="N150" s="10">
        <v>21.15</v>
      </c>
      <c r="O150" s="10">
        <v>21.51</v>
      </c>
      <c r="P150" s="10">
        <v>21.71</v>
      </c>
      <c r="Q150" s="10">
        <v>-0.92</v>
      </c>
      <c r="R150" s="10">
        <v>21.24</v>
      </c>
      <c r="S150" s="10">
        <v>23.75</v>
      </c>
      <c r="T150" s="9" t="s">
        <v>79</v>
      </c>
      <c r="U150" s="9" t="s">
        <v>73</v>
      </c>
      <c r="V150" s="9" t="s">
        <v>74</v>
      </c>
      <c r="W150" s="32">
        <f>VLOOKUP(V150,Tables!$M$2:$N$9,2,FALSE)</f>
        <v>0.44</v>
      </c>
      <c r="X150" s="32">
        <f>VLOOKUP(V150,Tables!$M$2:$P$9,3,FALSE)</f>
        <v>0.19</v>
      </c>
      <c r="Y150" s="32">
        <f>VLOOKUP(V150,Tables!$M$2:$P$9,4,FALSE)</f>
        <v>2.5000000000000001E-2</v>
      </c>
      <c r="Z150" s="32">
        <v>19.2</v>
      </c>
      <c r="AA150" s="10">
        <v>64</v>
      </c>
      <c r="AB150" s="10">
        <v>301.07051966758036</v>
      </c>
      <c r="AC150" s="10">
        <v>78.739999999999995</v>
      </c>
      <c r="AD150" s="10">
        <v>93035</v>
      </c>
      <c r="AE150" s="10">
        <v>1967.6902500000001</v>
      </c>
      <c r="AF150" s="10">
        <v>92445</v>
      </c>
      <c r="AG150" s="10">
        <v>1988.4919500000001</v>
      </c>
      <c r="AH150" s="10">
        <v>0</v>
      </c>
      <c r="AI150" s="10">
        <v>0</v>
      </c>
      <c r="AJ150" s="10">
        <v>0</v>
      </c>
      <c r="AK150" s="10">
        <v>20.8017</v>
      </c>
      <c r="AL150" s="10">
        <v>-4.1584500000000002</v>
      </c>
      <c r="AM150" s="10">
        <v>3.0766716181850522</v>
      </c>
      <c r="AN150" s="10">
        <v>-15.390349769745939</v>
      </c>
      <c r="AO150" s="10">
        <v>1040</v>
      </c>
      <c r="AP150" s="10">
        <v>165</v>
      </c>
      <c r="AQ150" s="10">
        <v>-530.29999999999995</v>
      </c>
      <c r="AR150" s="10">
        <v>0.81</v>
      </c>
      <c r="AS150" s="10">
        <v>0.81</v>
      </c>
      <c r="AT150" s="10">
        <v>0.42</v>
      </c>
      <c r="AU150" s="10">
        <v>64</v>
      </c>
      <c r="AV150" s="10">
        <v>1.6040000000000001</v>
      </c>
      <c r="AW150" s="12"/>
      <c r="AX150" s="9" t="s">
        <v>75</v>
      </c>
      <c r="AY150" s="12"/>
      <c r="AZ150" s="12" t="s">
        <v>77</v>
      </c>
      <c r="BA150" s="12"/>
      <c r="BB150" s="10">
        <v>0</v>
      </c>
      <c r="BC150" s="10">
        <v>1</v>
      </c>
      <c r="BD150" s="10">
        <v>21.7</v>
      </c>
      <c r="BE150" s="10">
        <v>0</v>
      </c>
      <c r="BF150" s="10">
        <v>0</v>
      </c>
      <c r="BG150" s="10">
        <v>0</v>
      </c>
      <c r="BH150" s="10">
        <v>0</v>
      </c>
      <c r="BI150" s="10">
        <v>2</v>
      </c>
      <c r="BJ150" s="10">
        <v>4355</v>
      </c>
      <c r="BK150" s="10">
        <v>4.1955684007707132</v>
      </c>
      <c r="BL150" s="10">
        <v>1.814312056957831</v>
      </c>
      <c r="BM150" s="10">
        <v>577</v>
      </c>
      <c r="BN150" s="9" t="s">
        <v>78</v>
      </c>
      <c r="BO150" s="9" t="s">
        <v>78</v>
      </c>
      <c r="BP150" s="12"/>
      <c r="BQ150" s="12"/>
    </row>
    <row r="151" spans="1:69" s="13" customFormat="1" ht="15" customHeight="1" x14ac:dyDescent="0.25">
      <c r="A151" s="9" t="s">
        <v>65</v>
      </c>
      <c r="B151" s="9" t="s">
        <v>66</v>
      </c>
      <c r="C151" s="9" t="s">
        <v>80</v>
      </c>
      <c r="D151" s="9" t="s">
        <v>68</v>
      </c>
      <c r="E151" s="9" t="s">
        <v>69</v>
      </c>
      <c r="F151" s="10">
        <v>6.79</v>
      </c>
      <c r="G151" s="10">
        <v>7.94</v>
      </c>
      <c r="H151" s="9" t="s">
        <v>70</v>
      </c>
      <c r="I151" s="9"/>
      <c r="J151" s="10">
        <v>2013</v>
      </c>
      <c r="K151" s="9" t="s">
        <v>71</v>
      </c>
      <c r="L151" s="11">
        <v>41821</v>
      </c>
      <c r="M151" s="11">
        <v>41851</v>
      </c>
      <c r="N151" s="10">
        <v>261</v>
      </c>
      <c r="O151" s="10">
        <v>309.20999999999998</v>
      </c>
      <c r="P151" s="10">
        <v>310.2</v>
      </c>
      <c r="Q151" s="10">
        <v>-0.32</v>
      </c>
      <c r="R151" s="10">
        <v>309.20999999999998</v>
      </c>
      <c r="S151" s="10">
        <v>303.91000000000003</v>
      </c>
      <c r="T151" s="9" t="s">
        <v>83</v>
      </c>
      <c r="U151" s="9" t="s">
        <v>82</v>
      </c>
      <c r="V151" s="9" t="s">
        <v>74</v>
      </c>
      <c r="W151" s="32">
        <v>0.46</v>
      </c>
      <c r="X151" s="32">
        <v>0.19863636363636364</v>
      </c>
      <c r="Y151" s="32">
        <v>2.6136363636363638E-2</v>
      </c>
      <c r="Z151" s="32">
        <v>20.075714285714284</v>
      </c>
      <c r="AA151" s="10">
        <v>6912.5</v>
      </c>
      <c r="AB151" s="10">
        <v>6014.4655869650842</v>
      </c>
      <c r="AC151" s="10">
        <v>-14.93</v>
      </c>
      <c r="AD151" s="10">
        <v>72790</v>
      </c>
      <c r="AE151" s="10">
        <v>18998.189999999999</v>
      </c>
      <c r="AF151" s="10">
        <v>71900</v>
      </c>
      <c r="AG151" s="10">
        <v>22232.199000000001</v>
      </c>
      <c r="AH151" s="10">
        <v>0</v>
      </c>
      <c r="AI151" s="10">
        <v>0</v>
      </c>
      <c r="AJ151" s="10">
        <v>0</v>
      </c>
      <c r="AK151" s="10">
        <v>3234.009</v>
      </c>
      <c r="AL151" s="10">
        <v>3234.009</v>
      </c>
      <c r="AM151" s="10">
        <v>2.1374399390972627</v>
      </c>
      <c r="AN151" s="10">
        <v>2.1374399390972627</v>
      </c>
      <c r="AO151" s="10">
        <v>890</v>
      </c>
      <c r="AP151" s="10">
        <v>403</v>
      </c>
      <c r="AQ151" s="10">
        <v>-120.84</v>
      </c>
      <c r="AR151" s="10">
        <v>1.1200000000000001</v>
      </c>
      <c r="AS151" s="10">
        <v>1.1200000000000001</v>
      </c>
      <c r="AT151" s="10">
        <v>0.56999999999999995</v>
      </c>
      <c r="AU151" s="10">
        <v>6912.5</v>
      </c>
      <c r="AV151" s="10">
        <v>1.1200000000000001</v>
      </c>
      <c r="AW151" s="12"/>
      <c r="AX151" s="9" t="s">
        <v>75</v>
      </c>
      <c r="AY151" s="9" t="s">
        <v>76</v>
      </c>
      <c r="AZ151" s="12" t="s">
        <v>77</v>
      </c>
      <c r="BA151" s="12"/>
      <c r="BB151" s="10">
        <v>0</v>
      </c>
      <c r="BC151" s="10">
        <v>6</v>
      </c>
      <c r="BD151" s="10">
        <v>22.85</v>
      </c>
      <c r="BE151" s="10">
        <v>0</v>
      </c>
      <c r="BF151" s="10">
        <v>0</v>
      </c>
      <c r="BG151" s="10">
        <v>0</v>
      </c>
      <c r="BH151" s="10">
        <v>0</v>
      </c>
      <c r="BI151" s="10">
        <v>2</v>
      </c>
      <c r="BJ151" s="10">
        <v>55655</v>
      </c>
      <c r="BK151" s="10">
        <v>50.595454545454544</v>
      </c>
      <c r="BL151" s="10">
        <v>2.220025576857283</v>
      </c>
      <c r="BM151" s="10">
        <v>476</v>
      </c>
      <c r="BN151" s="9" t="s">
        <v>78</v>
      </c>
      <c r="BO151" s="9" t="s">
        <v>78</v>
      </c>
      <c r="BP151" s="12"/>
      <c r="BQ151" s="12"/>
    </row>
    <row r="152" spans="1:69" s="13" customFormat="1" ht="15" customHeight="1" x14ac:dyDescent="0.25">
      <c r="A152" s="9" t="s">
        <v>65</v>
      </c>
      <c r="B152" s="9" t="s">
        <v>66</v>
      </c>
      <c r="C152" s="9" t="s">
        <v>91</v>
      </c>
      <c r="D152" s="9" t="s">
        <v>92</v>
      </c>
      <c r="E152" s="9" t="s">
        <v>69</v>
      </c>
      <c r="F152" s="10">
        <v>6.18</v>
      </c>
      <c r="G152" s="10">
        <v>7.48</v>
      </c>
      <c r="H152" s="9" t="s">
        <v>70</v>
      </c>
      <c r="I152" s="9"/>
      <c r="J152" s="10">
        <v>2013</v>
      </c>
      <c r="K152" s="9" t="s">
        <v>93</v>
      </c>
      <c r="L152" s="11">
        <v>41821</v>
      </c>
      <c r="M152" s="11">
        <v>41851</v>
      </c>
      <c r="N152" s="10">
        <v>198.19</v>
      </c>
      <c r="O152" s="10">
        <v>241.34</v>
      </c>
      <c r="P152" s="10">
        <v>242.63</v>
      </c>
      <c r="Q152" s="10">
        <v>-0.53</v>
      </c>
      <c r="R152" s="10">
        <v>241.35</v>
      </c>
      <c r="S152" s="10">
        <v>242.04</v>
      </c>
      <c r="T152" s="9" t="s">
        <v>81</v>
      </c>
      <c r="U152" s="9" t="s">
        <v>82</v>
      </c>
      <c r="V152" s="9" t="s">
        <v>74</v>
      </c>
      <c r="W152" s="32">
        <v>0.46</v>
      </c>
      <c r="X152" s="32">
        <v>0.19863636363636364</v>
      </c>
      <c r="Y152" s="32">
        <v>2.6136363636363638E-2</v>
      </c>
      <c r="Z152" s="32">
        <v>20.075714285714284</v>
      </c>
      <c r="AA152" s="10">
        <v>7112.5</v>
      </c>
      <c r="AB152" s="10">
        <v>7015.8277461813723</v>
      </c>
      <c r="AC152" s="10">
        <v>-1.38</v>
      </c>
      <c r="AD152" s="10">
        <v>87276</v>
      </c>
      <c r="AE152" s="10">
        <v>17297.230439999999</v>
      </c>
      <c r="AF152" s="10">
        <v>86806</v>
      </c>
      <c r="AG152" s="10">
        <v>20949.760040000001</v>
      </c>
      <c r="AH152" s="10">
        <v>0</v>
      </c>
      <c r="AI152" s="10">
        <v>0</v>
      </c>
      <c r="AJ152" s="10">
        <v>0</v>
      </c>
      <c r="AK152" s="10">
        <v>3652.5295999999998</v>
      </c>
      <c r="AL152" s="10">
        <v>3653.3976600000001</v>
      </c>
      <c r="AM152" s="10">
        <v>1.9472805915111544</v>
      </c>
      <c r="AN152" s="10">
        <v>1.9468179108649235</v>
      </c>
      <c r="AO152" s="10">
        <v>470</v>
      </c>
      <c r="AP152" s="10">
        <v>516</v>
      </c>
      <c r="AQ152" s="10">
        <v>8.91</v>
      </c>
      <c r="AR152" s="10">
        <v>1.24</v>
      </c>
      <c r="AS152" s="10">
        <v>1.24</v>
      </c>
      <c r="AT152" s="10">
        <v>0.66</v>
      </c>
      <c r="AU152" s="10">
        <v>5550</v>
      </c>
      <c r="AV152" s="10">
        <v>1.1200000000000001</v>
      </c>
      <c r="AW152" s="12"/>
      <c r="AX152" s="9" t="s">
        <v>75</v>
      </c>
      <c r="AY152" s="9" t="s">
        <v>94</v>
      </c>
      <c r="AZ152" s="12" t="s">
        <v>77</v>
      </c>
      <c r="BA152" s="12"/>
      <c r="BB152" s="10">
        <v>0</v>
      </c>
      <c r="BC152" s="10">
        <v>6</v>
      </c>
      <c r="BD152" s="10">
        <v>22.85</v>
      </c>
      <c r="BE152" s="10">
        <v>0</v>
      </c>
      <c r="BF152" s="10">
        <v>0</v>
      </c>
      <c r="BG152" s="10">
        <v>0</v>
      </c>
      <c r="BH152" s="10">
        <v>0</v>
      </c>
      <c r="BI152" s="10">
        <v>2</v>
      </c>
      <c r="BJ152" s="10">
        <v>95545.76</v>
      </c>
      <c r="BK152" s="10">
        <v>56.08733364421947</v>
      </c>
      <c r="BL152" s="10">
        <v>2.1328002566105231</v>
      </c>
      <c r="BM152" s="10">
        <v>430</v>
      </c>
      <c r="BN152" s="9" t="s">
        <v>78</v>
      </c>
      <c r="BO152" s="9" t="s">
        <v>78</v>
      </c>
      <c r="BP152" s="12"/>
      <c r="BQ152" s="12"/>
    </row>
    <row r="153" spans="1:69" s="13" customFormat="1" ht="15" customHeight="1" x14ac:dyDescent="0.25">
      <c r="A153" s="9" t="s">
        <v>65</v>
      </c>
      <c r="B153" s="9" t="s">
        <v>66</v>
      </c>
      <c r="C153" s="9" t="s">
        <v>96</v>
      </c>
      <c r="D153" s="9" t="s">
        <v>97</v>
      </c>
      <c r="E153" s="9" t="s">
        <v>69</v>
      </c>
      <c r="F153" s="10">
        <v>6.42</v>
      </c>
      <c r="G153" s="10">
        <v>7.55</v>
      </c>
      <c r="H153" s="9" t="s">
        <v>70</v>
      </c>
      <c r="I153" s="9"/>
      <c r="J153" s="10">
        <v>2013</v>
      </c>
      <c r="K153" s="9" t="s">
        <v>93</v>
      </c>
      <c r="L153" s="11">
        <v>41821</v>
      </c>
      <c r="M153" s="11">
        <v>41851</v>
      </c>
      <c r="N153" s="10">
        <v>228.17</v>
      </c>
      <c r="O153" s="10">
        <v>269.7</v>
      </c>
      <c r="P153" s="10">
        <v>270.93</v>
      </c>
      <c r="Q153" s="10">
        <v>-0.45</v>
      </c>
      <c r="R153" s="10">
        <v>269.67</v>
      </c>
      <c r="S153" s="10">
        <v>270.19</v>
      </c>
      <c r="T153" s="9" t="s">
        <v>83</v>
      </c>
      <c r="U153" s="9" t="s">
        <v>82</v>
      </c>
      <c r="V153" s="9" t="s">
        <v>74</v>
      </c>
      <c r="W153" s="32">
        <v>0.46</v>
      </c>
      <c r="X153" s="32">
        <v>0.19863636363636364</v>
      </c>
      <c r="Y153" s="32">
        <v>2.6136363636363638E-2</v>
      </c>
      <c r="Z153" s="32">
        <v>20.075714285714284</v>
      </c>
      <c r="AA153" s="10">
        <v>6337.5</v>
      </c>
      <c r="AB153" s="10">
        <v>6226.3751513023935</v>
      </c>
      <c r="AC153" s="10">
        <v>-1.78</v>
      </c>
      <c r="AD153" s="10">
        <v>78839</v>
      </c>
      <c r="AE153" s="10">
        <v>17988.694630000002</v>
      </c>
      <c r="AF153" s="10">
        <v>78369</v>
      </c>
      <c r="AG153" s="10">
        <v>21136.119299999998</v>
      </c>
      <c r="AH153" s="10">
        <v>0</v>
      </c>
      <c r="AI153" s="10">
        <v>0</v>
      </c>
      <c r="AJ153" s="10">
        <v>0</v>
      </c>
      <c r="AK153" s="10">
        <v>3147.4246699999999</v>
      </c>
      <c r="AL153" s="10">
        <v>3145.0736000000002</v>
      </c>
      <c r="AM153" s="10">
        <v>2.013550970864062</v>
      </c>
      <c r="AN153" s="10">
        <v>2.0150561818330739</v>
      </c>
      <c r="AO153" s="10">
        <v>470</v>
      </c>
      <c r="AP153" s="10">
        <v>465</v>
      </c>
      <c r="AQ153" s="10">
        <v>-1.08</v>
      </c>
      <c r="AR153" s="10">
        <v>1.08</v>
      </c>
      <c r="AS153" s="10">
        <v>1.08</v>
      </c>
      <c r="AT153" s="10">
        <v>0.56000000000000005</v>
      </c>
      <c r="AU153" s="10">
        <v>5237.5</v>
      </c>
      <c r="AV153" s="10">
        <v>1.1200000000000001</v>
      </c>
      <c r="AW153" s="12"/>
      <c r="AX153" s="9" t="s">
        <v>75</v>
      </c>
      <c r="AY153" s="9" t="s">
        <v>98</v>
      </c>
      <c r="AZ153" s="12" t="s">
        <v>77</v>
      </c>
      <c r="BA153" s="12"/>
      <c r="BB153" s="10">
        <v>0</v>
      </c>
      <c r="BC153" s="10">
        <v>6</v>
      </c>
      <c r="BD153" s="10">
        <v>22.85</v>
      </c>
      <c r="BE153" s="10">
        <v>0</v>
      </c>
      <c r="BF153" s="10">
        <v>0</v>
      </c>
      <c r="BG153" s="10">
        <v>0</v>
      </c>
      <c r="BH153" s="10">
        <v>0</v>
      </c>
      <c r="BI153" s="10">
        <v>2</v>
      </c>
      <c r="BJ153" s="10">
        <v>74768.23</v>
      </c>
      <c r="BK153" s="10">
        <v>56.793950059184233</v>
      </c>
      <c r="BL153" s="10">
        <v>1.9063660128251938</v>
      </c>
      <c r="BM153" s="10">
        <v>505</v>
      </c>
      <c r="BN153" s="9" t="s">
        <v>78</v>
      </c>
      <c r="BO153" s="9" t="s">
        <v>78</v>
      </c>
      <c r="BP153" s="12"/>
      <c r="BQ153" s="12"/>
    </row>
    <row r="154" spans="1:69" s="13" customFormat="1" ht="15" customHeight="1" x14ac:dyDescent="0.25">
      <c r="A154" s="9" t="s">
        <v>65</v>
      </c>
      <c r="B154" s="9" t="s">
        <v>66</v>
      </c>
      <c r="C154" s="9" t="s">
        <v>102</v>
      </c>
      <c r="D154" s="9" t="s">
        <v>100</v>
      </c>
      <c r="E154" s="9" t="s">
        <v>69</v>
      </c>
      <c r="F154" s="10">
        <v>7.06</v>
      </c>
      <c r="G154" s="10">
        <v>8.2100000000000009</v>
      </c>
      <c r="H154" s="9" t="s">
        <v>70</v>
      </c>
      <c r="I154" s="9"/>
      <c r="J154" s="10">
        <v>2013</v>
      </c>
      <c r="K154" s="9" t="s">
        <v>71</v>
      </c>
      <c r="L154" s="11">
        <v>41821</v>
      </c>
      <c r="M154" s="11">
        <v>41851</v>
      </c>
      <c r="N154" s="10">
        <v>278.87</v>
      </c>
      <c r="O154" s="10">
        <v>327.45999999999998</v>
      </c>
      <c r="P154" s="10">
        <v>328.46</v>
      </c>
      <c r="Q154" s="10">
        <v>-0.3</v>
      </c>
      <c r="R154" s="10">
        <v>327.45999999999998</v>
      </c>
      <c r="S154" s="10">
        <v>322.86</v>
      </c>
      <c r="T154" s="9" t="s">
        <v>83</v>
      </c>
      <c r="U154" s="9" t="s">
        <v>82</v>
      </c>
      <c r="V154" s="9" t="s">
        <v>74</v>
      </c>
      <c r="W154" s="32">
        <v>0.46</v>
      </c>
      <c r="X154" s="32">
        <v>0.19863636363636364</v>
      </c>
      <c r="Y154" s="32">
        <v>2.6136363636363638E-2</v>
      </c>
      <c r="Z154" s="32">
        <v>20.075714285714284</v>
      </c>
      <c r="AA154" s="10">
        <v>6925</v>
      </c>
      <c r="AB154" s="10">
        <v>6119.0665873327489</v>
      </c>
      <c r="AC154" s="10">
        <v>-13.17</v>
      </c>
      <c r="AD154" s="10">
        <v>70860</v>
      </c>
      <c r="AE154" s="10">
        <v>19760.728200000001</v>
      </c>
      <c r="AF154" s="10">
        <v>70170</v>
      </c>
      <c r="AG154" s="10">
        <v>22977.868200000001</v>
      </c>
      <c r="AH154" s="10">
        <v>0</v>
      </c>
      <c r="AI154" s="10">
        <v>0</v>
      </c>
      <c r="AJ154" s="10">
        <v>0</v>
      </c>
      <c r="AK154" s="10">
        <v>3217.14</v>
      </c>
      <c r="AL154" s="10">
        <v>3217.14</v>
      </c>
      <c r="AM154" s="10">
        <v>2.1525329951447558</v>
      </c>
      <c r="AN154" s="10">
        <v>2.1525329951447558</v>
      </c>
      <c r="AO154" s="10">
        <v>590</v>
      </c>
      <c r="AP154" s="10">
        <v>403</v>
      </c>
      <c r="AQ154" s="10">
        <v>-46.4</v>
      </c>
      <c r="AR154" s="10">
        <v>1.08</v>
      </c>
      <c r="AS154" s="10">
        <v>1.08</v>
      </c>
      <c r="AT154" s="10">
        <v>0.54</v>
      </c>
      <c r="AU154" s="10">
        <v>6925</v>
      </c>
      <c r="AV154" s="10">
        <v>1.1200000000000001</v>
      </c>
      <c r="AW154" s="12"/>
      <c r="AX154" s="9" t="s">
        <v>75</v>
      </c>
      <c r="AY154" s="9" t="s">
        <v>101</v>
      </c>
      <c r="AZ154" s="12" t="s">
        <v>77</v>
      </c>
      <c r="BA154" s="12"/>
      <c r="BB154" s="10">
        <v>0</v>
      </c>
      <c r="BC154" s="10">
        <v>6</v>
      </c>
      <c r="BD154" s="10">
        <v>22.85</v>
      </c>
      <c r="BE154" s="10">
        <v>0</v>
      </c>
      <c r="BF154" s="10">
        <v>0</v>
      </c>
      <c r="BG154" s="10">
        <v>0</v>
      </c>
      <c r="BH154" s="10">
        <v>0</v>
      </c>
      <c r="BI154" s="10">
        <v>2</v>
      </c>
      <c r="BJ154" s="10">
        <v>52190</v>
      </c>
      <c r="BK154" s="10">
        <v>47.445454545454545</v>
      </c>
      <c r="BL154" s="10">
        <v>2.1520065345222523</v>
      </c>
      <c r="BM154" s="10">
        <v>595</v>
      </c>
      <c r="BN154" s="9" t="s">
        <v>78</v>
      </c>
      <c r="BO154" s="9" t="s">
        <v>78</v>
      </c>
      <c r="BP154" s="12"/>
      <c r="BQ154" s="12"/>
    </row>
    <row r="155" spans="1:69" s="13" customFormat="1" ht="15" customHeight="1" x14ac:dyDescent="0.25">
      <c r="A155" s="9" t="s">
        <v>65</v>
      </c>
      <c r="B155" s="9" t="s">
        <v>66</v>
      </c>
      <c r="C155" s="9" t="s">
        <v>103</v>
      </c>
      <c r="D155" s="9" t="s">
        <v>104</v>
      </c>
      <c r="E155" s="9" t="s">
        <v>69</v>
      </c>
      <c r="F155" s="10">
        <v>2.5099999999999998</v>
      </c>
      <c r="G155" s="10">
        <v>5.0199999999999996</v>
      </c>
      <c r="H155" s="9" t="s">
        <v>86</v>
      </c>
      <c r="I155" s="9" t="s">
        <v>105</v>
      </c>
      <c r="J155" s="10">
        <v>2014</v>
      </c>
      <c r="K155" s="9" t="s">
        <v>106</v>
      </c>
      <c r="L155" s="11">
        <v>41821</v>
      </c>
      <c r="M155" s="11">
        <v>41851</v>
      </c>
      <c r="N155" s="10">
        <v>18.68</v>
      </c>
      <c r="O155" s="10">
        <v>37.61</v>
      </c>
      <c r="P155" s="10">
        <v>37.619999999999997</v>
      </c>
      <c r="Q155" s="10">
        <v>-0.03</v>
      </c>
      <c r="R155" s="10">
        <v>37.61</v>
      </c>
      <c r="S155" s="10">
        <v>37.47</v>
      </c>
      <c r="T155" s="9" t="s">
        <v>79</v>
      </c>
      <c r="U155" s="9" t="s">
        <v>73</v>
      </c>
      <c r="V155" s="9" t="s">
        <v>74</v>
      </c>
      <c r="W155" s="32">
        <f>VLOOKUP(V155,Tables!$M$2:$N$9,2,FALSE)</f>
        <v>0.44</v>
      </c>
      <c r="X155" s="32">
        <f>VLOOKUP(V155,Tables!$M$2:$P$9,3,FALSE)</f>
        <v>0.19</v>
      </c>
      <c r="Y155" s="32">
        <f>VLOOKUP(V155,Tables!$M$2:$P$9,4,FALSE)</f>
        <v>2.5000000000000001E-2</v>
      </c>
      <c r="Z155" s="32">
        <v>19.2</v>
      </c>
      <c r="AA155" s="10">
        <v>3210.5</v>
      </c>
      <c r="AB155" s="10">
        <v>3181.8021911673868</v>
      </c>
      <c r="AC155" s="10">
        <v>-0.9</v>
      </c>
      <c r="AD155" s="10">
        <v>134120</v>
      </c>
      <c r="AE155" s="10">
        <v>2505.3616000000002</v>
      </c>
      <c r="AF155" s="10">
        <v>133365</v>
      </c>
      <c r="AG155" s="10">
        <v>5015.8576499999999</v>
      </c>
      <c r="AH155" s="10">
        <v>0</v>
      </c>
      <c r="AI155" s="10">
        <v>0</v>
      </c>
      <c r="AJ155" s="10">
        <v>0</v>
      </c>
      <c r="AK155" s="10">
        <v>2510.4960500000002</v>
      </c>
      <c r="AL155" s="10">
        <v>2510.4960500000002</v>
      </c>
      <c r="AM155" s="10">
        <v>1.278830930644165</v>
      </c>
      <c r="AN155" s="10">
        <v>1.278830930644165</v>
      </c>
      <c r="AO155" s="10">
        <v>705</v>
      </c>
      <c r="AP155" s="10">
        <v>1400</v>
      </c>
      <c r="AQ155" s="10">
        <v>49.64</v>
      </c>
      <c r="AR155" s="10">
        <v>2.96</v>
      </c>
      <c r="AS155" s="10">
        <v>2.96</v>
      </c>
      <c r="AT155" s="10">
        <v>2.33</v>
      </c>
      <c r="AU155" s="10">
        <v>3210.5</v>
      </c>
      <c r="AV155" s="10">
        <v>1.607</v>
      </c>
      <c r="AW155" s="12"/>
      <c r="AX155" s="9" t="s">
        <v>75</v>
      </c>
      <c r="AY155" s="12"/>
      <c r="AZ155" s="12" t="s">
        <v>77</v>
      </c>
      <c r="BA155" s="12"/>
      <c r="BB155" s="10">
        <v>0</v>
      </c>
      <c r="BC155" s="10">
        <v>1</v>
      </c>
      <c r="BD155" s="10">
        <v>22.85</v>
      </c>
      <c r="BE155" s="10">
        <v>0</v>
      </c>
      <c r="BF155" s="10">
        <v>0</v>
      </c>
      <c r="BG155" s="10">
        <v>0</v>
      </c>
      <c r="BH155" s="10">
        <v>0</v>
      </c>
      <c r="BI155" s="10">
        <v>2</v>
      </c>
      <c r="BJ155" s="10">
        <v>2985</v>
      </c>
      <c r="BK155" s="10">
        <v>2.1884164222873901</v>
      </c>
      <c r="BL155" s="10">
        <v>1.2574278146677669</v>
      </c>
      <c r="BM155" s="10">
        <v>2754</v>
      </c>
      <c r="BN155" s="9" t="s">
        <v>78</v>
      </c>
      <c r="BO155" s="9" t="s">
        <v>78</v>
      </c>
      <c r="BP155" s="12"/>
      <c r="BQ155" s="12"/>
    </row>
    <row r="156" spans="1:69" s="13" customFormat="1" ht="15" customHeight="1" x14ac:dyDescent="0.25">
      <c r="A156" s="9" t="s">
        <v>65</v>
      </c>
      <c r="B156" s="9" t="s">
        <v>66</v>
      </c>
      <c r="C156" s="9" t="s">
        <v>111</v>
      </c>
      <c r="D156" s="9" t="s">
        <v>112</v>
      </c>
      <c r="E156" s="9" t="s">
        <v>69</v>
      </c>
      <c r="F156" s="10">
        <v>2.21</v>
      </c>
      <c r="G156" s="10">
        <v>4.17</v>
      </c>
      <c r="H156" s="9" t="s">
        <v>86</v>
      </c>
      <c r="I156" s="9" t="s">
        <v>113</v>
      </c>
      <c r="J156" s="10">
        <v>2014</v>
      </c>
      <c r="K156" s="9" t="s">
        <v>88</v>
      </c>
      <c r="L156" s="11">
        <v>41821</v>
      </c>
      <c r="M156" s="11">
        <v>41851</v>
      </c>
      <c r="N156" s="10">
        <v>19.87</v>
      </c>
      <c r="O156" s="10">
        <v>37.840000000000003</v>
      </c>
      <c r="P156" s="10">
        <v>37.86</v>
      </c>
      <c r="Q156" s="10">
        <v>-0.05</v>
      </c>
      <c r="R156" s="10">
        <v>37.840000000000003</v>
      </c>
      <c r="S156" s="10">
        <v>39.19</v>
      </c>
      <c r="T156" s="9" t="s">
        <v>79</v>
      </c>
      <c r="U156" s="9" t="s">
        <v>73</v>
      </c>
      <c r="V156" s="9" t="s">
        <v>74</v>
      </c>
      <c r="W156" s="32">
        <f>VLOOKUP(V156,Tables!$M$2:$N$9,2,FALSE)</f>
        <v>0.44</v>
      </c>
      <c r="X156" s="32">
        <f>VLOOKUP(V156,Tables!$M$2:$P$9,3,FALSE)</f>
        <v>0.19</v>
      </c>
      <c r="Y156" s="32">
        <f>VLOOKUP(V156,Tables!$M$2:$P$9,4,FALSE)</f>
        <v>2.5000000000000001E-2</v>
      </c>
      <c r="Z156" s="32">
        <v>19.2</v>
      </c>
      <c r="AA156" s="10">
        <v>2531.5</v>
      </c>
      <c r="AB156" s="10">
        <v>2720.854480602171</v>
      </c>
      <c r="AC156" s="10">
        <v>6.96</v>
      </c>
      <c r="AD156" s="10">
        <v>111190</v>
      </c>
      <c r="AE156" s="10">
        <v>2209.3453</v>
      </c>
      <c r="AF156" s="10">
        <v>110320</v>
      </c>
      <c r="AG156" s="10">
        <v>4174.5087999999996</v>
      </c>
      <c r="AH156" s="10">
        <v>0</v>
      </c>
      <c r="AI156" s="10">
        <v>0</v>
      </c>
      <c r="AJ156" s="10">
        <v>0</v>
      </c>
      <c r="AK156" s="10">
        <v>1965.1635000000001</v>
      </c>
      <c r="AL156" s="10">
        <v>1965.1635000000001</v>
      </c>
      <c r="AM156" s="10">
        <v>1.2881879802876453</v>
      </c>
      <c r="AN156" s="10">
        <v>1.2881879802876453</v>
      </c>
      <c r="AO156" s="10">
        <v>870</v>
      </c>
      <c r="AP156" s="10">
        <v>1133</v>
      </c>
      <c r="AQ156" s="10">
        <v>23.21</v>
      </c>
      <c r="AR156" s="10">
        <v>2.73</v>
      </c>
      <c r="AS156" s="10">
        <v>2.73</v>
      </c>
      <c r="AT156" s="10">
        <v>2.15</v>
      </c>
      <c r="AU156" s="10">
        <v>2531.5</v>
      </c>
      <c r="AV156" s="10">
        <v>1.607</v>
      </c>
      <c r="AW156" s="12"/>
      <c r="AX156" s="9" t="s">
        <v>75</v>
      </c>
      <c r="AY156" s="12"/>
      <c r="AZ156" s="12" t="s">
        <v>77</v>
      </c>
      <c r="BA156" s="12"/>
      <c r="BB156" s="10">
        <v>0</v>
      </c>
      <c r="BC156" s="10">
        <v>1</v>
      </c>
      <c r="BD156" s="10">
        <v>22.85</v>
      </c>
      <c r="BE156" s="10">
        <v>0</v>
      </c>
      <c r="BF156" s="10">
        <v>0</v>
      </c>
      <c r="BG156" s="10">
        <v>0</v>
      </c>
      <c r="BH156" s="10">
        <v>0</v>
      </c>
      <c r="BI156" s="10">
        <v>2</v>
      </c>
      <c r="BJ156" s="10">
        <v>5280</v>
      </c>
      <c r="BK156" s="10">
        <v>4.2038216560509554</v>
      </c>
      <c r="BL156" s="10">
        <v>1.3287473152204587</v>
      </c>
      <c r="BM156" s="10">
        <v>595</v>
      </c>
      <c r="BN156" s="9" t="s">
        <v>78</v>
      </c>
      <c r="BO156" s="9" t="s">
        <v>78</v>
      </c>
      <c r="BP156" s="12"/>
      <c r="BQ156" s="12"/>
    </row>
    <row r="157" spans="1:69" s="13" customFormat="1" ht="15" customHeight="1" x14ac:dyDescent="0.25">
      <c r="A157" s="9" t="s">
        <v>65</v>
      </c>
      <c r="B157" s="9" t="s">
        <v>66</v>
      </c>
      <c r="C157" s="9" t="s">
        <v>116</v>
      </c>
      <c r="D157" s="9" t="s">
        <v>117</v>
      </c>
      <c r="E157" s="9" t="s">
        <v>69</v>
      </c>
      <c r="F157" s="10">
        <v>5</v>
      </c>
      <c r="G157" s="10">
        <v>6.23</v>
      </c>
      <c r="H157" s="9" t="s">
        <v>86</v>
      </c>
      <c r="I157" s="9" t="s">
        <v>118</v>
      </c>
      <c r="J157" s="10">
        <v>2013</v>
      </c>
      <c r="K157" s="9" t="s">
        <v>119</v>
      </c>
      <c r="L157" s="11">
        <v>41821</v>
      </c>
      <c r="M157" s="11">
        <v>41851</v>
      </c>
      <c r="N157" s="10">
        <v>133.97</v>
      </c>
      <c r="O157" s="10">
        <v>167.63</v>
      </c>
      <c r="P157" s="10">
        <v>168.97</v>
      </c>
      <c r="Q157" s="10">
        <v>-0.79</v>
      </c>
      <c r="R157" s="10">
        <v>167.64</v>
      </c>
      <c r="S157" s="10">
        <v>171.73</v>
      </c>
      <c r="T157" s="9" t="s">
        <v>81</v>
      </c>
      <c r="U157" s="9" t="s">
        <v>82</v>
      </c>
      <c r="V157" s="9" t="s">
        <v>74</v>
      </c>
      <c r="W157" s="32">
        <v>0.46</v>
      </c>
      <c r="X157" s="32">
        <v>0.19863636363636364</v>
      </c>
      <c r="Y157" s="32">
        <v>2.6136363636363638E-2</v>
      </c>
      <c r="Z157" s="32">
        <v>20.075714285714284</v>
      </c>
      <c r="AA157" s="10">
        <v>6250</v>
      </c>
      <c r="AB157" s="10">
        <v>6755.7551355220594</v>
      </c>
      <c r="AC157" s="10">
        <v>7.49</v>
      </c>
      <c r="AD157" s="10">
        <v>104499</v>
      </c>
      <c r="AE157" s="10">
        <v>13999.731030000001</v>
      </c>
      <c r="AF157" s="10">
        <v>104089</v>
      </c>
      <c r="AG157" s="10">
        <v>17448.43907</v>
      </c>
      <c r="AH157" s="10">
        <v>0</v>
      </c>
      <c r="AI157" s="10">
        <v>0</v>
      </c>
      <c r="AJ157" s="10">
        <v>0</v>
      </c>
      <c r="AK157" s="10">
        <v>3448.70804</v>
      </c>
      <c r="AL157" s="10">
        <v>3449.7489300000002</v>
      </c>
      <c r="AM157" s="10">
        <v>1.8122728649422002</v>
      </c>
      <c r="AN157" s="10">
        <v>1.8117260492925205</v>
      </c>
      <c r="AO157" s="10">
        <v>460</v>
      </c>
      <c r="AP157" s="10">
        <v>961</v>
      </c>
      <c r="AQ157" s="10">
        <v>52.13</v>
      </c>
      <c r="AR157" s="10">
        <v>1.33</v>
      </c>
      <c r="AS157" s="10">
        <v>1.33</v>
      </c>
      <c r="AT157" s="10">
        <v>0.75</v>
      </c>
      <c r="AU157" s="10">
        <v>6025</v>
      </c>
      <c r="AV157" s="10">
        <v>1.1200000000000001</v>
      </c>
      <c r="AW157" s="12"/>
      <c r="AX157" s="9" t="s">
        <v>75</v>
      </c>
      <c r="AY157" s="9" t="s">
        <v>120</v>
      </c>
      <c r="AZ157" s="12" t="s">
        <v>77</v>
      </c>
      <c r="BA157" s="12"/>
      <c r="BB157" s="10">
        <v>0</v>
      </c>
      <c r="BC157" s="10">
        <v>6</v>
      </c>
      <c r="BD157" s="10">
        <v>22.85</v>
      </c>
      <c r="BE157" s="10">
        <v>0</v>
      </c>
      <c r="BF157" s="10">
        <v>0</v>
      </c>
      <c r="BG157" s="10">
        <v>0</v>
      </c>
      <c r="BH157" s="10">
        <v>0</v>
      </c>
      <c r="BI157" s="10">
        <v>2</v>
      </c>
      <c r="BJ157" s="10">
        <v>13554.98</v>
      </c>
      <c r="BK157" s="10">
        <v>12.848324710582883</v>
      </c>
      <c r="BL157" s="10">
        <v>1.7866341139444826</v>
      </c>
      <c r="BM157" s="10">
        <v>1552</v>
      </c>
      <c r="BN157" s="9" t="s">
        <v>78</v>
      </c>
      <c r="BO157" s="9" t="s">
        <v>78</v>
      </c>
      <c r="BP157" s="12"/>
      <c r="BQ157" s="12"/>
    </row>
    <row r="158" spans="1:69" s="13" customFormat="1" ht="15" customHeight="1" x14ac:dyDescent="0.25">
      <c r="A158" s="9" t="s">
        <v>65</v>
      </c>
      <c r="B158" s="9" t="s">
        <v>66</v>
      </c>
      <c r="C158" s="9" t="s">
        <v>128</v>
      </c>
      <c r="D158" s="9" t="s">
        <v>129</v>
      </c>
      <c r="E158" s="9" t="s">
        <v>69</v>
      </c>
      <c r="F158" s="10">
        <v>2.61</v>
      </c>
      <c r="G158" s="10">
        <v>5.08</v>
      </c>
      <c r="H158" s="9" t="s">
        <v>86</v>
      </c>
      <c r="I158" s="9" t="s">
        <v>130</v>
      </c>
      <c r="J158" s="10">
        <v>2014</v>
      </c>
      <c r="K158" s="9" t="s">
        <v>106</v>
      </c>
      <c r="L158" s="11">
        <v>41821</v>
      </c>
      <c r="M158" s="11">
        <v>41851</v>
      </c>
      <c r="N158" s="10">
        <v>18.04</v>
      </c>
      <c r="O158" s="10">
        <v>35.380000000000003</v>
      </c>
      <c r="P158" s="10">
        <v>35.369999999999997</v>
      </c>
      <c r="Q158" s="10">
        <v>0.03</v>
      </c>
      <c r="R158" s="10">
        <v>35.380000000000003</v>
      </c>
      <c r="S158" s="10">
        <v>36.520000000000003</v>
      </c>
      <c r="T158" s="9" t="s">
        <v>79</v>
      </c>
      <c r="U158" s="9" t="s">
        <v>73</v>
      </c>
      <c r="V158" s="9" t="s">
        <v>74</v>
      </c>
      <c r="W158" s="32">
        <f>VLOOKUP(V158,Tables!$M$2:$N$9,2,FALSE)</f>
        <v>0.44</v>
      </c>
      <c r="X158" s="32">
        <f>VLOOKUP(V158,Tables!$M$2:$P$9,3,FALSE)</f>
        <v>0.19</v>
      </c>
      <c r="Y158" s="32">
        <f>VLOOKUP(V158,Tables!$M$2:$P$9,4,FALSE)</f>
        <v>2.5000000000000001E-2</v>
      </c>
      <c r="Z158" s="32">
        <v>19.2</v>
      </c>
      <c r="AA158" s="10">
        <v>3147.5</v>
      </c>
      <c r="AB158" s="10">
        <v>3363.646311638458</v>
      </c>
      <c r="AC158" s="10">
        <v>6.43</v>
      </c>
      <c r="AD158" s="10">
        <v>144555</v>
      </c>
      <c r="AE158" s="10">
        <v>2607.7721999999999</v>
      </c>
      <c r="AF158" s="10">
        <v>143580</v>
      </c>
      <c r="AG158" s="10">
        <v>5079.8603999999996</v>
      </c>
      <c r="AH158" s="10">
        <v>0</v>
      </c>
      <c r="AI158" s="10">
        <v>0</v>
      </c>
      <c r="AJ158" s="10">
        <v>0</v>
      </c>
      <c r="AK158" s="10">
        <v>2472.0882000000001</v>
      </c>
      <c r="AL158" s="10">
        <v>2472.0882000000001</v>
      </c>
      <c r="AM158" s="10">
        <v>1.2732150899793948</v>
      </c>
      <c r="AN158" s="10">
        <v>1.2732150899793948</v>
      </c>
      <c r="AO158" s="10">
        <v>775</v>
      </c>
      <c r="AP158" s="10">
        <v>1513</v>
      </c>
      <c r="AQ158" s="10">
        <v>48.78</v>
      </c>
      <c r="AR158" s="10">
        <v>2.83</v>
      </c>
      <c r="AS158" s="10">
        <v>2.83</v>
      </c>
      <c r="AT158" s="10">
        <v>2.25</v>
      </c>
      <c r="AU158" s="10">
        <v>3147.5</v>
      </c>
      <c r="AV158" s="10">
        <v>1.607</v>
      </c>
      <c r="AW158" s="12"/>
      <c r="AX158" s="9" t="s">
        <v>75</v>
      </c>
      <c r="AY158" s="12"/>
      <c r="AZ158" s="12" t="s">
        <v>77</v>
      </c>
      <c r="BA158" s="12"/>
      <c r="BB158" s="10">
        <v>0</v>
      </c>
      <c r="BC158" s="10">
        <v>2</v>
      </c>
      <c r="BD158" s="10">
        <v>22.85</v>
      </c>
      <c r="BE158" s="10">
        <v>0</v>
      </c>
      <c r="BF158" s="10">
        <v>0</v>
      </c>
      <c r="BG158" s="10">
        <v>0</v>
      </c>
      <c r="BH158" s="10">
        <v>0</v>
      </c>
      <c r="BI158" s="10">
        <v>2</v>
      </c>
      <c r="BJ158" s="10">
        <v>2620</v>
      </c>
      <c r="BK158" s="10">
        <v>1.7896174863387979</v>
      </c>
      <c r="BL158" s="10">
        <v>1.2513008144463664</v>
      </c>
      <c r="BM158" s="10">
        <v>708</v>
      </c>
      <c r="BN158" s="9" t="s">
        <v>78</v>
      </c>
      <c r="BO158" s="9" t="s">
        <v>78</v>
      </c>
      <c r="BP158" s="12"/>
      <c r="BQ158" s="12"/>
    </row>
    <row r="159" spans="1:69" s="13" customFormat="1" ht="15" customHeight="1" x14ac:dyDescent="0.25">
      <c r="A159" s="9" t="s">
        <v>65</v>
      </c>
      <c r="B159" s="9" t="s">
        <v>66</v>
      </c>
      <c r="C159" s="9" t="s">
        <v>135</v>
      </c>
      <c r="D159" s="9" t="s">
        <v>132</v>
      </c>
      <c r="E159" s="9" t="s">
        <v>69</v>
      </c>
      <c r="F159" s="10">
        <v>6.52</v>
      </c>
      <c r="G159" s="10">
        <v>7.21</v>
      </c>
      <c r="H159" s="9" t="s">
        <v>70</v>
      </c>
      <c r="I159" s="9"/>
      <c r="J159" s="10">
        <v>2013</v>
      </c>
      <c r="K159" s="9" t="s">
        <v>88</v>
      </c>
      <c r="L159" s="11">
        <v>41821</v>
      </c>
      <c r="M159" s="11">
        <v>41851</v>
      </c>
      <c r="N159" s="10">
        <v>249.67</v>
      </c>
      <c r="O159" s="10">
        <v>298.88</v>
      </c>
      <c r="P159" s="10">
        <v>300.5</v>
      </c>
      <c r="Q159" s="10">
        <v>-0.54</v>
      </c>
      <c r="R159" s="10">
        <v>298.88</v>
      </c>
      <c r="S159" s="10">
        <v>291.79000000000002</v>
      </c>
      <c r="T159" s="9" t="s">
        <v>83</v>
      </c>
      <c r="U159" s="9" t="s">
        <v>82</v>
      </c>
      <c r="V159" s="9" t="s">
        <v>74</v>
      </c>
      <c r="W159" s="32">
        <v>0.46</v>
      </c>
      <c r="X159" s="32">
        <v>0.19863636363636364</v>
      </c>
      <c r="Y159" s="32">
        <v>2.6136363636363638E-2</v>
      </c>
      <c r="Z159" s="32">
        <v>20.075714285714284</v>
      </c>
      <c r="AA159" s="10">
        <v>6900</v>
      </c>
      <c r="AB159" s="10">
        <v>5699.8534556213599</v>
      </c>
      <c r="AC159" s="10">
        <v>-21.06</v>
      </c>
      <c r="AD159" s="10">
        <v>73135</v>
      </c>
      <c r="AE159" s="10">
        <v>18259.615450000001</v>
      </c>
      <c r="AF159" s="10">
        <v>67580</v>
      </c>
      <c r="AG159" s="10">
        <v>20198.310399999998</v>
      </c>
      <c r="AH159" s="10">
        <v>0</v>
      </c>
      <c r="AI159" s="10">
        <v>0</v>
      </c>
      <c r="AJ159" s="10">
        <v>0</v>
      </c>
      <c r="AK159" s="10">
        <v>1938.6949500000001</v>
      </c>
      <c r="AL159" s="10">
        <v>1938.6949500000001</v>
      </c>
      <c r="AM159" s="10">
        <v>3.5590952563217848</v>
      </c>
      <c r="AN159" s="10">
        <v>3.5590952563217848</v>
      </c>
      <c r="AO159" s="10">
        <v>555</v>
      </c>
      <c r="AP159" s="10">
        <v>412</v>
      </c>
      <c r="AQ159" s="10">
        <v>-34.71</v>
      </c>
      <c r="AR159" s="10">
        <v>1.2</v>
      </c>
      <c r="AS159" s="10">
        <v>1.2</v>
      </c>
      <c r="AT159" s="10">
        <v>0.6</v>
      </c>
      <c r="AU159" s="10">
        <v>6900</v>
      </c>
      <c r="AV159" s="10">
        <v>1.1200000000000001</v>
      </c>
      <c r="AW159" s="12"/>
      <c r="AX159" s="9" t="s">
        <v>75</v>
      </c>
      <c r="AY159" s="9" t="s">
        <v>133</v>
      </c>
      <c r="AZ159" s="12" t="s">
        <v>77</v>
      </c>
      <c r="BA159" s="12"/>
      <c r="BB159" s="10">
        <v>0</v>
      </c>
      <c r="BC159" s="10">
        <v>5</v>
      </c>
      <c r="BD159" s="10">
        <v>22.85</v>
      </c>
      <c r="BE159" s="10">
        <v>0</v>
      </c>
      <c r="BF159" s="10">
        <v>0</v>
      </c>
      <c r="BG159" s="10">
        <v>0</v>
      </c>
      <c r="BH159" s="10">
        <v>0</v>
      </c>
      <c r="BI159" s="10">
        <v>2</v>
      </c>
      <c r="BJ159" s="10">
        <v>45760</v>
      </c>
      <c r="BK159" s="10">
        <v>41.6</v>
      </c>
      <c r="BL159" s="10">
        <v>2.2428966713082126</v>
      </c>
      <c r="BM159" s="10">
        <v>1189</v>
      </c>
      <c r="BN159" s="9" t="s">
        <v>78</v>
      </c>
      <c r="BO159" s="9" t="s">
        <v>78</v>
      </c>
      <c r="BP159" s="12"/>
      <c r="BQ159" s="12"/>
    </row>
    <row r="160" spans="1:69" s="13" customFormat="1" ht="15" customHeight="1" x14ac:dyDescent="0.25">
      <c r="A160" s="3" t="s">
        <v>65</v>
      </c>
      <c r="B160" s="3" t="s">
        <v>66</v>
      </c>
      <c r="C160" s="3" t="s">
        <v>145</v>
      </c>
      <c r="D160" s="3" t="s">
        <v>146</v>
      </c>
      <c r="E160" s="3" t="s">
        <v>69</v>
      </c>
      <c r="F160" s="4">
        <v>7.74</v>
      </c>
      <c r="G160" s="4">
        <v>9.68</v>
      </c>
      <c r="H160" s="3" t="s">
        <v>70</v>
      </c>
      <c r="I160" s="3"/>
      <c r="J160" s="4">
        <v>2013</v>
      </c>
      <c r="K160" s="3" t="s">
        <v>147</v>
      </c>
      <c r="L160" s="5">
        <v>41821</v>
      </c>
      <c r="M160" s="5">
        <v>41851</v>
      </c>
      <c r="N160" s="4">
        <v>80.930000000000007</v>
      </c>
      <c r="O160" s="4">
        <v>102.22</v>
      </c>
      <c r="P160" s="4">
        <v>104.73</v>
      </c>
      <c r="Q160" s="4">
        <v>-2.4</v>
      </c>
      <c r="R160" s="4">
        <v>104.7</v>
      </c>
      <c r="S160" s="4">
        <v>110.59</v>
      </c>
      <c r="T160" s="3" t="s">
        <v>81</v>
      </c>
      <c r="U160" s="3" t="s">
        <v>82</v>
      </c>
      <c r="V160" s="3" t="s">
        <v>74</v>
      </c>
      <c r="W160" s="32">
        <v>0.46</v>
      </c>
      <c r="X160" s="32">
        <v>0.19863636363636364</v>
      </c>
      <c r="Y160" s="32">
        <v>2.6136363636363638E-2</v>
      </c>
      <c r="Z160" s="32">
        <v>20.075714285714284</v>
      </c>
      <c r="AA160" s="4">
        <v>3525</v>
      </c>
      <c r="AB160" s="4">
        <v>4415.4722865501881</v>
      </c>
      <c r="AC160" s="4">
        <v>20.170000000000002</v>
      </c>
      <c r="AD160" s="4">
        <v>95580</v>
      </c>
      <c r="AE160" s="4">
        <v>7735.2893999999997</v>
      </c>
      <c r="AF160" s="4">
        <v>94745</v>
      </c>
      <c r="AG160" s="4">
        <v>9684.8338999999996</v>
      </c>
      <c r="AH160" s="4">
        <v>0</v>
      </c>
      <c r="AI160" s="4">
        <v>0</v>
      </c>
      <c r="AJ160" s="4">
        <v>0</v>
      </c>
      <c r="AK160" s="4">
        <v>1949.5445</v>
      </c>
      <c r="AL160" s="4">
        <v>2184.5120999999999</v>
      </c>
      <c r="AM160" s="4">
        <v>1.8081146647332236</v>
      </c>
      <c r="AN160" s="4">
        <v>1.6136326276242645</v>
      </c>
      <c r="AO160" s="4">
        <v>835</v>
      </c>
      <c r="AP160" s="4">
        <v>868</v>
      </c>
      <c r="AQ160" s="4">
        <v>3.8</v>
      </c>
      <c r="AR160" s="4">
        <v>1.35</v>
      </c>
      <c r="AS160" s="4">
        <v>1.34</v>
      </c>
      <c r="AT160" s="4">
        <v>0.78</v>
      </c>
      <c r="AU160" s="4">
        <v>2850</v>
      </c>
      <c r="AV160" s="4">
        <v>1.1200000000000001</v>
      </c>
      <c r="AW160" s="6"/>
      <c r="AX160" s="3" t="s">
        <v>75</v>
      </c>
      <c r="AY160" s="6"/>
      <c r="AZ160" s="6" t="s">
        <v>77</v>
      </c>
      <c r="BA160" s="6"/>
      <c r="BB160" s="4">
        <v>0</v>
      </c>
      <c r="BC160" s="4">
        <v>9</v>
      </c>
      <c r="BD160" s="4">
        <v>22.85</v>
      </c>
      <c r="BE160" s="4">
        <v>0</v>
      </c>
      <c r="BF160" s="4">
        <v>0</v>
      </c>
      <c r="BG160" s="4">
        <v>0</v>
      </c>
      <c r="BH160" s="4">
        <v>0</v>
      </c>
      <c r="BI160" s="4">
        <v>2</v>
      </c>
      <c r="BJ160" s="4">
        <v>19255</v>
      </c>
      <c r="BK160" s="4">
        <v>16.890350877192983</v>
      </c>
      <c r="BL160" s="4">
        <v>1.7065681018412933</v>
      </c>
      <c r="BM160" s="4">
        <v>226</v>
      </c>
      <c r="BN160" s="3" t="s">
        <v>78</v>
      </c>
      <c r="BO160" s="3" t="s">
        <v>78</v>
      </c>
      <c r="BP160" s="6"/>
      <c r="BQ160" s="6"/>
    </row>
    <row r="161" spans="1:69" s="13" customFormat="1" ht="15" customHeight="1" x14ac:dyDescent="0.25">
      <c r="A161" s="9" t="s">
        <v>65</v>
      </c>
      <c r="B161" s="9" t="s">
        <v>66</v>
      </c>
      <c r="C161" s="9" t="s">
        <v>148</v>
      </c>
      <c r="D161" s="9" t="s">
        <v>146</v>
      </c>
      <c r="E161" s="9" t="s">
        <v>69</v>
      </c>
      <c r="F161" s="10">
        <v>7.34</v>
      </c>
      <c r="G161" s="10">
        <v>9.7899999999999991</v>
      </c>
      <c r="H161" s="9" t="s">
        <v>70</v>
      </c>
      <c r="I161" s="9"/>
      <c r="J161" s="10">
        <v>2013</v>
      </c>
      <c r="K161" s="9" t="s">
        <v>147</v>
      </c>
      <c r="L161" s="11">
        <v>41821</v>
      </c>
      <c r="M161" s="11">
        <v>41851</v>
      </c>
      <c r="N161" s="10">
        <v>78.23</v>
      </c>
      <c r="O161" s="10">
        <v>104.98</v>
      </c>
      <c r="P161" s="10">
        <v>105.76</v>
      </c>
      <c r="Q161" s="10">
        <v>-0.74</v>
      </c>
      <c r="R161" s="10">
        <v>104.94</v>
      </c>
      <c r="S161" s="10">
        <v>107.42</v>
      </c>
      <c r="T161" s="9" t="s">
        <v>81</v>
      </c>
      <c r="U161" s="9" t="s">
        <v>82</v>
      </c>
      <c r="V161" s="9" t="s">
        <v>74</v>
      </c>
      <c r="W161" s="32">
        <v>0.46</v>
      </c>
      <c r="X161" s="32">
        <v>0.19863636363636364</v>
      </c>
      <c r="Y161" s="32">
        <v>2.6136363636363638E-2</v>
      </c>
      <c r="Z161" s="32">
        <v>20.075714285714284</v>
      </c>
      <c r="AA161" s="10">
        <v>3987.5</v>
      </c>
      <c r="AB161" s="10">
        <v>4234.0501491537489</v>
      </c>
      <c r="AC161" s="10">
        <v>5.82</v>
      </c>
      <c r="AD161" s="10">
        <v>93810</v>
      </c>
      <c r="AE161" s="10">
        <v>7338.7563</v>
      </c>
      <c r="AF161" s="10">
        <v>93300</v>
      </c>
      <c r="AG161" s="10">
        <v>9794.634</v>
      </c>
      <c r="AH161" s="10">
        <v>0</v>
      </c>
      <c r="AI161" s="10">
        <v>0</v>
      </c>
      <c r="AJ161" s="10">
        <v>0</v>
      </c>
      <c r="AK161" s="10">
        <v>2455.8777</v>
      </c>
      <c r="AL161" s="10">
        <v>2452.1457</v>
      </c>
      <c r="AM161" s="10">
        <v>1.6236557708065023</v>
      </c>
      <c r="AN161" s="10">
        <v>1.6261268651369289</v>
      </c>
      <c r="AO161" s="10">
        <v>510</v>
      </c>
      <c r="AP161" s="10">
        <v>866</v>
      </c>
      <c r="AQ161" s="10">
        <v>41.11</v>
      </c>
      <c r="AR161" s="10">
        <v>1.56</v>
      </c>
      <c r="AS161" s="10">
        <v>1.56</v>
      </c>
      <c r="AT161" s="10">
        <v>0.98</v>
      </c>
      <c r="AU161" s="10">
        <v>3187.5</v>
      </c>
      <c r="AV161" s="10">
        <v>1.1200000000000001</v>
      </c>
      <c r="AW161" s="12"/>
      <c r="AX161" s="9" t="s">
        <v>75</v>
      </c>
      <c r="AY161" s="12"/>
      <c r="AZ161" s="12" t="s">
        <v>77</v>
      </c>
      <c r="BA161" s="12"/>
      <c r="BB161" s="10">
        <v>0</v>
      </c>
      <c r="BC161" s="10">
        <v>6</v>
      </c>
      <c r="BD161" s="10">
        <v>22.85</v>
      </c>
      <c r="BE161" s="10">
        <v>0</v>
      </c>
      <c r="BF161" s="10">
        <v>0</v>
      </c>
      <c r="BG161" s="10">
        <v>0</v>
      </c>
      <c r="BH161" s="10">
        <v>0</v>
      </c>
      <c r="BI161" s="10">
        <v>2</v>
      </c>
      <c r="BJ161" s="10">
        <v>16460</v>
      </c>
      <c r="BK161" s="10">
        <v>17.145833333333332</v>
      </c>
      <c r="BL161" s="10">
        <v>1.6290114386894727</v>
      </c>
      <c r="BM161" s="10">
        <v>1151</v>
      </c>
      <c r="BN161" s="9" t="s">
        <v>78</v>
      </c>
      <c r="BO161" s="9" t="s">
        <v>78</v>
      </c>
      <c r="BP161" s="12"/>
      <c r="BQ161" s="12"/>
    </row>
    <row r="162" spans="1:69" s="13" customFormat="1" ht="15" customHeight="1" x14ac:dyDescent="0.25">
      <c r="A162" s="9" t="s">
        <v>65</v>
      </c>
      <c r="B162" s="9" t="s">
        <v>66</v>
      </c>
      <c r="C162" s="9" t="s">
        <v>161</v>
      </c>
      <c r="D162" s="9" t="s">
        <v>159</v>
      </c>
      <c r="E162" s="9" t="s">
        <v>69</v>
      </c>
      <c r="F162" s="10">
        <v>8.48</v>
      </c>
      <c r="G162" s="10">
        <v>9.7899999999999991</v>
      </c>
      <c r="H162" s="9" t="s">
        <v>70</v>
      </c>
      <c r="I162" s="9"/>
      <c r="J162" s="10">
        <v>2013</v>
      </c>
      <c r="K162" s="9" t="s">
        <v>88</v>
      </c>
      <c r="L162" s="11">
        <v>41821</v>
      </c>
      <c r="M162" s="11">
        <v>41851</v>
      </c>
      <c r="N162" s="10">
        <v>252.05</v>
      </c>
      <c r="O162" s="10">
        <v>291.87</v>
      </c>
      <c r="P162" s="10">
        <v>292.24</v>
      </c>
      <c r="Q162" s="10">
        <v>-0.13</v>
      </c>
      <c r="R162" s="10">
        <v>291.87</v>
      </c>
      <c r="S162" s="10">
        <v>294.27999999999997</v>
      </c>
      <c r="T162" s="9" t="s">
        <v>83</v>
      </c>
      <c r="U162" s="9" t="s">
        <v>82</v>
      </c>
      <c r="V162" s="9" t="s">
        <v>74</v>
      </c>
      <c r="W162" s="32">
        <v>0.46</v>
      </c>
      <c r="X162" s="32">
        <v>0.19863636363636364</v>
      </c>
      <c r="Y162" s="32">
        <v>2.6136363636363638E-2</v>
      </c>
      <c r="Z162" s="32">
        <v>20.075714285714284</v>
      </c>
      <c r="AA162" s="10">
        <v>7262.5</v>
      </c>
      <c r="AB162" s="10">
        <v>7639.209333976687</v>
      </c>
      <c r="AC162" s="10">
        <v>4.93</v>
      </c>
      <c r="AD162" s="10">
        <v>94252</v>
      </c>
      <c r="AE162" s="10">
        <v>23756.2166</v>
      </c>
      <c r="AF162" s="10">
        <v>93902</v>
      </c>
      <c r="AG162" s="10">
        <v>27407.176739999999</v>
      </c>
      <c r="AH162" s="10">
        <v>0</v>
      </c>
      <c r="AI162" s="10">
        <v>0</v>
      </c>
      <c r="AJ162" s="10">
        <v>0</v>
      </c>
      <c r="AK162" s="10">
        <v>3650.9601400000001</v>
      </c>
      <c r="AL162" s="10">
        <v>3650.9601400000001</v>
      </c>
      <c r="AM162" s="10">
        <v>1.9892027635229126</v>
      </c>
      <c r="AN162" s="10">
        <v>1.9892027635229126</v>
      </c>
      <c r="AO162" s="10">
        <v>420</v>
      </c>
      <c r="AP162" s="10">
        <v>558</v>
      </c>
      <c r="AQ162" s="10">
        <v>24.73</v>
      </c>
      <c r="AR162" s="10">
        <v>0.95</v>
      </c>
      <c r="AS162" s="10">
        <v>0.95</v>
      </c>
      <c r="AT162" s="10">
        <v>0.49</v>
      </c>
      <c r="AU162" s="10">
        <v>7262.5</v>
      </c>
      <c r="AV162" s="10">
        <v>1.1200000000000001</v>
      </c>
      <c r="AW162" s="12"/>
      <c r="AX162" s="9" t="s">
        <v>75</v>
      </c>
      <c r="AY162" s="9" t="s">
        <v>160</v>
      </c>
      <c r="AZ162" s="12" t="s">
        <v>77</v>
      </c>
      <c r="BA162" s="12"/>
      <c r="BB162" s="10">
        <v>0</v>
      </c>
      <c r="BC162" s="10">
        <v>6</v>
      </c>
      <c r="BD162" s="10">
        <v>22.85</v>
      </c>
      <c r="BE162" s="10">
        <v>0</v>
      </c>
      <c r="BF162" s="10">
        <v>0</v>
      </c>
      <c r="BG162" s="10">
        <v>0</v>
      </c>
      <c r="BH162" s="10">
        <v>0</v>
      </c>
      <c r="BI162" s="10">
        <v>2</v>
      </c>
      <c r="BJ162" s="10">
        <v>24044.99</v>
      </c>
      <c r="BK162" s="10">
        <v>20.205875647552574</v>
      </c>
      <c r="BL162" s="10">
        <v>1.853747713164956</v>
      </c>
      <c r="BM162" s="10">
        <v>2396</v>
      </c>
      <c r="BN162" s="9" t="s">
        <v>78</v>
      </c>
      <c r="BO162" s="9" t="s">
        <v>78</v>
      </c>
      <c r="BP162" s="12"/>
      <c r="BQ162" s="12"/>
    </row>
    <row r="163" spans="1:69" s="13" customFormat="1" ht="15" customHeight="1" x14ac:dyDescent="0.25">
      <c r="A163" s="9" t="s">
        <v>65</v>
      </c>
      <c r="B163" s="9" t="s">
        <v>66</v>
      </c>
      <c r="C163" s="9" t="s">
        <v>162</v>
      </c>
      <c r="D163" s="9" t="s">
        <v>163</v>
      </c>
      <c r="E163" s="9" t="s">
        <v>69</v>
      </c>
      <c r="F163" s="10">
        <v>2.2599999999999998</v>
      </c>
      <c r="G163" s="10">
        <v>4.32</v>
      </c>
      <c r="H163" s="9" t="s">
        <v>86</v>
      </c>
      <c r="I163" s="9" t="s">
        <v>164</v>
      </c>
      <c r="J163" s="10">
        <v>2014</v>
      </c>
      <c r="K163" s="9" t="s">
        <v>88</v>
      </c>
      <c r="L163" s="11">
        <v>41821</v>
      </c>
      <c r="M163" s="11">
        <v>41851</v>
      </c>
      <c r="N163" s="10">
        <v>20.76</v>
      </c>
      <c r="O163" s="10">
        <v>39.78</v>
      </c>
      <c r="P163" s="10">
        <v>39.76</v>
      </c>
      <c r="Q163" s="10">
        <v>0.05</v>
      </c>
      <c r="R163" s="10">
        <v>39.75</v>
      </c>
      <c r="S163" s="10">
        <v>40.450000000000003</v>
      </c>
      <c r="T163" s="9" t="s">
        <v>79</v>
      </c>
      <c r="U163" s="9" t="s">
        <v>73</v>
      </c>
      <c r="V163" s="9" t="s">
        <v>74</v>
      </c>
      <c r="W163" s="32">
        <f>VLOOKUP(V163,Tables!$M$2:$N$9,2,FALSE)</f>
        <v>0.44</v>
      </c>
      <c r="X163" s="32">
        <f>VLOOKUP(V163,Tables!$M$2:$P$9,3,FALSE)</f>
        <v>0.19</v>
      </c>
      <c r="Y163" s="32">
        <f>VLOOKUP(V163,Tables!$M$2:$P$9,4,FALSE)</f>
        <v>2.5000000000000001E-2</v>
      </c>
      <c r="Z163" s="32">
        <v>19.2</v>
      </c>
      <c r="AA163" s="10">
        <v>2633.5</v>
      </c>
      <c r="AB163" s="10">
        <v>2730.600113152891</v>
      </c>
      <c r="AC163" s="10">
        <v>3.56</v>
      </c>
      <c r="AD163" s="10">
        <v>108955</v>
      </c>
      <c r="AE163" s="10">
        <v>2261.9058</v>
      </c>
      <c r="AF163" s="10">
        <v>108485</v>
      </c>
      <c r="AG163" s="10">
        <v>4315.5333000000001</v>
      </c>
      <c r="AH163" s="10">
        <v>0</v>
      </c>
      <c r="AI163" s="10">
        <v>0</v>
      </c>
      <c r="AJ163" s="10">
        <v>0</v>
      </c>
      <c r="AK163" s="10">
        <v>2053.6275000000001</v>
      </c>
      <c r="AL163" s="10">
        <v>2050.3729499999999</v>
      </c>
      <c r="AM163" s="10">
        <v>1.2823649858603861</v>
      </c>
      <c r="AN163" s="10">
        <v>1.2844004794347292</v>
      </c>
      <c r="AO163" s="10">
        <v>470</v>
      </c>
      <c r="AP163" s="10">
        <v>1104</v>
      </c>
      <c r="AQ163" s="10">
        <v>57.43</v>
      </c>
      <c r="AR163" s="10">
        <v>2.76</v>
      </c>
      <c r="AS163" s="10">
        <v>2.76</v>
      </c>
      <c r="AT163" s="10">
        <v>2.17</v>
      </c>
      <c r="AU163" s="10">
        <v>2383.5</v>
      </c>
      <c r="AV163" s="10">
        <v>1.607</v>
      </c>
      <c r="AW163" s="12"/>
      <c r="AX163" s="9" t="s">
        <v>75</v>
      </c>
      <c r="AY163" s="12"/>
      <c r="AZ163" s="12" t="s">
        <v>77</v>
      </c>
      <c r="BA163" s="12"/>
      <c r="BB163" s="10">
        <v>0</v>
      </c>
      <c r="BC163" s="10">
        <v>1</v>
      </c>
      <c r="BD163" s="10">
        <v>22.85</v>
      </c>
      <c r="BE163" s="10">
        <v>0</v>
      </c>
      <c r="BF163" s="10">
        <v>0</v>
      </c>
      <c r="BG163" s="10">
        <v>0</v>
      </c>
      <c r="BH163" s="10">
        <v>0</v>
      </c>
      <c r="BI163" s="10">
        <v>2</v>
      </c>
      <c r="BJ163" s="10">
        <v>1815</v>
      </c>
      <c r="BK163" s="10">
        <v>1.6455122393472348</v>
      </c>
      <c r="BL163" s="10">
        <v>1.2657760987241529</v>
      </c>
      <c r="BM163" s="10">
        <v>595</v>
      </c>
      <c r="BN163" s="9" t="s">
        <v>95</v>
      </c>
      <c r="BO163" s="9" t="s">
        <v>95</v>
      </c>
      <c r="BP163" s="12"/>
      <c r="BQ163" s="12"/>
    </row>
    <row r="164" spans="1:69" s="13" customFormat="1" ht="15" customHeight="1" x14ac:dyDescent="0.25">
      <c r="A164" s="9" t="s">
        <v>65</v>
      </c>
      <c r="B164" s="9" t="s">
        <v>66</v>
      </c>
      <c r="C164" s="9" t="s">
        <v>169</v>
      </c>
      <c r="D164" s="9" t="s">
        <v>167</v>
      </c>
      <c r="E164" s="9" t="s">
        <v>69</v>
      </c>
      <c r="F164" s="10">
        <v>5.88</v>
      </c>
      <c r="G164" s="10">
        <v>6.9</v>
      </c>
      <c r="H164" s="9" t="s">
        <v>70</v>
      </c>
      <c r="I164" s="9"/>
      <c r="J164" s="10">
        <v>2013</v>
      </c>
      <c r="K164" s="9" t="s">
        <v>93</v>
      </c>
      <c r="L164" s="11">
        <v>41821</v>
      </c>
      <c r="M164" s="11">
        <v>41851</v>
      </c>
      <c r="N164" s="10">
        <v>241.36</v>
      </c>
      <c r="O164" s="10">
        <v>284.95</v>
      </c>
      <c r="P164" s="10">
        <v>286.25</v>
      </c>
      <c r="Q164" s="10">
        <v>-0.45</v>
      </c>
      <c r="R164" s="10">
        <v>284.94</v>
      </c>
      <c r="S164" s="10">
        <v>283.19</v>
      </c>
      <c r="T164" s="9" t="s">
        <v>83</v>
      </c>
      <c r="U164" s="9" t="s">
        <v>82</v>
      </c>
      <c r="V164" s="9" t="s">
        <v>74</v>
      </c>
      <c r="W164" s="32">
        <v>0.46</v>
      </c>
      <c r="X164" s="32">
        <v>0.19863636363636364</v>
      </c>
      <c r="Y164" s="32">
        <v>2.6136363636363638E-2</v>
      </c>
      <c r="Z164" s="32">
        <v>20.075714285714284</v>
      </c>
      <c r="AA164" s="10">
        <v>5825</v>
      </c>
      <c r="AB164" s="10">
        <v>5421.5333025783966</v>
      </c>
      <c r="AC164" s="10">
        <v>-7.44</v>
      </c>
      <c r="AD164" s="10">
        <v>68195</v>
      </c>
      <c r="AE164" s="10">
        <v>16459.5452</v>
      </c>
      <c r="AF164" s="10">
        <v>67800</v>
      </c>
      <c r="AG164" s="10">
        <v>19319.61</v>
      </c>
      <c r="AH164" s="10">
        <v>0</v>
      </c>
      <c r="AI164" s="10">
        <v>0</v>
      </c>
      <c r="AJ164" s="10">
        <v>0</v>
      </c>
      <c r="AK164" s="10">
        <v>2860.0648000000001</v>
      </c>
      <c r="AL164" s="10">
        <v>2859.3868000000002</v>
      </c>
      <c r="AM164" s="10">
        <v>2.0366671412479884</v>
      </c>
      <c r="AN164" s="10">
        <v>2.0371500630834554</v>
      </c>
      <c r="AO164" s="10">
        <v>450</v>
      </c>
      <c r="AP164" s="10">
        <v>403</v>
      </c>
      <c r="AQ164" s="10">
        <v>-11.66</v>
      </c>
      <c r="AR164" s="10">
        <v>1.0900000000000001</v>
      </c>
      <c r="AS164" s="10">
        <v>1.0900000000000001</v>
      </c>
      <c r="AT164" s="10">
        <v>0.55000000000000004</v>
      </c>
      <c r="AU164" s="10">
        <v>5225</v>
      </c>
      <c r="AV164" s="10">
        <v>1.1200000000000001</v>
      </c>
      <c r="AW164" s="12"/>
      <c r="AX164" s="9" t="s">
        <v>75</v>
      </c>
      <c r="AY164" s="9" t="s">
        <v>168</v>
      </c>
      <c r="AZ164" s="12" t="s">
        <v>77</v>
      </c>
      <c r="BA164" s="12"/>
      <c r="BB164" s="10">
        <v>0</v>
      </c>
      <c r="BC164" s="10">
        <v>6</v>
      </c>
      <c r="BD164" s="10">
        <v>22.85</v>
      </c>
      <c r="BE164" s="10">
        <v>0</v>
      </c>
      <c r="BF164" s="10">
        <v>0</v>
      </c>
      <c r="BG164" s="10">
        <v>0</v>
      </c>
      <c r="BH164" s="10">
        <v>0</v>
      </c>
      <c r="BI164" s="10">
        <v>2</v>
      </c>
      <c r="BJ164" s="10">
        <v>41945</v>
      </c>
      <c r="BK164" s="10">
        <v>38.131818181818183</v>
      </c>
      <c r="BL164" s="10">
        <v>1.7793324338139083</v>
      </c>
      <c r="BM164" s="10">
        <v>1110</v>
      </c>
      <c r="BN164" s="9" t="s">
        <v>78</v>
      </c>
      <c r="BO164" s="9" t="s">
        <v>78</v>
      </c>
      <c r="BP164" s="12"/>
      <c r="BQ164" s="12"/>
    </row>
    <row r="165" spans="1:69" s="13" customFormat="1" ht="15" customHeight="1" x14ac:dyDescent="0.25">
      <c r="A165" s="9" t="s">
        <v>65</v>
      </c>
      <c r="B165" s="9" t="s">
        <v>66</v>
      </c>
      <c r="C165" s="9" t="s">
        <v>152</v>
      </c>
      <c r="D165" s="9" t="s">
        <v>183</v>
      </c>
      <c r="E165" s="9" t="s">
        <v>69</v>
      </c>
      <c r="F165" s="10">
        <v>3.97</v>
      </c>
      <c r="G165" s="10">
        <v>6</v>
      </c>
      <c r="H165" s="9" t="s">
        <v>86</v>
      </c>
      <c r="I165" s="9" t="s">
        <v>184</v>
      </c>
      <c r="J165" s="10">
        <v>2013</v>
      </c>
      <c r="K165" s="9" t="s">
        <v>185</v>
      </c>
      <c r="L165" s="11">
        <v>41821</v>
      </c>
      <c r="M165" s="11">
        <v>41851</v>
      </c>
      <c r="N165" s="10">
        <v>40.93</v>
      </c>
      <c r="O165" s="10">
        <v>62.2</v>
      </c>
      <c r="P165" s="10">
        <v>62.24</v>
      </c>
      <c r="Q165" s="10">
        <v>-0.06</v>
      </c>
      <c r="R165" s="10">
        <v>62.2</v>
      </c>
      <c r="S165" s="10">
        <v>65.02</v>
      </c>
      <c r="T165" s="9" t="s">
        <v>89</v>
      </c>
      <c r="U165" s="9" t="s">
        <v>90</v>
      </c>
      <c r="V165" s="9" t="s">
        <v>74</v>
      </c>
      <c r="W165" s="32">
        <v>0.48</v>
      </c>
      <c r="X165" s="32">
        <v>0.20727272727272728</v>
      </c>
      <c r="Y165" s="32">
        <v>2.7272727272727275E-2</v>
      </c>
      <c r="Z165" s="32">
        <v>20.948571428571427</v>
      </c>
      <c r="AA165" s="10">
        <v>2781.5</v>
      </c>
      <c r="AB165" s="10">
        <v>3160.4789590627911</v>
      </c>
      <c r="AC165" s="10">
        <v>11.99</v>
      </c>
      <c r="AD165" s="10">
        <v>96979</v>
      </c>
      <c r="AE165" s="10">
        <v>3969.3504699999999</v>
      </c>
      <c r="AF165" s="10">
        <v>96434</v>
      </c>
      <c r="AG165" s="10">
        <v>5998.1948000000002</v>
      </c>
      <c r="AH165" s="10">
        <v>0</v>
      </c>
      <c r="AI165" s="10">
        <v>0</v>
      </c>
      <c r="AJ165" s="10">
        <v>0</v>
      </c>
      <c r="AK165" s="10">
        <v>2028.8443299999999</v>
      </c>
      <c r="AL165" s="10">
        <v>2028.8443299999999</v>
      </c>
      <c r="AM165" s="10">
        <v>1.3709775357678624</v>
      </c>
      <c r="AN165" s="10">
        <v>1.3709775357678624</v>
      </c>
      <c r="AO165" s="10">
        <v>575</v>
      </c>
      <c r="AP165" s="10">
        <v>885</v>
      </c>
      <c r="AQ165" s="10">
        <v>35.03</v>
      </c>
      <c r="AR165" s="10">
        <v>1.89</v>
      </c>
      <c r="AS165" s="10">
        <v>1.89</v>
      </c>
      <c r="AT165" s="10">
        <v>1.39</v>
      </c>
      <c r="AU165" s="10">
        <v>2781.5</v>
      </c>
      <c r="AV165" s="10">
        <v>1.224</v>
      </c>
      <c r="AW165" s="12"/>
      <c r="AX165" s="9" t="s">
        <v>75</v>
      </c>
      <c r="AY165" s="12"/>
      <c r="AZ165" s="12" t="s">
        <v>77</v>
      </c>
      <c r="BA165" s="12"/>
      <c r="BB165" s="10">
        <v>0</v>
      </c>
      <c r="BC165" s="10">
        <v>2</v>
      </c>
      <c r="BD165" s="10">
        <v>22.85</v>
      </c>
      <c r="BE165" s="10">
        <v>0</v>
      </c>
      <c r="BF165" s="10">
        <v>0</v>
      </c>
      <c r="BG165" s="10">
        <v>0</v>
      </c>
      <c r="BH165" s="10">
        <v>0</v>
      </c>
      <c r="BI165" s="10">
        <v>2</v>
      </c>
      <c r="BJ165" s="10">
        <v>5105</v>
      </c>
      <c r="BK165" s="10">
        <v>5.1932858596134279</v>
      </c>
      <c r="BL165" s="10">
        <v>1.7642565890519517</v>
      </c>
      <c r="BM165" s="10">
        <v>903</v>
      </c>
      <c r="BN165" s="9" t="s">
        <v>78</v>
      </c>
      <c r="BO165" s="9" t="s">
        <v>78</v>
      </c>
      <c r="BP165" s="12"/>
      <c r="BQ165" s="12"/>
    </row>
    <row r="166" spans="1:69" s="13" customFormat="1" ht="15" customHeight="1" x14ac:dyDescent="0.25">
      <c r="A166" s="9" t="s">
        <v>65</v>
      </c>
      <c r="B166" s="9" t="s">
        <v>66</v>
      </c>
      <c r="C166" s="9" t="s">
        <v>155</v>
      </c>
      <c r="D166" s="9" t="s">
        <v>189</v>
      </c>
      <c r="E166" s="9" t="s">
        <v>69</v>
      </c>
      <c r="F166" s="10">
        <v>2.6</v>
      </c>
      <c r="G166" s="10">
        <v>4.3600000000000003</v>
      </c>
      <c r="H166" s="9" t="s">
        <v>86</v>
      </c>
      <c r="I166" s="9" t="s">
        <v>190</v>
      </c>
      <c r="J166" s="10">
        <v>2014</v>
      </c>
      <c r="K166" s="9" t="s">
        <v>71</v>
      </c>
      <c r="L166" s="11">
        <v>41821</v>
      </c>
      <c r="M166" s="11">
        <v>41851</v>
      </c>
      <c r="N166" s="10">
        <v>24.11</v>
      </c>
      <c r="O166" s="10">
        <v>40.619999999999997</v>
      </c>
      <c r="P166" s="10">
        <v>40.6</v>
      </c>
      <c r="Q166" s="10">
        <v>0.05</v>
      </c>
      <c r="R166" s="10">
        <v>40.630000000000003</v>
      </c>
      <c r="S166" s="10">
        <v>45.01</v>
      </c>
      <c r="T166" s="9" t="s">
        <v>79</v>
      </c>
      <c r="U166" s="9" t="s">
        <v>73</v>
      </c>
      <c r="V166" s="9" t="s">
        <v>74</v>
      </c>
      <c r="W166" s="32">
        <f>VLOOKUP(V166,Tables!$M$2:$N$9,2,FALSE)</f>
        <v>0.44</v>
      </c>
      <c r="X166" s="32">
        <f>VLOOKUP(V166,Tables!$M$2:$P$9,3,FALSE)</f>
        <v>0.19</v>
      </c>
      <c r="Y166" s="32">
        <f>VLOOKUP(V166,Tables!$M$2:$P$9,4,FALSE)</f>
        <v>2.5000000000000001E-2</v>
      </c>
      <c r="Z166" s="32">
        <v>19.2</v>
      </c>
      <c r="AA166" s="10">
        <v>2273</v>
      </c>
      <c r="AB166" s="10">
        <v>2896.9882129233797</v>
      </c>
      <c r="AC166" s="10">
        <v>21.54</v>
      </c>
      <c r="AD166" s="10">
        <v>107790</v>
      </c>
      <c r="AE166" s="10">
        <v>2598.8168999999998</v>
      </c>
      <c r="AF166" s="10">
        <v>107215</v>
      </c>
      <c r="AG166" s="10">
        <v>4355.0733</v>
      </c>
      <c r="AH166" s="10">
        <v>0</v>
      </c>
      <c r="AI166" s="10">
        <v>0</v>
      </c>
      <c r="AJ166" s="10">
        <v>0</v>
      </c>
      <c r="AK166" s="10">
        <v>1756.2564</v>
      </c>
      <c r="AL166" s="10">
        <v>1757.32855</v>
      </c>
      <c r="AM166" s="10">
        <v>1.2942301591043313</v>
      </c>
      <c r="AN166" s="10">
        <v>1.293440546447618</v>
      </c>
      <c r="AO166" s="10">
        <v>575</v>
      </c>
      <c r="AP166" s="10">
        <v>1052</v>
      </c>
      <c r="AQ166" s="10">
        <v>45.34</v>
      </c>
      <c r="AR166" s="10">
        <v>2.23</v>
      </c>
      <c r="AS166" s="10">
        <v>2.23</v>
      </c>
      <c r="AT166" s="10">
        <v>1.74</v>
      </c>
      <c r="AU166" s="10">
        <v>1998</v>
      </c>
      <c r="AV166" s="10">
        <v>1.607</v>
      </c>
      <c r="AW166" s="12"/>
      <c r="AX166" s="9" t="s">
        <v>75</v>
      </c>
      <c r="AY166" s="12"/>
      <c r="AZ166" s="12" t="s">
        <v>77</v>
      </c>
      <c r="BA166" s="12"/>
      <c r="BB166" s="10">
        <v>0</v>
      </c>
      <c r="BC166" s="10">
        <v>1</v>
      </c>
      <c r="BD166" s="10">
        <v>22.85</v>
      </c>
      <c r="BE166" s="10">
        <v>0</v>
      </c>
      <c r="BF166" s="10">
        <v>0</v>
      </c>
      <c r="BG166" s="10">
        <v>0</v>
      </c>
      <c r="BH166" s="10">
        <v>0</v>
      </c>
      <c r="BI166" s="10">
        <v>2</v>
      </c>
      <c r="BJ166" s="10">
        <v>4585</v>
      </c>
      <c r="BK166" s="10">
        <v>4.0828138913624219</v>
      </c>
      <c r="BL166" s="10">
        <v>1.3277817970632431</v>
      </c>
      <c r="BM166" s="10">
        <v>595</v>
      </c>
      <c r="BN166" s="9" t="s">
        <v>78</v>
      </c>
      <c r="BO166" s="9" t="s">
        <v>78</v>
      </c>
      <c r="BP166" s="12"/>
      <c r="BQ166" s="12"/>
    </row>
    <row r="167" spans="1:69" s="13" customFormat="1" ht="15" customHeight="1" x14ac:dyDescent="0.25">
      <c r="A167" s="9" t="s">
        <v>65</v>
      </c>
      <c r="B167" s="9" t="s">
        <v>66</v>
      </c>
      <c r="C167" s="9" t="s">
        <v>192</v>
      </c>
      <c r="D167" s="9" t="s">
        <v>193</v>
      </c>
      <c r="E167" s="9" t="s">
        <v>69</v>
      </c>
      <c r="F167" s="10">
        <v>1.61</v>
      </c>
      <c r="G167" s="10">
        <v>3.01</v>
      </c>
      <c r="H167" s="9" t="s">
        <v>86</v>
      </c>
      <c r="I167" s="9" t="s">
        <v>194</v>
      </c>
      <c r="J167" s="10">
        <v>2014</v>
      </c>
      <c r="K167" s="9" t="s">
        <v>88</v>
      </c>
      <c r="L167" s="11">
        <v>41821</v>
      </c>
      <c r="M167" s="11">
        <v>41851</v>
      </c>
      <c r="N167" s="10">
        <v>21.14</v>
      </c>
      <c r="O167" s="10">
        <v>39.72</v>
      </c>
      <c r="P167" s="10">
        <v>39.71</v>
      </c>
      <c r="Q167" s="10">
        <v>0.03</v>
      </c>
      <c r="R167" s="10">
        <v>39.72</v>
      </c>
      <c r="S167" s="10">
        <v>40.94</v>
      </c>
      <c r="T167" s="9" t="s">
        <v>79</v>
      </c>
      <c r="U167" s="9" t="s">
        <v>73</v>
      </c>
      <c r="V167" s="9" t="s">
        <v>74</v>
      </c>
      <c r="W167" s="32">
        <f>VLOOKUP(V167,Tables!$M$2:$N$9,2,FALSE)</f>
        <v>0.44</v>
      </c>
      <c r="X167" s="32">
        <f>VLOOKUP(V167,Tables!$M$2:$P$9,3,FALSE)</f>
        <v>0.19</v>
      </c>
      <c r="Y167" s="32">
        <f>VLOOKUP(V167,Tables!$M$2:$P$9,4,FALSE)</f>
        <v>2.5000000000000001E-2</v>
      </c>
      <c r="Z167" s="32">
        <v>19.2</v>
      </c>
      <c r="AA167" s="10">
        <v>1801.5</v>
      </c>
      <c r="AB167" s="10">
        <v>1923.4259644114973</v>
      </c>
      <c r="AC167" s="10">
        <v>6.34</v>
      </c>
      <c r="AD167" s="10">
        <v>76350</v>
      </c>
      <c r="AE167" s="10">
        <v>1614.039</v>
      </c>
      <c r="AF167" s="10">
        <v>75810</v>
      </c>
      <c r="AG167" s="10">
        <v>3011.1732000000002</v>
      </c>
      <c r="AH167" s="10">
        <v>0</v>
      </c>
      <c r="AI167" s="10">
        <v>0</v>
      </c>
      <c r="AJ167" s="10">
        <v>0</v>
      </c>
      <c r="AK167" s="10">
        <v>1397.1342</v>
      </c>
      <c r="AL167" s="10">
        <v>1397.1342</v>
      </c>
      <c r="AM167" s="10">
        <v>1.2894251676037993</v>
      </c>
      <c r="AN167" s="10">
        <v>1.2894251676037993</v>
      </c>
      <c r="AO167" s="10">
        <v>540</v>
      </c>
      <c r="AP167" s="10">
        <v>762</v>
      </c>
      <c r="AQ167" s="10">
        <v>29.13</v>
      </c>
      <c r="AR167" s="10">
        <v>2.68</v>
      </c>
      <c r="AS167" s="10">
        <v>2.68</v>
      </c>
      <c r="AT167" s="10">
        <v>2.1</v>
      </c>
      <c r="AU167" s="10">
        <v>1801.5</v>
      </c>
      <c r="AV167" s="10">
        <v>1.607</v>
      </c>
      <c r="AW167" s="12"/>
      <c r="AX167" s="9" t="s">
        <v>75</v>
      </c>
      <c r="AY167" s="12"/>
      <c r="AZ167" s="12" t="s">
        <v>77</v>
      </c>
      <c r="BA167" s="12"/>
      <c r="BB167" s="10">
        <v>0</v>
      </c>
      <c r="BC167" s="10">
        <v>1</v>
      </c>
      <c r="BD167" s="10">
        <v>22.85</v>
      </c>
      <c r="BE167" s="10">
        <v>0</v>
      </c>
      <c r="BF167" s="10">
        <v>0</v>
      </c>
      <c r="BG167" s="10">
        <v>0</v>
      </c>
      <c r="BH167" s="10">
        <v>0</v>
      </c>
      <c r="BI167" s="10">
        <v>2</v>
      </c>
      <c r="BJ167" s="10">
        <v>2240</v>
      </c>
      <c r="BK167" s="10">
        <v>2.8681177976952625</v>
      </c>
      <c r="BL167" s="10">
        <v>1.2760892689015435</v>
      </c>
      <c r="BM167" s="10">
        <v>3901</v>
      </c>
      <c r="BN167" s="9" t="s">
        <v>134</v>
      </c>
      <c r="BO167" s="9" t="s">
        <v>95</v>
      </c>
      <c r="BP167" s="12"/>
      <c r="BQ167" s="12"/>
    </row>
    <row r="168" spans="1:69" s="13" customFormat="1" ht="15" customHeight="1" x14ac:dyDescent="0.25">
      <c r="A168" s="9" t="s">
        <v>65</v>
      </c>
      <c r="B168" s="9" t="s">
        <v>66</v>
      </c>
      <c r="C168" s="9" t="s">
        <v>195</v>
      </c>
      <c r="D168" s="9" t="s">
        <v>196</v>
      </c>
      <c r="E168" s="9" t="s">
        <v>69</v>
      </c>
      <c r="F168" s="10">
        <v>1.93</v>
      </c>
      <c r="G168" s="10">
        <v>3.67</v>
      </c>
      <c r="H168" s="9" t="s">
        <v>86</v>
      </c>
      <c r="I168" s="9" t="s">
        <v>194</v>
      </c>
      <c r="J168" s="10">
        <v>2014</v>
      </c>
      <c r="K168" s="9" t="s">
        <v>88</v>
      </c>
      <c r="L168" s="11">
        <v>41821</v>
      </c>
      <c r="M168" s="11">
        <v>41851</v>
      </c>
      <c r="N168" s="10">
        <v>20.27</v>
      </c>
      <c r="O168" s="10">
        <v>38.799999999999997</v>
      </c>
      <c r="P168" s="10">
        <v>38.86</v>
      </c>
      <c r="Q168" s="10">
        <v>-0.15</v>
      </c>
      <c r="R168" s="10">
        <v>38.79</v>
      </c>
      <c r="S168" s="10">
        <v>39.729999999999997</v>
      </c>
      <c r="T168" s="9" t="s">
        <v>79</v>
      </c>
      <c r="U168" s="9" t="s">
        <v>73</v>
      </c>
      <c r="V168" s="9" t="s">
        <v>74</v>
      </c>
      <c r="W168" s="32">
        <f>VLOOKUP(V168,Tables!$M$2:$N$9,2,FALSE)</f>
        <v>0.44</v>
      </c>
      <c r="X168" s="32">
        <f>VLOOKUP(V168,Tables!$M$2:$P$9,3,FALSE)</f>
        <v>0.19</v>
      </c>
      <c r="Y168" s="32">
        <f>VLOOKUP(V168,Tables!$M$2:$P$9,4,FALSE)</f>
        <v>2.5000000000000001E-2</v>
      </c>
      <c r="Z168" s="32">
        <v>19.2</v>
      </c>
      <c r="AA168" s="10">
        <v>2242.5</v>
      </c>
      <c r="AB168" s="10">
        <v>2350.6284996283052</v>
      </c>
      <c r="AC168" s="10">
        <v>4.5999999999999996</v>
      </c>
      <c r="AD168" s="10">
        <v>95120</v>
      </c>
      <c r="AE168" s="10">
        <v>1928.0824</v>
      </c>
      <c r="AF168" s="10">
        <v>94580</v>
      </c>
      <c r="AG168" s="10">
        <v>3669.7040000000002</v>
      </c>
      <c r="AH168" s="10">
        <v>0</v>
      </c>
      <c r="AI168" s="10">
        <v>0</v>
      </c>
      <c r="AJ168" s="10">
        <v>0</v>
      </c>
      <c r="AK168" s="10">
        <v>1741.6215999999999</v>
      </c>
      <c r="AL168" s="10">
        <v>1740.6758</v>
      </c>
      <c r="AM168" s="10">
        <v>1.2875931258546633</v>
      </c>
      <c r="AN168" s="10">
        <v>1.2882927423935002</v>
      </c>
      <c r="AO168" s="10">
        <v>540</v>
      </c>
      <c r="AP168" s="10">
        <v>970</v>
      </c>
      <c r="AQ168" s="10">
        <v>44.33</v>
      </c>
      <c r="AR168" s="10">
        <v>2.76</v>
      </c>
      <c r="AS168" s="10">
        <v>2.76</v>
      </c>
      <c r="AT168" s="10">
        <v>2.16</v>
      </c>
      <c r="AU168" s="10">
        <v>2042.5</v>
      </c>
      <c r="AV168" s="10">
        <v>1.607</v>
      </c>
      <c r="AW168" s="12"/>
      <c r="AX168" s="9" t="s">
        <v>75</v>
      </c>
      <c r="AY168" s="12"/>
      <c r="AZ168" s="12" t="s">
        <v>77</v>
      </c>
      <c r="BA168" s="12"/>
      <c r="BB168" s="10">
        <v>0</v>
      </c>
      <c r="BC168" s="10">
        <v>1</v>
      </c>
      <c r="BD168" s="10">
        <v>22.85</v>
      </c>
      <c r="BE168" s="10">
        <v>0</v>
      </c>
      <c r="BF168" s="10">
        <v>0</v>
      </c>
      <c r="BG168" s="10">
        <v>0</v>
      </c>
      <c r="BH168" s="10">
        <v>0</v>
      </c>
      <c r="BI168" s="10">
        <v>2</v>
      </c>
      <c r="BJ168" s="10">
        <v>2520</v>
      </c>
      <c r="BK168" s="10">
        <v>2.5952626158599381</v>
      </c>
      <c r="BL168" s="10">
        <v>1.271852671535753</v>
      </c>
      <c r="BM168" s="10">
        <v>4078</v>
      </c>
      <c r="BN168" s="9" t="s">
        <v>78</v>
      </c>
      <c r="BO168" s="9" t="s">
        <v>78</v>
      </c>
      <c r="BP168" s="12"/>
      <c r="BQ168" s="12"/>
    </row>
    <row r="169" spans="1:69" s="13" customFormat="1" ht="15" customHeight="1" x14ac:dyDescent="0.25">
      <c r="A169" s="9" t="s">
        <v>65</v>
      </c>
      <c r="B169" s="9" t="s">
        <v>66</v>
      </c>
      <c r="C169" s="9" t="s">
        <v>200</v>
      </c>
      <c r="D169" s="9" t="s">
        <v>201</v>
      </c>
      <c r="E169" s="9" t="s">
        <v>69</v>
      </c>
      <c r="F169" s="10">
        <v>3.54</v>
      </c>
      <c r="G169" s="10">
        <v>6.23</v>
      </c>
      <c r="H169" s="9" t="s">
        <v>86</v>
      </c>
      <c r="I169" s="9" t="s">
        <v>202</v>
      </c>
      <c r="J169" s="10">
        <v>2014</v>
      </c>
      <c r="K169" s="9" t="s">
        <v>88</v>
      </c>
      <c r="L169" s="11">
        <v>41821</v>
      </c>
      <c r="M169" s="11">
        <v>41851</v>
      </c>
      <c r="N169" s="10">
        <v>24.45</v>
      </c>
      <c r="O169" s="10">
        <v>43.29</v>
      </c>
      <c r="P169" s="10">
        <v>43.31</v>
      </c>
      <c r="Q169" s="10">
        <v>-0.05</v>
      </c>
      <c r="R169" s="10">
        <v>43.31</v>
      </c>
      <c r="S169" s="10">
        <v>45.45</v>
      </c>
      <c r="T169" s="9" t="s">
        <v>79</v>
      </c>
      <c r="U169" s="9" t="s">
        <v>73</v>
      </c>
      <c r="V169" s="9" t="s">
        <v>74</v>
      </c>
      <c r="W169" s="32">
        <f>VLOOKUP(V169,Tables!$M$2:$N$9,2,FALSE)</f>
        <v>0.44</v>
      </c>
      <c r="X169" s="32">
        <f>VLOOKUP(V169,Tables!$M$2:$P$9,3,FALSE)</f>
        <v>0.19</v>
      </c>
      <c r="Y169" s="32">
        <f>VLOOKUP(V169,Tables!$M$2:$P$9,4,FALSE)</f>
        <v>2.5000000000000001E-2</v>
      </c>
      <c r="Z169" s="32">
        <v>19.2</v>
      </c>
      <c r="AA169" s="10">
        <v>3501.5</v>
      </c>
      <c r="AB169" s="10">
        <v>3909.7867572504001</v>
      </c>
      <c r="AC169" s="10">
        <v>10.44</v>
      </c>
      <c r="AD169" s="10">
        <v>144605</v>
      </c>
      <c r="AE169" s="10">
        <v>3535.5922500000001</v>
      </c>
      <c r="AF169" s="10">
        <v>143900</v>
      </c>
      <c r="AG169" s="10">
        <v>6229.4309999999996</v>
      </c>
      <c r="AH169" s="10">
        <v>0</v>
      </c>
      <c r="AI169" s="10">
        <v>0</v>
      </c>
      <c r="AJ169" s="10">
        <v>0</v>
      </c>
      <c r="AK169" s="10">
        <v>2693.8387499999999</v>
      </c>
      <c r="AL169" s="10">
        <v>2696.71675</v>
      </c>
      <c r="AM169" s="10">
        <v>1.299817964234125</v>
      </c>
      <c r="AN169" s="10">
        <v>1.2984307677104019</v>
      </c>
      <c r="AO169" s="10">
        <v>705</v>
      </c>
      <c r="AP169" s="10">
        <v>1417</v>
      </c>
      <c r="AQ169" s="10">
        <v>50.25</v>
      </c>
      <c r="AR169" s="10">
        <v>2.4500000000000002</v>
      </c>
      <c r="AS169" s="10">
        <v>2.4500000000000002</v>
      </c>
      <c r="AT169" s="10">
        <v>1.9</v>
      </c>
      <c r="AU169" s="10">
        <v>2864</v>
      </c>
      <c r="AV169" s="10">
        <v>1.607</v>
      </c>
      <c r="AW169" s="12"/>
      <c r="AX169" s="9" t="s">
        <v>75</v>
      </c>
      <c r="AY169" s="12"/>
      <c r="AZ169" s="12" t="s">
        <v>77</v>
      </c>
      <c r="BA169" s="12"/>
      <c r="BB169" s="10">
        <v>0</v>
      </c>
      <c r="BC169" s="10">
        <v>1</v>
      </c>
      <c r="BD169" s="10">
        <v>22.85</v>
      </c>
      <c r="BE169" s="10">
        <v>0</v>
      </c>
      <c r="BF169" s="10">
        <v>0</v>
      </c>
      <c r="BG169" s="10">
        <v>0</v>
      </c>
      <c r="BH169" s="10">
        <v>0</v>
      </c>
      <c r="BI169" s="10">
        <v>2</v>
      </c>
      <c r="BJ169" s="10">
        <v>6000</v>
      </c>
      <c r="BK169" s="10">
        <v>4.0026684456304205</v>
      </c>
      <c r="BL169" s="10">
        <v>1.3033066380753877</v>
      </c>
      <c r="BM169" s="10">
        <v>1372</v>
      </c>
      <c r="BN169" s="9" t="s">
        <v>78</v>
      </c>
      <c r="BO169" s="9" t="s">
        <v>78</v>
      </c>
      <c r="BP169" s="12"/>
      <c r="BQ169" s="12"/>
    </row>
    <row r="170" spans="1:69" s="13" customFormat="1" ht="15" customHeight="1" x14ac:dyDescent="0.25">
      <c r="A170" s="9" t="s">
        <v>65</v>
      </c>
      <c r="B170" s="9" t="s">
        <v>66</v>
      </c>
      <c r="C170" s="9" t="s">
        <v>209</v>
      </c>
      <c r="D170" s="9" t="s">
        <v>210</v>
      </c>
      <c r="E170" s="9" t="s">
        <v>69</v>
      </c>
      <c r="F170" s="10">
        <v>3.91</v>
      </c>
      <c r="G170" s="10">
        <v>4.8600000000000003</v>
      </c>
      <c r="H170" s="9" t="s">
        <v>86</v>
      </c>
      <c r="I170" s="9" t="s">
        <v>184</v>
      </c>
      <c r="J170" s="10">
        <v>2013</v>
      </c>
      <c r="K170" s="9" t="s">
        <v>185</v>
      </c>
      <c r="L170" s="11">
        <v>41821</v>
      </c>
      <c r="M170" s="11">
        <v>41838</v>
      </c>
      <c r="N170" s="10">
        <v>42.13</v>
      </c>
      <c r="O170" s="10">
        <v>51.74</v>
      </c>
      <c r="P170" s="10">
        <v>50.68</v>
      </c>
      <c r="Q170" s="10">
        <v>2.09</v>
      </c>
      <c r="R170" s="10">
        <v>50.69</v>
      </c>
      <c r="S170" s="10">
        <v>55.95</v>
      </c>
      <c r="T170" s="9" t="s">
        <v>89</v>
      </c>
      <c r="U170" s="9" t="s">
        <v>90</v>
      </c>
      <c r="V170" s="9" t="s">
        <v>74</v>
      </c>
      <c r="W170" s="32">
        <v>0.48</v>
      </c>
      <c r="X170" s="32">
        <v>0.20727272727272728</v>
      </c>
      <c r="Y170" s="32">
        <v>2.7272727272727275E-2</v>
      </c>
      <c r="Z170" s="32">
        <v>20.948571428571427</v>
      </c>
      <c r="AA170" s="10">
        <v>1054</v>
      </c>
      <c r="AB170" s="10">
        <v>1714.3256505247111</v>
      </c>
      <c r="AC170" s="10">
        <v>38.520000000000003</v>
      </c>
      <c r="AD170" s="10">
        <v>92894</v>
      </c>
      <c r="AE170" s="10">
        <v>3913.6242200000002</v>
      </c>
      <c r="AF170" s="10">
        <v>93916</v>
      </c>
      <c r="AG170" s="10">
        <v>4859.2138400000003</v>
      </c>
      <c r="AH170" s="10">
        <v>0</v>
      </c>
      <c r="AI170" s="10">
        <v>0</v>
      </c>
      <c r="AJ170" s="10">
        <v>0</v>
      </c>
      <c r="AK170" s="10">
        <v>945.58961999999997</v>
      </c>
      <c r="AL170" s="10">
        <v>846.97781999999995</v>
      </c>
      <c r="AM170" s="10">
        <v>1.1146484454852623</v>
      </c>
      <c r="AN170" s="10">
        <v>1.244424558839097</v>
      </c>
      <c r="AO170" s="10">
        <v>670</v>
      </c>
      <c r="AP170" s="10">
        <v>487</v>
      </c>
      <c r="AQ170" s="10">
        <v>-37.58</v>
      </c>
      <c r="AR170" s="10">
        <v>1.42</v>
      </c>
      <c r="AS170" s="10">
        <v>1.43</v>
      </c>
      <c r="AT170" s="10">
        <v>1.21</v>
      </c>
      <c r="AU170" s="10">
        <v>1054</v>
      </c>
      <c r="AV170" s="10">
        <v>1.224</v>
      </c>
      <c r="AW170" s="12"/>
      <c r="AX170" s="9" t="s">
        <v>75</v>
      </c>
      <c r="AY170" s="12"/>
      <c r="AZ170" s="12" t="s">
        <v>77</v>
      </c>
      <c r="BA170" s="12"/>
      <c r="BB170" s="10">
        <v>0</v>
      </c>
      <c r="BC170" s="10">
        <v>4</v>
      </c>
      <c r="BD170" s="10">
        <v>22.92</v>
      </c>
      <c r="BE170" s="10">
        <v>0</v>
      </c>
      <c r="BF170" s="10">
        <v>0</v>
      </c>
      <c r="BG170" s="10">
        <v>0</v>
      </c>
      <c r="BH170" s="10">
        <v>0</v>
      </c>
      <c r="BI170" s="10">
        <v>2</v>
      </c>
      <c r="BJ170" s="10">
        <v>5290</v>
      </c>
      <c r="BK170" s="10">
        <v>5.6577540106951876</v>
      </c>
      <c r="BL170" s="10">
        <v>1.7959697788982678</v>
      </c>
      <c r="BM170" s="10">
        <v>1750</v>
      </c>
      <c r="BN170" s="9" t="s">
        <v>95</v>
      </c>
      <c r="BO170" s="9" t="s">
        <v>95</v>
      </c>
      <c r="BP170" s="12"/>
      <c r="BQ170" s="12"/>
    </row>
    <row r="171" spans="1:69" s="13" customFormat="1" ht="15" customHeight="1" x14ac:dyDescent="0.25">
      <c r="A171" s="9" t="s">
        <v>65</v>
      </c>
      <c r="B171" s="9" t="s">
        <v>66</v>
      </c>
      <c r="C171" s="9" t="s">
        <v>211</v>
      </c>
      <c r="D171" s="9" t="s">
        <v>212</v>
      </c>
      <c r="E171" s="9" t="s">
        <v>69</v>
      </c>
      <c r="F171" s="10">
        <v>4.5199999999999996</v>
      </c>
      <c r="G171" s="10">
        <v>5.38</v>
      </c>
      <c r="H171" s="9" t="s">
        <v>86</v>
      </c>
      <c r="I171" s="9" t="s">
        <v>213</v>
      </c>
      <c r="J171" s="10">
        <v>2013</v>
      </c>
      <c r="K171" s="9" t="s">
        <v>214</v>
      </c>
      <c r="L171" s="11">
        <v>41821</v>
      </c>
      <c r="M171" s="11">
        <v>41851</v>
      </c>
      <c r="N171" s="10">
        <v>186.06</v>
      </c>
      <c r="O171" s="10">
        <v>224</v>
      </c>
      <c r="P171" s="10">
        <v>225.13</v>
      </c>
      <c r="Q171" s="10">
        <v>-0.5</v>
      </c>
      <c r="R171" s="10">
        <v>224</v>
      </c>
      <c r="S171" s="10">
        <v>229.83</v>
      </c>
      <c r="T171" s="9" t="s">
        <v>81</v>
      </c>
      <c r="U171" s="9" t="s">
        <v>82</v>
      </c>
      <c r="V171" s="9" t="s">
        <v>74</v>
      </c>
      <c r="W171" s="32">
        <v>0.46</v>
      </c>
      <c r="X171" s="32">
        <v>0.19863636363636364</v>
      </c>
      <c r="Y171" s="32">
        <v>2.6136363636363638E-2</v>
      </c>
      <c r="Z171" s="32">
        <v>20.075714285714284</v>
      </c>
      <c r="AA171" s="10">
        <v>4800</v>
      </c>
      <c r="AB171" s="10">
        <v>5390.1089156582248</v>
      </c>
      <c r="AC171" s="10">
        <v>10.95</v>
      </c>
      <c r="AD171" s="10">
        <v>68095</v>
      </c>
      <c r="AE171" s="10">
        <v>12669.7557</v>
      </c>
      <c r="AF171" s="10">
        <v>67300</v>
      </c>
      <c r="AG171" s="10">
        <v>15075.2</v>
      </c>
      <c r="AH171" s="10">
        <v>0</v>
      </c>
      <c r="AI171" s="10">
        <v>0</v>
      </c>
      <c r="AJ171" s="10">
        <v>0</v>
      </c>
      <c r="AK171" s="10">
        <v>2405.4443000000001</v>
      </c>
      <c r="AL171" s="10">
        <v>2405.4443000000001</v>
      </c>
      <c r="AM171" s="10">
        <v>1.9954733518460601</v>
      </c>
      <c r="AN171" s="10">
        <v>1.9954733518460601</v>
      </c>
      <c r="AO171" s="10">
        <v>845</v>
      </c>
      <c r="AP171" s="10">
        <v>459</v>
      </c>
      <c r="AQ171" s="10">
        <v>-84.1</v>
      </c>
      <c r="AR171" s="10">
        <v>1.1599999999999999</v>
      </c>
      <c r="AS171" s="10">
        <v>1.1599999999999999</v>
      </c>
      <c r="AT171" s="10">
        <v>0.62</v>
      </c>
      <c r="AU171" s="10">
        <v>4600</v>
      </c>
      <c r="AV171" s="10">
        <v>1.1200000000000001</v>
      </c>
      <c r="AW171" s="12"/>
      <c r="AX171" s="9" t="s">
        <v>75</v>
      </c>
      <c r="AY171" s="9" t="s">
        <v>215</v>
      </c>
      <c r="AZ171" s="12" t="s">
        <v>77</v>
      </c>
      <c r="BA171" s="12"/>
      <c r="BB171" s="10">
        <v>0</v>
      </c>
      <c r="BC171" s="10">
        <v>6</v>
      </c>
      <c r="BD171" s="10">
        <v>22.85</v>
      </c>
      <c r="BE171" s="10">
        <v>0</v>
      </c>
      <c r="BF171" s="10">
        <v>0</v>
      </c>
      <c r="BG171" s="10">
        <v>0</v>
      </c>
      <c r="BH171" s="10">
        <v>0</v>
      </c>
      <c r="BI171" s="10">
        <v>2</v>
      </c>
      <c r="BJ171" s="10">
        <v>35355</v>
      </c>
      <c r="BK171" s="10">
        <v>31.966546112115733</v>
      </c>
      <c r="BL171" s="10">
        <v>1.6281413003939258</v>
      </c>
      <c r="BM171" s="10">
        <v>1635</v>
      </c>
      <c r="BN171" s="9" t="s">
        <v>78</v>
      </c>
      <c r="BO171" s="9" t="s">
        <v>78</v>
      </c>
      <c r="BP171" s="12"/>
      <c r="BQ171" s="12"/>
    </row>
    <row r="172" spans="1:69" s="13" customFormat="1" ht="15" customHeight="1" x14ac:dyDescent="0.25">
      <c r="A172" s="3" t="s">
        <v>65</v>
      </c>
      <c r="B172" s="3" t="s">
        <v>66</v>
      </c>
      <c r="C172" s="3" t="s">
        <v>176</v>
      </c>
      <c r="D172" s="3" t="s">
        <v>219</v>
      </c>
      <c r="E172" s="3" t="s">
        <v>69</v>
      </c>
      <c r="F172" s="4">
        <v>3.92</v>
      </c>
      <c r="G172" s="4">
        <v>4.6900000000000004</v>
      </c>
      <c r="H172" s="3" t="s">
        <v>70</v>
      </c>
      <c r="I172" s="3"/>
      <c r="J172" s="4">
        <v>2013</v>
      </c>
      <c r="K172" s="3" t="s">
        <v>93</v>
      </c>
      <c r="L172" s="5">
        <v>41821</v>
      </c>
      <c r="M172" s="5">
        <v>41851</v>
      </c>
      <c r="N172" s="4">
        <v>194.56</v>
      </c>
      <c r="O172" s="4">
        <v>235.08</v>
      </c>
      <c r="P172" s="4">
        <v>236.31</v>
      </c>
      <c r="Q172" s="4">
        <v>-0.52</v>
      </c>
      <c r="R172" s="4">
        <v>235.08</v>
      </c>
      <c r="S172" s="4">
        <v>238.3</v>
      </c>
      <c r="T172" s="3" t="s">
        <v>81</v>
      </c>
      <c r="U172" s="3" t="s">
        <v>82</v>
      </c>
      <c r="V172" s="3" t="s">
        <v>74</v>
      </c>
      <c r="W172" s="32">
        <v>0.46</v>
      </c>
      <c r="X172" s="32">
        <v>0.19863636363636364</v>
      </c>
      <c r="Y172" s="32">
        <v>2.6136363636363638E-2</v>
      </c>
      <c r="Z172" s="32">
        <v>20.075714285714284</v>
      </c>
      <c r="AA172" s="4">
        <v>4287.5</v>
      </c>
      <c r="AB172" s="4">
        <v>4499.1864635978864</v>
      </c>
      <c r="AC172" s="4">
        <v>4.7</v>
      </c>
      <c r="AD172" s="4">
        <v>56346</v>
      </c>
      <c r="AE172" s="4">
        <v>10962.67776</v>
      </c>
      <c r="AF172" s="4">
        <v>55881</v>
      </c>
      <c r="AG172" s="4">
        <v>13136.50548</v>
      </c>
      <c r="AH172" s="4">
        <v>0</v>
      </c>
      <c r="AI172" s="4">
        <v>0</v>
      </c>
      <c r="AJ172" s="4">
        <v>0</v>
      </c>
      <c r="AK172" s="4">
        <v>2173.8277200000002</v>
      </c>
      <c r="AL172" s="4">
        <v>2173.8277200000002</v>
      </c>
      <c r="AM172" s="4">
        <v>1.9723274114841078</v>
      </c>
      <c r="AN172" s="4">
        <v>1.9723274114841078</v>
      </c>
      <c r="AO172" s="4">
        <v>505</v>
      </c>
      <c r="AP172" s="4">
        <v>334</v>
      </c>
      <c r="AQ172" s="4">
        <v>-51.2</v>
      </c>
      <c r="AR172" s="4">
        <v>1.19</v>
      </c>
      <c r="AS172" s="4">
        <v>1.19</v>
      </c>
      <c r="AT172" s="4">
        <v>0.63</v>
      </c>
      <c r="AU172" s="4">
        <v>3950</v>
      </c>
      <c r="AV172" s="4">
        <v>1.1200000000000001</v>
      </c>
      <c r="AW172" s="6"/>
      <c r="AX172" s="3" t="s">
        <v>75</v>
      </c>
      <c r="AY172" s="3" t="s">
        <v>220</v>
      </c>
      <c r="AZ172" s="6" t="s">
        <v>77</v>
      </c>
      <c r="BA172" s="6"/>
      <c r="BB172" s="4">
        <v>0</v>
      </c>
      <c r="BC172" s="4">
        <v>6</v>
      </c>
      <c r="BD172" s="4">
        <v>22.85</v>
      </c>
      <c r="BE172" s="4">
        <v>0</v>
      </c>
      <c r="BF172" s="4">
        <v>0</v>
      </c>
      <c r="BG172" s="4">
        <v>0</v>
      </c>
      <c r="BH172" s="4">
        <v>0</v>
      </c>
      <c r="BI172" s="4">
        <v>2</v>
      </c>
      <c r="BJ172" s="4">
        <v>57275</v>
      </c>
      <c r="BK172" s="4">
        <v>52.06818181818182</v>
      </c>
      <c r="BL172" s="4">
        <v>2.1040084445335712</v>
      </c>
      <c r="BM172" s="4">
        <v>1167</v>
      </c>
      <c r="BN172" s="3" t="s">
        <v>78</v>
      </c>
      <c r="BO172" s="3" t="s">
        <v>78</v>
      </c>
      <c r="BP172" s="6"/>
      <c r="BQ172" s="6"/>
    </row>
    <row r="173" spans="1:69" s="13" customFormat="1" ht="15" customHeight="1" x14ac:dyDescent="0.25">
      <c r="A173" s="9" t="s">
        <v>65</v>
      </c>
      <c r="B173" s="9" t="s">
        <v>66</v>
      </c>
      <c r="C173" s="9" t="s">
        <v>99</v>
      </c>
      <c r="D173" s="9" t="s">
        <v>224</v>
      </c>
      <c r="E173" s="9" t="s">
        <v>69</v>
      </c>
      <c r="F173" s="10">
        <v>2.2599999999999998</v>
      </c>
      <c r="G173" s="10">
        <v>4.04</v>
      </c>
      <c r="H173" s="9" t="s">
        <v>86</v>
      </c>
      <c r="I173" s="9" t="s">
        <v>225</v>
      </c>
      <c r="J173" s="10">
        <v>2014</v>
      </c>
      <c r="K173" s="9" t="s">
        <v>71</v>
      </c>
      <c r="L173" s="11">
        <v>41821</v>
      </c>
      <c r="M173" s="11">
        <v>41851</v>
      </c>
      <c r="N173" s="10">
        <v>26.44</v>
      </c>
      <c r="O173" s="10">
        <v>47.58</v>
      </c>
      <c r="P173" s="10">
        <v>47.61</v>
      </c>
      <c r="Q173" s="10">
        <v>-0.06</v>
      </c>
      <c r="R173" s="10">
        <v>47.61</v>
      </c>
      <c r="S173" s="10">
        <v>48.02</v>
      </c>
      <c r="T173" s="9" t="s">
        <v>79</v>
      </c>
      <c r="U173" s="9" t="s">
        <v>73</v>
      </c>
      <c r="V173" s="9" t="s">
        <v>74</v>
      </c>
      <c r="W173" s="32">
        <f>VLOOKUP(V173,Tables!$M$2:$N$9,2,FALSE)</f>
        <v>0.44</v>
      </c>
      <c r="X173" s="32">
        <f>VLOOKUP(V173,Tables!$M$2:$P$9,3,FALSE)</f>
        <v>0.19</v>
      </c>
      <c r="Y173" s="32">
        <f>VLOOKUP(V173,Tables!$M$2:$P$9,4,FALSE)</f>
        <v>2.5000000000000001E-2</v>
      </c>
      <c r="Z173" s="32">
        <v>19.2</v>
      </c>
      <c r="AA173" s="10">
        <v>2340.5</v>
      </c>
      <c r="AB173" s="10">
        <v>2386.961627149758</v>
      </c>
      <c r="AC173" s="10">
        <v>1.95</v>
      </c>
      <c r="AD173" s="10">
        <v>85496</v>
      </c>
      <c r="AE173" s="10">
        <v>2260.51424</v>
      </c>
      <c r="AF173" s="10">
        <v>84876</v>
      </c>
      <c r="AG173" s="10">
        <v>4038.4000799999999</v>
      </c>
      <c r="AH173" s="10">
        <v>0</v>
      </c>
      <c r="AI173" s="10">
        <v>0</v>
      </c>
      <c r="AJ173" s="10">
        <v>0</v>
      </c>
      <c r="AK173" s="10">
        <v>1777.8858399999999</v>
      </c>
      <c r="AL173" s="10">
        <v>1780.4321199999999</v>
      </c>
      <c r="AM173" s="10">
        <v>1.3164512295120141</v>
      </c>
      <c r="AN173" s="10">
        <v>1.3145685104804783</v>
      </c>
      <c r="AO173" s="10">
        <v>620</v>
      </c>
      <c r="AP173" s="10">
        <v>805</v>
      </c>
      <c r="AQ173" s="10">
        <v>22.98</v>
      </c>
      <c r="AR173" s="10">
        <v>2.5499999999999998</v>
      </c>
      <c r="AS173" s="10">
        <v>2.5499999999999998</v>
      </c>
      <c r="AT173" s="10">
        <v>1.96</v>
      </c>
      <c r="AU173" s="10">
        <v>1628</v>
      </c>
      <c r="AV173" s="10">
        <v>1.607</v>
      </c>
      <c r="AW173" s="12"/>
      <c r="AX173" s="9" t="s">
        <v>75</v>
      </c>
      <c r="AY173" s="12"/>
      <c r="AZ173" s="12" t="s">
        <v>77</v>
      </c>
      <c r="BA173" s="12"/>
      <c r="BB173" s="10">
        <v>0</v>
      </c>
      <c r="BC173" s="10">
        <v>1</v>
      </c>
      <c r="BD173" s="10">
        <v>22.85</v>
      </c>
      <c r="BE173" s="10">
        <v>0</v>
      </c>
      <c r="BF173" s="10">
        <v>0</v>
      </c>
      <c r="BG173" s="10">
        <v>0</v>
      </c>
      <c r="BH173" s="10">
        <v>0</v>
      </c>
      <c r="BI173" s="10">
        <v>2</v>
      </c>
      <c r="BJ173" s="10">
        <v>4711</v>
      </c>
      <c r="BK173" s="10">
        <v>5.2695749440715884</v>
      </c>
      <c r="BL173" s="10">
        <v>1.4773005568322621</v>
      </c>
      <c r="BM173" s="10">
        <v>505</v>
      </c>
      <c r="BN173" s="9" t="s">
        <v>78</v>
      </c>
      <c r="BO173" s="9" t="s">
        <v>78</v>
      </c>
      <c r="BP173" s="12"/>
      <c r="BQ173" s="12"/>
    </row>
    <row r="174" spans="1:69" s="13" customFormat="1" ht="15" customHeight="1" x14ac:dyDescent="0.25">
      <c r="A174" s="9" t="s">
        <v>65</v>
      </c>
      <c r="B174" s="9" t="s">
        <v>66</v>
      </c>
      <c r="C174" s="9" t="s">
        <v>227</v>
      </c>
      <c r="D174" s="9" t="s">
        <v>228</v>
      </c>
      <c r="E174" s="9" t="s">
        <v>69</v>
      </c>
      <c r="F174" s="10">
        <v>2.69</v>
      </c>
      <c r="G174" s="10">
        <v>4.58</v>
      </c>
      <c r="H174" s="9" t="s">
        <v>86</v>
      </c>
      <c r="I174" s="9" t="s">
        <v>225</v>
      </c>
      <c r="J174" s="10">
        <v>2014</v>
      </c>
      <c r="K174" s="9" t="s">
        <v>71</v>
      </c>
      <c r="L174" s="11">
        <v>41821</v>
      </c>
      <c r="M174" s="11">
        <v>41851</v>
      </c>
      <c r="N174" s="10">
        <v>30.5</v>
      </c>
      <c r="O174" s="10">
        <v>52.28</v>
      </c>
      <c r="P174" s="10">
        <v>52.31</v>
      </c>
      <c r="Q174" s="10">
        <v>-0.06</v>
      </c>
      <c r="R174" s="10">
        <v>52.24</v>
      </c>
      <c r="S174" s="10">
        <v>53.06</v>
      </c>
      <c r="T174" s="9" t="s">
        <v>79</v>
      </c>
      <c r="U174" s="9" t="s">
        <v>73</v>
      </c>
      <c r="V174" s="9" t="s">
        <v>74</v>
      </c>
      <c r="W174" s="32">
        <f>VLOOKUP(V174,Tables!$M$2:$N$9,2,FALSE)</f>
        <v>0.44</v>
      </c>
      <c r="X174" s="32">
        <f>VLOOKUP(V174,Tables!$M$2:$P$9,3,FALSE)</f>
        <v>0.19</v>
      </c>
      <c r="Y174" s="32">
        <f>VLOOKUP(V174,Tables!$M$2:$P$9,4,FALSE)</f>
        <v>2.5000000000000001E-2</v>
      </c>
      <c r="Z174" s="32">
        <v>19.2</v>
      </c>
      <c r="AA174" s="10">
        <v>2515</v>
      </c>
      <c r="AB174" s="10">
        <v>2603.3994620267658</v>
      </c>
      <c r="AC174" s="10">
        <v>3.4</v>
      </c>
      <c r="AD174" s="10">
        <v>88195</v>
      </c>
      <c r="AE174" s="10">
        <v>2689.9475000000002</v>
      </c>
      <c r="AF174" s="10">
        <v>87560</v>
      </c>
      <c r="AG174" s="10">
        <v>4577.6368000000002</v>
      </c>
      <c r="AH174" s="10">
        <v>0</v>
      </c>
      <c r="AI174" s="10">
        <v>0</v>
      </c>
      <c r="AJ174" s="10">
        <v>0</v>
      </c>
      <c r="AK174" s="10">
        <v>1887.6893</v>
      </c>
      <c r="AL174" s="10">
        <v>1884.1868999999999</v>
      </c>
      <c r="AM174" s="10">
        <v>1.3323167112299679</v>
      </c>
      <c r="AN174" s="10">
        <v>1.3347932734273866</v>
      </c>
      <c r="AO174" s="10">
        <v>625</v>
      </c>
      <c r="AP174" s="10">
        <v>806</v>
      </c>
      <c r="AQ174" s="10">
        <v>22.46</v>
      </c>
      <c r="AR174" s="10">
        <v>2.36</v>
      </c>
      <c r="AS174" s="10">
        <v>2.36</v>
      </c>
      <c r="AT174" s="10">
        <v>1.8</v>
      </c>
      <c r="AU174" s="10">
        <v>1652.5</v>
      </c>
      <c r="AV174" s="10">
        <v>1.607</v>
      </c>
      <c r="AW174" s="12"/>
      <c r="AX174" s="9" t="s">
        <v>75</v>
      </c>
      <c r="AY174" s="12"/>
      <c r="AZ174" s="12" t="s">
        <v>77</v>
      </c>
      <c r="BA174" s="12"/>
      <c r="BB174" s="10">
        <v>0</v>
      </c>
      <c r="BC174" s="10">
        <v>0</v>
      </c>
      <c r="BD174" s="10">
        <v>22.85</v>
      </c>
      <c r="BE174" s="10">
        <v>0</v>
      </c>
      <c r="BF174" s="10">
        <v>0</v>
      </c>
      <c r="BG174" s="10">
        <v>0</v>
      </c>
      <c r="BH174" s="10">
        <v>0</v>
      </c>
      <c r="BI174" s="10">
        <v>2</v>
      </c>
      <c r="BJ174" s="10">
        <v>2830</v>
      </c>
      <c r="BK174" s="10">
        <v>3.1305309734513274</v>
      </c>
      <c r="BL174" s="10">
        <v>1.3508418366669588</v>
      </c>
      <c r="BM174" s="10">
        <v>476</v>
      </c>
      <c r="BN174" s="9" t="s">
        <v>78</v>
      </c>
      <c r="BO174" s="9" t="s">
        <v>78</v>
      </c>
      <c r="BP174" s="12"/>
      <c r="BQ174" s="12"/>
    </row>
    <row r="175" spans="1:69" s="13" customFormat="1" ht="15" customHeight="1" x14ac:dyDescent="0.25">
      <c r="A175" s="9" t="s">
        <v>65</v>
      </c>
      <c r="B175" s="9" t="s">
        <v>66</v>
      </c>
      <c r="C175" s="9" t="s">
        <v>233</v>
      </c>
      <c r="D175" s="9" t="s">
        <v>234</v>
      </c>
      <c r="E175" s="9" t="s">
        <v>69</v>
      </c>
      <c r="F175" s="10">
        <v>8.1300000000000008</v>
      </c>
      <c r="G175" s="10">
        <v>9.58</v>
      </c>
      <c r="H175" s="9" t="s">
        <v>70</v>
      </c>
      <c r="I175" s="9"/>
      <c r="J175" s="10">
        <v>2013</v>
      </c>
      <c r="K175" s="9" t="s">
        <v>106</v>
      </c>
      <c r="L175" s="11">
        <v>41821</v>
      </c>
      <c r="M175" s="11">
        <v>41851</v>
      </c>
      <c r="N175" s="10">
        <v>223.62</v>
      </c>
      <c r="O175" s="10">
        <v>264.66000000000003</v>
      </c>
      <c r="P175" s="10">
        <v>265.89</v>
      </c>
      <c r="Q175" s="10">
        <v>-0.46</v>
      </c>
      <c r="R175" s="10">
        <v>264.66000000000003</v>
      </c>
      <c r="S175" s="10">
        <v>265.81</v>
      </c>
      <c r="T175" s="9" t="s">
        <v>83</v>
      </c>
      <c r="U175" s="9" t="s">
        <v>82</v>
      </c>
      <c r="V175" s="9" t="s">
        <v>74</v>
      </c>
      <c r="W175" s="32">
        <v>0.46</v>
      </c>
      <c r="X175" s="32">
        <v>0.19863636363636364</v>
      </c>
      <c r="Y175" s="32">
        <v>2.6136363636363638E-2</v>
      </c>
      <c r="Z175" s="32">
        <v>20.075714285714284</v>
      </c>
      <c r="AA175" s="10">
        <v>8062.5</v>
      </c>
      <c r="AB175" s="10">
        <v>8047.5614349459647</v>
      </c>
      <c r="AC175" s="10">
        <v>-0.19</v>
      </c>
      <c r="AD175" s="10">
        <v>101828</v>
      </c>
      <c r="AE175" s="10">
        <v>22770.77736</v>
      </c>
      <c r="AF175" s="10">
        <v>101358</v>
      </c>
      <c r="AG175" s="10">
        <v>26825.40828</v>
      </c>
      <c r="AH175" s="10">
        <v>0</v>
      </c>
      <c r="AI175" s="10">
        <v>0</v>
      </c>
      <c r="AJ175" s="10">
        <v>0</v>
      </c>
      <c r="AK175" s="10">
        <v>4054.6309200000001</v>
      </c>
      <c r="AL175" s="10">
        <v>4054.6309200000001</v>
      </c>
      <c r="AM175" s="10">
        <v>1.9884670538644242</v>
      </c>
      <c r="AN175" s="10">
        <v>1.9884670538644242</v>
      </c>
      <c r="AO175" s="10">
        <v>525</v>
      </c>
      <c r="AP175" s="10">
        <v>589</v>
      </c>
      <c r="AQ175" s="10">
        <v>10.87</v>
      </c>
      <c r="AR175" s="10">
        <v>1.0900000000000001</v>
      </c>
      <c r="AS175" s="10">
        <v>1.0900000000000001</v>
      </c>
      <c r="AT175" s="10">
        <v>0.56000000000000005</v>
      </c>
      <c r="AU175" s="10">
        <v>4187.5</v>
      </c>
      <c r="AV175" s="10">
        <v>1.1200000000000001</v>
      </c>
      <c r="AW175" s="12"/>
      <c r="AX175" s="9" t="s">
        <v>75</v>
      </c>
      <c r="AY175" s="9" t="s">
        <v>235</v>
      </c>
      <c r="AZ175" s="12" t="s">
        <v>77</v>
      </c>
      <c r="BA175" s="12"/>
      <c r="BB175" s="10">
        <v>0</v>
      </c>
      <c r="BC175" s="10">
        <v>6</v>
      </c>
      <c r="BD175" s="10">
        <v>22.85</v>
      </c>
      <c r="BE175" s="10">
        <v>0</v>
      </c>
      <c r="BF175" s="10">
        <v>0</v>
      </c>
      <c r="BG175" s="10">
        <v>0</v>
      </c>
      <c r="BH175" s="10">
        <v>0</v>
      </c>
      <c r="BI175" s="10">
        <v>2</v>
      </c>
      <c r="BJ175" s="10">
        <v>50758.720000000001</v>
      </c>
      <c r="BK175" s="10">
        <v>36.425565823288778</v>
      </c>
      <c r="BL175" s="10">
        <v>1.963214019874882</v>
      </c>
      <c r="BM175" s="10">
        <v>2010</v>
      </c>
      <c r="BN175" s="9" t="s">
        <v>78</v>
      </c>
      <c r="BO175" s="9" t="s">
        <v>78</v>
      </c>
      <c r="BP175" s="12"/>
      <c r="BQ175" s="12"/>
    </row>
    <row r="176" spans="1:69" s="13" customFormat="1" ht="15" customHeight="1" x14ac:dyDescent="0.25">
      <c r="A176" s="9" t="s">
        <v>65</v>
      </c>
      <c r="B176" s="9" t="s">
        <v>66</v>
      </c>
      <c r="C176" s="9" t="s">
        <v>238</v>
      </c>
      <c r="D176" s="9" t="s">
        <v>236</v>
      </c>
      <c r="E176" s="9" t="s">
        <v>69</v>
      </c>
      <c r="F176" s="10">
        <v>6.76</v>
      </c>
      <c r="G176" s="10">
        <v>8.02</v>
      </c>
      <c r="H176" s="9" t="s">
        <v>70</v>
      </c>
      <c r="I176" s="9"/>
      <c r="J176" s="10">
        <v>2013</v>
      </c>
      <c r="K176" s="9" t="s">
        <v>106</v>
      </c>
      <c r="L176" s="11">
        <v>41821</v>
      </c>
      <c r="M176" s="11">
        <v>41851</v>
      </c>
      <c r="N176" s="10">
        <v>220.74</v>
      </c>
      <c r="O176" s="10">
        <v>264.07</v>
      </c>
      <c r="P176" s="10">
        <v>265.39999999999998</v>
      </c>
      <c r="Q176" s="10">
        <v>-0.5</v>
      </c>
      <c r="R176" s="10">
        <v>264.07</v>
      </c>
      <c r="S176" s="10">
        <v>263.01</v>
      </c>
      <c r="T176" s="9" t="s">
        <v>83</v>
      </c>
      <c r="U176" s="9" t="s">
        <v>82</v>
      </c>
      <c r="V176" s="9" t="s">
        <v>74</v>
      </c>
      <c r="W176" s="32">
        <v>0.46</v>
      </c>
      <c r="X176" s="32">
        <v>0.19863636363636364</v>
      </c>
      <c r="Y176" s="32">
        <v>2.6136363636363638E-2</v>
      </c>
      <c r="Z176" s="32">
        <v>20.075714285714284</v>
      </c>
      <c r="AA176" s="10">
        <v>7150</v>
      </c>
      <c r="AB176" s="10">
        <v>6763.1941069298973</v>
      </c>
      <c r="AC176" s="10">
        <v>-5.72</v>
      </c>
      <c r="AD176" s="10">
        <v>85741</v>
      </c>
      <c r="AE176" s="10">
        <v>18926.468339999999</v>
      </c>
      <c r="AF176" s="10">
        <v>85036</v>
      </c>
      <c r="AG176" s="10">
        <v>22455.45652</v>
      </c>
      <c r="AH176" s="10">
        <v>0</v>
      </c>
      <c r="AI176" s="10">
        <v>0</v>
      </c>
      <c r="AJ176" s="10">
        <v>0</v>
      </c>
      <c r="AK176" s="10">
        <v>3528.9881799999998</v>
      </c>
      <c r="AL176" s="10">
        <v>3528.9881799999998</v>
      </c>
      <c r="AM176" s="10">
        <v>2.0260764942545091</v>
      </c>
      <c r="AN176" s="10">
        <v>2.0260764942545091</v>
      </c>
      <c r="AO176" s="10">
        <v>705</v>
      </c>
      <c r="AP176" s="10">
        <v>496</v>
      </c>
      <c r="AQ176" s="10">
        <v>-42.14</v>
      </c>
      <c r="AR176" s="10">
        <v>1.1499999999999999</v>
      </c>
      <c r="AS176" s="10">
        <v>1.1499999999999999</v>
      </c>
      <c r="AT176" s="10">
        <v>0.6</v>
      </c>
      <c r="AU176" s="10">
        <v>4000</v>
      </c>
      <c r="AV176" s="10">
        <v>1.1200000000000001</v>
      </c>
      <c r="AW176" s="12"/>
      <c r="AX176" s="9" t="s">
        <v>75</v>
      </c>
      <c r="AY176" s="9" t="s">
        <v>237</v>
      </c>
      <c r="AZ176" s="12" t="s">
        <v>77</v>
      </c>
      <c r="BA176" s="12"/>
      <c r="BB176" s="10">
        <v>0</v>
      </c>
      <c r="BC176" s="10">
        <v>6</v>
      </c>
      <c r="BD176" s="10">
        <v>22.85</v>
      </c>
      <c r="BE176" s="10">
        <v>0</v>
      </c>
      <c r="BF176" s="10">
        <v>0</v>
      </c>
      <c r="BG176" s="10">
        <v>0</v>
      </c>
      <c r="BH176" s="10">
        <v>0</v>
      </c>
      <c r="BI176" s="10">
        <v>2</v>
      </c>
      <c r="BJ176" s="10">
        <v>65181.91</v>
      </c>
      <c r="BK176" s="10">
        <v>46.627479176161366</v>
      </c>
      <c r="BL176" s="10">
        <v>2.0326077252165029</v>
      </c>
      <c r="BM176" s="10">
        <v>476</v>
      </c>
      <c r="BN176" s="9" t="s">
        <v>78</v>
      </c>
      <c r="BO176" s="9" t="s">
        <v>78</v>
      </c>
      <c r="BP176" s="12"/>
      <c r="BQ176" s="12"/>
    </row>
    <row r="177" spans="1:69" s="13" customFormat="1" ht="15" customHeight="1" x14ac:dyDescent="0.25">
      <c r="A177" s="9" t="s">
        <v>65</v>
      </c>
      <c r="B177" s="9" t="s">
        <v>66</v>
      </c>
      <c r="C177" s="9" t="s">
        <v>198</v>
      </c>
      <c r="D177" s="9" t="s">
        <v>243</v>
      </c>
      <c r="E177" s="9" t="s">
        <v>69</v>
      </c>
      <c r="F177" s="10">
        <v>3.43</v>
      </c>
      <c r="G177" s="10">
        <v>6.01</v>
      </c>
      <c r="H177" s="9" t="s">
        <v>86</v>
      </c>
      <c r="I177" s="9" t="s">
        <v>113</v>
      </c>
      <c r="J177" s="10">
        <v>2014</v>
      </c>
      <c r="K177" s="9" t="s">
        <v>88</v>
      </c>
      <c r="L177" s="11">
        <v>41821</v>
      </c>
      <c r="M177" s="11">
        <v>41851</v>
      </c>
      <c r="N177" s="10">
        <v>26.26</v>
      </c>
      <c r="O177" s="10">
        <v>46.27</v>
      </c>
      <c r="P177" s="10">
        <v>46.25</v>
      </c>
      <c r="Q177" s="10">
        <v>0.04</v>
      </c>
      <c r="R177" s="10">
        <v>46.28</v>
      </c>
      <c r="S177" s="10">
        <v>47.85</v>
      </c>
      <c r="T177" s="9" t="s">
        <v>79</v>
      </c>
      <c r="U177" s="9" t="s">
        <v>73</v>
      </c>
      <c r="V177" s="9" t="s">
        <v>74</v>
      </c>
      <c r="W177" s="32">
        <f>VLOOKUP(V177,Tables!$M$2:$N$9,2,FALSE)</f>
        <v>0.44</v>
      </c>
      <c r="X177" s="32">
        <f>VLOOKUP(V177,Tables!$M$2:$P$9,3,FALSE)</f>
        <v>0.19</v>
      </c>
      <c r="Y177" s="32">
        <f>VLOOKUP(V177,Tables!$M$2:$P$9,4,FALSE)</f>
        <v>2.5000000000000001E-2</v>
      </c>
      <c r="Z177" s="32">
        <v>19.2</v>
      </c>
      <c r="AA177" s="10">
        <v>3370</v>
      </c>
      <c r="AB177" s="10">
        <v>3645.0262353543781</v>
      </c>
      <c r="AC177" s="10">
        <v>7.55</v>
      </c>
      <c r="AD177" s="10">
        <v>130610</v>
      </c>
      <c r="AE177" s="10">
        <v>3429.8186000000001</v>
      </c>
      <c r="AF177" s="10">
        <v>129840</v>
      </c>
      <c r="AG177" s="10">
        <v>6007.6967999999997</v>
      </c>
      <c r="AH177" s="10">
        <v>0</v>
      </c>
      <c r="AI177" s="10">
        <v>0</v>
      </c>
      <c r="AJ177" s="10">
        <v>0</v>
      </c>
      <c r="AK177" s="10">
        <v>2577.8782000000001</v>
      </c>
      <c r="AL177" s="10">
        <v>2579.1765999999998</v>
      </c>
      <c r="AM177" s="10">
        <v>1.3072766587653366</v>
      </c>
      <c r="AN177" s="10">
        <v>1.306618554154066</v>
      </c>
      <c r="AO177" s="10">
        <v>620</v>
      </c>
      <c r="AP177" s="10">
        <v>1250</v>
      </c>
      <c r="AQ177" s="10">
        <v>50.4</v>
      </c>
      <c r="AR177" s="10">
        <v>2.44</v>
      </c>
      <c r="AS177" s="10">
        <v>2.44</v>
      </c>
      <c r="AT177" s="10">
        <v>1.89</v>
      </c>
      <c r="AU177" s="10">
        <v>2695</v>
      </c>
      <c r="AV177" s="10">
        <v>1.607</v>
      </c>
      <c r="AW177" s="12"/>
      <c r="AX177" s="9" t="s">
        <v>75</v>
      </c>
      <c r="AY177" s="12"/>
      <c r="AZ177" s="12" t="s">
        <v>77</v>
      </c>
      <c r="BA177" s="12"/>
      <c r="BB177" s="10">
        <v>0</v>
      </c>
      <c r="BC177" s="10">
        <v>1</v>
      </c>
      <c r="BD177" s="10">
        <v>22.85</v>
      </c>
      <c r="BE177" s="10">
        <v>0</v>
      </c>
      <c r="BF177" s="10">
        <v>0</v>
      </c>
      <c r="BG177" s="10">
        <v>0</v>
      </c>
      <c r="BH177" s="10">
        <v>0</v>
      </c>
      <c r="BI177" s="10">
        <v>2</v>
      </c>
      <c r="BJ177" s="10">
        <v>6910</v>
      </c>
      <c r="BK177" s="10">
        <v>5.0474799123447776</v>
      </c>
      <c r="BL177" s="10">
        <v>1.3105398562217836</v>
      </c>
      <c r="BM177" s="10">
        <v>3901</v>
      </c>
      <c r="BN177" s="9" t="s">
        <v>78</v>
      </c>
      <c r="BO177" s="9" t="s">
        <v>95</v>
      </c>
      <c r="BP177" s="12"/>
      <c r="BQ177" s="12"/>
    </row>
    <row r="178" spans="1:69" s="13" customFormat="1" ht="15" customHeight="1" x14ac:dyDescent="0.25">
      <c r="A178" s="9" t="s">
        <v>65</v>
      </c>
      <c r="B178" s="9" t="s">
        <v>66</v>
      </c>
      <c r="C178" s="9" t="s">
        <v>254</v>
      </c>
      <c r="D178" s="9" t="s">
        <v>255</v>
      </c>
      <c r="E178" s="9" t="s">
        <v>69</v>
      </c>
      <c r="F178" s="10">
        <v>7.29</v>
      </c>
      <c r="G178" s="10">
        <v>10</v>
      </c>
      <c r="H178" s="9" t="s">
        <v>70</v>
      </c>
      <c r="I178" s="9"/>
      <c r="J178" s="10">
        <v>2013</v>
      </c>
      <c r="K178" s="9" t="s">
        <v>147</v>
      </c>
      <c r="L178" s="11">
        <v>41821</v>
      </c>
      <c r="M178" s="11">
        <v>41850</v>
      </c>
      <c r="N178" s="10">
        <v>69.22</v>
      </c>
      <c r="O178" s="10">
        <v>82.9</v>
      </c>
      <c r="P178" s="10">
        <v>91.2</v>
      </c>
      <c r="Q178" s="10">
        <v>-9.1</v>
      </c>
      <c r="R178" s="10">
        <v>91.36</v>
      </c>
      <c r="S178" s="10">
        <v>95.81</v>
      </c>
      <c r="T178" s="9" t="s">
        <v>89</v>
      </c>
      <c r="U178" s="9" t="s">
        <v>90</v>
      </c>
      <c r="V178" s="9" t="s">
        <v>74</v>
      </c>
      <c r="W178" s="32">
        <v>0.48</v>
      </c>
      <c r="X178" s="32">
        <v>0.20727272727272728</v>
      </c>
      <c r="Y178" s="32">
        <v>2.7272727272727275E-2</v>
      </c>
      <c r="Z178" s="32">
        <v>20.948571428571427</v>
      </c>
      <c r="AA178" s="10">
        <v>3487.5</v>
      </c>
      <c r="AB178" s="10">
        <v>4238.3953589398598</v>
      </c>
      <c r="AC178" s="10">
        <v>17.72</v>
      </c>
      <c r="AD178" s="10">
        <v>105354</v>
      </c>
      <c r="AE178" s="10">
        <v>7292.6038799999997</v>
      </c>
      <c r="AF178" s="10">
        <v>120612</v>
      </c>
      <c r="AG178" s="10">
        <v>9998.7348000000002</v>
      </c>
      <c r="AH178" s="10">
        <v>0</v>
      </c>
      <c r="AI178" s="10">
        <v>0</v>
      </c>
      <c r="AJ178" s="10">
        <v>0</v>
      </c>
      <c r="AK178" s="10">
        <v>2706.1309200000001</v>
      </c>
      <c r="AL178" s="10">
        <v>3726.5084400000001</v>
      </c>
      <c r="AM178" s="10">
        <v>1.288740309726035</v>
      </c>
      <c r="AN178" s="10">
        <v>0.9358626328510341</v>
      </c>
      <c r="AO178" s="10">
        <v>580</v>
      </c>
      <c r="AP178" s="10">
        <v>935</v>
      </c>
      <c r="AQ178" s="10">
        <v>37.97</v>
      </c>
      <c r="AR178" s="10">
        <v>1.4</v>
      </c>
      <c r="AS178" s="10">
        <v>1.33</v>
      </c>
      <c r="AT178" s="10">
        <v>0.62</v>
      </c>
      <c r="AU178" s="10">
        <v>3262.5</v>
      </c>
      <c r="AV178" s="10">
        <v>1.224</v>
      </c>
      <c r="AW178" s="12"/>
      <c r="AX178" s="9" t="s">
        <v>75</v>
      </c>
      <c r="AY178" s="12"/>
      <c r="AZ178" s="12" t="s">
        <v>77</v>
      </c>
      <c r="BA178" s="12"/>
      <c r="BB178" s="10">
        <v>0</v>
      </c>
      <c r="BC178" s="10">
        <v>8</v>
      </c>
      <c r="BD178" s="10">
        <v>22.86</v>
      </c>
      <c r="BE178" s="10">
        <v>0</v>
      </c>
      <c r="BF178" s="10">
        <v>0</v>
      </c>
      <c r="BG178" s="10">
        <v>0</v>
      </c>
      <c r="BH178" s="10">
        <v>0</v>
      </c>
      <c r="BI178" s="10">
        <v>2</v>
      </c>
      <c r="BJ178" s="10">
        <v>14576</v>
      </c>
      <c r="BK178" s="10">
        <v>12.146666666666667</v>
      </c>
      <c r="BL178" s="10">
        <v>1.5309658539110327</v>
      </c>
      <c r="BM178" s="10">
        <v>501</v>
      </c>
      <c r="BN178" s="9" t="s">
        <v>78</v>
      </c>
      <c r="BO178" s="9" t="s">
        <v>78</v>
      </c>
      <c r="BP178" s="12"/>
      <c r="BQ178" s="12"/>
    </row>
    <row r="179" spans="1:69" s="13" customFormat="1" ht="15" customHeight="1" x14ac:dyDescent="0.25">
      <c r="A179" s="9" t="s">
        <v>65</v>
      </c>
      <c r="B179" s="9" t="s">
        <v>66</v>
      </c>
      <c r="C179" s="9" t="s">
        <v>181</v>
      </c>
      <c r="D179" s="9" t="s">
        <v>261</v>
      </c>
      <c r="E179" s="9" t="s">
        <v>69</v>
      </c>
      <c r="F179" s="10">
        <v>5.07</v>
      </c>
      <c r="G179" s="10">
        <v>6.34</v>
      </c>
      <c r="H179" s="9" t="s">
        <v>86</v>
      </c>
      <c r="I179" s="9" t="s">
        <v>118</v>
      </c>
      <c r="J179" s="10">
        <v>2013</v>
      </c>
      <c r="K179" s="9" t="s">
        <v>144</v>
      </c>
      <c r="L179" s="11">
        <v>41821</v>
      </c>
      <c r="M179" s="11">
        <v>41851</v>
      </c>
      <c r="N179" s="10">
        <v>142.22999999999999</v>
      </c>
      <c r="O179" s="10">
        <v>178.71</v>
      </c>
      <c r="P179" s="10">
        <v>179.04</v>
      </c>
      <c r="Q179" s="10">
        <v>-0.18</v>
      </c>
      <c r="R179" s="10">
        <v>178.71</v>
      </c>
      <c r="S179" s="10">
        <v>181.08</v>
      </c>
      <c r="T179" s="9" t="s">
        <v>81</v>
      </c>
      <c r="U179" s="9" t="s">
        <v>82</v>
      </c>
      <c r="V179" s="9" t="s">
        <v>74</v>
      </c>
      <c r="W179" s="32">
        <v>0.46</v>
      </c>
      <c r="X179" s="32">
        <v>0.19863636363636364</v>
      </c>
      <c r="Y179" s="32">
        <v>2.6136363636363638E-2</v>
      </c>
      <c r="Z179" s="32">
        <v>20.075714285714284</v>
      </c>
      <c r="AA179" s="10">
        <v>6350</v>
      </c>
      <c r="AB179" s="10">
        <v>6706.492870465162</v>
      </c>
      <c r="AC179" s="10">
        <v>5.32</v>
      </c>
      <c r="AD179" s="10">
        <v>99775</v>
      </c>
      <c r="AE179" s="10">
        <v>14190.998250000001</v>
      </c>
      <c r="AF179" s="10">
        <v>99300</v>
      </c>
      <c r="AG179" s="10">
        <v>17745.902999999998</v>
      </c>
      <c r="AH179" s="10">
        <v>0</v>
      </c>
      <c r="AI179" s="10">
        <v>0</v>
      </c>
      <c r="AJ179" s="10">
        <v>0</v>
      </c>
      <c r="AK179" s="10">
        <v>3554.9047500000001</v>
      </c>
      <c r="AL179" s="10">
        <v>3554.9047500000001</v>
      </c>
      <c r="AM179" s="10">
        <v>1.7862644561714347</v>
      </c>
      <c r="AN179" s="10">
        <v>1.7862644561714347</v>
      </c>
      <c r="AO179" s="10">
        <v>530</v>
      </c>
      <c r="AP179" s="10">
        <v>899</v>
      </c>
      <c r="AQ179" s="10">
        <v>41.05</v>
      </c>
      <c r="AR179" s="10">
        <v>1.33</v>
      </c>
      <c r="AS179" s="10">
        <v>1.33</v>
      </c>
      <c r="AT179" s="10">
        <v>0.76</v>
      </c>
      <c r="AU179" s="10">
        <v>6087.5</v>
      </c>
      <c r="AV179" s="10">
        <v>1.1200000000000001</v>
      </c>
      <c r="AW179" s="12"/>
      <c r="AX179" s="9" t="s">
        <v>75</v>
      </c>
      <c r="AY179" s="9" t="s">
        <v>262</v>
      </c>
      <c r="AZ179" s="12" t="s">
        <v>77</v>
      </c>
      <c r="BA179" s="12"/>
      <c r="BB179" s="10">
        <v>0</v>
      </c>
      <c r="BC179" s="10">
        <v>7</v>
      </c>
      <c r="BD179" s="10">
        <v>22.85</v>
      </c>
      <c r="BE179" s="10">
        <v>0</v>
      </c>
      <c r="BF179" s="10">
        <v>0</v>
      </c>
      <c r="BG179" s="10">
        <v>0</v>
      </c>
      <c r="BH179" s="10">
        <v>0</v>
      </c>
      <c r="BI179" s="10">
        <v>2</v>
      </c>
      <c r="BJ179" s="10">
        <v>13800</v>
      </c>
      <c r="BK179" s="10">
        <v>13.105413105413106</v>
      </c>
      <c r="BL179" s="10">
        <v>1.7306053325614443</v>
      </c>
      <c r="BM179" s="10">
        <v>3514</v>
      </c>
      <c r="BN179" s="9" t="s">
        <v>78</v>
      </c>
      <c r="BO179" s="9" t="s">
        <v>95</v>
      </c>
      <c r="BP179" s="12"/>
      <c r="BQ179" s="12"/>
    </row>
    <row r="180" spans="1:69" s="13" customFormat="1" ht="15" customHeight="1" x14ac:dyDescent="0.25">
      <c r="A180" s="9" t="s">
        <v>65</v>
      </c>
      <c r="B180" s="9" t="s">
        <v>66</v>
      </c>
      <c r="C180" s="9" t="s">
        <v>281</v>
      </c>
      <c r="D180" s="9" t="s">
        <v>282</v>
      </c>
      <c r="E180" s="9" t="s">
        <v>69</v>
      </c>
      <c r="F180" s="10">
        <v>2.2799999999999998</v>
      </c>
      <c r="G180" s="10">
        <v>2.48</v>
      </c>
      <c r="H180" s="9" t="s">
        <v>86</v>
      </c>
      <c r="I180" s="9" t="s">
        <v>283</v>
      </c>
      <c r="J180" s="10">
        <v>2014</v>
      </c>
      <c r="K180" s="9" t="s">
        <v>71</v>
      </c>
      <c r="L180" s="11">
        <v>41821</v>
      </c>
      <c r="M180" s="11">
        <v>41831</v>
      </c>
      <c r="N180" s="10">
        <v>22.09</v>
      </c>
      <c r="O180" s="10">
        <v>24.33</v>
      </c>
      <c r="P180" s="10">
        <v>24.83</v>
      </c>
      <c r="Q180" s="10">
        <v>-2.0099999999999998</v>
      </c>
      <c r="R180" s="10">
        <v>24.86</v>
      </c>
      <c r="S180" s="10">
        <v>28.55</v>
      </c>
      <c r="T180" s="9" t="s">
        <v>79</v>
      </c>
      <c r="U180" s="9" t="s">
        <v>73</v>
      </c>
      <c r="V180" s="9" t="s">
        <v>74</v>
      </c>
      <c r="W180" s="32">
        <f>VLOOKUP(V180,Tables!$M$2:$N$9,2,FALSE)</f>
        <v>0.44</v>
      </c>
      <c r="X180" s="32">
        <f>VLOOKUP(V180,Tables!$M$2:$P$9,3,FALSE)</f>
        <v>0.19</v>
      </c>
      <c r="Y180" s="32">
        <f>VLOOKUP(V180,Tables!$M$2:$P$9,4,FALSE)</f>
        <v>2.5000000000000001E-2</v>
      </c>
      <c r="Z180" s="32">
        <v>19.2</v>
      </c>
      <c r="AA180" s="10">
        <v>353.5</v>
      </c>
      <c r="AB180" s="10">
        <v>836.74055344294004</v>
      </c>
      <c r="AC180" s="10">
        <v>57.75</v>
      </c>
      <c r="AD180" s="10">
        <v>103310</v>
      </c>
      <c r="AE180" s="10">
        <v>2282.1179000000002</v>
      </c>
      <c r="AF180" s="10">
        <v>101877</v>
      </c>
      <c r="AG180" s="10">
        <v>2478.66741</v>
      </c>
      <c r="AH180" s="10">
        <v>0</v>
      </c>
      <c r="AI180" s="10">
        <v>0</v>
      </c>
      <c r="AJ180" s="10">
        <v>0</v>
      </c>
      <c r="AK180" s="10">
        <v>196.54951</v>
      </c>
      <c r="AL180" s="10">
        <v>250.54432</v>
      </c>
      <c r="AM180" s="10">
        <v>1.7985290322016065</v>
      </c>
      <c r="AN180" s="10">
        <v>1.410928014652258</v>
      </c>
      <c r="AO180" s="10">
        <v>2030</v>
      </c>
      <c r="AP180" s="10">
        <v>404</v>
      </c>
      <c r="AQ180" s="10">
        <v>-402.48</v>
      </c>
      <c r="AR180" s="10">
        <v>1.49</v>
      </c>
      <c r="AS180" s="10">
        <v>1.47</v>
      </c>
      <c r="AT180" s="10">
        <v>0.97</v>
      </c>
      <c r="AU180" s="10">
        <v>353.5</v>
      </c>
      <c r="AV180" s="10">
        <v>1.607</v>
      </c>
      <c r="AW180" s="12"/>
      <c r="AX180" s="9" t="s">
        <v>75</v>
      </c>
      <c r="AY180" s="12"/>
      <c r="AZ180" s="12" t="s">
        <v>77</v>
      </c>
      <c r="BA180" s="12"/>
      <c r="BB180" s="10">
        <v>0</v>
      </c>
      <c r="BC180" s="10">
        <v>3</v>
      </c>
      <c r="BD180" s="10">
        <v>23.15</v>
      </c>
      <c r="BE180" s="10">
        <v>0</v>
      </c>
      <c r="BF180" s="10">
        <v>0</v>
      </c>
      <c r="BG180" s="10">
        <v>0</v>
      </c>
      <c r="BH180" s="10">
        <v>0</v>
      </c>
      <c r="BI180" s="10">
        <v>2</v>
      </c>
      <c r="BJ180" s="10">
        <v>4720</v>
      </c>
      <c r="BK180" s="10">
        <v>4.4528301886792452</v>
      </c>
      <c r="BL180" s="10">
        <v>1.3630388741079655</v>
      </c>
      <c r="BM180" s="10">
        <v>430</v>
      </c>
      <c r="BN180" s="9" t="s">
        <v>78</v>
      </c>
      <c r="BO180" s="9" t="s">
        <v>78</v>
      </c>
      <c r="BP180" s="12"/>
      <c r="BQ180" s="12"/>
    </row>
    <row r="181" spans="1:69" s="13" customFormat="1" ht="15" customHeight="1" x14ac:dyDescent="0.25">
      <c r="A181" s="9" t="s">
        <v>65</v>
      </c>
      <c r="B181" s="9" t="s">
        <v>66</v>
      </c>
      <c r="C181" s="9" t="s">
        <v>221</v>
      </c>
      <c r="D181" s="9" t="s">
        <v>285</v>
      </c>
      <c r="E181" s="9" t="s">
        <v>69</v>
      </c>
      <c r="F181" s="10">
        <v>8.74</v>
      </c>
      <c r="G181" s="10">
        <v>10.130000000000001</v>
      </c>
      <c r="H181" s="9" t="s">
        <v>70</v>
      </c>
      <c r="I181" s="9"/>
      <c r="J181" s="10">
        <v>2013</v>
      </c>
      <c r="K181" s="9" t="s">
        <v>88</v>
      </c>
      <c r="L181" s="11">
        <v>41821</v>
      </c>
      <c r="M181" s="11">
        <v>41851</v>
      </c>
      <c r="N181" s="10">
        <v>246.57</v>
      </c>
      <c r="O181" s="10">
        <v>287.19</v>
      </c>
      <c r="P181" s="10">
        <v>288.39</v>
      </c>
      <c r="Q181" s="10">
        <v>-0.42</v>
      </c>
      <c r="R181" s="10">
        <v>287.20999999999998</v>
      </c>
      <c r="S181" s="10">
        <v>288.58</v>
      </c>
      <c r="T181" s="9" t="s">
        <v>83</v>
      </c>
      <c r="U181" s="9" t="s">
        <v>82</v>
      </c>
      <c r="V181" s="9" t="s">
        <v>74</v>
      </c>
      <c r="W181" s="32">
        <v>0.46</v>
      </c>
      <c r="X181" s="32">
        <v>0.19863636363636364</v>
      </c>
      <c r="Y181" s="32">
        <v>2.6136363636363638E-2</v>
      </c>
      <c r="Z181" s="32">
        <v>20.075714285714284</v>
      </c>
      <c r="AA181" s="10">
        <v>7925</v>
      </c>
      <c r="AB181" s="10">
        <v>7957.6429809329575</v>
      </c>
      <c r="AC181" s="10">
        <v>0.41</v>
      </c>
      <c r="AD181" s="10">
        <v>99242</v>
      </c>
      <c r="AE181" s="10">
        <v>24470.09994</v>
      </c>
      <c r="AF181" s="10">
        <v>98747</v>
      </c>
      <c r="AG181" s="10">
        <v>28359.15093</v>
      </c>
      <c r="AH181" s="10">
        <v>0</v>
      </c>
      <c r="AI181" s="10">
        <v>0</v>
      </c>
      <c r="AJ181" s="10">
        <v>0</v>
      </c>
      <c r="AK181" s="10">
        <v>3889.0509900000002</v>
      </c>
      <c r="AL181" s="10">
        <v>3891.0259299999998</v>
      </c>
      <c r="AM181" s="10">
        <v>2.0377722021073321</v>
      </c>
      <c r="AN181" s="10">
        <v>2.0367379047509973</v>
      </c>
      <c r="AO181" s="10">
        <v>495</v>
      </c>
      <c r="AP181" s="10">
        <v>575</v>
      </c>
      <c r="AQ181" s="10">
        <v>13.91</v>
      </c>
      <c r="AR181" s="10">
        <v>1</v>
      </c>
      <c r="AS181" s="10">
        <v>1</v>
      </c>
      <c r="AT181" s="10">
        <v>0.51</v>
      </c>
      <c r="AU181" s="10">
        <v>7100</v>
      </c>
      <c r="AV181" s="10">
        <v>1.1200000000000001</v>
      </c>
      <c r="AW181" s="12"/>
      <c r="AX181" s="9" t="s">
        <v>75</v>
      </c>
      <c r="AY181" s="9" t="s">
        <v>286</v>
      </c>
      <c r="AZ181" s="12" t="s">
        <v>77</v>
      </c>
      <c r="BA181" s="12"/>
      <c r="BB181" s="10">
        <v>0</v>
      </c>
      <c r="BC181" s="10">
        <v>6</v>
      </c>
      <c r="BD181" s="10">
        <v>22.85</v>
      </c>
      <c r="BE181" s="10">
        <v>0</v>
      </c>
      <c r="BF181" s="10">
        <v>0</v>
      </c>
      <c r="BG181" s="10">
        <v>0</v>
      </c>
      <c r="BH181" s="10">
        <v>0</v>
      </c>
      <c r="BI181" s="10">
        <v>2</v>
      </c>
      <c r="BJ181" s="10">
        <v>56838.3</v>
      </c>
      <c r="BK181" s="10">
        <v>40.351528839072238</v>
      </c>
      <c r="BL181" s="10">
        <v>1.9924324912985036</v>
      </c>
      <c r="BM181" s="10">
        <v>2218</v>
      </c>
      <c r="BN181" s="9" t="s">
        <v>78</v>
      </c>
      <c r="BO181" s="9" t="s">
        <v>78</v>
      </c>
      <c r="BP181" s="12"/>
      <c r="BQ181" s="12"/>
    </row>
    <row r="182" spans="1:69" s="13" customFormat="1" ht="15" customHeight="1" x14ac:dyDescent="0.25">
      <c r="A182" s="9" t="s">
        <v>65</v>
      </c>
      <c r="B182" s="9" t="s">
        <v>66</v>
      </c>
      <c r="C182" s="9" t="s">
        <v>288</v>
      </c>
      <c r="D182" s="9" t="s">
        <v>289</v>
      </c>
      <c r="E182" s="9" t="s">
        <v>69</v>
      </c>
      <c r="F182" s="10">
        <v>7.43</v>
      </c>
      <c r="G182" s="10">
        <v>10.5</v>
      </c>
      <c r="H182" s="9" t="s">
        <v>70</v>
      </c>
      <c r="I182" s="9"/>
      <c r="J182" s="10">
        <v>2013</v>
      </c>
      <c r="K182" s="9" t="s">
        <v>147</v>
      </c>
      <c r="L182" s="11">
        <v>41821</v>
      </c>
      <c r="M182" s="11">
        <v>41842</v>
      </c>
      <c r="N182" s="10">
        <v>73.63</v>
      </c>
      <c r="O182" s="10">
        <v>90.66</v>
      </c>
      <c r="P182" s="10">
        <v>90.72</v>
      </c>
      <c r="Q182" s="10">
        <v>-7.0000000000000007E-2</v>
      </c>
      <c r="R182" s="10">
        <v>90.76</v>
      </c>
      <c r="S182" s="10">
        <v>93.24</v>
      </c>
      <c r="T182" s="9" t="s">
        <v>89</v>
      </c>
      <c r="U182" s="9" t="s">
        <v>90</v>
      </c>
      <c r="V182" s="9" t="s">
        <v>74</v>
      </c>
      <c r="W182" s="32">
        <v>0.48</v>
      </c>
      <c r="X182" s="32">
        <v>0.20727272727272728</v>
      </c>
      <c r="Y182" s="32">
        <v>2.7272727272727275E-2</v>
      </c>
      <c r="Z182" s="32">
        <v>20.948571428571427</v>
      </c>
      <c r="AA182" s="10">
        <v>2600</v>
      </c>
      <c r="AB182" s="10">
        <v>3009.5059338893366</v>
      </c>
      <c r="AC182" s="10">
        <v>13.61</v>
      </c>
      <c r="AD182" s="10">
        <v>100900</v>
      </c>
      <c r="AE182" s="10">
        <v>7429.2669999999998</v>
      </c>
      <c r="AF182" s="10">
        <v>115819</v>
      </c>
      <c r="AG182" s="10">
        <v>10500.150540000001</v>
      </c>
      <c r="AH182" s="10">
        <v>0</v>
      </c>
      <c r="AI182" s="10">
        <v>0</v>
      </c>
      <c r="AJ182" s="10">
        <v>0</v>
      </c>
      <c r="AK182" s="10">
        <v>3070.8835399999998</v>
      </c>
      <c r="AL182" s="10">
        <v>3082.4654399999999</v>
      </c>
      <c r="AM182" s="10">
        <v>0.84666186982786074</v>
      </c>
      <c r="AN182" s="10">
        <v>0.8434806652690322</v>
      </c>
      <c r="AO182" s="10">
        <v>720</v>
      </c>
      <c r="AP182" s="10">
        <v>664</v>
      </c>
      <c r="AQ182" s="10">
        <v>-8.43</v>
      </c>
      <c r="AR182" s="10">
        <v>1.39</v>
      </c>
      <c r="AS182" s="10">
        <v>1.39</v>
      </c>
      <c r="AT182" s="10">
        <v>0.99</v>
      </c>
      <c r="AU182" s="10">
        <v>2600</v>
      </c>
      <c r="AV182" s="10">
        <v>1.224</v>
      </c>
      <c r="AW182" s="12"/>
      <c r="AX182" s="9" t="s">
        <v>75</v>
      </c>
      <c r="AY182" s="12"/>
      <c r="AZ182" s="12" t="s">
        <v>77</v>
      </c>
      <c r="BA182" s="12"/>
      <c r="BB182" s="10">
        <v>0</v>
      </c>
      <c r="BC182" s="10">
        <v>5</v>
      </c>
      <c r="BD182" s="10">
        <v>22.69</v>
      </c>
      <c r="BE182" s="10">
        <v>0</v>
      </c>
      <c r="BF182" s="10">
        <v>0</v>
      </c>
      <c r="BG182" s="10">
        <v>0</v>
      </c>
      <c r="BH182" s="10">
        <v>0</v>
      </c>
      <c r="BI182" s="10">
        <v>2</v>
      </c>
      <c r="BJ182" s="10">
        <v>10570</v>
      </c>
      <c r="BK182" s="10">
        <v>9.5225225225225234</v>
      </c>
      <c r="BL182" s="10">
        <v>1.3469546221934412</v>
      </c>
      <c r="BM182" s="10">
        <v>990</v>
      </c>
      <c r="BN182" s="9" t="s">
        <v>78</v>
      </c>
      <c r="BO182" s="9" t="s">
        <v>78</v>
      </c>
      <c r="BP182" s="12"/>
      <c r="BQ182" s="12"/>
    </row>
    <row r="183" spans="1:69" s="13" customFormat="1" ht="15" customHeight="1" x14ac:dyDescent="0.25">
      <c r="A183" s="9" t="s">
        <v>65</v>
      </c>
      <c r="B183" s="9" t="s">
        <v>66</v>
      </c>
      <c r="C183" s="9" t="s">
        <v>242</v>
      </c>
      <c r="D183" s="9" t="s">
        <v>297</v>
      </c>
      <c r="E183" s="9" t="s">
        <v>69</v>
      </c>
      <c r="F183" s="10">
        <v>4.28</v>
      </c>
      <c r="G183" s="10">
        <v>5.27</v>
      </c>
      <c r="H183" s="9" t="s">
        <v>86</v>
      </c>
      <c r="I183" s="9" t="s">
        <v>298</v>
      </c>
      <c r="J183" s="10">
        <v>2013</v>
      </c>
      <c r="K183" s="9" t="s">
        <v>214</v>
      </c>
      <c r="L183" s="11">
        <v>41821</v>
      </c>
      <c r="M183" s="11">
        <v>41851</v>
      </c>
      <c r="N183" s="10">
        <v>158.25</v>
      </c>
      <c r="O183" s="10">
        <v>195.9</v>
      </c>
      <c r="P183" s="10">
        <v>197.03</v>
      </c>
      <c r="Q183" s="10">
        <v>-0.56999999999999995</v>
      </c>
      <c r="R183" s="10">
        <v>195.9</v>
      </c>
      <c r="S183" s="10">
        <v>199.39</v>
      </c>
      <c r="T183" s="9" t="s">
        <v>81</v>
      </c>
      <c r="U183" s="9" t="s">
        <v>82</v>
      </c>
      <c r="V183" s="9" t="s">
        <v>74</v>
      </c>
      <c r="W183" s="32">
        <v>0.46</v>
      </c>
      <c r="X183" s="32">
        <v>0.19863636363636364</v>
      </c>
      <c r="Y183" s="32">
        <v>2.6136363636363638E-2</v>
      </c>
      <c r="Z183" s="32">
        <v>20.075714285714284</v>
      </c>
      <c r="AA183" s="10">
        <v>5175</v>
      </c>
      <c r="AB183" s="10">
        <v>5493.7482301299597</v>
      </c>
      <c r="AC183" s="10">
        <v>5.8</v>
      </c>
      <c r="AD183" s="10">
        <v>75805</v>
      </c>
      <c r="AE183" s="10">
        <v>11996.141250000001</v>
      </c>
      <c r="AF183" s="10">
        <v>75375</v>
      </c>
      <c r="AG183" s="10">
        <v>14765.9625</v>
      </c>
      <c r="AH183" s="10">
        <v>0</v>
      </c>
      <c r="AI183" s="10">
        <v>0</v>
      </c>
      <c r="AJ183" s="10">
        <v>0</v>
      </c>
      <c r="AK183" s="10">
        <v>2769.82125</v>
      </c>
      <c r="AL183" s="10">
        <v>2769.82125</v>
      </c>
      <c r="AM183" s="10">
        <v>1.8683516129425319</v>
      </c>
      <c r="AN183" s="10">
        <v>1.8683516129425319</v>
      </c>
      <c r="AO183" s="10">
        <v>490</v>
      </c>
      <c r="AP183" s="10">
        <v>682</v>
      </c>
      <c r="AQ183" s="10">
        <v>28.15</v>
      </c>
      <c r="AR183" s="10">
        <v>1.29</v>
      </c>
      <c r="AS183" s="10">
        <v>1.29</v>
      </c>
      <c r="AT183" s="10">
        <v>0.71</v>
      </c>
      <c r="AU183" s="10">
        <v>5175</v>
      </c>
      <c r="AV183" s="10">
        <v>1.1200000000000001</v>
      </c>
      <c r="AW183" s="12"/>
      <c r="AX183" s="9" t="s">
        <v>75</v>
      </c>
      <c r="AY183" s="9" t="s">
        <v>299</v>
      </c>
      <c r="AZ183" s="12" t="s">
        <v>77</v>
      </c>
      <c r="BA183" s="12"/>
      <c r="BB183" s="10">
        <v>0</v>
      </c>
      <c r="BC183" s="10">
        <v>7</v>
      </c>
      <c r="BD183" s="10">
        <v>22.85</v>
      </c>
      <c r="BE183" s="10">
        <v>0</v>
      </c>
      <c r="BF183" s="10">
        <v>0</v>
      </c>
      <c r="BG183" s="10">
        <v>0</v>
      </c>
      <c r="BH183" s="10">
        <v>0</v>
      </c>
      <c r="BI183" s="10">
        <v>2</v>
      </c>
      <c r="BJ183" s="10">
        <v>33059.980000000003</v>
      </c>
      <c r="BK183" s="10">
        <v>30.05453273718777</v>
      </c>
      <c r="BL183" s="10">
        <v>1.7630837402845061</v>
      </c>
      <c r="BM183" s="10">
        <v>2509</v>
      </c>
      <c r="BN183" s="9" t="s">
        <v>78</v>
      </c>
      <c r="BO183" s="9" t="s">
        <v>78</v>
      </c>
      <c r="BP183" s="12"/>
      <c r="BQ183" s="12"/>
    </row>
    <row r="184" spans="1:69" s="13" customFormat="1" ht="15" customHeight="1" x14ac:dyDescent="0.25">
      <c r="A184" s="9" t="s">
        <v>65</v>
      </c>
      <c r="B184" s="9" t="s">
        <v>66</v>
      </c>
      <c r="C184" s="9" t="s">
        <v>175</v>
      </c>
      <c r="D184" s="9" t="s">
        <v>300</v>
      </c>
      <c r="E184" s="9" t="s">
        <v>69</v>
      </c>
      <c r="F184" s="10">
        <v>4.5999999999999996</v>
      </c>
      <c r="G184" s="10">
        <v>5.66</v>
      </c>
      <c r="H184" s="9" t="s">
        <v>86</v>
      </c>
      <c r="I184" s="9" t="s">
        <v>298</v>
      </c>
      <c r="J184" s="10">
        <v>2013</v>
      </c>
      <c r="K184" s="9" t="s">
        <v>214</v>
      </c>
      <c r="L184" s="11">
        <v>41821</v>
      </c>
      <c r="M184" s="11">
        <v>41851</v>
      </c>
      <c r="N184" s="10">
        <v>149.56</v>
      </c>
      <c r="O184" s="10">
        <v>185.07</v>
      </c>
      <c r="P184" s="10">
        <v>186.14</v>
      </c>
      <c r="Q184" s="10">
        <v>-0.56999999999999995</v>
      </c>
      <c r="R184" s="10">
        <v>185.07</v>
      </c>
      <c r="S184" s="10">
        <v>189.43</v>
      </c>
      <c r="T184" s="9" t="s">
        <v>81</v>
      </c>
      <c r="U184" s="9" t="s">
        <v>82</v>
      </c>
      <c r="V184" s="9" t="s">
        <v>74</v>
      </c>
      <c r="W184" s="32">
        <v>0.46</v>
      </c>
      <c r="X184" s="32">
        <v>0.19863636363636364</v>
      </c>
      <c r="Y184" s="32">
        <v>2.6136363636363638E-2</v>
      </c>
      <c r="Z184" s="32">
        <v>20.075714285714284</v>
      </c>
      <c r="AA184" s="10">
        <v>5487.5</v>
      </c>
      <c r="AB184" s="10">
        <v>5988.622479734574</v>
      </c>
      <c r="AC184" s="10">
        <v>8.3699999999999992</v>
      </c>
      <c r="AD184" s="10">
        <v>86070</v>
      </c>
      <c r="AE184" s="10">
        <v>12872.629199999999</v>
      </c>
      <c r="AF184" s="10">
        <v>85635</v>
      </c>
      <c r="AG184" s="10">
        <v>15848.469450000001</v>
      </c>
      <c r="AH184" s="10">
        <v>0</v>
      </c>
      <c r="AI184" s="10">
        <v>0</v>
      </c>
      <c r="AJ184" s="10">
        <v>0</v>
      </c>
      <c r="AK184" s="10">
        <v>2975.8402500000002</v>
      </c>
      <c r="AL184" s="10">
        <v>2975.8402500000002</v>
      </c>
      <c r="AM184" s="10">
        <v>1.8440169965440854</v>
      </c>
      <c r="AN184" s="10">
        <v>1.8440169965440854</v>
      </c>
      <c r="AO184" s="10">
        <v>485</v>
      </c>
      <c r="AP184" s="10">
        <v>775</v>
      </c>
      <c r="AQ184" s="10">
        <v>37.42</v>
      </c>
      <c r="AR184" s="10">
        <v>1.28</v>
      </c>
      <c r="AS184" s="10">
        <v>1.28</v>
      </c>
      <c r="AT184" s="10">
        <v>0.71</v>
      </c>
      <c r="AU184" s="10">
        <v>5250</v>
      </c>
      <c r="AV184" s="10">
        <v>1.1200000000000001</v>
      </c>
      <c r="AW184" s="12"/>
      <c r="AX184" s="9" t="s">
        <v>75</v>
      </c>
      <c r="AY184" s="9" t="s">
        <v>301</v>
      </c>
      <c r="AZ184" s="12" t="s">
        <v>77</v>
      </c>
      <c r="BA184" s="12"/>
      <c r="BB184" s="10">
        <v>0</v>
      </c>
      <c r="BC184" s="10">
        <v>7</v>
      </c>
      <c r="BD184" s="10">
        <v>22.85</v>
      </c>
      <c r="BE184" s="10">
        <v>0</v>
      </c>
      <c r="BF184" s="10">
        <v>0</v>
      </c>
      <c r="BG184" s="10">
        <v>0</v>
      </c>
      <c r="BH184" s="10">
        <v>0</v>
      </c>
      <c r="BI184" s="10">
        <v>2</v>
      </c>
      <c r="BJ184" s="10">
        <v>26964.98</v>
      </c>
      <c r="BK184" s="10">
        <v>26.281662043208975</v>
      </c>
      <c r="BL184" s="10">
        <v>1.7780448516416965</v>
      </c>
      <c r="BM184" s="10">
        <v>1396</v>
      </c>
      <c r="BN184" s="9" t="s">
        <v>78</v>
      </c>
      <c r="BO184" s="9" t="s">
        <v>78</v>
      </c>
      <c r="BP184" s="12"/>
      <c r="BQ184" s="12"/>
    </row>
    <row r="185" spans="1:69" s="13" customFormat="1" ht="15" customHeight="1" x14ac:dyDescent="0.25">
      <c r="A185" s="9" t="s">
        <v>65</v>
      </c>
      <c r="B185" s="9" t="s">
        <v>66</v>
      </c>
      <c r="C185" s="9" t="s">
        <v>247</v>
      </c>
      <c r="D185" s="9" t="s">
        <v>304</v>
      </c>
      <c r="E185" s="9" t="s">
        <v>69</v>
      </c>
      <c r="F185" s="10">
        <v>9.6199999999999992</v>
      </c>
      <c r="G185" s="10">
        <v>10.74</v>
      </c>
      <c r="H185" s="9" t="s">
        <v>70</v>
      </c>
      <c r="I185" s="9"/>
      <c r="J185" s="10">
        <v>2012</v>
      </c>
      <c r="K185" s="9" t="s">
        <v>185</v>
      </c>
      <c r="L185" s="11">
        <v>41821</v>
      </c>
      <c r="M185" s="11">
        <v>41851</v>
      </c>
      <c r="N185" s="10">
        <v>287.2</v>
      </c>
      <c r="O185" s="10">
        <v>321.98</v>
      </c>
      <c r="P185" s="10">
        <v>323.02999999999997</v>
      </c>
      <c r="Q185" s="10">
        <v>-0.33</v>
      </c>
      <c r="R185" s="10">
        <v>321.98</v>
      </c>
      <c r="S185" s="10">
        <v>331.48</v>
      </c>
      <c r="T185" s="9" t="s">
        <v>83</v>
      </c>
      <c r="U185" s="9" t="s">
        <v>82</v>
      </c>
      <c r="V185" s="9" t="s">
        <v>74</v>
      </c>
      <c r="W185" s="32">
        <v>0.46</v>
      </c>
      <c r="X185" s="32">
        <v>0.19863636363636364</v>
      </c>
      <c r="Y185" s="32">
        <v>2.6136363636363638E-2</v>
      </c>
      <c r="Z185" s="32">
        <v>20.075714285714284</v>
      </c>
      <c r="AA185" s="10">
        <v>6637.5</v>
      </c>
      <c r="AB185" s="10">
        <v>8258.1389879809503</v>
      </c>
      <c r="AC185" s="10">
        <v>19.62</v>
      </c>
      <c r="AD185" s="10">
        <v>93781</v>
      </c>
      <c r="AE185" s="10">
        <v>26933.903200000001</v>
      </c>
      <c r="AF185" s="10">
        <v>93381</v>
      </c>
      <c r="AG185" s="10">
        <v>30066.81438</v>
      </c>
      <c r="AH185" s="10">
        <v>0</v>
      </c>
      <c r="AI185" s="10">
        <v>0</v>
      </c>
      <c r="AJ185" s="10">
        <v>0</v>
      </c>
      <c r="AK185" s="10">
        <v>3132.9111800000001</v>
      </c>
      <c r="AL185" s="10">
        <v>3132.9111800000001</v>
      </c>
      <c r="AM185" s="10">
        <v>2.1186365072756388</v>
      </c>
      <c r="AN185" s="10">
        <v>2.1186365072756388</v>
      </c>
      <c r="AO185" s="10">
        <v>440</v>
      </c>
      <c r="AP185" s="10">
        <v>530</v>
      </c>
      <c r="AQ185" s="10">
        <v>16.98</v>
      </c>
      <c r="AR185" s="10">
        <v>0.78</v>
      </c>
      <c r="AS185" s="10">
        <v>0.78</v>
      </c>
      <c r="AT185" s="10">
        <v>0.38</v>
      </c>
      <c r="AU185" s="10">
        <v>6637.5</v>
      </c>
      <c r="AV185" s="10">
        <v>1.1200000000000001</v>
      </c>
      <c r="AW185" s="12"/>
      <c r="AX185" s="9" t="s">
        <v>75</v>
      </c>
      <c r="AY185" s="9" t="s">
        <v>305</v>
      </c>
      <c r="AZ185" s="12" t="s">
        <v>77</v>
      </c>
      <c r="BA185" s="12"/>
      <c r="BB185" s="10">
        <v>0</v>
      </c>
      <c r="BC185" s="10">
        <v>6</v>
      </c>
      <c r="BD185" s="10">
        <v>22.85</v>
      </c>
      <c r="BE185" s="10">
        <v>0</v>
      </c>
      <c r="BF185" s="10">
        <v>0</v>
      </c>
      <c r="BG185" s="10">
        <v>0</v>
      </c>
      <c r="BH185" s="10">
        <v>0</v>
      </c>
      <c r="BI185" s="10">
        <v>2</v>
      </c>
      <c r="BJ185" s="10">
        <v>35840</v>
      </c>
      <c r="BK185" s="10">
        <v>29.069673128396463</v>
      </c>
      <c r="BL185" s="10">
        <v>2.2358913587090981</v>
      </c>
      <c r="BM185" s="10">
        <v>1645</v>
      </c>
      <c r="BN185" s="9" t="s">
        <v>78</v>
      </c>
      <c r="BO185" s="9" t="s">
        <v>78</v>
      </c>
      <c r="BP185" s="12"/>
      <c r="BQ185" s="12"/>
    </row>
    <row r="186" spans="1:69" s="13" customFormat="1" ht="15" customHeight="1" x14ac:dyDescent="0.25">
      <c r="A186" s="9" t="s">
        <v>65</v>
      </c>
      <c r="B186" s="9" t="s">
        <v>66</v>
      </c>
      <c r="C186" s="9" t="s">
        <v>306</v>
      </c>
      <c r="D186" s="9" t="s">
        <v>307</v>
      </c>
      <c r="E186" s="9" t="s">
        <v>69</v>
      </c>
      <c r="F186" s="10">
        <v>6.59</v>
      </c>
      <c r="G186" s="10">
        <v>7.36</v>
      </c>
      <c r="H186" s="9" t="s">
        <v>70</v>
      </c>
      <c r="I186" s="9"/>
      <c r="J186" s="10">
        <v>2012</v>
      </c>
      <c r="K186" s="9" t="s">
        <v>185</v>
      </c>
      <c r="L186" s="11">
        <v>41821</v>
      </c>
      <c r="M186" s="11">
        <v>41851</v>
      </c>
      <c r="N186" s="10">
        <v>306.51</v>
      </c>
      <c r="O186" s="10">
        <v>345.16</v>
      </c>
      <c r="P186" s="10">
        <v>346.26</v>
      </c>
      <c r="Q186" s="10">
        <v>-0.32</v>
      </c>
      <c r="R186" s="10">
        <v>345.17</v>
      </c>
      <c r="S186" s="10">
        <v>351.03</v>
      </c>
      <c r="T186" s="9" t="s">
        <v>83</v>
      </c>
      <c r="U186" s="9" t="s">
        <v>82</v>
      </c>
      <c r="V186" s="9" t="s">
        <v>74</v>
      </c>
      <c r="W186" s="32">
        <v>0.46</v>
      </c>
      <c r="X186" s="32">
        <v>0.19863636363636364</v>
      </c>
      <c r="Y186" s="32">
        <v>2.6136363636363638E-2</v>
      </c>
      <c r="Z186" s="32">
        <v>20.075714285714284</v>
      </c>
      <c r="AA186" s="10">
        <v>4875</v>
      </c>
      <c r="AB186" s="10">
        <v>5472.4171852552663</v>
      </c>
      <c r="AC186" s="10">
        <v>10.92</v>
      </c>
      <c r="AD186" s="10">
        <v>60195</v>
      </c>
      <c r="AE186" s="10">
        <v>18450.369449999998</v>
      </c>
      <c r="AF186" s="10">
        <v>59700</v>
      </c>
      <c r="AG186" s="10">
        <v>20606.052</v>
      </c>
      <c r="AH186" s="10">
        <v>0</v>
      </c>
      <c r="AI186" s="10">
        <v>0</v>
      </c>
      <c r="AJ186" s="10">
        <v>0</v>
      </c>
      <c r="AK186" s="10">
        <v>2155.68255</v>
      </c>
      <c r="AL186" s="10">
        <v>2156.2795500000002</v>
      </c>
      <c r="AM186" s="10">
        <v>2.2614647040678602</v>
      </c>
      <c r="AN186" s="10">
        <v>2.2608385818990864</v>
      </c>
      <c r="AO186" s="10">
        <v>550</v>
      </c>
      <c r="AP186" s="10">
        <v>341</v>
      </c>
      <c r="AQ186" s="10">
        <v>-61.29</v>
      </c>
      <c r="AR186" s="10">
        <v>0.83</v>
      </c>
      <c r="AS186" s="10">
        <v>0.83</v>
      </c>
      <c r="AT186" s="10">
        <v>0.4</v>
      </c>
      <c r="AU186" s="10">
        <v>4875</v>
      </c>
      <c r="AV186" s="10">
        <v>1.1200000000000001</v>
      </c>
      <c r="AW186" s="12"/>
      <c r="AX186" s="9" t="s">
        <v>75</v>
      </c>
      <c r="AY186" s="9" t="s">
        <v>308</v>
      </c>
      <c r="AZ186" s="12" t="s">
        <v>77</v>
      </c>
      <c r="BA186" s="12"/>
      <c r="BB186" s="10">
        <v>0</v>
      </c>
      <c r="BC186" s="10">
        <v>8</v>
      </c>
      <c r="BD186" s="10">
        <v>22.85</v>
      </c>
      <c r="BE186" s="10">
        <v>0</v>
      </c>
      <c r="BF186" s="10">
        <v>0</v>
      </c>
      <c r="BG186" s="10">
        <v>0</v>
      </c>
      <c r="BH186" s="10">
        <v>0</v>
      </c>
      <c r="BI186" s="10">
        <v>2</v>
      </c>
      <c r="BJ186" s="10">
        <v>22760</v>
      </c>
      <c r="BK186" s="10">
        <v>29.322339603195054</v>
      </c>
      <c r="BL186" s="10">
        <v>2.0894324629578889</v>
      </c>
      <c r="BM186" s="10">
        <v>449</v>
      </c>
      <c r="BN186" s="9" t="s">
        <v>95</v>
      </c>
      <c r="BO186" s="9" t="s">
        <v>95</v>
      </c>
      <c r="BP186" s="12"/>
      <c r="BQ186" s="12"/>
    </row>
    <row r="187" spans="1:69" s="13" customFormat="1" ht="15" customHeight="1" x14ac:dyDescent="0.25">
      <c r="A187" s="9" t="s">
        <v>65</v>
      </c>
      <c r="B187" s="9" t="s">
        <v>66</v>
      </c>
      <c r="C187" s="9" t="s">
        <v>334</v>
      </c>
      <c r="D187" s="9" t="s">
        <v>335</v>
      </c>
      <c r="E187" s="9" t="s">
        <v>69</v>
      </c>
      <c r="F187" s="10">
        <v>11.05</v>
      </c>
      <c r="G187" s="10">
        <v>12.36</v>
      </c>
      <c r="H187" s="9" t="s">
        <v>70</v>
      </c>
      <c r="I187" s="9"/>
      <c r="J187" s="10">
        <v>2012</v>
      </c>
      <c r="K187" s="9" t="s">
        <v>151</v>
      </c>
      <c r="L187" s="11">
        <v>41821</v>
      </c>
      <c r="M187" s="11">
        <v>41851</v>
      </c>
      <c r="N187" s="10">
        <v>328.04</v>
      </c>
      <c r="O187" s="10">
        <v>368.59</v>
      </c>
      <c r="P187" s="10">
        <v>369.75</v>
      </c>
      <c r="Q187" s="10">
        <v>-0.31</v>
      </c>
      <c r="R187" s="10">
        <v>368.59</v>
      </c>
      <c r="S187" s="10">
        <v>372.3</v>
      </c>
      <c r="T187" s="9" t="s">
        <v>83</v>
      </c>
      <c r="U187" s="9" t="s">
        <v>82</v>
      </c>
      <c r="V187" s="9" t="s">
        <v>74</v>
      </c>
      <c r="W187" s="32">
        <v>0.46</v>
      </c>
      <c r="X187" s="32">
        <v>0.19863636363636364</v>
      </c>
      <c r="Y187" s="32">
        <v>2.6136363636363638E-2</v>
      </c>
      <c r="Z187" s="32">
        <v>20.075714285714284</v>
      </c>
      <c r="AA187" s="10">
        <v>8325</v>
      </c>
      <c r="AB187" s="10">
        <v>8840.2602481239337</v>
      </c>
      <c r="AC187" s="10">
        <v>5.83</v>
      </c>
      <c r="AD187" s="10">
        <v>94357</v>
      </c>
      <c r="AE187" s="10">
        <v>30952.870279999999</v>
      </c>
      <c r="AF187" s="10">
        <v>93917</v>
      </c>
      <c r="AG187" s="10">
        <v>34616.867030000001</v>
      </c>
      <c r="AH187" s="10">
        <v>0</v>
      </c>
      <c r="AI187" s="10">
        <v>0</v>
      </c>
      <c r="AJ187" s="10">
        <v>0</v>
      </c>
      <c r="AK187" s="10">
        <v>3663.9967499999998</v>
      </c>
      <c r="AL187" s="10">
        <v>3663.9967499999998</v>
      </c>
      <c r="AM187" s="10">
        <v>2.272109002280092</v>
      </c>
      <c r="AN187" s="10">
        <v>2.272109002280092</v>
      </c>
      <c r="AO187" s="10">
        <v>485</v>
      </c>
      <c r="AP187" s="10">
        <v>558</v>
      </c>
      <c r="AQ187" s="10">
        <v>13.08</v>
      </c>
      <c r="AR187" s="10">
        <v>0.85</v>
      </c>
      <c r="AS187" s="10">
        <v>0.85</v>
      </c>
      <c r="AT187" s="10">
        <v>0.39</v>
      </c>
      <c r="AU187" s="10">
        <v>8325</v>
      </c>
      <c r="AV187" s="10">
        <v>1.1200000000000001</v>
      </c>
      <c r="AW187" s="12"/>
      <c r="AX187" s="9" t="s">
        <v>75</v>
      </c>
      <c r="AY187" s="9" t="s">
        <v>336</v>
      </c>
      <c r="AZ187" s="12" t="s">
        <v>77</v>
      </c>
      <c r="BA187" s="12"/>
      <c r="BB187" s="10">
        <v>0</v>
      </c>
      <c r="BC187" s="10">
        <v>8</v>
      </c>
      <c r="BD187" s="10">
        <v>22.85</v>
      </c>
      <c r="BE187" s="10">
        <v>0</v>
      </c>
      <c r="BF187" s="10">
        <v>0</v>
      </c>
      <c r="BG187" s="10">
        <v>0</v>
      </c>
      <c r="BH187" s="10">
        <v>0</v>
      </c>
      <c r="BI187" s="10">
        <v>2</v>
      </c>
      <c r="BJ187" s="10">
        <v>18817</v>
      </c>
      <c r="BK187" s="10">
        <v>17.632121439280361</v>
      </c>
      <c r="BL187" s="10">
        <v>2.0303775988604653</v>
      </c>
      <c r="BM187" s="10">
        <v>479</v>
      </c>
      <c r="BN187" s="9" t="s">
        <v>95</v>
      </c>
      <c r="BO187" s="9" t="s">
        <v>95</v>
      </c>
      <c r="BP187" s="12"/>
      <c r="BQ187" s="12"/>
    </row>
    <row r="188" spans="1:69" s="13" customFormat="1" ht="15" customHeight="1" x14ac:dyDescent="0.25">
      <c r="A188" s="9" t="s">
        <v>65</v>
      </c>
      <c r="B188" s="9" t="s">
        <v>66</v>
      </c>
      <c r="C188" s="9" t="s">
        <v>240</v>
      </c>
      <c r="D188" s="9" t="s">
        <v>353</v>
      </c>
      <c r="E188" s="9" t="s">
        <v>69</v>
      </c>
      <c r="F188" s="10">
        <v>10.31</v>
      </c>
      <c r="G188" s="10">
        <v>11.46</v>
      </c>
      <c r="H188" s="9" t="s">
        <v>70</v>
      </c>
      <c r="I188" s="9"/>
      <c r="J188" s="10">
        <v>2012</v>
      </c>
      <c r="K188" s="9" t="s">
        <v>151</v>
      </c>
      <c r="L188" s="11">
        <v>41821</v>
      </c>
      <c r="M188" s="11">
        <v>41851</v>
      </c>
      <c r="N188" s="10">
        <v>341.59</v>
      </c>
      <c r="O188" s="10">
        <v>381.63</v>
      </c>
      <c r="P188" s="10">
        <v>382.83</v>
      </c>
      <c r="Q188" s="10">
        <v>-0.31</v>
      </c>
      <c r="R188" s="10">
        <v>381.63</v>
      </c>
      <c r="S188" s="10">
        <v>385.53</v>
      </c>
      <c r="T188" s="9" t="s">
        <v>83</v>
      </c>
      <c r="U188" s="9" t="s">
        <v>82</v>
      </c>
      <c r="V188" s="9" t="s">
        <v>74</v>
      </c>
      <c r="W188" s="32">
        <v>0.46</v>
      </c>
      <c r="X188" s="32">
        <v>0.19863636363636364</v>
      </c>
      <c r="Y188" s="32">
        <v>2.6136363636363638E-2</v>
      </c>
      <c r="Z188" s="32">
        <v>20.075714285714284</v>
      </c>
      <c r="AA188" s="10">
        <v>7512.5</v>
      </c>
      <c r="AB188" s="10">
        <v>8021.0342369452637</v>
      </c>
      <c r="AC188" s="10">
        <v>6.34</v>
      </c>
      <c r="AD188" s="10">
        <v>84534</v>
      </c>
      <c r="AE188" s="10">
        <v>28875.969059999999</v>
      </c>
      <c r="AF188" s="10">
        <v>84064</v>
      </c>
      <c r="AG188" s="10">
        <v>32081.34432</v>
      </c>
      <c r="AH188" s="10">
        <v>0</v>
      </c>
      <c r="AI188" s="10">
        <v>0</v>
      </c>
      <c r="AJ188" s="10">
        <v>0</v>
      </c>
      <c r="AK188" s="10">
        <v>3205.3752599999998</v>
      </c>
      <c r="AL188" s="10">
        <v>3205.3752599999998</v>
      </c>
      <c r="AM188" s="10">
        <v>2.3437193434880381</v>
      </c>
      <c r="AN188" s="10">
        <v>2.3437193434880381</v>
      </c>
      <c r="AO188" s="10">
        <v>520</v>
      </c>
      <c r="AP188" s="10">
        <v>496</v>
      </c>
      <c r="AQ188" s="10">
        <v>-4.84</v>
      </c>
      <c r="AR188" s="10">
        <v>0.82</v>
      </c>
      <c r="AS188" s="10">
        <v>0.82</v>
      </c>
      <c r="AT188" s="10">
        <v>0.37</v>
      </c>
      <c r="AU188" s="10">
        <v>7512.5</v>
      </c>
      <c r="AV188" s="10">
        <v>1.1200000000000001</v>
      </c>
      <c r="AW188" s="12"/>
      <c r="AX188" s="9" t="s">
        <v>75</v>
      </c>
      <c r="AY188" s="9" t="s">
        <v>354</v>
      </c>
      <c r="AZ188" s="12" t="s">
        <v>77</v>
      </c>
      <c r="BA188" s="12"/>
      <c r="BB188" s="10">
        <v>0</v>
      </c>
      <c r="BC188" s="10">
        <v>8</v>
      </c>
      <c r="BD188" s="10">
        <v>22.85</v>
      </c>
      <c r="BE188" s="10">
        <v>0</v>
      </c>
      <c r="BF188" s="10">
        <v>0</v>
      </c>
      <c r="BG188" s="10">
        <v>0</v>
      </c>
      <c r="BH188" s="10">
        <v>0</v>
      </c>
      <c r="BI188" s="10">
        <v>2</v>
      </c>
      <c r="BJ188" s="10">
        <v>23325</v>
      </c>
      <c r="BK188" s="10">
        <v>23.12611540749554</v>
      </c>
      <c r="BL188" s="10">
        <v>2.1179949429947054</v>
      </c>
      <c r="BM188" s="10">
        <v>732</v>
      </c>
      <c r="BN188" s="9" t="s">
        <v>95</v>
      </c>
      <c r="BO188" s="9" t="s">
        <v>95</v>
      </c>
      <c r="BP188" s="12"/>
      <c r="BQ188" s="12"/>
    </row>
    <row r="189" spans="1:69" s="13" customFormat="1" ht="15" customHeight="1" x14ac:dyDescent="0.25">
      <c r="A189" s="9" t="s">
        <v>65</v>
      </c>
      <c r="B189" s="9" t="s">
        <v>66</v>
      </c>
      <c r="C189" s="9" t="s">
        <v>355</v>
      </c>
      <c r="D189" s="9" t="s">
        <v>356</v>
      </c>
      <c r="E189" s="9" t="s">
        <v>69</v>
      </c>
      <c r="F189" s="10">
        <v>10.43</v>
      </c>
      <c r="G189" s="10">
        <v>11.77</v>
      </c>
      <c r="H189" s="9" t="s">
        <v>70</v>
      </c>
      <c r="I189" s="9"/>
      <c r="J189" s="10">
        <v>2012</v>
      </c>
      <c r="K189" s="9" t="s">
        <v>151</v>
      </c>
      <c r="L189" s="11">
        <v>41821</v>
      </c>
      <c r="M189" s="11">
        <v>41851</v>
      </c>
      <c r="N189" s="10">
        <v>316.17</v>
      </c>
      <c r="O189" s="10">
        <v>358.86</v>
      </c>
      <c r="P189" s="10">
        <v>360.06</v>
      </c>
      <c r="Q189" s="10">
        <v>-0.33</v>
      </c>
      <c r="R189" s="10">
        <v>358.86</v>
      </c>
      <c r="S189" s="10">
        <v>360.54</v>
      </c>
      <c r="T189" s="9" t="s">
        <v>83</v>
      </c>
      <c r="U189" s="9" t="s">
        <v>82</v>
      </c>
      <c r="V189" s="9" t="s">
        <v>74</v>
      </c>
      <c r="W189" s="32">
        <v>0.46</v>
      </c>
      <c r="X189" s="32">
        <v>0.19863636363636364</v>
      </c>
      <c r="Y189" s="32">
        <v>2.6136363636363638E-2</v>
      </c>
      <c r="Z189" s="32">
        <v>20.075714285714284</v>
      </c>
      <c r="AA189" s="10">
        <v>8425</v>
      </c>
      <c r="AB189" s="10">
        <v>8513.6713537076266</v>
      </c>
      <c r="AC189" s="10">
        <v>1.04</v>
      </c>
      <c r="AD189" s="10">
        <v>92324</v>
      </c>
      <c r="AE189" s="10">
        <v>29190.07908</v>
      </c>
      <c r="AF189" s="10">
        <v>91819</v>
      </c>
      <c r="AG189" s="10">
        <v>32950.166340000003</v>
      </c>
      <c r="AH189" s="10">
        <v>0</v>
      </c>
      <c r="AI189" s="10">
        <v>0</v>
      </c>
      <c r="AJ189" s="10">
        <v>0</v>
      </c>
      <c r="AK189" s="10">
        <v>3760.0872599999998</v>
      </c>
      <c r="AL189" s="10">
        <v>3760.0872599999998</v>
      </c>
      <c r="AM189" s="10">
        <v>2.2406394898399244</v>
      </c>
      <c r="AN189" s="10">
        <v>2.2406394898399244</v>
      </c>
      <c r="AO189" s="10">
        <v>555</v>
      </c>
      <c r="AP189" s="10">
        <v>527</v>
      </c>
      <c r="AQ189" s="10">
        <v>-5.31</v>
      </c>
      <c r="AR189" s="10">
        <v>0.9</v>
      </c>
      <c r="AS189" s="10">
        <v>0.9</v>
      </c>
      <c r="AT189" s="10">
        <v>0.42</v>
      </c>
      <c r="AU189" s="10">
        <v>8425</v>
      </c>
      <c r="AV189" s="10">
        <v>1.1200000000000001</v>
      </c>
      <c r="AW189" s="12"/>
      <c r="AX189" s="9" t="s">
        <v>75</v>
      </c>
      <c r="AY189" s="9" t="s">
        <v>357</v>
      </c>
      <c r="AZ189" s="12" t="s">
        <v>77</v>
      </c>
      <c r="BA189" s="12"/>
      <c r="BB189" s="10">
        <v>0</v>
      </c>
      <c r="BC189" s="10">
        <v>8</v>
      </c>
      <c r="BD189" s="10">
        <v>22.85</v>
      </c>
      <c r="BE189" s="10">
        <v>0</v>
      </c>
      <c r="BF189" s="10">
        <v>0</v>
      </c>
      <c r="BG189" s="10">
        <v>0</v>
      </c>
      <c r="BH189" s="10">
        <v>0</v>
      </c>
      <c r="BI189" s="10">
        <v>2</v>
      </c>
      <c r="BJ189" s="10">
        <v>24792</v>
      </c>
      <c r="BK189" s="10">
        <v>23.152782966006725</v>
      </c>
      <c r="BL189" s="10">
        <v>2.201909648783682</v>
      </c>
      <c r="BM189" s="10">
        <v>449</v>
      </c>
      <c r="BN189" s="9" t="s">
        <v>134</v>
      </c>
      <c r="BO189" s="9" t="s">
        <v>134</v>
      </c>
      <c r="BP189" s="12"/>
      <c r="BQ189" s="12"/>
    </row>
    <row r="190" spans="1:69" s="13" customFormat="1" ht="15" customHeight="1" x14ac:dyDescent="0.25">
      <c r="A190" s="9" t="s">
        <v>65</v>
      </c>
      <c r="B190" s="9" t="s">
        <v>66</v>
      </c>
      <c r="C190" s="9" t="s">
        <v>84</v>
      </c>
      <c r="D190" s="9" t="s">
        <v>85</v>
      </c>
      <c r="E190" s="9" t="s">
        <v>69</v>
      </c>
      <c r="F190" s="10">
        <v>2.54</v>
      </c>
      <c r="G190" s="10">
        <v>4.03</v>
      </c>
      <c r="H190" s="9" t="s">
        <v>86</v>
      </c>
      <c r="I190" s="9" t="s">
        <v>87</v>
      </c>
      <c r="J190" s="10">
        <v>2014</v>
      </c>
      <c r="K190" s="9" t="s">
        <v>88</v>
      </c>
      <c r="L190" s="11">
        <v>41822</v>
      </c>
      <c r="M190" s="11">
        <v>41851</v>
      </c>
      <c r="N190" s="10">
        <v>23</v>
      </c>
      <c r="O190" s="10">
        <v>37.090000000000003</v>
      </c>
      <c r="P190" s="10">
        <v>37.19</v>
      </c>
      <c r="Q190" s="10">
        <v>-0.27</v>
      </c>
      <c r="R190" s="10">
        <v>37.130000000000003</v>
      </c>
      <c r="S190" s="10">
        <v>42.72</v>
      </c>
      <c r="T190" s="9" t="s">
        <v>79</v>
      </c>
      <c r="U190" s="9" t="s">
        <v>73</v>
      </c>
      <c r="V190" s="9" t="s">
        <v>74</v>
      </c>
      <c r="W190" s="32">
        <f>VLOOKUP(V190,Tables!$M$2:$N$9,2,FALSE)</f>
        <v>0.44</v>
      </c>
      <c r="X190" s="32">
        <f>VLOOKUP(V190,Tables!$M$2:$P$9,3,FALSE)</f>
        <v>0.19</v>
      </c>
      <c r="Y190" s="32">
        <f>VLOOKUP(V190,Tables!$M$2:$P$9,4,FALSE)</f>
        <v>2.5000000000000001E-2</v>
      </c>
      <c r="Z190" s="32">
        <v>19.2</v>
      </c>
      <c r="AA190" s="10">
        <v>1981</v>
      </c>
      <c r="AB190" s="10">
        <v>2771.8440096898539</v>
      </c>
      <c r="AC190" s="10">
        <v>28.53</v>
      </c>
      <c r="AD190" s="10">
        <v>110356</v>
      </c>
      <c r="AE190" s="10">
        <v>2538.1880000000001</v>
      </c>
      <c r="AF190" s="10">
        <v>108586</v>
      </c>
      <c r="AG190" s="10">
        <v>4027.4547400000001</v>
      </c>
      <c r="AH190" s="10">
        <v>0</v>
      </c>
      <c r="AI190" s="10">
        <v>0</v>
      </c>
      <c r="AJ190" s="10">
        <v>0</v>
      </c>
      <c r="AK190" s="10">
        <v>1489.26674</v>
      </c>
      <c r="AL190" s="10">
        <v>1493.6101799999999</v>
      </c>
      <c r="AM190" s="10">
        <v>1.3301848129637275</v>
      </c>
      <c r="AN190" s="10">
        <v>1.3263166162940856</v>
      </c>
      <c r="AO190" s="10">
        <v>1120</v>
      </c>
      <c r="AP190" s="10">
        <v>1047</v>
      </c>
      <c r="AQ190" s="10">
        <v>-6.97</v>
      </c>
      <c r="AR190" s="10">
        <v>2.12</v>
      </c>
      <c r="AS190" s="10">
        <v>2.12</v>
      </c>
      <c r="AT190" s="10">
        <v>1.65</v>
      </c>
      <c r="AU190" s="10">
        <v>1681</v>
      </c>
      <c r="AV190" s="10">
        <v>1.607</v>
      </c>
      <c r="AW190" s="12"/>
      <c r="AX190" s="9" t="s">
        <v>75</v>
      </c>
      <c r="AY190" s="12"/>
      <c r="AZ190" s="12" t="s">
        <v>77</v>
      </c>
      <c r="BA190" s="12"/>
      <c r="BB190" s="10">
        <v>0</v>
      </c>
      <c r="BC190" s="10">
        <v>1</v>
      </c>
      <c r="BD190" s="10">
        <v>22.88</v>
      </c>
      <c r="BE190" s="10">
        <v>0</v>
      </c>
      <c r="BF190" s="10">
        <v>0</v>
      </c>
      <c r="BG190" s="10">
        <v>0</v>
      </c>
      <c r="BH190" s="10">
        <v>0</v>
      </c>
      <c r="BI190" s="10">
        <v>2</v>
      </c>
      <c r="BJ190" s="10">
        <v>5475</v>
      </c>
      <c r="BK190" s="10">
        <v>5.2745664739884397</v>
      </c>
      <c r="BL190" s="10">
        <v>1.2782957951428895</v>
      </c>
      <c r="BM190" s="10">
        <v>189</v>
      </c>
      <c r="BN190" s="9" t="s">
        <v>78</v>
      </c>
      <c r="BO190" s="9" t="s">
        <v>78</v>
      </c>
      <c r="BP190" s="12"/>
      <c r="BQ190" s="12"/>
    </row>
    <row r="191" spans="1:69" s="13" customFormat="1" ht="15" customHeight="1" x14ac:dyDescent="0.25">
      <c r="A191" s="9" t="s">
        <v>65</v>
      </c>
      <c r="B191" s="9" t="s">
        <v>66</v>
      </c>
      <c r="C191" s="9" t="s">
        <v>294</v>
      </c>
      <c r="D191" s="9" t="s">
        <v>295</v>
      </c>
      <c r="E191" s="9" t="s">
        <v>69</v>
      </c>
      <c r="F191" s="10">
        <v>2.4</v>
      </c>
      <c r="G191" s="10">
        <v>3.66</v>
      </c>
      <c r="H191" s="9" t="s">
        <v>86</v>
      </c>
      <c r="I191" s="9" t="s">
        <v>296</v>
      </c>
      <c r="J191" s="10">
        <v>2014</v>
      </c>
      <c r="K191" s="9" t="s">
        <v>71</v>
      </c>
      <c r="L191" s="11">
        <v>41829</v>
      </c>
      <c r="M191" s="11">
        <v>41851</v>
      </c>
      <c r="N191" s="10">
        <v>20</v>
      </c>
      <c r="O191" s="10">
        <v>30.6</v>
      </c>
      <c r="P191" s="10">
        <v>30.97</v>
      </c>
      <c r="Q191" s="10">
        <v>-1.19</v>
      </c>
      <c r="R191" s="10">
        <v>30.58</v>
      </c>
      <c r="S191" s="10">
        <v>33.619999999999997</v>
      </c>
      <c r="T191" s="9" t="s">
        <v>79</v>
      </c>
      <c r="U191" s="9" t="s">
        <v>73</v>
      </c>
      <c r="V191" s="9" t="s">
        <v>74</v>
      </c>
      <c r="W191" s="32">
        <f>VLOOKUP(V191,Tables!$M$2:$N$9,2,FALSE)</f>
        <v>0.44</v>
      </c>
      <c r="X191" s="32">
        <f>VLOOKUP(V191,Tables!$M$2:$P$9,3,FALSE)</f>
        <v>0.19</v>
      </c>
      <c r="Y191" s="32">
        <f>VLOOKUP(V191,Tables!$M$2:$P$9,4,FALSE)</f>
        <v>2.5000000000000001E-2</v>
      </c>
      <c r="Z191" s="32">
        <v>19.2</v>
      </c>
      <c r="AA191" s="10">
        <v>1654.5</v>
      </c>
      <c r="AB191" s="10">
        <v>2060.2749725768699</v>
      </c>
      <c r="AC191" s="10">
        <v>19.7</v>
      </c>
      <c r="AD191" s="10">
        <v>120058</v>
      </c>
      <c r="AE191" s="10">
        <v>2401.16</v>
      </c>
      <c r="AF191" s="10">
        <v>119563</v>
      </c>
      <c r="AG191" s="10">
        <v>3658.6278000000002</v>
      </c>
      <c r="AH191" s="10">
        <v>0</v>
      </c>
      <c r="AI191" s="10">
        <v>0</v>
      </c>
      <c r="AJ191" s="10">
        <v>0</v>
      </c>
      <c r="AK191" s="10">
        <v>1257.4677999999999</v>
      </c>
      <c r="AL191" s="10">
        <v>1255.07654</v>
      </c>
      <c r="AM191" s="10">
        <v>1.315739456708156</v>
      </c>
      <c r="AN191" s="10">
        <v>1.31824629595897</v>
      </c>
      <c r="AO191" s="10">
        <v>1015</v>
      </c>
      <c r="AP191" s="10">
        <v>949</v>
      </c>
      <c r="AQ191" s="10">
        <v>-6.95</v>
      </c>
      <c r="AR191" s="10">
        <v>2.52</v>
      </c>
      <c r="AS191" s="10">
        <v>2.52</v>
      </c>
      <c r="AT191" s="10">
        <v>1.93</v>
      </c>
      <c r="AU191" s="10">
        <v>1654.5</v>
      </c>
      <c r="AV191" s="10">
        <v>1.607</v>
      </c>
      <c r="AW191" s="12"/>
      <c r="AX191" s="9" t="s">
        <v>75</v>
      </c>
      <c r="AY191" s="12"/>
      <c r="AZ191" s="12" t="s">
        <v>77</v>
      </c>
      <c r="BA191" s="12"/>
      <c r="BB191" s="10">
        <v>0</v>
      </c>
      <c r="BC191" s="10">
        <v>1</v>
      </c>
      <c r="BD191" s="10">
        <v>22.8</v>
      </c>
      <c r="BE191" s="10">
        <v>0</v>
      </c>
      <c r="BF191" s="10">
        <v>0</v>
      </c>
      <c r="BG191" s="10">
        <v>0</v>
      </c>
      <c r="BH191" s="10">
        <v>0</v>
      </c>
      <c r="BI191" s="10">
        <v>2</v>
      </c>
      <c r="BJ191" s="10">
        <v>4365</v>
      </c>
      <c r="BK191" s="10">
        <v>3.8188976377952755</v>
      </c>
      <c r="BL191" s="10">
        <v>1.3501770450712705</v>
      </c>
      <c r="BM191" s="10">
        <v>268</v>
      </c>
      <c r="BN191" s="9" t="s">
        <v>78</v>
      </c>
      <c r="BO191" s="9" t="s">
        <v>78</v>
      </c>
      <c r="BP191" s="12"/>
      <c r="BQ191" s="12"/>
    </row>
    <row r="192" spans="1:69" s="13" customFormat="1" ht="15" customHeight="1" x14ac:dyDescent="0.25">
      <c r="A192" s="9" t="s">
        <v>65</v>
      </c>
      <c r="B192" s="9" t="s">
        <v>66</v>
      </c>
      <c r="C192" s="9" t="s">
        <v>281</v>
      </c>
      <c r="D192" s="9" t="s">
        <v>282</v>
      </c>
      <c r="E192" s="9" t="s">
        <v>69</v>
      </c>
      <c r="F192" s="10">
        <v>2.48</v>
      </c>
      <c r="G192" s="10">
        <v>3.61</v>
      </c>
      <c r="H192" s="9" t="s">
        <v>86</v>
      </c>
      <c r="I192" s="9" t="s">
        <v>283</v>
      </c>
      <c r="J192" s="10">
        <v>2014</v>
      </c>
      <c r="K192" s="9" t="s">
        <v>71</v>
      </c>
      <c r="L192" s="11">
        <v>41831</v>
      </c>
      <c r="M192" s="11">
        <v>41851</v>
      </c>
      <c r="N192" s="10">
        <v>24.33</v>
      </c>
      <c r="O192" s="10">
        <v>35.69</v>
      </c>
      <c r="P192" s="10">
        <v>35.9</v>
      </c>
      <c r="Q192" s="10">
        <v>-0.57999999999999996</v>
      </c>
      <c r="R192" s="10">
        <v>35.69</v>
      </c>
      <c r="S192" s="10">
        <v>37.79</v>
      </c>
      <c r="T192" s="9" t="s">
        <v>79</v>
      </c>
      <c r="U192" s="9" t="s">
        <v>73</v>
      </c>
      <c r="V192" s="9" t="s">
        <v>74</v>
      </c>
      <c r="W192" s="32">
        <f>VLOOKUP(V192,Tables!$M$2:$N$9,2,FALSE)</f>
        <v>0.44</v>
      </c>
      <c r="X192" s="32">
        <f>VLOOKUP(V192,Tables!$M$2:$P$9,3,FALSE)</f>
        <v>0.19</v>
      </c>
      <c r="Y192" s="32">
        <f>VLOOKUP(V192,Tables!$M$2:$P$9,4,FALSE)</f>
        <v>2.5000000000000001E-2</v>
      </c>
      <c r="Z192" s="32">
        <v>19.2</v>
      </c>
      <c r="AA192" s="10">
        <v>1500</v>
      </c>
      <c r="AB192" s="10">
        <v>1748.0090713633956</v>
      </c>
      <c r="AC192" s="10">
        <v>14.19</v>
      </c>
      <c r="AD192" s="10">
        <v>101877</v>
      </c>
      <c r="AE192" s="10">
        <v>2478.66741</v>
      </c>
      <c r="AF192" s="10">
        <v>101267</v>
      </c>
      <c r="AG192" s="10">
        <v>3614.2192300000002</v>
      </c>
      <c r="AH192" s="10">
        <v>0</v>
      </c>
      <c r="AI192" s="10">
        <v>0</v>
      </c>
      <c r="AJ192" s="10">
        <v>0</v>
      </c>
      <c r="AK192" s="10">
        <v>1135.5518199999999</v>
      </c>
      <c r="AL192" s="10">
        <v>1135.5518199999999</v>
      </c>
      <c r="AM192" s="10">
        <v>1.3209436800515189</v>
      </c>
      <c r="AN192" s="10">
        <v>1.3209436800515189</v>
      </c>
      <c r="AO192" s="10">
        <v>1010</v>
      </c>
      <c r="AP192" s="10">
        <v>690</v>
      </c>
      <c r="AQ192" s="10">
        <v>-46.38</v>
      </c>
      <c r="AR192" s="10">
        <v>2.4900000000000002</v>
      </c>
      <c r="AS192" s="10">
        <v>2.4900000000000002</v>
      </c>
      <c r="AT192" s="10">
        <v>1.92</v>
      </c>
      <c r="AU192" s="10">
        <v>1500</v>
      </c>
      <c r="AV192" s="10">
        <v>1.607</v>
      </c>
      <c r="AW192" s="12"/>
      <c r="AX192" s="9" t="s">
        <v>75</v>
      </c>
      <c r="AY192" s="12"/>
      <c r="AZ192" s="12" t="s">
        <v>77</v>
      </c>
      <c r="BA192" s="12"/>
      <c r="BB192" s="10">
        <v>0</v>
      </c>
      <c r="BC192" s="10">
        <v>0</v>
      </c>
      <c r="BD192" s="10">
        <v>22.74</v>
      </c>
      <c r="BE192" s="10">
        <v>0</v>
      </c>
      <c r="BF192" s="10">
        <v>0</v>
      </c>
      <c r="BG192" s="10">
        <v>0</v>
      </c>
      <c r="BH192" s="10">
        <v>0</v>
      </c>
      <c r="BI192" s="10">
        <v>2</v>
      </c>
      <c r="BJ192" s="10">
        <v>5330</v>
      </c>
      <c r="BK192" s="10">
        <v>5.0283018867924527</v>
      </c>
      <c r="BL192" s="10">
        <v>1.3382143837719855</v>
      </c>
      <c r="BM192" s="10">
        <v>430</v>
      </c>
      <c r="BN192" s="9" t="s">
        <v>78</v>
      </c>
      <c r="BO192" s="9" t="s">
        <v>78</v>
      </c>
      <c r="BP192" s="12"/>
      <c r="BQ192" s="12"/>
    </row>
    <row r="193" spans="1:69" s="13" customFormat="1" ht="15" customHeight="1" x14ac:dyDescent="0.25">
      <c r="A193" s="9" t="s">
        <v>65</v>
      </c>
      <c r="B193" s="9" t="s">
        <v>66</v>
      </c>
      <c r="C193" s="9" t="s">
        <v>209</v>
      </c>
      <c r="D193" s="9" t="s">
        <v>210</v>
      </c>
      <c r="E193" s="9" t="s">
        <v>69</v>
      </c>
      <c r="F193" s="10">
        <v>4.8600000000000003</v>
      </c>
      <c r="G193" s="10">
        <v>5.79</v>
      </c>
      <c r="H193" s="9" t="s">
        <v>86</v>
      </c>
      <c r="I193" s="9" t="s">
        <v>184</v>
      </c>
      <c r="J193" s="10">
        <v>2013</v>
      </c>
      <c r="K193" s="9" t="s">
        <v>185</v>
      </c>
      <c r="L193" s="11">
        <v>41838</v>
      </c>
      <c r="M193" s="11">
        <v>41851</v>
      </c>
      <c r="N193" s="10">
        <v>51.74</v>
      </c>
      <c r="O193" s="10">
        <v>61.85</v>
      </c>
      <c r="P193" s="10">
        <v>62.13</v>
      </c>
      <c r="Q193" s="10">
        <v>-0.45</v>
      </c>
      <c r="R193" s="10">
        <v>61.85</v>
      </c>
      <c r="S193" s="10">
        <v>62.77</v>
      </c>
      <c r="T193" s="9" t="s">
        <v>89</v>
      </c>
      <c r="U193" s="9" t="s">
        <v>90</v>
      </c>
      <c r="V193" s="9" t="s">
        <v>74</v>
      </c>
      <c r="W193" s="32">
        <v>0.48</v>
      </c>
      <c r="X193" s="32">
        <v>0.20727272727272728</v>
      </c>
      <c r="Y193" s="32">
        <v>2.7272727272727275E-2</v>
      </c>
      <c r="Z193" s="32">
        <v>20.948571428571427</v>
      </c>
      <c r="AA193" s="10">
        <v>1337.5</v>
      </c>
      <c r="AB193" s="10">
        <v>1420.3153296457685</v>
      </c>
      <c r="AC193" s="10">
        <v>5.83</v>
      </c>
      <c r="AD193" s="10">
        <v>93916</v>
      </c>
      <c r="AE193" s="10">
        <v>4859.2138400000003</v>
      </c>
      <c r="AF193" s="10">
        <v>93656</v>
      </c>
      <c r="AG193" s="10">
        <v>5792.6235999999999</v>
      </c>
      <c r="AH193" s="10">
        <v>0</v>
      </c>
      <c r="AI193" s="10">
        <v>0</v>
      </c>
      <c r="AJ193" s="10">
        <v>0</v>
      </c>
      <c r="AK193" s="10">
        <v>933.40976000000001</v>
      </c>
      <c r="AL193" s="10">
        <v>933.40976000000001</v>
      </c>
      <c r="AM193" s="10">
        <v>1.432918378740758</v>
      </c>
      <c r="AN193" s="10">
        <v>1.432918378740758</v>
      </c>
      <c r="AO193" s="10">
        <v>540</v>
      </c>
      <c r="AP193" s="10">
        <v>392</v>
      </c>
      <c r="AQ193" s="10">
        <v>-37.76</v>
      </c>
      <c r="AR193" s="10">
        <v>1.94</v>
      </c>
      <c r="AS193" s="10">
        <v>1.94</v>
      </c>
      <c r="AT193" s="10">
        <v>1.37</v>
      </c>
      <c r="AU193" s="10">
        <v>1337.5</v>
      </c>
      <c r="AV193" s="10">
        <v>1.224</v>
      </c>
      <c r="AW193" s="12"/>
      <c r="AX193" s="9" t="s">
        <v>75</v>
      </c>
      <c r="AY193" s="12"/>
      <c r="AZ193" s="12" t="s">
        <v>77</v>
      </c>
      <c r="BA193" s="12"/>
      <c r="BB193" s="10">
        <v>0</v>
      </c>
      <c r="BC193" s="10">
        <v>1</v>
      </c>
      <c r="BD193" s="10">
        <v>22.66</v>
      </c>
      <c r="BE193" s="10">
        <v>0</v>
      </c>
      <c r="BF193" s="10">
        <v>0</v>
      </c>
      <c r="BG193" s="10">
        <v>0</v>
      </c>
      <c r="BH193" s="10">
        <v>0</v>
      </c>
      <c r="BI193" s="10">
        <v>2</v>
      </c>
      <c r="BJ193" s="10">
        <v>5750</v>
      </c>
      <c r="BK193" s="10">
        <v>6.1497326203208553</v>
      </c>
      <c r="BL193" s="10">
        <v>1.7174797006579203</v>
      </c>
      <c r="BM193" s="10">
        <v>1750</v>
      </c>
      <c r="BN193" s="9" t="s">
        <v>78</v>
      </c>
      <c r="BO193" s="9" t="s">
        <v>95</v>
      </c>
      <c r="BP193" s="12"/>
      <c r="BQ193" s="12"/>
    </row>
    <row r="194" spans="1:69" s="13" customFormat="1" ht="15" customHeight="1" x14ac:dyDescent="0.25">
      <c r="A194" s="9" t="s">
        <v>65</v>
      </c>
      <c r="B194" s="9" t="s">
        <v>66</v>
      </c>
      <c r="C194" s="9" t="s">
        <v>216</v>
      </c>
      <c r="D194" s="9" t="s">
        <v>217</v>
      </c>
      <c r="E194" s="9" t="s">
        <v>69</v>
      </c>
      <c r="F194" s="10">
        <v>0.42</v>
      </c>
      <c r="G194" s="10">
        <v>0.84</v>
      </c>
      <c r="H194" s="9" t="s">
        <v>86</v>
      </c>
      <c r="I194" s="9"/>
      <c r="J194" s="10">
        <v>2014</v>
      </c>
      <c r="K194" s="9" t="s">
        <v>214</v>
      </c>
      <c r="L194" s="11">
        <v>41838</v>
      </c>
      <c r="M194" s="11">
        <v>41851</v>
      </c>
      <c r="N194" s="10">
        <v>3.52</v>
      </c>
      <c r="O194" s="10">
        <v>7.05</v>
      </c>
      <c r="P194" s="10">
        <v>7.04</v>
      </c>
      <c r="Q194" s="10">
        <v>0.14000000000000001</v>
      </c>
      <c r="R194" s="10">
        <v>6.79</v>
      </c>
      <c r="S194" s="10">
        <v>6.2</v>
      </c>
      <c r="T194" s="9" t="s">
        <v>72</v>
      </c>
      <c r="U194" s="9" t="s">
        <v>73</v>
      </c>
      <c r="V194" s="9" t="s">
        <v>74</v>
      </c>
      <c r="W194" s="32">
        <f>VLOOKUP(V194,Tables!$M$2:$N$9,2,FALSE)</f>
        <v>0.44</v>
      </c>
      <c r="X194" s="32">
        <f>VLOOKUP(V194,Tables!$M$2:$P$9,3,FALSE)</f>
        <v>0.19</v>
      </c>
      <c r="Y194" s="32">
        <f>VLOOKUP(V194,Tables!$M$2:$P$9,4,FALSE)</f>
        <v>2.5000000000000001E-2</v>
      </c>
      <c r="Z194" s="32">
        <v>19.2</v>
      </c>
      <c r="AA194" s="10">
        <v>450</v>
      </c>
      <c r="AB194" s="10">
        <v>340.3625514633701</v>
      </c>
      <c r="AC194" s="10">
        <v>-32.21</v>
      </c>
      <c r="AD194" s="10">
        <v>120200</v>
      </c>
      <c r="AE194" s="10">
        <v>423.10399999999998</v>
      </c>
      <c r="AF194" s="10">
        <v>119710</v>
      </c>
      <c r="AG194" s="10">
        <v>843.95550000000003</v>
      </c>
      <c r="AH194" s="10">
        <v>0</v>
      </c>
      <c r="AI194" s="10">
        <v>0</v>
      </c>
      <c r="AJ194" s="10">
        <v>0</v>
      </c>
      <c r="AK194" s="10">
        <v>420.85149999999999</v>
      </c>
      <c r="AL194" s="10">
        <v>389.7269</v>
      </c>
      <c r="AM194" s="10">
        <v>1.0692607725052661</v>
      </c>
      <c r="AN194" s="10">
        <v>1.1546547082072087</v>
      </c>
      <c r="AO194" s="10">
        <v>490</v>
      </c>
      <c r="AP194" s="10">
        <v>798</v>
      </c>
      <c r="AQ194" s="10">
        <v>38.6</v>
      </c>
      <c r="AR194" s="10">
        <v>5.68</v>
      </c>
      <c r="AS194" s="10">
        <v>5.8</v>
      </c>
      <c r="AT194" s="10">
        <v>5.34</v>
      </c>
      <c r="AU194" s="10">
        <v>450</v>
      </c>
      <c r="AV194" s="10">
        <v>1.93</v>
      </c>
      <c r="AW194" s="12"/>
      <c r="AX194" s="9" t="s">
        <v>75</v>
      </c>
      <c r="AY194" s="12"/>
      <c r="AZ194" s="12" t="s">
        <v>77</v>
      </c>
      <c r="BA194" s="12"/>
      <c r="BB194" s="10">
        <v>0</v>
      </c>
      <c r="BC194" s="10">
        <v>0</v>
      </c>
      <c r="BD194" s="10">
        <v>22.66</v>
      </c>
      <c r="BE194" s="10">
        <v>0</v>
      </c>
      <c r="BF194" s="10">
        <v>0</v>
      </c>
      <c r="BG194" s="10">
        <v>0</v>
      </c>
      <c r="BH194" s="10">
        <v>0</v>
      </c>
      <c r="BI194" s="10">
        <v>1</v>
      </c>
      <c r="BJ194" s="10">
        <v>490</v>
      </c>
      <c r="BK194" s="10">
        <v>0.40765391014975044</v>
      </c>
      <c r="BL194" s="10">
        <v>1.0692506097698615</v>
      </c>
      <c r="BM194" s="10">
        <v>476</v>
      </c>
      <c r="BN194" s="9" t="s">
        <v>78</v>
      </c>
      <c r="BO194" s="9" t="s">
        <v>78</v>
      </c>
      <c r="BP194" s="12"/>
      <c r="BQ194" s="12"/>
    </row>
    <row r="195" spans="1:69" s="13" customFormat="1" ht="15" customHeight="1" x14ac:dyDescent="0.25">
      <c r="A195" s="9" t="s">
        <v>65</v>
      </c>
      <c r="B195" s="9" t="s">
        <v>66</v>
      </c>
      <c r="C195" s="9" t="s">
        <v>288</v>
      </c>
      <c r="D195" s="9" t="s">
        <v>289</v>
      </c>
      <c r="E195" s="9" t="s">
        <v>69</v>
      </c>
      <c r="F195" s="10">
        <v>10.5</v>
      </c>
      <c r="G195" s="10">
        <v>11.35</v>
      </c>
      <c r="H195" s="9" t="s">
        <v>70</v>
      </c>
      <c r="I195" s="9"/>
      <c r="J195" s="10">
        <v>2013</v>
      </c>
      <c r="K195" s="9" t="s">
        <v>147</v>
      </c>
      <c r="L195" s="11">
        <v>41842</v>
      </c>
      <c r="M195" s="11">
        <v>41851</v>
      </c>
      <c r="N195" s="10">
        <v>90.66</v>
      </c>
      <c r="O195" s="10">
        <v>98.13</v>
      </c>
      <c r="P195" s="10">
        <v>98.41</v>
      </c>
      <c r="Q195" s="10">
        <v>-0.28000000000000003</v>
      </c>
      <c r="R195" s="10">
        <v>98.13</v>
      </c>
      <c r="S195" s="10">
        <v>100.22</v>
      </c>
      <c r="T195" s="9" t="s">
        <v>81</v>
      </c>
      <c r="U195" s="9" t="s">
        <v>82</v>
      </c>
      <c r="V195" s="9" t="s">
        <v>74</v>
      </c>
      <c r="W195" s="32">
        <v>0.46</v>
      </c>
      <c r="X195" s="32">
        <v>0.19863636363636364</v>
      </c>
      <c r="Y195" s="32">
        <v>2.6136363636363638E-2</v>
      </c>
      <c r="Z195" s="32">
        <v>20.075714285714284</v>
      </c>
      <c r="AA195" s="10">
        <v>1400</v>
      </c>
      <c r="AB195" s="10">
        <v>1730.9642056408152</v>
      </c>
      <c r="AC195" s="10">
        <v>19.12</v>
      </c>
      <c r="AD195" s="10">
        <v>115819</v>
      </c>
      <c r="AE195" s="10">
        <v>10500.150540000001</v>
      </c>
      <c r="AF195" s="10">
        <v>115659</v>
      </c>
      <c r="AG195" s="10">
        <v>11349.61767</v>
      </c>
      <c r="AH195" s="10">
        <v>0</v>
      </c>
      <c r="AI195" s="10">
        <v>0</v>
      </c>
      <c r="AJ195" s="10">
        <v>0</v>
      </c>
      <c r="AK195" s="10">
        <v>849.46713</v>
      </c>
      <c r="AL195" s="10">
        <v>849.46713</v>
      </c>
      <c r="AM195" s="10">
        <v>1.6480920221127331</v>
      </c>
      <c r="AN195" s="10">
        <v>1.6480920221127331</v>
      </c>
      <c r="AO195" s="10">
        <v>410</v>
      </c>
      <c r="AP195" s="10">
        <v>340</v>
      </c>
      <c r="AQ195" s="10">
        <v>-20.59</v>
      </c>
      <c r="AR195" s="10">
        <v>1.42</v>
      </c>
      <c r="AS195" s="10">
        <v>1.42</v>
      </c>
      <c r="AT195" s="10">
        <v>0.88</v>
      </c>
      <c r="AU195" s="10">
        <v>750</v>
      </c>
      <c r="AV195" s="10">
        <v>1.1200000000000001</v>
      </c>
      <c r="AW195" s="12"/>
      <c r="AX195" s="9" t="s">
        <v>75</v>
      </c>
      <c r="AY195" s="12"/>
      <c r="AZ195" s="12" t="s">
        <v>77</v>
      </c>
      <c r="BA195" s="12"/>
      <c r="BB195" s="10">
        <v>0</v>
      </c>
      <c r="BC195" s="10">
        <v>1</v>
      </c>
      <c r="BD195" s="10">
        <v>23.16</v>
      </c>
      <c r="BE195" s="10">
        <v>0</v>
      </c>
      <c r="BF195" s="10">
        <v>0</v>
      </c>
      <c r="BG195" s="10">
        <v>0</v>
      </c>
      <c r="BH195" s="10">
        <v>0</v>
      </c>
      <c r="BI195" s="10">
        <v>2</v>
      </c>
      <c r="BJ195" s="10">
        <v>10980</v>
      </c>
      <c r="BK195" s="10">
        <v>9.8918918918918912</v>
      </c>
      <c r="BL195" s="10">
        <v>1.3687587244241479</v>
      </c>
      <c r="BM195" s="10">
        <v>1668</v>
      </c>
      <c r="BN195" s="9" t="s">
        <v>78</v>
      </c>
      <c r="BO195" s="9" t="s">
        <v>78</v>
      </c>
      <c r="BP195" s="12"/>
      <c r="BQ195" s="12"/>
    </row>
    <row r="196" spans="1:69" s="13" customFormat="1" ht="15" customHeight="1" x14ac:dyDescent="0.25">
      <c r="A196" s="9" t="s">
        <v>65</v>
      </c>
      <c r="B196" s="9" t="s">
        <v>66</v>
      </c>
      <c r="C196" s="9" t="s">
        <v>230</v>
      </c>
      <c r="D196" s="9" t="s">
        <v>251</v>
      </c>
      <c r="E196" s="9" t="s">
        <v>69</v>
      </c>
      <c r="F196" s="10">
        <v>0.54</v>
      </c>
      <c r="G196" s="10">
        <v>0.7</v>
      </c>
      <c r="H196" s="9" t="s">
        <v>86</v>
      </c>
      <c r="I196" s="9" t="s">
        <v>252</v>
      </c>
      <c r="J196" s="10">
        <v>2014</v>
      </c>
      <c r="K196" s="9" t="s">
        <v>214</v>
      </c>
      <c r="L196" s="11">
        <v>41845</v>
      </c>
      <c r="M196" s="11">
        <v>41851</v>
      </c>
      <c r="N196" s="10">
        <v>4.75</v>
      </c>
      <c r="O196" s="10">
        <v>6.23</v>
      </c>
      <c r="P196" s="10">
        <v>6.23</v>
      </c>
      <c r="Q196" s="10">
        <v>0</v>
      </c>
      <c r="R196" s="10">
        <v>6.25</v>
      </c>
      <c r="S196" s="10">
        <v>6.25</v>
      </c>
      <c r="T196" s="9" t="s">
        <v>72</v>
      </c>
      <c r="U196" s="9" t="s">
        <v>73</v>
      </c>
      <c r="V196" s="9" t="s">
        <v>74</v>
      </c>
      <c r="W196" s="32">
        <f>VLOOKUP(V196,Tables!$M$2:$N$9,2,FALSE)</f>
        <v>0.44</v>
      </c>
      <c r="X196" s="32">
        <f>VLOOKUP(V196,Tables!$M$2:$P$9,3,FALSE)</f>
        <v>0.19</v>
      </c>
      <c r="Y196" s="32">
        <f>VLOOKUP(V196,Tables!$M$2:$P$9,4,FALSE)</f>
        <v>2.5000000000000001E-2</v>
      </c>
      <c r="Z196" s="32">
        <v>19.2</v>
      </c>
      <c r="AA196" s="10">
        <v>180</v>
      </c>
      <c r="AB196" s="10">
        <v>181.35828738781046</v>
      </c>
      <c r="AC196" s="10">
        <v>0.75</v>
      </c>
      <c r="AD196" s="10">
        <v>112900</v>
      </c>
      <c r="AE196" s="10">
        <v>536.27499999999998</v>
      </c>
      <c r="AF196" s="10">
        <v>112240</v>
      </c>
      <c r="AG196" s="10">
        <v>699.25519999999995</v>
      </c>
      <c r="AH196" s="10">
        <v>0</v>
      </c>
      <c r="AI196" s="10">
        <v>0</v>
      </c>
      <c r="AJ196" s="10">
        <v>0</v>
      </c>
      <c r="AK196" s="10">
        <v>162.9802</v>
      </c>
      <c r="AL196" s="10">
        <v>165.22499999999999</v>
      </c>
      <c r="AM196" s="10">
        <v>1.1044286361165343</v>
      </c>
      <c r="AN196" s="10">
        <v>1.0894235133908308</v>
      </c>
      <c r="AO196" s="10">
        <v>660</v>
      </c>
      <c r="AP196" s="10">
        <v>374</v>
      </c>
      <c r="AQ196" s="10">
        <v>-76.47</v>
      </c>
      <c r="AR196" s="10">
        <v>4.88</v>
      </c>
      <c r="AS196" s="10">
        <v>4.88</v>
      </c>
      <c r="AT196" s="10">
        <v>4.5199999999999996</v>
      </c>
      <c r="AU196" s="10">
        <v>180</v>
      </c>
      <c r="AV196" s="10">
        <v>1.93</v>
      </c>
      <c r="AW196" s="12"/>
      <c r="AX196" s="9" t="s">
        <v>75</v>
      </c>
      <c r="AY196" s="12"/>
      <c r="AZ196" s="12" t="s">
        <v>77</v>
      </c>
      <c r="BA196" s="12"/>
      <c r="BB196" s="10">
        <v>0</v>
      </c>
      <c r="BC196" s="10">
        <v>1</v>
      </c>
      <c r="BD196" s="10">
        <v>23.01</v>
      </c>
      <c r="BE196" s="10">
        <v>0</v>
      </c>
      <c r="BF196" s="10">
        <v>0</v>
      </c>
      <c r="BG196" s="10">
        <v>0</v>
      </c>
      <c r="BH196" s="10">
        <v>0</v>
      </c>
      <c r="BI196" s="10">
        <v>1</v>
      </c>
      <c r="BJ196" s="10">
        <v>660</v>
      </c>
      <c r="BK196" s="10">
        <v>0.58458813108945973</v>
      </c>
      <c r="BL196" s="10">
        <v>1.1043947548611777</v>
      </c>
      <c r="BM196" s="10">
        <v>595</v>
      </c>
      <c r="BN196" s="9" t="s">
        <v>78</v>
      </c>
      <c r="BO196" s="9" t="s">
        <v>78</v>
      </c>
      <c r="BP196" s="12"/>
      <c r="BQ196" s="12"/>
    </row>
    <row r="197" spans="1:69" s="13" customFormat="1" ht="15" customHeight="1" x14ac:dyDescent="0.25">
      <c r="A197" s="9" t="s">
        <v>65</v>
      </c>
      <c r="B197" s="9" t="s">
        <v>66</v>
      </c>
      <c r="C197" s="9" t="s">
        <v>254</v>
      </c>
      <c r="D197" s="9" t="s">
        <v>255</v>
      </c>
      <c r="E197" s="9" t="s">
        <v>69</v>
      </c>
      <c r="F197" s="10">
        <v>10</v>
      </c>
      <c r="G197" s="10">
        <v>10.1</v>
      </c>
      <c r="H197" s="9" t="s">
        <v>70</v>
      </c>
      <c r="I197" s="9"/>
      <c r="J197" s="10">
        <v>2013</v>
      </c>
      <c r="K197" s="9" t="s">
        <v>147</v>
      </c>
      <c r="L197" s="11">
        <v>41850</v>
      </c>
      <c r="M197" s="11">
        <v>41851</v>
      </c>
      <c r="N197" s="10">
        <v>82.9</v>
      </c>
      <c r="O197" s="10">
        <v>83.72</v>
      </c>
      <c r="P197" s="10">
        <v>84.82</v>
      </c>
      <c r="Q197" s="10">
        <v>-1.3</v>
      </c>
      <c r="R197" s="10">
        <v>83.72</v>
      </c>
      <c r="S197" s="10">
        <v>84.69</v>
      </c>
      <c r="T197" s="9" t="s">
        <v>81</v>
      </c>
      <c r="U197" s="9" t="s">
        <v>82</v>
      </c>
      <c r="V197" s="9" t="s">
        <v>74</v>
      </c>
      <c r="W197" s="32">
        <v>0.46</v>
      </c>
      <c r="X197" s="32">
        <v>0.19863636363636364</v>
      </c>
      <c r="Y197" s="32">
        <v>2.6136363636363638E-2</v>
      </c>
      <c r="Z197" s="32">
        <v>20.075714285714284</v>
      </c>
      <c r="AA197" s="10">
        <v>350</v>
      </c>
      <c r="AB197" s="10">
        <v>324.79365175801212</v>
      </c>
      <c r="AC197" s="10">
        <v>-7.76</v>
      </c>
      <c r="AD197" s="10">
        <v>120612</v>
      </c>
      <c r="AE197" s="10">
        <v>9998.7348000000002</v>
      </c>
      <c r="AF197" s="10">
        <v>120612</v>
      </c>
      <c r="AG197" s="10">
        <v>10097.636640000001</v>
      </c>
      <c r="AH197" s="10">
        <v>0</v>
      </c>
      <c r="AI197" s="10">
        <v>0</v>
      </c>
      <c r="AJ197" s="10">
        <v>0</v>
      </c>
      <c r="AK197" s="10">
        <v>98.901840000000007</v>
      </c>
      <c r="AL197" s="10">
        <v>98.901840000000007</v>
      </c>
      <c r="AM197" s="10">
        <v>3.5388623710135221</v>
      </c>
      <c r="AN197" s="10">
        <v>3.5388623710135221</v>
      </c>
      <c r="AO197" s="10">
        <v>50</v>
      </c>
      <c r="AP197" s="10">
        <v>72</v>
      </c>
      <c r="AQ197" s="10">
        <v>30.56</v>
      </c>
      <c r="AR197" s="10">
        <v>3.48</v>
      </c>
      <c r="AS197" s="10">
        <v>3.48</v>
      </c>
      <c r="AT197" s="10">
        <v>0.98</v>
      </c>
      <c r="AU197" s="10">
        <v>225</v>
      </c>
      <c r="AV197" s="10">
        <v>1.1200000000000001</v>
      </c>
      <c r="AW197" s="12"/>
      <c r="AX197" s="9" t="s">
        <v>75</v>
      </c>
      <c r="AY197" s="12"/>
      <c r="AZ197" s="12" t="s">
        <v>77</v>
      </c>
      <c r="BA197" s="12"/>
      <c r="BB197" s="10">
        <v>0</v>
      </c>
      <c r="BC197" s="10">
        <v>0</v>
      </c>
      <c r="BD197" s="10">
        <v>22.25</v>
      </c>
      <c r="BE197" s="10">
        <v>0</v>
      </c>
      <c r="BF197" s="10">
        <v>0</v>
      </c>
      <c r="BG197" s="10">
        <v>0</v>
      </c>
      <c r="BH197" s="10">
        <v>0</v>
      </c>
      <c r="BI197" s="10">
        <v>2</v>
      </c>
      <c r="BJ197" s="10">
        <v>14576</v>
      </c>
      <c r="BK197" s="10">
        <v>12.146666666666667</v>
      </c>
      <c r="BL197" s="10">
        <v>1.5308177691927825</v>
      </c>
      <c r="BM197" s="10">
        <v>708</v>
      </c>
      <c r="BN197" s="9" t="s">
        <v>134</v>
      </c>
      <c r="BO197" s="9" t="s">
        <v>95</v>
      </c>
      <c r="BP197" s="12"/>
      <c r="BQ197" s="12"/>
    </row>
    <row r="198" spans="1:69" s="13" customFormat="1" ht="15" customHeight="1" x14ac:dyDescent="0.25">
      <c r="A198" s="9" t="s">
        <v>65</v>
      </c>
      <c r="B198" s="9" t="s">
        <v>66</v>
      </c>
      <c r="C198" s="9" t="s">
        <v>84</v>
      </c>
      <c r="D198" s="9" t="s">
        <v>85</v>
      </c>
      <c r="E198" s="9" t="s">
        <v>69</v>
      </c>
      <c r="F198" s="10">
        <v>4.03</v>
      </c>
      <c r="G198" s="10">
        <v>7.77</v>
      </c>
      <c r="H198" s="9" t="s">
        <v>86</v>
      </c>
      <c r="I198" s="9" t="s">
        <v>87</v>
      </c>
      <c r="J198" s="10">
        <v>2014</v>
      </c>
      <c r="K198" s="9" t="s">
        <v>88</v>
      </c>
      <c r="L198" s="11">
        <v>41851</v>
      </c>
      <c r="M198" s="11">
        <v>41899</v>
      </c>
      <c r="N198" s="10">
        <v>37.090000000000003</v>
      </c>
      <c r="O198" s="10">
        <v>69.44</v>
      </c>
      <c r="P198" s="10">
        <v>68.12</v>
      </c>
      <c r="Q198" s="10">
        <v>1.94</v>
      </c>
      <c r="R198" s="10">
        <v>67.83</v>
      </c>
      <c r="S198" s="10">
        <v>76.239999999999995</v>
      </c>
      <c r="T198" s="9" t="s">
        <v>89</v>
      </c>
      <c r="U198" s="9" t="s">
        <v>90</v>
      </c>
      <c r="V198" s="9" t="s">
        <v>74</v>
      </c>
      <c r="W198" s="32">
        <v>0.48</v>
      </c>
      <c r="X198" s="32">
        <v>0.20727272727272728</v>
      </c>
      <c r="Y198" s="32">
        <v>2.7272727272727275E-2</v>
      </c>
      <c r="Z198" s="32">
        <v>20.948571428571427</v>
      </c>
      <c r="AA198" s="10">
        <v>4550</v>
      </c>
      <c r="AB198" s="10">
        <v>5816.9204146157363</v>
      </c>
      <c r="AC198" s="10">
        <v>21.78</v>
      </c>
      <c r="AD198" s="10">
        <v>108586</v>
      </c>
      <c r="AE198" s="10">
        <v>4027.4547400000001</v>
      </c>
      <c r="AF198" s="10">
        <v>111861</v>
      </c>
      <c r="AG198" s="10">
        <v>7767.6278400000001</v>
      </c>
      <c r="AH198" s="10">
        <v>0</v>
      </c>
      <c r="AI198" s="10">
        <v>0</v>
      </c>
      <c r="AJ198" s="10">
        <v>0</v>
      </c>
      <c r="AK198" s="10">
        <v>3740.1731</v>
      </c>
      <c r="AL198" s="10">
        <v>3560.0768899999998</v>
      </c>
      <c r="AM198" s="10">
        <v>1.2165212353406851</v>
      </c>
      <c r="AN198" s="10">
        <v>1.2780622836491602</v>
      </c>
      <c r="AO198" s="10">
        <v>1830</v>
      </c>
      <c r="AP198" s="10">
        <v>1569</v>
      </c>
      <c r="AQ198" s="10">
        <v>-16.63</v>
      </c>
      <c r="AR198" s="10">
        <v>1.66</v>
      </c>
      <c r="AS198" s="10">
        <v>1.69</v>
      </c>
      <c r="AT198" s="10">
        <v>1.31</v>
      </c>
      <c r="AU198" s="10">
        <v>4000</v>
      </c>
      <c r="AV198" s="10">
        <v>1.2290000000000001</v>
      </c>
      <c r="AW198" s="12"/>
      <c r="AX198" s="9" t="s">
        <v>75</v>
      </c>
      <c r="AY198" s="12"/>
      <c r="AZ198" s="12" t="s">
        <v>77</v>
      </c>
      <c r="BA198" s="12"/>
      <c r="BB198" s="10">
        <v>0</v>
      </c>
      <c r="BC198" s="10">
        <v>5</v>
      </c>
      <c r="BD198" s="10">
        <v>23.41</v>
      </c>
      <c r="BE198" s="10">
        <v>0</v>
      </c>
      <c r="BF198" s="10">
        <v>0</v>
      </c>
      <c r="BG198" s="10">
        <v>0</v>
      </c>
      <c r="BH198" s="10">
        <v>0</v>
      </c>
      <c r="BI198" s="10">
        <v>2</v>
      </c>
      <c r="BJ198" s="10">
        <v>7305</v>
      </c>
      <c r="BK198" s="10">
        <v>7.0375722543352603</v>
      </c>
      <c r="BL198" s="10">
        <v>1.232149399453961</v>
      </c>
      <c r="BM198" s="10">
        <v>134</v>
      </c>
      <c r="BN198" s="9" t="s">
        <v>78</v>
      </c>
      <c r="BO198" s="9" t="s">
        <v>78</v>
      </c>
      <c r="BP198" s="12"/>
      <c r="BQ198" s="12"/>
    </row>
    <row r="199" spans="1:69" s="13" customFormat="1" ht="15" customHeight="1" x14ac:dyDescent="0.25">
      <c r="A199" s="9" t="s">
        <v>65</v>
      </c>
      <c r="B199" s="9" t="s">
        <v>66</v>
      </c>
      <c r="C199" s="9" t="s">
        <v>103</v>
      </c>
      <c r="D199" s="9" t="s">
        <v>104</v>
      </c>
      <c r="E199" s="9" t="s">
        <v>69</v>
      </c>
      <c r="F199" s="10">
        <v>5.0199999999999996</v>
      </c>
      <c r="G199" s="10">
        <v>9.8000000000000007</v>
      </c>
      <c r="H199" s="9" t="s">
        <v>86</v>
      </c>
      <c r="I199" s="9" t="s">
        <v>105</v>
      </c>
      <c r="J199" s="10">
        <v>2014</v>
      </c>
      <c r="K199" s="9" t="s">
        <v>106</v>
      </c>
      <c r="L199" s="11">
        <v>41851</v>
      </c>
      <c r="M199" s="11">
        <v>41907</v>
      </c>
      <c r="N199" s="10">
        <v>37.61</v>
      </c>
      <c r="O199" s="10">
        <v>75.2</v>
      </c>
      <c r="P199" s="10">
        <v>80.95</v>
      </c>
      <c r="Q199" s="10">
        <v>-7.1</v>
      </c>
      <c r="R199" s="10">
        <v>80.599999999999994</v>
      </c>
      <c r="S199" s="10">
        <v>84.07</v>
      </c>
      <c r="T199" s="9" t="s">
        <v>89</v>
      </c>
      <c r="U199" s="9" t="s">
        <v>90</v>
      </c>
      <c r="V199" s="9" t="s">
        <v>74</v>
      </c>
      <c r="W199" s="32">
        <v>0.48</v>
      </c>
      <c r="X199" s="32">
        <v>0.20727272727272728</v>
      </c>
      <c r="Y199" s="32">
        <v>2.7272727272727275E-2</v>
      </c>
      <c r="Z199" s="32">
        <v>20.948571428571427</v>
      </c>
      <c r="AA199" s="10">
        <v>7975</v>
      </c>
      <c r="AB199" s="10">
        <v>8586.65312888878</v>
      </c>
      <c r="AC199" s="10">
        <v>7.12</v>
      </c>
      <c r="AD199" s="10">
        <v>133365</v>
      </c>
      <c r="AE199" s="10">
        <v>5015.8576499999999</v>
      </c>
      <c r="AF199" s="10">
        <v>130265</v>
      </c>
      <c r="AG199" s="10">
        <v>9795.9279999999999</v>
      </c>
      <c r="AH199" s="10">
        <v>0</v>
      </c>
      <c r="AI199" s="10">
        <v>0</v>
      </c>
      <c r="AJ199" s="10">
        <v>0</v>
      </c>
      <c r="AK199" s="10">
        <v>4780.07035</v>
      </c>
      <c r="AL199" s="10">
        <v>5483.5013499999995</v>
      </c>
      <c r="AM199" s="10">
        <v>1.6683854872554333</v>
      </c>
      <c r="AN199" s="10">
        <v>1.454362731213698</v>
      </c>
      <c r="AO199" s="10">
        <v>3100</v>
      </c>
      <c r="AP199" s="10">
        <v>2225</v>
      </c>
      <c r="AQ199" s="10">
        <v>-39.33</v>
      </c>
      <c r="AR199" s="10">
        <v>1.99</v>
      </c>
      <c r="AS199" s="10">
        <v>1.92</v>
      </c>
      <c r="AT199" s="10">
        <v>1.24</v>
      </c>
      <c r="AU199" s="10">
        <v>6200</v>
      </c>
      <c r="AV199" s="10">
        <v>1.2290000000000001</v>
      </c>
      <c r="AW199" s="12"/>
      <c r="AX199" s="9" t="s">
        <v>75</v>
      </c>
      <c r="AY199" s="12"/>
      <c r="AZ199" s="12" t="s">
        <v>77</v>
      </c>
      <c r="BA199" s="12"/>
      <c r="BB199" s="10">
        <v>0</v>
      </c>
      <c r="BC199" s="10">
        <v>5</v>
      </c>
      <c r="BD199" s="10">
        <v>23.61</v>
      </c>
      <c r="BE199" s="10">
        <v>0</v>
      </c>
      <c r="BF199" s="10">
        <v>0</v>
      </c>
      <c r="BG199" s="10">
        <v>0</v>
      </c>
      <c r="BH199" s="10">
        <v>0</v>
      </c>
      <c r="BI199" s="10">
        <v>2</v>
      </c>
      <c r="BJ199" s="10">
        <v>6085</v>
      </c>
      <c r="BK199" s="10">
        <v>4.4611436950146626</v>
      </c>
      <c r="BL199" s="10">
        <v>1.4623179120131957</v>
      </c>
      <c r="BM199" s="10">
        <v>2520</v>
      </c>
      <c r="BN199" s="9" t="s">
        <v>78</v>
      </c>
      <c r="BO199" s="9" t="s">
        <v>78</v>
      </c>
      <c r="BP199" s="12"/>
      <c r="BQ199" s="12"/>
    </row>
    <row r="200" spans="1:69" s="13" customFormat="1" ht="15" customHeight="1" x14ac:dyDescent="0.25">
      <c r="A200" s="9" t="s">
        <v>65</v>
      </c>
      <c r="B200" s="9" t="s">
        <v>66</v>
      </c>
      <c r="C200" s="9" t="s">
        <v>111</v>
      </c>
      <c r="D200" s="9" t="s">
        <v>112</v>
      </c>
      <c r="E200" s="9" t="s">
        <v>69</v>
      </c>
      <c r="F200" s="10">
        <v>4.17</v>
      </c>
      <c r="G200" s="10">
        <v>6.17</v>
      </c>
      <c r="H200" s="9" t="s">
        <v>86</v>
      </c>
      <c r="I200" s="9" t="s">
        <v>113</v>
      </c>
      <c r="J200" s="10">
        <v>2014</v>
      </c>
      <c r="K200" s="9" t="s">
        <v>88</v>
      </c>
      <c r="L200" s="11">
        <v>41851</v>
      </c>
      <c r="M200" s="11">
        <v>41876</v>
      </c>
      <c r="N200" s="10">
        <v>37.840000000000003</v>
      </c>
      <c r="O200" s="10">
        <v>53.92</v>
      </c>
      <c r="P200" s="10">
        <v>54.01</v>
      </c>
      <c r="Q200" s="10">
        <v>-0.17</v>
      </c>
      <c r="R200" s="10">
        <v>53.68</v>
      </c>
      <c r="S200" s="10">
        <v>57.22</v>
      </c>
      <c r="T200" s="9" t="s">
        <v>89</v>
      </c>
      <c r="U200" s="9" t="s">
        <v>90</v>
      </c>
      <c r="V200" s="9" t="s">
        <v>74</v>
      </c>
      <c r="W200" s="32">
        <v>0.48</v>
      </c>
      <c r="X200" s="32">
        <v>0.20727272727272728</v>
      </c>
      <c r="Y200" s="32">
        <v>2.7272727272727275E-2</v>
      </c>
      <c r="Z200" s="32">
        <v>20.948571428571427</v>
      </c>
      <c r="AA200" s="10">
        <v>2362.5</v>
      </c>
      <c r="AB200" s="10">
        <v>2835.8061778261017</v>
      </c>
      <c r="AC200" s="10">
        <v>16.690000000000001</v>
      </c>
      <c r="AD200" s="10">
        <v>110320</v>
      </c>
      <c r="AE200" s="10">
        <v>4174.5087999999996</v>
      </c>
      <c r="AF200" s="10">
        <v>114390</v>
      </c>
      <c r="AG200" s="10">
        <v>6167.9088000000002</v>
      </c>
      <c r="AH200" s="10">
        <v>0</v>
      </c>
      <c r="AI200" s="10">
        <v>0</v>
      </c>
      <c r="AJ200" s="10">
        <v>0</v>
      </c>
      <c r="AK200" s="10">
        <v>1993.4</v>
      </c>
      <c r="AL200" s="10">
        <v>1965.9464</v>
      </c>
      <c r="AM200" s="10">
        <v>1.185161031403632</v>
      </c>
      <c r="AN200" s="10">
        <v>1.2017112979275528</v>
      </c>
      <c r="AO200" s="10">
        <v>2920</v>
      </c>
      <c r="AP200" s="10">
        <v>841</v>
      </c>
      <c r="AQ200" s="10">
        <v>-247.21</v>
      </c>
      <c r="AR200" s="10">
        <v>1.85</v>
      </c>
      <c r="AS200" s="10">
        <v>1.85</v>
      </c>
      <c r="AT200" s="10">
        <v>1.42</v>
      </c>
      <c r="AU200" s="10">
        <v>1600</v>
      </c>
      <c r="AV200" s="10">
        <v>1.2230000000000001</v>
      </c>
      <c r="AW200" s="12"/>
      <c r="AX200" s="9" t="s">
        <v>75</v>
      </c>
      <c r="AY200" s="12"/>
      <c r="AZ200" s="12" t="s">
        <v>77</v>
      </c>
      <c r="BA200" s="12"/>
      <c r="BB200" s="10">
        <v>0</v>
      </c>
      <c r="BC200" s="10">
        <v>3</v>
      </c>
      <c r="BD200" s="10">
        <v>22.22</v>
      </c>
      <c r="BE200" s="10">
        <v>0</v>
      </c>
      <c r="BF200" s="10">
        <v>0</v>
      </c>
      <c r="BG200" s="10">
        <v>0</v>
      </c>
      <c r="BH200" s="10">
        <v>0</v>
      </c>
      <c r="BI200" s="10">
        <v>2</v>
      </c>
      <c r="BJ200" s="10">
        <v>8110</v>
      </c>
      <c r="BK200" s="10">
        <v>6.4570063694267512</v>
      </c>
      <c r="BL200" s="10">
        <v>1.2618330306008341</v>
      </c>
      <c r="BM200" s="10">
        <v>595</v>
      </c>
      <c r="BN200" s="9" t="s">
        <v>78</v>
      </c>
      <c r="BO200" s="9" t="s">
        <v>78</v>
      </c>
      <c r="BP200" s="12"/>
      <c r="BQ200" s="12"/>
    </row>
    <row r="201" spans="1:69" s="13" customFormat="1" ht="15" customHeight="1" x14ac:dyDescent="0.25">
      <c r="A201" s="9" t="s">
        <v>65</v>
      </c>
      <c r="B201" s="9" t="s">
        <v>66</v>
      </c>
      <c r="C201" s="9" t="s">
        <v>135</v>
      </c>
      <c r="D201" s="9" t="s">
        <v>132</v>
      </c>
      <c r="E201" s="9" t="s">
        <v>69</v>
      </c>
      <c r="F201" s="10">
        <v>7.21</v>
      </c>
      <c r="G201" s="10">
        <v>11.95</v>
      </c>
      <c r="H201" s="9" t="s">
        <v>70</v>
      </c>
      <c r="I201" s="9"/>
      <c r="J201" s="10">
        <v>2013</v>
      </c>
      <c r="K201" s="9" t="s">
        <v>88</v>
      </c>
      <c r="L201" s="11">
        <v>41851</v>
      </c>
      <c r="M201" s="11">
        <v>41943</v>
      </c>
      <c r="N201" s="10">
        <v>298.88</v>
      </c>
      <c r="O201" s="10">
        <v>505</v>
      </c>
      <c r="P201" s="10">
        <v>432.83</v>
      </c>
      <c r="Q201" s="10">
        <v>16.670000000000002</v>
      </c>
      <c r="R201" s="10">
        <v>428.03</v>
      </c>
      <c r="S201" s="10">
        <v>431.46</v>
      </c>
      <c r="T201" s="9" t="s">
        <v>83</v>
      </c>
      <c r="U201" s="9" t="s">
        <v>82</v>
      </c>
      <c r="V201" s="9" t="s">
        <v>74</v>
      </c>
      <c r="W201" s="32">
        <v>0.46</v>
      </c>
      <c r="X201" s="32">
        <v>0.19863636363636364</v>
      </c>
      <c r="Y201" s="32">
        <v>2.6136363636363638E-2</v>
      </c>
      <c r="Z201" s="32">
        <v>20.075714285714284</v>
      </c>
      <c r="AA201" s="10">
        <v>19412.5</v>
      </c>
      <c r="AB201" s="10">
        <v>19193.268092859864</v>
      </c>
      <c r="AC201" s="10">
        <v>-1.1399999999999999</v>
      </c>
      <c r="AD201" s="10">
        <v>67580</v>
      </c>
      <c r="AE201" s="10">
        <v>20198.310399999998</v>
      </c>
      <c r="AF201" s="10">
        <v>66230</v>
      </c>
      <c r="AG201" s="10">
        <v>33446.15</v>
      </c>
      <c r="AH201" s="10">
        <v>0</v>
      </c>
      <c r="AI201" s="10">
        <v>0</v>
      </c>
      <c r="AJ201" s="10">
        <v>0</v>
      </c>
      <c r="AK201" s="10">
        <v>13247.839599999999</v>
      </c>
      <c r="AL201" s="10">
        <v>8150.1165000000001</v>
      </c>
      <c r="AM201" s="10">
        <v>1.4653332608284297</v>
      </c>
      <c r="AN201" s="10">
        <v>2.3818677929327761</v>
      </c>
      <c r="AO201" s="10">
        <v>1350</v>
      </c>
      <c r="AP201" s="10">
        <v>1116</v>
      </c>
      <c r="AQ201" s="10">
        <v>-20.97</v>
      </c>
      <c r="AR201" s="10">
        <v>0.8</v>
      </c>
      <c r="AS201" s="10">
        <v>0.88</v>
      </c>
      <c r="AT201" s="10">
        <v>0.56999999999999995</v>
      </c>
      <c r="AU201" s="10">
        <v>19412.5</v>
      </c>
      <c r="AV201" s="10">
        <v>1.1200000000000001</v>
      </c>
      <c r="AW201" s="12"/>
      <c r="AX201" s="9" t="s">
        <v>75</v>
      </c>
      <c r="AY201" s="9" t="s">
        <v>133</v>
      </c>
      <c r="AZ201" s="12" t="s">
        <v>77</v>
      </c>
      <c r="BA201" s="12"/>
      <c r="BB201" s="10">
        <v>0</v>
      </c>
      <c r="BC201" s="10">
        <v>20</v>
      </c>
      <c r="BD201" s="10">
        <v>23.28</v>
      </c>
      <c r="BE201" s="10">
        <v>0</v>
      </c>
      <c r="BF201" s="10">
        <v>0</v>
      </c>
      <c r="BG201" s="10">
        <v>0</v>
      </c>
      <c r="BH201" s="10">
        <v>0</v>
      </c>
      <c r="BI201" s="10">
        <v>2</v>
      </c>
      <c r="BJ201" s="10">
        <v>47110</v>
      </c>
      <c r="BK201" s="10">
        <v>42.827272727272728</v>
      </c>
      <c r="BL201" s="10">
        <v>1.92495506313761</v>
      </c>
      <c r="BM201" s="10">
        <v>1189</v>
      </c>
      <c r="BN201" s="9" t="s">
        <v>78</v>
      </c>
      <c r="BO201" s="9" t="s">
        <v>134</v>
      </c>
      <c r="BP201" s="12"/>
      <c r="BQ201" s="12"/>
    </row>
    <row r="202" spans="1:69" s="13" customFormat="1" ht="15" customHeight="1" x14ac:dyDescent="0.25">
      <c r="A202" s="9" t="s">
        <v>65</v>
      </c>
      <c r="B202" s="9" t="s">
        <v>66</v>
      </c>
      <c r="C202" s="9" t="s">
        <v>161</v>
      </c>
      <c r="D202" s="9" t="s">
        <v>159</v>
      </c>
      <c r="E202" s="9" t="s">
        <v>69</v>
      </c>
      <c r="F202" s="10">
        <v>9.7899999999999991</v>
      </c>
      <c r="G202" s="10">
        <v>14.41</v>
      </c>
      <c r="H202" s="9" t="s">
        <v>70</v>
      </c>
      <c r="I202" s="9"/>
      <c r="J202" s="10">
        <v>2013</v>
      </c>
      <c r="K202" s="9" t="s">
        <v>88</v>
      </c>
      <c r="L202" s="11">
        <v>41851</v>
      </c>
      <c r="M202" s="11">
        <v>41943</v>
      </c>
      <c r="N202" s="10">
        <v>291.87</v>
      </c>
      <c r="O202" s="10">
        <v>438</v>
      </c>
      <c r="P202" s="10">
        <v>417.46</v>
      </c>
      <c r="Q202" s="10">
        <v>4.92</v>
      </c>
      <c r="R202" s="10">
        <v>415.73</v>
      </c>
      <c r="S202" s="10">
        <v>424.73</v>
      </c>
      <c r="T202" s="9" t="s">
        <v>83</v>
      </c>
      <c r="U202" s="9" t="s">
        <v>82</v>
      </c>
      <c r="V202" s="9" t="s">
        <v>74</v>
      </c>
      <c r="W202" s="32">
        <v>0.46</v>
      </c>
      <c r="X202" s="32">
        <v>0.19863636363636364</v>
      </c>
      <c r="Y202" s="32">
        <v>2.6136363636363638E-2</v>
      </c>
      <c r="Z202" s="32">
        <v>20.075714285714284</v>
      </c>
      <c r="AA202" s="10">
        <v>24887.5</v>
      </c>
      <c r="AB202" s="10">
        <v>26462.983940852449</v>
      </c>
      <c r="AC202" s="10">
        <v>5.95</v>
      </c>
      <c r="AD202" s="10">
        <v>93902</v>
      </c>
      <c r="AE202" s="10">
        <v>27407.176739999999</v>
      </c>
      <c r="AF202" s="10">
        <v>92097</v>
      </c>
      <c r="AG202" s="10">
        <v>40338.485999999997</v>
      </c>
      <c r="AH202" s="10">
        <v>0</v>
      </c>
      <c r="AI202" s="10">
        <v>0</v>
      </c>
      <c r="AJ202" s="10">
        <v>0</v>
      </c>
      <c r="AK202" s="10">
        <v>12931.30926</v>
      </c>
      <c r="AL202" s="10">
        <v>10880.309069999999</v>
      </c>
      <c r="AM202" s="10">
        <v>1.9245924368218226</v>
      </c>
      <c r="AN202" s="10">
        <v>2.2873890658696152</v>
      </c>
      <c r="AO202" s="10">
        <v>1805</v>
      </c>
      <c r="AP202" s="10">
        <v>1582</v>
      </c>
      <c r="AQ202" s="10">
        <v>-14.1</v>
      </c>
      <c r="AR202" s="10">
        <v>0.81</v>
      </c>
      <c r="AS202" s="10">
        <v>0.83</v>
      </c>
      <c r="AT202" s="10">
        <v>0.44</v>
      </c>
      <c r="AU202" s="10">
        <v>24887.5</v>
      </c>
      <c r="AV202" s="10">
        <v>1.1200000000000001</v>
      </c>
      <c r="AW202" s="12"/>
      <c r="AX202" s="9" t="s">
        <v>75</v>
      </c>
      <c r="AY202" s="9" t="s">
        <v>160</v>
      </c>
      <c r="AZ202" s="12" t="s">
        <v>77</v>
      </c>
      <c r="BA202" s="12"/>
      <c r="BB202" s="10">
        <v>0</v>
      </c>
      <c r="BC202" s="10">
        <v>18</v>
      </c>
      <c r="BD202" s="10">
        <v>23.28</v>
      </c>
      <c r="BE202" s="10">
        <v>0</v>
      </c>
      <c r="BF202" s="10">
        <v>0</v>
      </c>
      <c r="BG202" s="10">
        <v>0</v>
      </c>
      <c r="BH202" s="10">
        <v>0</v>
      </c>
      <c r="BI202" s="10">
        <v>2</v>
      </c>
      <c r="BJ202" s="10">
        <v>25849.99</v>
      </c>
      <c r="BK202" s="10">
        <v>21.722682497704412</v>
      </c>
      <c r="BL202" s="10">
        <v>1.86851265263939</v>
      </c>
      <c r="BM202" s="10">
        <v>2314</v>
      </c>
      <c r="BN202" s="9" t="s">
        <v>78</v>
      </c>
      <c r="BO202" s="9" t="s">
        <v>78</v>
      </c>
      <c r="BP202" s="12"/>
      <c r="BQ202" s="12"/>
    </row>
    <row r="203" spans="1:69" s="13" customFormat="1" ht="13.5" customHeight="1" x14ac:dyDescent="0.25">
      <c r="A203" s="9" t="s">
        <v>65</v>
      </c>
      <c r="B203" s="9" t="s">
        <v>66</v>
      </c>
      <c r="C203" s="9" t="s">
        <v>162</v>
      </c>
      <c r="D203" s="9" t="s">
        <v>163</v>
      </c>
      <c r="E203" s="9" t="s">
        <v>69</v>
      </c>
      <c r="F203" s="10">
        <v>4.32</v>
      </c>
      <c r="G203" s="10">
        <v>7.03</v>
      </c>
      <c r="H203" s="9" t="s">
        <v>86</v>
      </c>
      <c r="I203" s="9" t="s">
        <v>164</v>
      </c>
      <c r="J203" s="10">
        <v>2014</v>
      </c>
      <c r="K203" s="9" t="s">
        <v>88</v>
      </c>
      <c r="L203" s="11">
        <v>41851</v>
      </c>
      <c r="M203" s="11">
        <v>41879</v>
      </c>
      <c r="N203" s="10">
        <v>39.78</v>
      </c>
      <c r="O203" s="10">
        <v>59.6</v>
      </c>
      <c r="P203" s="10">
        <v>61.24</v>
      </c>
      <c r="Q203" s="10">
        <v>-2.68</v>
      </c>
      <c r="R203" s="10">
        <v>60.77</v>
      </c>
      <c r="S203" s="10">
        <v>61.69</v>
      </c>
      <c r="T203" s="9" t="s">
        <v>89</v>
      </c>
      <c r="U203" s="9" t="s">
        <v>90</v>
      </c>
      <c r="V203" s="9" t="s">
        <v>74</v>
      </c>
      <c r="W203" s="32">
        <v>0.48</v>
      </c>
      <c r="X203" s="32">
        <v>0.20727272727272728</v>
      </c>
      <c r="Y203" s="32">
        <v>2.7272727272727275E-2</v>
      </c>
      <c r="Z203" s="32">
        <v>20.948571428571427</v>
      </c>
      <c r="AA203" s="10">
        <v>3137.5</v>
      </c>
      <c r="AB203" s="10">
        <v>3208.3852156791663</v>
      </c>
      <c r="AC203" s="10">
        <v>2.21</v>
      </c>
      <c r="AD203" s="10">
        <v>108485</v>
      </c>
      <c r="AE203" s="10">
        <v>4315.5333000000001</v>
      </c>
      <c r="AF203" s="10">
        <v>118031</v>
      </c>
      <c r="AG203" s="10">
        <v>7034.6476000000002</v>
      </c>
      <c r="AH203" s="10">
        <v>0</v>
      </c>
      <c r="AI203" s="10">
        <v>0</v>
      </c>
      <c r="AJ203" s="10">
        <v>0</v>
      </c>
      <c r="AK203" s="10">
        <v>2719.1143000000002</v>
      </c>
      <c r="AL203" s="10">
        <v>2857.2105700000002</v>
      </c>
      <c r="AM203" s="10">
        <v>1.153868375448579</v>
      </c>
      <c r="AN203" s="10">
        <v>1.0980989756033277</v>
      </c>
      <c r="AO203" s="10">
        <v>1850</v>
      </c>
      <c r="AP203" s="10">
        <v>931</v>
      </c>
      <c r="AQ203" s="10">
        <v>-98.71</v>
      </c>
      <c r="AR203" s="10">
        <v>2.0099999999999998</v>
      </c>
      <c r="AS203" s="10">
        <v>1.99</v>
      </c>
      <c r="AT203" s="10">
        <v>1.44</v>
      </c>
      <c r="AU203" s="10">
        <v>2537.5</v>
      </c>
      <c r="AV203" s="10">
        <v>1.2230000000000001</v>
      </c>
      <c r="AW203" s="12"/>
      <c r="AX203" s="9" t="s">
        <v>75</v>
      </c>
      <c r="AY203" s="12"/>
      <c r="AZ203" s="12" t="s">
        <v>77</v>
      </c>
      <c r="BA203" s="12"/>
      <c r="BB203" s="10">
        <v>0</v>
      </c>
      <c r="BC203" s="10">
        <v>3</v>
      </c>
      <c r="BD203" s="10">
        <v>22.3</v>
      </c>
      <c r="BE203" s="10">
        <v>0</v>
      </c>
      <c r="BF203" s="10">
        <v>0</v>
      </c>
      <c r="BG203" s="10">
        <v>0</v>
      </c>
      <c r="BH203" s="10">
        <v>0</v>
      </c>
      <c r="BI203" s="10">
        <v>2</v>
      </c>
      <c r="BJ203" s="10">
        <v>3625</v>
      </c>
      <c r="BK203" s="10">
        <v>3.28649138712602</v>
      </c>
      <c r="BL203" s="10">
        <v>1.2007762733573357</v>
      </c>
      <c r="BM203" s="10">
        <v>595</v>
      </c>
      <c r="BN203" s="9" t="s">
        <v>78</v>
      </c>
      <c r="BO203" s="9" t="s">
        <v>78</v>
      </c>
      <c r="BP203" s="12"/>
      <c r="BQ203" s="12"/>
    </row>
    <row r="204" spans="1:69" s="13" customFormat="1" ht="15" customHeight="1" x14ac:dyDescent="0.25">
      <c r="A204" s="9" t="s">
        <v>65</v>
      </c>
      <c r="B204" s="9" t="s">
        <v>66</v>
      </c>
      <c r="C204" s="9" t="s">
        <v>169</v>
      </c>
      <c r="D204" s="9" t="s">
        <v>167</v>
      </c>
      <c r="E204" s="9" t="s">
        <v>69</v>
      </c>
      <c r="F204" s="10">
        <v>6.9</v>
      </c>
      <c r="G204" s="10">
        <v>9.9</v>
      </c>
      <c r="H204" s="9" t="s">
        <v>70</v>
      </c>
      <c r="I204" s="9"/>
      <c r="J204" s="10">
        <v>2013</v>
      </c>
      <c r="K204" s="9" t="s">
        <v>93</v>
      </c>
      <c r="L204" s="11">
        <v>41851</v>
      </c>
      <c r="M204" s="11">
        <v>41943</v>
      </c>
      <c r="N204" s="10">
        <v>284.95</v>
      </c>
      <c r="O204" s="10">
        <v>427</v>
      </c>
      <c r="P204" s="10">
        <v>410.07</v>
      </c>
      <c r="Q204" s="10">
        <v>4.13</v>
      </c>
      <c r="R204" s="10">
        <v>405.51</v>
      </c>
      <c r="S204" s="10">
        <v>418.04</v>
      </c>
      <c r="T204" s="9" t="s">
        <v>83</v>
      </c>
      <c r="U204" s="9" t="s">
        <v>82</v>
      </c>
      <c r="V204" s="9" t="s">
        <v>74</v>
      </c>
      <c r="W204" s="32">
        <v>0.46</v>
      </c>
      <c r="X204" s="32">
        <v>0.19863636363636364</v>
      </c>
      <c r="Y204" s="32">
        <v>2.6136363636363638E-2</v>
      </c>
      <c r="Z204" s="32">
        <v>20.075714285714284</v>
      </c>
      <c r="AA204" s="10">
        <v>17450</v>
      </c>
      <c r="AB204" s="10">
        <v>18656.276346096864</v>
      </c>
      <c r="AC204" s="10">
        <v>6.47</v>
      </c>
      <c r="AD204" s="10">
        <v>67800</v>
      </c>
      <c r="AE204" s="10">
        <v>19319.61</v>
      </c>
      <c r="AF204" s="10">
        <v>64890</v>
      </c>
      <c r="AG204" s="10">
        <v>27708.03</v>
      </c>
      <c r="AH204" s="10">
        <v>0</v>
      </c>
      <c r="AI204" s="10">
        <v>0</v>
      </c>
      <c r="AJ204" s="10">
        <v>0</v>
      </c>
      <c r="AK204" s="10">
        <v>8388.42</v>
      </c>
      <c r="AL204" s="10">
        <v>6993.9339</v>
      </c>
      <c r="AM204" s="10">
        <v>2.0802487238359548</v>
      </c>
      <c r="AN204" s="10">
        <v>2.4950192909315314</v>
      </c>
      <c r="AO204" s="10">
        <v>2900</v>
      </c>
      <c r="AP204" s="10">
        <v>1121</v>
      </c>
      <c r="AQ204" s="10">
        <v>-158.69999999999999</v>
      </c>
      <c r="AR204" s="10">
        <v>0.82</v>
      </c>
      <c r="AS204" s="10">
        <v>0.84</v>
      </c>
      <c r="AT204" s="10">
        <v>0.44</v>
      </c>
      <c r="AU204" s="10">
        <v>17450</v>
      </c>
      <c r="AV204" s="10">
        <v>1.1200000000000001</v>
      </c>
      <c r="AW204" s="12"/>
      <c r="AX204" s="9" t="s">
        <v>75</v>
      </c>
      <c r="AY204" s="9" t="s">
        <v>168</v>
      </c>
      <c r="AZ204" s="12" t="s">
        <v>77</v>
      </c>
      <c r="BA204" s="12"/>
      <c r="BB204" s="10">
        <v>0</v>
      </c>
      <c r="BC204" s="10">
        <v>21</v>
      </c>
      <c r="BD204" s="10">
        <v>23.28</v>
      </c>
      <c r="BE204" s="10">
        <v>0</v>
      </c>
      <c r="BF204" s="10">
        <v>0</v>
      </c>
      <c r="BG204" s="10">
        <v>0</v>
      </c>
      <c r="BH204" s="10">
        <v>0</v>
      </c>
      <c r="BI204" s="10">
        <v>2</v>
      </c>
      <c r="BJ204" s="10">
        <v>44845</v>
      </c>
      <c r="BK204" s="10">
        <v>40.768181818181816</v>
      </c>
      <c r="BL204" s="10">
        <v>1.8620240539619735</v>
      </c>
      <c r="BM204" s="10">
        <v>634</v>
      </c>
      <c r="BN204" s="9" t="s">
        <v>78</v>
      </c>
      <c r="BO204" s="9" t="s">
        <v>78</v>
      </c>
      <c r="BP204" s="12"/>
      <c r="BQ204" s="12"/>
    </row>
    <row r="205" spans="1:69" s="13" customFormat="1" ht="15" customHeight="1" x14ac:dyDescent="0.25">
      <c r="A205" s="9" t="s">
        <v>65</v>
      </c>
      <c r="B205" s="9" t="s">
        <v>66</v>
      </c>
      <c r="C205" s="9" t="s">
        <v>155</v>
      </c>
      <c r="D205" s="9" t="s">
        <v>189</v>
      </c>
      <c r="E205" s="9" t="s">
        <v>69</v>
      </c>
      <c r="F205" s="10">
        <v>4.3600000000000003</v>
      </c>
      <c r="G205" s="10">
        <v>5.14</v>
      </c>
      <c r="H205" s="9" t="s">
        <v>86</v>
      </c>
      <c r="I205" s="9" t="s">
        <v>190</v>
      </c>
      <c r="J205" s="10">
        <v>2014</v>
      </c>
      <c r="K205" s="9" t="s">
        <v>71</v>
      </c>
      <c r="L205" s="11">
        <v>41851</v>
      </c>
      <c r="M205" s="11">
        <v>41863</v>
      </c>
      <c r="N205" s="10">
        <v>40.619999999999997</v>
      </c>
      <c r="O205" s="10">
        <v>43.94</v>
      </c>
      <c r="P205" s="10">
        <v>45.72</v>
      </c>
      <c r="Q205" s="10">
        <v>-3.89</v>
      </c>
      <c r="R205" s="10">
        <v>45.1</v>
      </c>
      <c r="S205" s="10">
        <v>50.19</v>
      </c>
      <c r="T205" s="9" t="s">
        <v>89</v>
      </c>
      <c r="U205" s="9" t="s">
        <v>90</v>
      </c>
      <c r="V205" s="9" t="s">
        <v>74</v>
      </c>
      <c r="W205" s="32">
        <v>0.48</v>
      </c>
      <c r="X205" s="32">
        <v>0.20727272727272728</v>
      </c>
      <c r="Y205" s="32">
        <v>2.7272727272727275E-2</v>
      </c>
      <c r="Z205" s="32">
        <v>20.948571428571427</v>
      </c>
      <c r="AA205" s="10">
        <v>723</v>
      </c>
      <c r="AB205" s="10">
        <v>1366.4580806277072</v>
      </c>
      <c r="AC205" s="10">
        <v>47.09</v>
      </c>
      <c r="AD205" s="10">
        <v>107215</v>
      </c>
      <c r="AE205" s="10">
        <v>4355.0733</v>
      </c>
      <c r="AF205" s="10">
        <v>117035</v>
      </c>
      <c r="AG205" s="10">
        <v>5142.5178999999998</v>
      </c>
      <c r="AH205" s="10">
        <v>0</v>
      </c>
      <c r="AI205" s="10">
        <v>0</v>
      </c>
      <c r="AJ205" s="10">
        <v>0</v>
      </c>
      <c r="AK205" s="10">
        <v>787.44460000000004</v>
      </c>
      <c r="AL205" s="10">
        <v>923.20519999999999</v>
      </c>
      <c r="AM205" s="10">
        <v>0.91815982991057399</v>
      </c>
      <c r="AN205" s="10">
        <v>0.78314116948214763</v>
      </c>
      <c r="AO205" s="10">
        <v>990</v>
      </c>
      <c r="AP205" s="10">
        <v>414</v>
      </c>
      <c r="AQ205" s="10">
        <v>-139.13</v>
      </c>
      <c r="AR205" s="10">
        <v>1.27</v>
      </c>
      <c r="AS205" s="10">
        <v>1.25</v>
      </c>
      <c r="AT205" s="10">
        <v>0.65</v>
      </c>
      <c r="AU205" s="10">
        <v>548</v>
      </c>
      <c r="AV205" s="10">
        <v>1.2230000000000001</v>
      </c>
      <c r="AW205" s="12"/>
      <c r="AX205" s="9" t="s">
        <v>75</v>
      </c>
      <c r="AY205" s="12"/>
      <c r="AZ205" s="12" t="s">
        <v>77</v>
      </c>
      <c r="BA205" s="12"/>
      <c r="BB205" s="10">
        <v>0</v>
      </c>
      <c r="BC205" s="10">
        <v>3</v>
      </c>
      <c r="BD205" s="10">
        <v>21.99</v>
      </c>
      <c r="BE205" s="10">
        <v>0</v>
      </c>
      <c r="BF205" s="10">
        <v>0</v>
      </c>
      <c r="BG205" s="10">
        <v>0</v>
      </c>
      <c r="BH205" s="10">
        <v>0</v>
      </c>
      <c r="BI205" s="10">
        <v>2</v>
      </c>
      <c r="BJ205" s="10">
        <v>5575</v>
      </c>
      <c r="BK205" s="10">
        <v>4.9643811219946574</v>
      </c>
      <c r="BL205" s="10">
        <v>1.2316778117341745</v>
      </c>
      <c r="BM205" s="10">
        <v>505</v>
      </c>
      <c r="BN205" s="9" t="s">
        <v>78</v>
      </c>
      <c r="BO205" s="9" t="s">
        <v>78</v>
      </c>
      <c r="BP205" s="12"/>
      <c r="BQ205" s="12"/>
    </row>
    <row r="206" spans="1:69" s="13" customFormat="1" ht="15" customHeight="1" x14ac:dyDescent="0.25">
      <c r="A206" s="9" t="s">
        <v>65</v>
      </c>
      <c r="B206" s="9" t="s">
        <v>66</v>
      </c>
      <c r="C206" s="9" t="s">
        <v>192</v>
      </c>
      <c r="D206" s="9" t="s">
        <v>193</v>
      </c>
      <c r="E206" s="9" t="s">
        <v>69</v>
      </c>
      <c r="F206" s="10">
        <v>3.01</v>
      </c>
      <c r="G206" s="10">
        <v>2.93</v>
      </c>
      <c r="H206" s="9" t="s">
        <v>86</v>
      </c>
      <c r="I206" s="9" t="s">
        <v>194</v>
      </c>
      <c r="J206" s="10">
        <v>2014</v>
      </c>
      <c r="K206" s="9" t="s">
        <v>88</v>
      </c>
      <c r="L206" s="11">
        <v>41851</v>
      </c>
      <c r="M206" s="11">
        <v>41933</v>
      </c>
      <c r="N206" s="10">
        <v>39.72</v>
      </c>
      <c r="O206" s="10">
        <v>110.24</v>
      </c>
      <c r="P206" s="10">
        <v>105.25</v>
      </c>
      <c r="Q206" s="10">
        <v>4.74</v>
      </c>
      <c r="R206" s="10">
        <v>104.92</v>
      </c>
      <c r="S206" s="10">
        <v>112.32</v>
      </c>
      <c r="T206" s="9" t="s">
        <v>89</v>
      </c>
      <c r="U206" s="9" t="s">
        <v>90</v>
      </c>
      <c r="V206" s="9" t="s">
        <v>74</v>
      </c>
      <c r="W206" s="32">
        <v>0.48</v>
      </c>
      <c r="X206" s="32">
        <v>0.20727272727272728</v>
      </c>
      <c r="Y206" s="32">
        <v>2.7272727272727275E-2</v>
      </c>
      <c r="Z206" s="32">
        <v>20.948571428571427</v>
      </c>
      <c r="AA206" s="10">
        <v>7152</v>
      </c>
      <c r="AB206" s="10">
        <v>7993.6139040878352</v>
      </c>
      <c r="AC206" s="10">
        <v>10.53</v>
      </c>
      <c r="AD206" s="10">
        <v>75810</v>
      </c>
      <c r="AE206" s="10">
        <v>3011.1732000000002</v>
      </c>
      <c r="AF206" s="10">
        <v>74435</v>
      </c>
      <c r="AG206" s="10">
        <v>8205.7144000000008</v>
      </c>
      <c r="AH206" s="10">
        <v>0</v>
      </c>
      <c r="AI206" s="10">
        <v>0</v>
      </c>
      <c r="AJ206" s="10">
        <v>0</v>
      </c>
      <c r="AK206" s="10">
        <v>5194.5411999999997</v>
      </c>
      <c r="AL206" s="10">
        <v>4798.5469999999996</v>
      </c>
      <c r="AM206" s="10">
        <v>1.3768299691222008</v>
      </c>
      <c r="AN206" s="10">
        <v>1.4904511719901878</v>
      </c>
      <c r="AO206" s="10">
        <v>2380</v>
      </c>
      <c r="AP206" s="10">
        <v>1826</v>
      </c>
      <c r="AQ206" s="10">
        <v>-30.34</v>
      </c>
      <c r="AR206" s="10">
        <v>1.68</v>
      </c>
      <c r="AS206" s="10">
        <v>1.73</v>
      </c>
      <c r="AT206" s="10">
        <v>1.24</v>
      </c>
      <c r="AU206" s="10">
        <v>3850</v>
      </c>
      <c r="AV206" s="10">
        <v>1.2290000000000001</v>
      </c>
      <c r="AW206" s="12"/>
      <c r="AX206" s="9" t="s">
        <v>75</v>
      </c>
      <c r="AY206" s="12"/>
      <c r="AZ206" s="12" t="s">
        <v>77</v>
      </c>
      <c r="BA206" s="12"/>
      <c r="BB206" s="10">
        <v>0</v>
      </c>
      <c r="BC206" s="10">
        <v>12</v>
      </c>
      <c r="BD206" s="10">
        <v>23.47</v>
      </c>
      <c r="BE206" s="10">
        <v>0</v>
      </c>
      <c r="BF206" s="10">
        <v>0</v>
      </c>
      <c r="BG206" s="10">
        <v>0</v>
      </c>
      <c r="BH206" s="10">
        <v>0</v>
      </c>
      <c r="BI206" s="10">
        <v>2</v>
      </c>
      <c r="BJ206" s="10">
        <v>4620</v>
      </c>
      <c r="BK206" s="10">
        <v>5.915492957746479</v>
      </c>
      <c r="BL206" s="10">
        <v>1.3343530149894525</v>
      </c>
      <c r="BM206" s="10">
        <v>1955</v>
      </c>
      <c r="BN206" s="9" t="s">
        <v>78</v>
      </c>
      <c r="BO206" s="9" t="s">
        <v>78</v>
      </c>
      <c r="BP206" s="12"/>
      <c r="BQ206" s="12"/>
    </row>
    <row r="207" spans="1:69" s="13" customFormat="1" ht="15" customHeight="1" x14ac:dyDescent="0.25">
      <c r="A207" s="9" t="s">
        <v>65</v>
      </c>
      <c r="B207" s="9" t="s">
        <v>66</v>
      </c>
      <c r="C207" s="9" t="s">
        <v>211</v>
      </c>
      <c r="D207" s="9" t="s">
        <v>212</v>
      </c>
      <c r="E207" s="9" t="s">
        <v>69</v>
      </c>
      <c r="F207" s="10">
        <v>5.38</v>
      </c>
      <c r="G207" s="10">
        <v>8.85</v>
      </c>
      <c r="H207" s="9" t="s">
        <v>86</v>
      </c>
      <c r="I207" s="9" t="s">
        <v>213</v>
      </c>
      <c r="J207" s="10">
        <v>2013</v>
      </c>
      <c r="K207" s="9" t="s">
        <v>214</v>
      </c>
      <c r="L207" s="11">
        <v>41851</v>
      </c>
      <c r="M207" s="11">
        <v>42035</v>
      </c>
      <c r="N207" s="10">
        <v>224</v>
      </c>
      <c r="O207" s="10">
        <v>438</v>
      </c>
      <c r="P207" s="10">
        <v>412.63</v>
      </c>
      <c r="Q207" s="10">
        <v>6.15</v>
      </c>
      <c r="R207" s="10">
        <v>423.2</v>
      </c>
      <c r="S207" s="10">
        <v>452.29</v>
      </c>
      <c r="T207" s="9" t="s">
        <v>83</v>
      </c>
      <c r="U207" s="9" t="s">
        <v>82</v>
      </c>
      <c r="V207" s="9" t="s">
        <v>74</v>
      </c>
      <c r="W207" s="32">
        <v>0.46</v>
      </c>
      <c r="X207" s="32">
        <v>0.19863636363636364</v>
      </c>
      <c r="Y207" s="32">
        <v>2.6136363636363638E-2</v>
      </c>
      <c r="Z207" s="32">
        <v>20.075714285714284</v>
      </c>
      <c r="AA207" s="10">
        <v>25637.5</v>
      </c>
      <c r="AB207" s="10">
        <v>31936.009943737361</v>
      </c>
      <c r="AC207" s="10">
        <v>19.72</v>
      </c>
      <c r="AD207" s="10">
        <v>67300</v>
      </c>
      <c r="AE207" s="10">
        <v>15075.2</v>
      </c>
      <c r="AF207" s="10">
        <v>56548</v>
      </c>
      <c r="AG207" s="10">
        <v>24768.024000000001</v>
      </c>
      <c r="AH207" s="10">
        <v>561.98933999999997</v>
      </c>
      <c r="AI207" s="10">
        <v>0</v>
      </c>
      <c r="AJ207" s="10">
        <v>0</v>
      </c>
      <c r="AK207" s="10">
        <v>10254.813340000001</v>
      </c>
      <c r="AL207" s="10">
        <v>9417.9029399999999</v>
      </c>
      <c r="AM207" s="10">
        <v>2.5000455054601707</v>
      </c>
      <c r="AN207" s="10">
        <v>2.7222089846680877</v>
      </c>
      <c r="AO207" s="10">
        <v>4310</v>
      </c>
      <c r="AP207" s="10">
        <v>2120</v>
      </c>
      <c r="AQ207" s="10">
        <v>-103.3</v>
      </c>
      <c r="AR207" s="10">
        <v>0.71</v>
      </c>
      <c r="AS207" s="10">
        <v>0.68</v>
      </c>
      <c r="AT207" s="10">
        <v>0.36</v>
      </c>
      <c r="AU207" s="10">
        <v>23325</v>
      </c>
      <c r="AV207" s="10">
        <v>1.1200000000000001</v>
      </c>
      <c r="AW207" s="12"/>
      <c r="AX207" s="9" t="s">
        <v>75</v>
      </c>
      <c r="AY207" s="9" t="s">
        <v>215</v>
      </c>
      <c r="AZ207" s="12" t="s">
        <v>77</v>
      </c>
      <c r="BA207" s="12"/>
      <c r="BB207" s="10">
        <v>0</v>
      </c>
      <c r="BC207" s="10">
        <v>51</v>
      </c>
      <c r="BD207" s="10">
        <v>21.01</v>
      </c>
      <c r="BE207" s="10">
        <v>0</v>
      </c>
      <c r="BF207" s="10">
        <v>0</v>
      </c>
      <c r="BG207" s="10">
        <v>0</v>
      </c>
      <c r="BH207" s="10">
        <v>1</v>
      </c>
      <c r="BI207" s="10">
        <v>2</v>
      </c>
      <c r="BJ207" s="10">
        <v>39665</v>
      </c>
      <c r="BK207" s="10">
        <v>35.863471971066907</v>
      </c>
      <c r="BL207" s="10">
        <v>1.9767804624810759</v>
      </c>
      <c r="BM207" s="10">
        <v>2222</v>
      </c>
      <c r="BN207" s="9" t="s">
        <v>78</v>
      </c>
      <c r="BO207" s="9" t="s">
        <v>78</v>
      </c>
      <c r="BP207" s="12"/>
      <c r="BQ207" s="12"/>
    </row>
    <row r="208" spans="1:69" s="13" customFormat="1" ht="15" customHeight="1" x14ac:dyDescent="0.25">
      <c r="A208" s="9" t="s">
        <v>65</v>
      </c>
      <c r="B208" s="9" t="s">
        <v>66</v>
      </c>
      <c r="C208" s="9" t="s">
        <v>216</v>
      </c>
      <c r="D208" s="9" t="s">
        <v>217</v>
      </c>
      <c r="E208" s="9" t="s">
        <v>69</v>
      </c>
      <c r="F208" s="10">
        <v>0.84</v>
      </c>
      <c r="G208" s="10">
        <v>3.99</v>
      </c>
      <c r="H208" s="9" t="s">
        <v>86</v>
      </c>
      <c r="I208" s="9"/>
      <c r="J208" s="10">
        <v>2014</v>
      </c>
      <c r="K208" s="9" t="s">
        <v>214</v>
      </c>
      <c r="L208" s="11">
        <v>41851</v>
      </c>
      <c r="M208" s="11">
        <v>41915</v>
      </c>
      <c r="N208" s="10">
        <v>7.05</v>
      </c>
      <c r="O208" s="10">
        <v>34.020000000000003</v>
      </c>
      <c r="P208" s="10">
        <v>35.200000000000003</v>
      </c>
      <c r="Q208" s="10">
        <v>-3.35</v>
      </c>
      <c r="R208" s="10">
        <v>35.96</v>
      </c>
      <c r="S208" s="10">
        <v>41.24</v>
      </c>
      <c r="T208" s="9" t="s">
        <v>79</v>
      </c>
      <c r="U208" s="9" t="s">
        <v>73</v>
      </c>
      <c r="V208" s="9" t="s">
        <v>74</v>
      </c>
      <c r="W208" s="32">
        <f>VLOOKUP(V208,Tables!$M$2:$N$9,2,FALSE)</f>
        <v>0.44</v>
      </c>
      <c r="X208" s="32">
        <f>VLOOKUP(V208,Tables!$M$2:$P$9,3,FALSE)</f>
        <v>0.19</v>
      </c>
      <c r="Y208" s="32">
        <f>VLOOKUP(V208,Tables!$M$2:$P$9,4,FALSE)</f>
        <v>2.5000000000000001E-2</v>
      </c>
      <c r="Z208" s="32">
        <v>19.2</v>
      </c>
      <c r="AA208" s="10">
        <v>4078</v>
      </c>
      <c r="AB208" s="10">
        <v>4996.8240471905674</v>
      </c>
      <c r="AC208" s="10">
        <v>18.39</v>
      </c>
      <c r="AD208" s="10">
        <v>119710</v>
      </c>
      <c r="AE208" s="10">
        <v>843.95550000000003</v>
      </c>
      <c r="AF208" s="10">
        <v>117265</v>
      </c>
      <c r="AG208" s="10">
        <v>3989.3553000000002</v>
      </c>
      <c r="AH208" s="10">
        <v>0</v>
      </c>
      <c r="AI208" s="10">
        <v>0</v>
      </c>
      <c r="AJ208" s="10">
        <v>0</v>
      </c>
      <c r="AK208" s="10">
        <v>3145.3998000000001</v>
      </c>
      <c r="AL208" s="10">
        <v>3372.8939</v>
      </c>
      <c r="AM208" s="10">
        <v>1.2964965534746966</v>
      </c>
      <c r="AN208" s="10">
        <v>1.2090507798066223</v>
      </c>
      <c r="AO208" s="10">
        <v>2625</v>
      </c>
      <c r="AP208" s="10">
        <v>2790</v>
      </c>
      <c r="AQ208" s="10">
        <v>5.91</v>
      </c>
      <c r="AR208" s="10">
        <v>3.15</v>
      </c>
      <c r="AS208" s="10">
        <v>3.04</v>
      </c>
      <c r="AT208" s="10">
        <v>2.46</v>
      </c>
      <c r="AU208" s="10">
        <v>2649.5</v>
      </c>
      <c r="AV208" s="10">
        <v>1.6080000000000001</v>
      </c>
      <c r="AW208" s="12"/>
      <c r="AX208" s="9" t="s">
        <v>75</v>
      </c>
      <c r="AY208" s="12"/>
      <c r="AZ208" s="12" t="s">
        <v>77</v>
      </c>
      <c r="BA208" s="12"/>
      <c r="BB208" s="10">
        <v>0</v>
      </c>
      <c r="BC208" s="10">
        <v>0</v>
      </c>
      <c r="BD208" s="10">
        <v>23.54</v>
      </c>
      <c r="BE208" s="10">
        <v>0</v>
      </c>
      <c r="BF208" s="10">
        <v>0</v>
      </c>
      <c r="BG208" s="10">
        <v>0</v>
      </c>
      <c r="BH208" s="10">
        <v>0</v>
      </c>
      <c r="BI208" s="10">
        <v>2</v>
      </c>
      <c r="BJ208" s="10">
        <v>2935</v>
      </c>
      <c r="BK208" s="10">
        <v>2.4417637271214643</v>
      </c>
      <c r="BL208" s="10">
        <v>1.2584629036513455</v>
      </c>
      <c r="BM208" s="10">
        <v>476</v>
      </c>
      <c r="BN208" s="9" t="s">
        <v>78</v>
      </c>
      <c r="BO208" s="9" t="s">
        <v>78</v>
      </c>
      <c r="BP208" s="12"/>
      <c r="BQ208" s="12"/>
    </row>
    <row r="209" spans="1:69" s="13" customFormat="1" ht="15" customHeight="1" x14ac:dyDescent="0.25">
      <c r="A209" s="3" t="s">
        <v>65</v>
      </c>
      <c r="B209" s="3" t="s">
        <v>66</v>
      </c>
      <c r="C209" s="3" t="s">
        <v>176</v>
      </c>
      <c r="D209" s="3" t="s">
        <v>219</v>
      </c>
      <c r="E209" s="3" t="s">
        <v>69</v>
      </c>
      <c r="F209" s="4">
        <v>4.6900000000000004</v>
      </c>
      <c r="G209" s="4">
        <v>6.85</v>
      </c>
      <c r="H209" s="3" t="s">
        <v>70</v>
      </c>
      <c r="I209" s="3"/>
      <c r="J209" s="4">
        <v>2013</v>
      </c>
      <c r="K209" s="3" t="s">
        <v>93</v>
      </c>
      <c r="L209" s="5">
        <v>41851</v>
      </c>
      <c r="M209" s="5">
        <v>42035</v>
      </c>
      <c r="N209" s="4">
        <v>235.08</v>
      </c>
      <c r="O209" s="4">
        <v>496</v>
      </c>
      <c r="P209" s="4">
        <v>446.13</v>
      </c>
      <c r="Q209" s="4">
        <v>11.18</v>
      </c>
      <c r="R209" s="4">
        <v>498.9</v>
      </c>
      <c r="S209" s="4">
        <v>462.45</v>
      </c>
      <c r="T209" s="3" t="s">
        <v>83</v>
      </c>
      <c r="U209" s="3" t="s">
        <v>82</v>
      </c>
      <c r="V209" s="3" t="s">
        <v>74</v>
      </c>
      <c r="W209" s="32">
        <v>0.46</v>
      </c>
      <c r="X209" s="32">
        <v>0.19863636363636364</v>
      </c>
      <c r="Y209" s="32">
        <v>2.6136363636363638E-2</v>
      </c>
      <c r="Z209" s="32">
        <v>20.075714285714284</v>
      </c>
      <c r="AA209" s="4">
        <v>23237.5</v>
      </c>
      <c r="AB209" s="4">
        <v>25273.234901220869</v>
      </c>
      <c r="AC209" s="4">
        <v>8.0500000000000007</v>
      </c>
      <c r="AD209" s="4">
        <v>55881</v>
      </c>
      <c r="AE209" s="4">
        <v>13136.50548</v>
      </c>
      <c r="AF209" s="4">
        <v>38695</v>
      </c>
      <c r="AG209" s="4">
        <v>19192.72</v>
      </c>
      <c r="AH209" s="4">
        <v>4706.7556800000002</v>
      </c>
      <c r="AI209" s="4">
        <v>0</v>
      </c>
      <c r="AJ209" s="4">
        <v>0</v>
      </c>
      <c r="AK209" s="4">
        <v>10762.9702</v>
      </c>
      <c r="AL209" s="4">
        <v>10875.1857</v>
      </c>
      <c r="AM209" s="4">
        <v>2.1590229804780097</v>
      </c>
      <c r="AN209" s="4">
        <v>2.136745122430415</v>
      </c>
      <c r="AO209" s="4">
        <v>3820</v>
      </c>
      <c r="AP209" s="4">
        <v>1566</v>
      </c>
      <c r="AQ209" s="4">
        <v>-143.93</v>
      </c>
      <c r="AR209" s="4">
        <v>0.7</v>
      </c>
      <c r="AS209" s="4">
        <v>0.45</v>
      </c>
      <c r="AT209" s="4">
        <v>0.41</v>
      </c>
      <c r="AU209" s="4">
        <v>22237.5</v>
      </c>
      <c r="AV209" s="4">
        <v>1.1200000000000001</v>
      </c>
      <c r="AW209" s="6"/>
      <c r="AX209" s="3" t="s">
        <v>75</v>
      </c>
      <c r="AY209" s="3" t="s">
        <v>220</v>
      </c>
      <c r="AZ209" s="6" t="s">
        <v>77</v>
      </c>
      <c r="BA209" s="6"/>
      <c r="BB209" s="4">
        <v>0</v>
      </c>
      <c r="BC209" s="4">
        <v>52</v>
      </c>
      <c r="BD209" s="4">
        <v>21.01</v>
      </c>
      <c r="BE209" s="4">
        <v>0</v>
      </c>
      <c r="BF209" s="4">
        <v>0</v>
      </c>
      <c r="BG209" s="4">
        <v>0</v>
      </c>
      <c r="BH209" s="4">
        <v>1</v>
      </c>
      <c r="BI209" s="4">
        <v>2</v>
      </c>
      <c r="BJ209" s="4">
        <v>61095</v>
      </c>
      <c r="BK209" s="4">
        <v>55.540909090909089</v>
      </c>
      <c r="BL209" s="4">
        <v>2.1206140963960554</v>
      </c>
      <c r="BM209" s="4">
        <v>61</v>
      </c>
      <c r="BN209" s="3" t="s">
        <v>78</v>
      </c>
      <c r="BO209" s="3" t="s">
        <v>78</v>
      </c>
      <c r="BP209" s="6"/>
      <c r="BQ209" s="6"/>
    </row>
    <row r="210" spans="1:69" s="13" customFormat="1" ht="15" customHeight="1" x14ac:dyDescent="0.25">
      <c r="A210" s="9" t="s">
        <v>65</v>
      </c>
      <c r="B210" s="9" t="s">
        <v>66</v>
      </c>
      <c r="C210" s="9" t="s">
        <v>99</v>
      </c>
      <c r="D210" s="9" t="s">
        <v>224</v>
      </c>
      <c r="E210" s="9" t="s">
        <v>69</v>
      </c>
      <c r="F210" s="10">
        <v>4.04</v>
      </c>
      <c r="G210" s="10">
        <v>2.0699999999999998</v>
      </c>
      <c r="H210" s="9" t="s">
        <v>86</v>
      </c>
      <c r="I210" s="9" t="s">
        <v>225</v>
      </c>
      <c r="J210" s="10">
        <v>2014</v>
      </c>
      <c r="K210" s="9" t="s">
        <v>71</v>
      </c>
      <c r="L210" s="11">
        <v>41851</v>
      </c>
      <c r="M210" s="11">
        <v>41872</v>
      </c>
      <c r="N210" s="10">
        <v>47.58</v>
      </c>
      <c r="O210" s="10">
        <v>68.12</v>
      </c>
      <c r="P210" s="10">
        <v>62.07</v>
      </c>
      <c r="Q210" s="10">
        <v>9.75</v>
      </c>
      <c r="R210" s="10">
        <v>61.84</v>
      </c>
      <c r="S210" s="10">
        <v>64.61</v>
      </c>
      <c r="T210" s="9" t="s">
        <v>89</v>
      </c>
      <c r="U210" s="9" t="s">
        <v>90</v>
      </c>
      <c r="V210" s="9" t="s">
        <v>74</v>
      </c>
      <c r="W210" s="32">
        <v>0.48</v>
      </c>
      <c r="X210" s="32">
        <v>0.20727272727272728</v>
      </c>
      <c r="Y210" s="32">
        <v>2.7272727272727275E-2</v>
      </c>
      <c r="Z210" s="32">
        <v>20.948571428571427</v>
      </c>
      <c r="AA210" s="10">
        <v>1675</v>
      </c>
      <c r="AB210" s="10">
        <v>1977.7062523973993</v>
      </c>
      <c r="AC210" s="10">
        <v>15.31</v>
      </c>
      <c r="AD210" s="10">
        <v>84876</v>
      </c>
      <c r="AE210" s="10">
        <v>4038.4000799999999</v>
      </c>
      <c r="AF210" s="10">
        <v>85048</v>
      </c>
      <c r="AG210" s="10">
        <v>5793.46976</v>
      </c>
      <c r="AH210" s="10">
        <v>0</v>
      </c>
      <c r="AI210" s="10">
        <v>0</v>
      </c>
      <c r="AJ210" s="10">
        <v>0</v>
      </c>
      <c r="AK210" s="10">
        <v>1755.0696800000001</v>
      </c>
      <c r="AL210" s="10">
        <v>1220.9682399999999</v>
      </c>
      <c r="AM210" s="10">
        <v>0.95437806207215659</v>
      </c>
      <c r="AN210" s="10">
        <v>1.3718620559696131</v>
      </c>
      <c r="AO210" s="10">
        <v>640</v>
      </c>
      <c r="AP210" s="10">
        <v>550</v>
      </c>
      <c r="AQ210" s="10">
        <v>-16.36</v>
      </c>
      <c r="AR210" s="10">
        <v>1.64</v>
      </c>
      <c r="AS210" s="10">
        <v>1.73</v>
      </c>
      <c r="AT210" s="10">
        <v>1.71</v>
      </c>
      <c r="AU210" s="10">
        <v>1625</v>
      </c>
      <c r="AV210" s="10">
        <v>1.2230000000000001</v>
      </c>
      <c r="AW210" s="12"/>
      <c r="AX210" s="9" t="s">
        <v>75</v>
      </c>
      <c r="AY210" s="12"/>
      <c r="AZ210" s="12" t="s">
        <v>77</v>
      </c>
      <c r="BA210" s="12"/>
      <c r="BB210" s="10">
        <v>0</v>
      </c>
      <c r="BC210" s="10">
        <v>2</v>
      </c>
      <c r="BD210" s="10">
        <v>22.08</v>
      </c>
      <c r="BE210" s="10">
        <v>0</v>
      </c>
      <c r="BF210" s="10">
        <v>0</v>
      </c>
      <c r="BG210" s="10">
        <v>0</v>
      </c>
      <c r="BH210" s="10">
        <v>0</v>
      </c>
      <c r="BI210" s="10">
        <v>2</v>
      </c>
      <c r="BJ210" s="10">
        <v>5301</v>
      </c>
      <c r="BK210" s="10">
        <v>5.9295302013422821</v>
      </c>
      <c r="BL210" s="10">
        <v>1.2890178735562707</v>
      </c>
      <c r="BM210" s="10">
        <v>364</v>
      </c>
      <c r="BN210" s="9" t="s">
        <v>78</v>
      </c>
      <c r="BO210" s="9" t="s">
        <v>78</v>
      </c>
      <c r="BP210" s="12"/>
      <c r="BQ210" s="12"/>
    </row>
    <row r="211" spans="1:69" s="13" customFormat="1" ht="15" customHeight="1" x14ac:dyDescent="0.25">
      <c r="A211" s="9" t="s">
        <v>65</v>
      </c>
      <c r="B211" s="9" t="s">
        <v>66</v>
      </c>
      <c r="C211" s="9" t="s">
        <v>227</v>
      </c>
      <c r="D211" s="9" t="s">
        <v>228</v>
      </c>
      <c r="E211" s="9" t="s">
        <v>69</v>
      </c>
      <c r="F211" s="10">
        <v>4.58</v>
      </c>
      <c r="G211" s="10">
        <v>5.65</v>
      </c>
      <c r="H211" s="9" t="s">
        <v>86</v>
      </c>
      <c r="I211" s="9" t="s">
        <v>225</v>
      </c>
      <c r="J211" s="10">
        <v>2014</v>
      </c>
      <c r="K211" s="9" t="s">
        <v>71</v>
      </c>
      <c r="L211" s="11">
        <v>41851</v>
      </c>
      <c r="M211" s="11">
        <v>41870</v>
      </c>
      <c r="N211" s="10">
        <v>52.28</v>
      </c>
      <c r="O211" s="10">
        <v>64.63</v>
      </c>
      <c r="P211" s="10">
        <v>65.739999999999995</v>
      </c>
      <c r="Q211" s="10">
        <v>-1.69</v>
      </c>
      <c r="R211" s="10">
        <v>65.239999999999995</v>
      </c>
      <c r="S211" s="10">
        <v>68.03</v>
      </c>
      <c r="T211" s="9" t="s">
        <v>89</v>
      </c>
      <c r="U211" s="9" t="s">
        <v>90</v>
      </c>
      <c r="V211" s="9" t="s">
        <v>74</v>
      </c>
      <c r="W211" s="32">
        <v>0.48</v>
      </c>
      <c r="X211" s="32">
        <v>0.20727272727272728</v>
      </c>
      <c r="Y211" s="32">
        <v>2.7272727272727275E-2</v>
      </c>
      <c r="Z211" s="32">
        <v>20.948571428571427</v>
      </c>
      <c r="AA211" s="10">
        <v>1625</v>
      </c>
      <c r="AB211" s="10">
        <v>1904.1047328622408</v>
      </c>
      <c r="AC211" s="10">
        <v>14.66</v>
      </c>
      <c r="AD211" s="10">
        <v>87560</v>
      </c>
      <c r="AE211" s="10">
        <v>4577.6368000000002</v>
      </c>
      <c r="AF211" s="10">
        <v>87406</v>
      </c>
      <c r="AG211" s="10">
        <v>5649.0497800000003</v>
      </c>
      <c r="AH211" s="10">
        <v>0</v>
      </c>
      <c r="AI211" s="10">
        <v>0</v>
      </c>
      <c r="AJ211" s="10">
        <v>0</v>
      </c>
      <c r="AK211" s="10">
        <v>1071.4129800000001</v>
      </c>
      <c r="AL211" s="10">
        <v>1124.73064</v>
      </c>
      <c r="AM211" s="10">
        <v>1.5166887375211751</v>
      </c>
      <c r="AN211" s="10">
        <v>1.4447903722085851</v>
      </c>
      <c r="AO211" s="10">
        <v>3230</v>
      </c>
      <c r="AP211" s="10">
        <v>514</v>
      </c>
      <c r="AQ211" s="10">
        <v>-528.4</v>
      </c>
      <c r="AR211" s="10">
        <v>1.68</v>
      </c>
      <c r="AS211" s="10">
        <v>1.67</v>
      </c>
      <c r="AT211" s="10">
        <v>1.1200000000000001</v>
      </c>
      <c r="AU211" s="10">
        <v>1537.5</v>
      </c>
      <c r="AV211" s="10">
        <v>1.2230000000000001</v>
      </c>
      <c r="AW211" s="12"/>
      <c r="AX211" s="9" t="s">
        <v>75</v>
      </c>
      <c r="AY211" s="12"/>
      <c r="AZ211" s="12" t="s">
        <v>77</v>
      </c>
      <c r="BA211" s="12"/>
      <c r="BB211" s="10">
        <v>0</v>
      </c>
      <c r="BC211" s="10">
        <v>3</v>
      </c>
      <c r="BD211" s="10">
        <v>22.08</v>
      </c>
      <c r="BE211" s="10">
        <v>0</v>
      </c>
      <c r="BF211" s="10">
        <v>0</v>
      </c>
      <c r="BG211" s="10">
        <v>0</v>
      </c>
      <c r="BH211" s="10">
        <v>0</v>
      </c>
      <c r="BI211" s="10">
        <v>2</v>
      </c>
      <c r="BJ211" s="10">
        <v>6010</v>
      </c>
      <c r="BK211" s="10">
        <v>6.6482300884955752</v>
      </c>
      <c r="BL211" s="10">
        <v>1.3689225038065509</v>
      </c>
      <c r="BM211" s="10">
        <v>476</v>
      </c>
      <c r="BN211" s="9" t="s">
        <v>78</v>
      </c>
      <c r="BO211" s="9" t="s">
        <v>78</v>
      </c>
      <c r="BP211" s="12"/>
      <c r="BQ211" s="12"/>
    </row>
    <row r="212" spans="1:69" s="13" customFormat="1" ht="15" customHeight="1" x14ac:dyDescent="0.25">
      <c r="A212" s="9" t="s">
        <v>65</v>
      </c>
      <c r="B212" s="9" t="s">
        <v>66</v>
      </c>
      <c r="C212" s="9" t="s">
        <v>238</v>
      </c>
      <c r="D212" s="9" t="s">
        <v>236</v>
      </c>
      <c r="E212" s="9" t="s">
        <v>69</v>
      </c>
      <c r="F212" s="10">
        <v>8.02</v>
      </c>
      <c r="G212" s="10">
        <v>13.55</v>
      </c>
      <c r="H212" s="9" t="s">
        <v>70</v>
      </c>
      <c r="I212" s="9"/>
      <c r="J212" s="10">
        <v>2013</v>
      </c>
      <c r="K212" s="9" t="s">
        <v>106</v>
      </c>
      <c r="L212" s="11">
        <v>41851</v>
      </c>
      <c r="M212" s="11">
        <v>42035</v>
      </c>
      <c r="N212" s="10">
        <v>264.07</v>
      </c>
      <c r="O212" s="10">
        <v>532</v>
      </c>
      <c r="P212" s="10">
        <v>470.16</v>
      </c>
      <c r="Q212" s="10">
        <v>13.15</v>
      </c>
      <c r="R212" s="10">
        <v>532.65</v>
      </c>
      <c r="S212" s="10">
        <v>489.69</v>
      </c>
      <c r="T212" s="9" t="s">
        <v>83</v>
      </c>
      <c r="U212" s="9" t="s">
        <v>82</v>
      </c>
      <c r="V212" s="9" t="s">
        <v>74</v>
      </c>
      <c r="W212" s="32">
        <v>0.46</v>
      </c>
      <c r="X212" s="32">
        <v>0.19863636363636364</v>
      </c>
      <c r="Y212" s="32">
        <v>2.6136363636363638E-2</v>
      </c>
      <c r="Z212" s="32">
        <v>20.075714285714284</v>
      </c>
      <c r="AA212" s="10">
        <v>37575</v>
      </c>
      <c r="AB212" s="10">
        <v>41805.178260084875</v>
      </c>
      <c r="AC212" s="10">
        <v>10.119999999999999</v>
      </c>
      <c r="AD212" s="10">
        <v>85036</v>
      </c>
      <c r="AE212" s="10">
        <v>22455.45652</v>
      </c>
      <c r="AF212" s="10">
        <v>71291</v>
      </c>
      <c r="AG212" s="10">
        <v>37926.811999999998</v>
      </c>
      <c r="AH212" s="10">
        <v>555.09943999999996</v>
      </c>
      <c r="AI212" s="10">
        <v>0</v>
      </c>
      <c r="AJ212" s="10">
        <v>0</v>
      </c>
      <c r="AK212" s="10">
        <v>16026.45492</v>
      </c>
      <c r="AL212" s="10">
        <v>16072.79407</v>
      </c>
      <c r="AM212" s="10">
        <v>2.3445609267654559</v>
      </c>
      <c r="AN212" s="10">
        <v>2.337801370213163</v>
      </c>
      <c r="AO212" s="10">
        <v>4653</v>
      </c>
      <c r="AP212" s="10">
        <v>2332</v>
      </c>
      <c r="AQ212" s="10">
        <v>-99.53</v>
      </c>
      <c r="AR212" s="10">
        <v>0.69</v>
      </c>
      <c r="AS212" s="10">
        <v>0.67</v>
      </c>
      <c r="AT212" s="10">
        <v>0.38</v>
      </c>
      <c r="AU212" s="10">
        <v>37375</v>
      </c>
      <c r="AV212" s="10">
        <v>1.1200000000000001</v>
      </c>
      <c r="AW212" s="12"/>
      <c r="AX212" s="9" t="s">
        <v>75</v>
      </c>
      <c r="AY212" s="9" t="s">
        <v>237</v>
      </c>
      <c r="AZ212" s="12" t="s">
        <v>77</v>
      </c>
      <c r="BA212" s="12"/>
      <c r="BB212" s="10">
        <v>0</v>
      </c>
      <c r="BC212" s="10">
        <v>51</v>
      </c>
      <c r="BD212" s="10">
        <v>21.01</v>
      </c>
      <c r="BE212" s="10">
        <v>0</v>
      </c>
      <c r="BF212" s="10">
        <v>0</v>
      </c>
      <c r="BG212" s="10">
        <v>0</v>
      </c>
      <c r="BH212" s="10">
        <v>1</v>
      </c>
      <c r="BI212" s="10">
        <v>2</v>
      </c>
      <c r="BJ212" s="10">
        <v>69774.91</v>
      </c>
      <c r="BK212" s="10">
        <v>49.913053530397214</v>
      </c>
      <c r="BL212" s="10">
        <v>2.1559736263128628</v>
      </c>
      <c r="BM212" s="10">
        <v>476</v>
      </c>
      <c r="BN212" s="9" t="s">
        <v>78</v>
      </c>
      <c r="BO212" s="9" t="s">
        <v>78</v>
      </c>
      <c r="BP212" s="12"/>
      <c r="BQ212" s="12"/>
    </row>
    <row r="213" spans="1:69" s="13" customFormat="1" ht="15" customHeight="1" x14ac:dyDescent="0.25">
      <c r="A213" s="9" t="s">
        <v>65</v>
      </c>
      <c r="B213" s="9" t="s">
        <v>66</v>
      </c>
      <c r="C213" s="9" t="s">
        <v>230</v>
      </c>
      <c r="D213" s="9" t="s">
        <v>251</v>
      </c>
      <c r="E213" s="9" t="s">
        <v>69</v>
      </c>
      <c r="F213" s="10">
        <v>0.7</v>
      </c>
      <c r="G213" s="10">
        <v>4.37</v>
      </c>
      <c r="H213" s="9" t="s">
        <v>86</v>
      </c>
      <c r="I213" s="9" t="s">
        <v>252</v>
      </c>
      <c r="J213" s="10">
        <v>2014</v>
      </c>
      <c r="K213" s="9" t="s">
        <v>214</v>
      </c>
      <c r="L213" s="11">
        <v>41851</v>
      </c>
      <c r="M213" s="11">
        <v>41915</v>
      </c>
      <c r="N213" s="10">
        <v>6.23</v>
      </c>
      <c r="O213" s="10">
        <v>39.65</v>
      </c>
      <c r="P213" s="10">
        <v>35.43</v>
      </c>
      <c r="Q213" s="10">
        <v>11.91</v>
      </c>
      <c r="R213" s="10">
        <v>36.36</v>
      </c>
      <c r="S213" s="10">
        <v>38.78</v>
      </c>
      <c r="T213" s="9" t="s">
        <v>79</v>
      </c>
      <c r="U213" s="9" t="s">
        <v>73</v>
      </c>
      <c r="V213" s="9" t="s">
        <v>74</v>
      </c>
      <c r="W213" s="32">
        <f>VLOOKUP(V213,Tables!$M$2:$N$9,2,FALSE)</f>
        <v>0.44</v>
      </c>
      <c r="X213" s="32">
        <f>VLOOKUP(V213,Tables!$M$2:$P$9,3,FALSE)</f>
        <v>0.19</v>
      </c>
      <c r="Y213" s="32">
        <f>VLOOKUP(V213,Tables!$M$2:$P$9,4,FALSE)</f>
        <v>2.5000000000000001E-2</v>
      </c>
      <c r="Z213" s="32">
        <v>19.2</v>
      </c>
      <c r="AA213" s="10">
        <v>3959</v>
      </c>
      <c r="AB213" s="10">
        <v>4438.7252004628936</v>
      </c>
      <c r="AC213" s="10">
        <v>10.81</v>
      </c>
      <c r="AD213" s="10">
        <v>112240</v>
      </c>
      <c r="AE213" s="10">
        <v>699.25519999999995</v>
      </c>
      <c r="AF213" s="10">
        <v>110280</v>
      </c>
      <c r="AG213" s="10">
        <v>4372.6019999999999</v>
      </c>
      <c r="AH213" s="10">
        <v>0</v>
      </c>
      <c r="AI213" s="10">
        <v>0</v>
      </c>
      <c r="AJ213" s="10">
        <v>0</v>
      </c>
      <c r="AK213" s="10">
        <v>3673.3467999999998</v>
      </c>
      <c r="AL213" s="10">
        <v>3310.5255999999999</v>
      </c>
      <c r="AM213" s="10">
        <v>1.0777637439514287</v>
      </c>
      <c r="AN213" s="10">
        <v>1.1958826115103898</v>
      </c>
      <c r="AO213" s="10">
        <v>2160</v>
      </c>
      <c r="AP213" s="10">
        <v>2684</v>
      </c>
      <c r="AQ213" s="10">
        <v>19.52</v>
      </c>
      <c r="AR213" s="10">
        <v>3.09</v>
      </c>
      <c r="AS213" s="10">
        <v>3.26</v>
      </c>
      <c r="AT213" s="10">
        <v>2.89</v>
      </c>
      <c r="AU213" s="10">
        <v>2652.5</v>
      </c>
      <c r="AV213" s="10">
        <v>1.6080000000000001</v>
      </c>
      <c r="AW213" s="12"/>
      <c r="AX213" s="9" t="s">
        <v>75</v>
      </c>
      <c r="AY213" s="12"/>
      <c r="AZ213" s="12" t="s">
        <v>77</v>
      </c>
      <c r="BA213" s="12"/>
      <c r="BB213" s="10">
        <v>0</v>
      </c>
      <c r="BC213" s="10">
        <v>0</v>
      </c>
      <c r="BD213" s="10">
        <v>23.54</v>
      </c>
      <c r="BE213" s="10">
        <v>0</v>
      </c>
      <c r="BF213" s="10">
        <v>0</v>
      </c>
      <c r="BG213" s="10">
        <v>0</v>
      </c>
      <c r="BH213" s="10">
        <v>0</v>
      </c>
      <c r="BI213" s="10">
        <v>2</v>
      </c>
      <c r="BJ213" s="10">
        <v>2620</v>
      </c>
      <c r="BK213" s="10">
        <v>2.320637732506643</v>
      </c>
      <c r="BL213" s="10">
        <v>1.0710751832740233</v>
      </c>
      <c r="BM213" s="10">
        <v>595</v>
      </c>
      <c r="BN213" s="9" t="s">
        <v>78</v>
      </c>
      <c r="BO213" s="9" t="s">
        <v>78</v>
      </c>
      <c r="BP213" s="12"/>
      <c r="BQ213" s="12"/>
    </row>
    <row r="214" spans="1:69" s="13" customFormat="1" ht="15" customHeight="1" x14ac:dyDescent="0.25">
      <c r="A214" s="9" t="s">
        <v>65</v>
      </c>
      <c r="B214" s="9" t="s">
        <v>66</v>
      </c>
      <c r="C214" s="9" t="s">
        <v>281</v>
      </c>
      <c r="D214" s="9" t="s">
        <v>282</v>
      </c>
      <c r="E214" s="9" t="s">
        <v>69</v>
      </c>
      <c r="F214" s="10">
        <v>3.61</v>
      </c>
      <c r="G214" s="10">
        <v>5.69</v>
      </c>
      <c r="H214" s="9" t="s">
        <v>86</v>
      </c>
      <c r="I214" s="9" t="s">
        <v>283</v>
      </c>
      <c r="J214" s="10">
        <v>2014</v>
      </c>
      <c r="K214" s="9" t="s">
        <v>71</v>
      </c>
      <c r="L214" s="11">
        <v>41851</v>
      </c>
      <c r="M214" s="11">
        <v>41881</v>
      </c>
      <c r="N214" s="10">
        <v>35.69</v>
      </c>
      <c r="O214" s="10">
        <v>56.33</v>
      </c>
      <c r="P214" s="10">
        <v>54.57</v>
      </c>
      <c r="Q214" s="10">
        <v>3.23</v>
      </c>
      <c r="R214" s="10">
        <v>54.5</v>
      </c>
      <c r="S214" s="10">
        <v>58.66</v>
      </c>
      <c r="T214" s="9" t="s">
        <v>89</v>
      </c>
      <c r="U214" s="9" t="s">
        <v>90</v>
      </c>
      <c r="V214" s="9" t="s">
        <v>74</v>
      </c>
      <c r="W214" s="32">
        <v>0.48</v>
      </c>
      <c r="X214" s="32">
        <v>0.20727272727272728</v>
      </c>
      <c r="Y214" s="32">
        <v>2.7272727272727275E-2</v>
      </c>
      <c r="Z214" s="32">
        <v>20.948571428571427</v>
      </c>
      <c r="AA214" s="10">
        <v>2525</v>
      </c>
      <c r="AB214" s="10">
        <v>3087.9324411977395</v>
      </c>
      <c r="AC214" s="10">
        <v>18.23</v>
      </c>
      <c r="AD214" s="10">
        <v>101267</v>
      </c>
      <c r="AE214" s="10">
        <v>3614.2192300000002</v>
      </c>
      <c r="AF214" s="10">
        <v>101035</v>
      </c>
      <c r="AG214" s="10">
        <v>5691.3015500000001</v>
      </c>
      <c r="AH214" s="10">
        <v>0</v>
      </c>
      <c r="AI214" s="10">
        <v>0</v>
      </c>
      <c r="AJ214" s="10">
        <v>0</v>
      </c>
      <c r="AK214" s="10">
        <v>2077.08232</v>
      </c>
      <c r="AL214" s="10">
        <v>1892.1882700000001</v>
      </c>
      <c r="AM214" s="10">
        <v>1.2156475338926385</v>
      </c>
      <c r="AN214" s="10">
        <v>1.3344338087456804</v>
      </c>
      <c r="AO214" s="10">
        <v>1265</v>
      </c>
      <c r="AP214" s="10">
        <v>930</v>
      </c>
      <c r="AQ214" s="10">
        <v>-36.020000000000003</v>
      </c>
      <c r="AR214" s="10">
        <v>1.84</v>
      </c>
      <c r="AS214" s="10">
        <v>1.87</v>
      </c>
      <c r="AT214" s="10">
        <v>1.52</v>
      </c>
      <c r="AU214" s="10">
        <v>1875</v>
      </c>
      <c r="AV214" s="10">
        <v>1.2230000000000001</v>
      </c>
      <c r="AW214" s="12"/>
      <c r="AX214" s="9" t="s">
        <v>75</v>
      </c>
      <c r="AY214" s="12"/>
      <c r="AZ214" s="12" t="s">
        <v>77</v>
      </c>
      <c r="BA214" s="12"/>
      <c r="BB214" s="10">
        <v>0</v>
      </c>
      <c r="BC214" s="10">
        <v>2</v>
      </c>
      <c r="BD214" s="10">
        <v>22.39</v>
      </c>
      <c r="BE214" s="10">
        <v>0</v>
      </c>
      <c r="BF214" s="10">
        <v>0</v>
      </c>
      <c r="BG214" s="10">
        <v>0</v>
      </c>
      <c r="BH214" s="10">
        <v>0</v>
      </c>
      <c r="BI214" s="10">
        <v>2</v>
      </c>
      <c r="BJ214" s="10">
        <v>6505</v>
      </c>
      <c r="BK214" s="10">
        <v>6.1367924528301883</v>
      </c>
      <c r="BL214" s="10">
        <v>1.2749211580432049</v>
      </c>
      <c r="BM214" s="10">
        <v>430</v>
      </c>
      <c r="BN214" s="9" t="s">
        <v>78</v>
      </c>
      <c r="BO214" s="9" t="s">
        <v>78</v>
      </c>
      <c r="BP214" s="12"/>
      <c r="BQ214" s="12"/>
    </row>
    <row r="215" spans="1:69" s="13" customFormat="1" ht="15" customHeight="1" x14ac:dyDescent="0.25">
      <c r="A215" s="9" t="s">
        <v>65</v>
      </c>
      <c r="B215" s="9" t="s">
        <v>66</v>
      </c>
      <c r="C215" s="9" t="s">
        <v>221</v>
      </c>
      <c r="D215" s="9" t="s">
        <v>285</v>
      </c>
      <c r="E215" s="9" t="s">
        <v>69</v>
      </c>
      <c r="F215" s="10">
        <v>10.130000000000001</v>
      </c>
      <c r="G215" s="10">
        <v>13.76</v>
      </c>
      <c r="H215" s="9" t="s">
        <v>70</v>
      </c>
      <c r="I215" s="9"/>
      <c r="J215" s="10">
        <v>2013</v>
      </c>
      <c r="K215" s="9" t="s">
        <v>88</v>
      </c>
      <c r="L215" s="11">
        <v>41851</v>
      </c>
      <c r="M215" s="11">
        <v>41943</v>
      </c>
      <c r="N215" s="10">
        <v>287.19</v>
      </c>
      <c r="O215" s="10">
        <v>397</v>
      </c>
      <c r="P215" s="10">
        <v>411.5</v>
      </c>
      <c r="Q215" s="10">
        <v>-3.52</v>
      </c>
      <c r="R215" s="10">
        <v>413.11</v>
      </c>
      <c r="S215" s="10">
        <v>420.44</v>
      </c>
      <c r="T215" s="9" t="s">
        <v>83</v>
      </c>
      <c r="U215" s="9" t="s">
        <v>82</v>
      </c>
      <c r="V215" s="9" t="s">
        <v>74</v>
      </c>
      <c r="W215" s="32">
        <v>0.46</v>
      </c>
      <c r="X215" s="32">
        <v>0.19863636363636364</v>
      </c>
      <c r="Y215" s="32">
        <v>2.6136363636363638E-2</v>
      </c>
      <c r="Z215" s="32">
        <v>20.075714285714284</v>
      </c>
      <c r="AA215" s="10">
        <v>25750</v>
      </c>
      <c r="AB215" s="10">
        <v>27774.154369868855</v>
      </c>
      <c r="AC215" s="10">
        <v>7.29</v>
      </c>
      <c r="AD215" s="10">
        <v>98747</v>
      </c>
      <c r="AE215" s="10">
        <v>28359.15093</v>
      </c>
      <c r="AF215" s="10">
        <v>97062</v>
      </c>
      <c r="AG215" s="10">
        <v>38533.614000000001</v>
      </c>
      <c r="AH215" s="10">
        <v>0</v>
      </c>
      <c r="AI215" s="10">
        <v>0</v>
      </c>
      <c r="AJ215" s="10">
        <v>0</v>
      </c>
      <c r="AK215" s="10">
        <v>10174.46307</v>
      </c>
      <c r="AL215" s="10">
        <v>11738.131890000001</v>
      </c>
      <c r="AM215" s="10">
        <v>2.5308460822788166</v>
      </c>
      <c r="AN215" s="10">
        <v>2.1937051177570299</v>
      </c>
      <c r="AO215" s="10">
        <v>1685</v>
      </c>
      <c r="AP215" s="10">
        <v>1674</v>
      </c>
      <c r="AQ215" s="10">
        <v>-0.66</v>
      </c>
      <c r="AR215" s="10">
        <v>0.84</v>
      </c>
      <c r="AS215" s="10">
        <v>0.83</v>
      </c>
      <c r="AT215" s="10">
        <v>0.35</v>
      </c>
      <c r="AU215" s="10">
        <v>25750</v>
      </c>
      <c r="AV215" s="10">
        <v>1.1200000000000001</v>
      </c>
      <c r="AW215" s="12"/>
      <c r="AX215" s="9" t="s">
        <v>75</v>
      </c>
      <c r="AY215" s="9" t="s">
        <v>286</v>
      </c>
      <c r="AZ215" s="12" t="s">
        <v>77</v>
      </c>
      <c r="BA215" s="12"/>
      <c r="BB215" s="10">
        <v>0</v>
      </c>
      <c r="BC215" s="10">
        <v>20</v>
      </c>
      <c r="BD215" s="10">
        <v>23.28</v>
      </c>
      <c r="BE215" s="10">
        <v>0</v>
      </c>
      <c r="BF215" s="10">
        <v>0</v>
      </c>
      <c r="BG215" s="10">
        <v>0</v>
      </c>
      <c r="BH215" s="10">
        <v>0</v>
      </c>
      <c r="BI215" s="10">
        <v>2</v>
      </c>
      <c r="BJ215" s="10">
        <v>58523.3</v>
      </c>
      <c r="BK215" s="10">
        <v>41.547770213178019</v>
      </c>
      <c r="BL215" s="10">
        <v>2.1266758995286463</v>
      </c>
      <c r="BM215" s="10">
        <v>2681</v>
      </c>
      <c r="BN215" s="9" t="s">
        <v>78</v>
      </c>
      <c r="BO215" s="9" t="s">
        <v>78</v>
      </c>
      <c r="BP215" s="12"/>
      <c r="BQ215" s="12"/>
    </row>
    <row r="216" spans="1:69" s="13" customFormat="1" ht="15" customHeight="1" x14ac:dyDescent="0.25">
      <c r="A216" s="9" t="s">
        <v>65</v>
      </c>
      <c r="B216" s="9" t="s">
        <v>66</v>
      </c>
      <c r="C216" s="9" t="s">
        <v>294</v>
      </c>
      <c r="D216" s="9" t="s">
        <v>295</v>
      </c>
      <c r="E216" s="9" t="s">
        <v>69</v>
      </c>
      <c r="F216" s="10">
        <v>3.66</v>
      </c>
      <c r="G216" s="10">
        <v>7.22</v>
      </c>
      <c r="H216" s="9" t="s">
        <v>86</v>
      </c>
      <c r="I216" s="9" t="s">
        <v>296</v>
      </c>
      <c r="J216" s="10">
        <v>2014</v>
      </c>
      <c r="K216" s="9" t="s">
        <v>71</v>
      </c>
      <c r="L216" s="11">
        <v>41851</v>
      </c>
      <c r="M216" s="11">
        <v>41902</v>
      </c>
      <c r="N216" s="10">
        <v>30.6</v>
      </c>
      <c r="O216" s="10">
        <v>62.22</v>
      </c>
      <c r="P216" s="10">
        <v>61.14</v>
      </c>
      <c r="Q216" s="10">
        <v>1.77</v>
      </c>
      <c r="R216" s="10">
        <v>61.29</v>
      </c>
      <c r="S216" s="10">
        <v>70.56</v>
      </c>
      <c r="T216" s="9" t="s">
        <v>89</v>
      </c>
      <c r="U216" s="9" t="s">
        <v>90</v>
      </c>
      <c r="V216" s="9" t="s">
        <v>74</v>
      </c>
      <c r="W216" s="32">
        <v>0.48</v>
      </c>
      <c r="X216" s="32">
        <v>0.20727272727272728</v>
      </c>
      <c r="Y216" s="32">
        <v>2.7272727272727275E-2</v>
      </c>
      <c r="Z216" s="32">
        <v>20.948571428571427</v>
      </c>
      <c r="AA216" s="10">
        <v>4800</v>
      </c>
      <c r="AB216" s="10">
        <v>6373.3984904888175</v>
      </c>
      <c r="AC216" s="10">
        <v>24.69</v>
      </c>
      <c r="AD216" s="10">
        <v>119563</v>
      </c>
      <c r="AE216" s="10">
        <v>3658.6278000000002</v>
      </c>
      <c r="AF216" s="10">
        <v>116050</v>
      </c>
      <c r="AG216" s="10">
        <v>7220.6310000000003</v>
      </c>
      <c r="AH216" s="10">
        <v>0</v>
      </c>
      <c r="AI216" s="10">
        <v>0</v>
      </c>
      <c r="AJ216" s="10">
        <v>0</v>
      </c>
      <c r="AK216" s="10">
        <v>3562.0032000000001</v>
      </c>
      <c r="AL216" s="10">
        <v>3454.0767000000001</v>
      </c>
      <c r="AM216" s="10">
        <v>1.3475563413306311</v>
      </c>
      <c r="AN216" s="10">
        <v>1.3896622504068887</v>
      </c>
      <c r="AO216" s="10">
        <v>2095</v>
      </c>
      <c r="AP216" s="10">
        <v>1819</v>
      </c>
      <c r="AQ216" s="10">
        <v>-15.17</v>
      </c>
      <c r="AR216" s="10">
        <v>1.8</v>
      </c>
      <c r="AS216" s="10">
        <v>1.81</v>
      </c>
      <c r="AT216" s="10">
        <v>1.39</v>
      </c>
      <c r="AU216" s="10">
        <v>3587.5</v>
      </c>
      <c r="AV216" s="10">
        <v>1.2290000000000001</v>
      </c>
      <c r="AW216" s="12"/>
      <c r="AX216" s="9" t="s">
        <v>75</v>
      </c>
      <c r="AY216" s="12"/>
      <c r="AZ216" s="12" t="s">
        <v>77</v>
      </c>
      <c r="BA216" s="12"/>
      <c r="BB216" s="10">
        <v>0</v>
      </c>
      <c r="BC216" s="10">
        <v>5</v>
      </c>
      <c r="BD216" s="10">
        <v>23.48</v>
      </c>
      <c r="BE216" s="10">
        <v>0</v>
      </c>
      <c r="BF216" s="10">
        <v>0</v>
      </c>
      <c r="BG216" s="10">
        <v>0</v>
      </c>
      <c r="BH216" s="10">
        <v>0</v>
      </c>
      <c r="BI216" s="10">
        <v>2</v>
      </c>
      <c r="BJ216" s="10">
        <v>6400</v>
      </c>
      <c r="BK216" s="10">
        <v>5.5993000874890635</v>
      </c>
      <c r="BL216" s="10">
        <v>1.3332505599203395</v>
      </c>
      <c r="BM216" s="10">
        <v>138</v>
      </c>
      <c r="BN216" s="9" t="s">
        <v>78</v>
      </c>
      <c r="BO216" s="9" t="s">
        <v>78</v>
      </c>
      <c r="BP216" s="12"/>
      <c r="BQ216" s="12"/>
    </row>
    <row r="217" spans="1:69" s="13" customFormat="1" ht="15" customHeight="1" x14ac:dyDescent="0.25">
      <c r="A217" s="9" t="s">
        <v>65</v>
      </c>
      <c r="B217" s="9" t="s">
        <v>66</v>
      </c>
      <c r="C217" s="9" t="s">
        <v>242</v>
      </c>
      <c r="D217" s="9" t="s">
        <v>297</v>
      </c>
      <c r="E217" s="9" t="s">
        <v>69</v>
      </c>
      <c r="F217" s="10">
        <v>5.27</v>
      </c>
      <c r="G217" s="10">
        <v>8.52</v>
      </c>
      <c r="H217" s="9" t="s">
        <v>86</v>
      </c>
      <c r="I217" s="9" t="s">
        <v>298</v>
      </c>
      <c r="J217" s="10">
        <v>2013</v>
      </c>
      <c r="K217" s="9" t="s">
        <v>214</v>
      </c>
      <c r="L217" s="11">
        <v>41851</v>
      </c>
      <c r="M217" s="11">
        <v>41943</v>
      </c>
      <c r="N217" s="10">
        <v>195.9</v>
      </c>
      <c r="O217" s="10">
        <v>324</v>
      </c>
      <c r="P217" s="10">
        <v>311.14</v>
      </c>
      <c r="Q217" s="10">
        <v>4.13</v>
      </c>
      <c r="R217" s="10">
        <v>308</v>
      </c>
      <c r="S217" s="10">
        <v>326.77999999999997</v>
      </c>
      <c r="T217" s="9" t="s">
        <v>83</v>
      </c>
      <c r="U217" s="9" t="s">
        <v>82</v>
      </c>
      <c r="V217" s="9" t="s">
        <v>74</v>
      </c>
      <c r="W217" s="32">
        <v>0.46</v>
      </c>
      <c r="X217" s="32">
        <v>0.19863636363636364</v>
      </c>
      <c r="Y217" s="32">
        <v>2.6136363636363638E-2</v>
      </c>
      <c r="Z217" s="32">
        <v>20.075714285714284</v>
      </c>
      <c r="AA217" s="10">
        <v>16250</v>
      </c>
      <c r="AB217" s="10">
        <v>18587.002122997179</v>
      </c>
      <c r="AC217" s="10">
        <v>12.57</v>
      </c>
      <c r="AD217" s="10">
        <v>75375</v>
      </c>
      <c r="AE217" s="10">
        <v>14765.9625</v>
      </c>
      <c r="AF217" s="10">
        <v>73660</v>
      </c>
      <c r="AG217" s="10">
        <v>23865.84</v>
      </c>
      <c r="AH217" s="10">
        <v>0</v>
      </c>
      <c r="AI217" s="10">
        <v>0</v>
      </c>
      <c r="AJ217" s="10">
        <v>0</v>
      </c>
      <c r="AK217" s="10">
        <v>9099.8775000000005</v>
      </c>
      <c r="AL217" s="10">
        <v>7921.3175000000001</v>
      </c>
      <c r="AM217" s="10">
        <v>1.7857383244994232</v>
      </c>
      <c r="AN217" s="10">
        <v>2.0514264199105767</v>
      </c>
      <c r="AO217" s="10">
        <v>1715</v>
      </c>
      <c r="AP217" s="10">
        <v>1326</v>
      </c>
      <c r="AQ217" s="10">
        <v>-29.34</v>
      </c>
      <c r="AR217" s="10">
        <v>0.93</v>
      </c>
      <c r="AS217" s="10">
        <v>0.96</v>
      </c>
      <c r="AT217" s="10">
        <v>0.55000000000000004</v>
      </c>
      <c r="AU217" s="10">
        <v>9550</v>
      </c>
      <c r="AV217" s="10">
        <v>1.1200000000000001</v>
      </c>
      <c r="AW217" s="12"/>
      <c r="AX217" s="9" t="s">
        <v>75</v>
      </c>
      <c r="AY217" s="9" t="s">
        <v>299</v>
      </c>
      <c r="AZ217" s="12" t="s">
        <v>77</v>
      </c>
      <c r="BA217" s="12"/>
      <c r="BB217" s="10">
        <v>0</v>
      </c>
      <c r="BC217" s="10">
        <v>22</v>
      </c>
      <c r="BD217" s="10">
        <v>23.28</v>
      </c>
      <c r="BE217" s="10">
        <v>0</v>
      </c>
      <c r="BF217" s="10">
        <v>0</v>
      </c>
      <c r="BG217" s="10">
        <v>0</v>
      </c>
      <c r="BH217" s="10">
        <v>0</v>
      </c>
      <c r="BI217" s="10">
        <v>2</v>
      </c>
      <c r="BJ217" s="10">
        <v>34774.980000000003</v>
      </c>
      <c r="BK217" s="10">
        <v>31.613623929749807</v>
      </c>
      <c r="BL217" s="10">
        <v>1.7612162539157916</v>
      </c>
      <c r="BM217" s="10">
        <v>59</v>
      </c>
      <c r="BN217" s="9" t="s">
        <v>78</v>
      </c>
      <c r="BO217" s="9" t="s">
        <v>78</v>
      </c>
      <c r="BP217" s="12"/>
      <c r="BQ217" s="12"/>
    </row>
    <row r="218" spans="1:69" s="13" customFormat="1" ht="15" customHeight="1" x14ac:dyDescent="0.25">
      <c r="A218" s="9" t="s">
        <v>65</v>
      </c>
      <c r="B218" s="9" t="s">
        <v>66</v>
      </c>
      <c r="C218" s="9" t="s">
        <v>175</v>
      </c>
      <c r="D218" s="9" t="s">
        <v>300</v>
      </c>
      <c r="E218" s="9" t="s">
        <v>69</v>
      </c>
      <c r="F218" s="10">
        <v>5.66</v>
      </c>
      <c r="G218" s="10">
        <v>8.7799999999999994</v>
      </c>
      <c r="H218" s="9" t="s">
        <v>86</v>
      </c>
      <c r="I218" s="9" t="s">
        <v>298</v>
      </c>
      <c r="J218" s="10">
        <v>2013</v>
      </c>
      <c r="K218" s="9" t="s">
        <v>214</v>
      </c>
      <c r="L218" s="11">
        <v>41851</v>
      </c>
      <c r="M218" s="11">
        <v>41943</v>
      </c>
      <c r="N218" s="10">
        <v>185.07</v>
      </c>
      <c r="O218" s="10">
        <v>299</v>
      </c>
      <c r="P218" s="10">
        <v>298.68</v>
      </c>
      <c r="Q218" s="10">
        <v>0.11</v>
      </c>
      <c r="R218" s="10">
        <v>295.83</v>
      </c>
      <c r="S218" s="10">
        <v>315.63</v>
      </c>
      <c r="T218" s="9" t="s">
        <v>81</v>
      </c>
      <c r="U218" s="9" t="s">
        <v>82</v>
      </c>
      <c r="V218" s="9" t="s">
        <v>74</v>
      </c>
      <c r="W218" s="32">
        <v>0.46</v>
      </c>
      <c r="X218" s="32">
        <v>0.19863636363636364</v>
      </c>
      <c r="Y218" s="32">
        <v>2.6136363636363638E-2</v>
      </c>
      <c r="Z218" s="32">
        <v>20.075714285714284</v>
      </c>
      <c r="AA218" s="10">
        <v>17975</v>
      </c>
      <c r="AB218" s="10">
        <v>20782.388855476143</v>
      </c>
      <c r="AC218" s="10">
        <v>13.51</v>
      </c>
      <c r="AD218" s="10">
        <v>85635</v>
      </c>
      <c r="AE218" s="10">
        <v>15848.469450000001</v>
      </c>
      <c r="AF218" s="10">
        <v>82190</v>
      </c>
      <c r="AG218" s="10">
        <v>24574.81</v>
      </c>
      <c r="AH218" s="10">
        <v>0</v>
      </c>
      <c r="AI218" s="10">
        <v>0</v>
      </c>
      <c r="AJ218" s="10">
        <v>0</v>
      </c>
      <c r="AK218" s="10">
        <v>8726.3405500000008</v>
      </c>
      <c r="AL218" s="10">
        <v>8465.7982499999998</v>
      </c>
      <c r="AM218" s="10">
        <v>2.0598554339023591</v>
      </c>
      <c r="AN218" s="10">
        <v>2.1232492754005801</v>
      </c>
      <c r="AO218" s="10">
        <v>3445</v>
      </c>
      <c r="AP218" s="10">
        <v>1577</v>
      </c>
      <c r="AQ218" s="10">
        <v>-118.45</v>
      </c>
      <c r="AR218" s="10">
        <v>0.98</v>
      </c>
      <c r="AS218" s="10">
        <v>0.99</v>
      </c>
      <c r="AT218" s="10">
        <v>0.52</v>
      </c>
      <c r="AU218" s="10">
        <v>8812.5</v>
      </c>
      <c r="AV218" s="10">
        <v>1.1200000000000001</v>
      </c>
      <c r="AW218" s="12"/>
      <c r="AX218" s="9" t="s">
        <v>75</v>
      </c>
      <c r="AY218" s="9" t="s">
        <v>301</v>
      </c>
      <c r="AZ218" s="12" t="s">
        <v>77</v>
      </c>
      <c r="BA218" s="12"/>
      <c r="BB218" s="10">
        <v>0</v>
      </c>
      <c r="BC218" s="10">
        <v>18</v>
      </c>
      <c r="BD218" s="10">
        <v>23.28</v>
      </c>
      <c r="BE218" s="10">
        <v>0</v>
      </c>
      <c r="BF218" s="10">
        <v>0</v>
      </c>
      <c r="BG218" s="10">
        <v>0</v>
      </c>
      <c r="BH218" s="10">
        <v>0</v>
      </c>
      <c r="BI218" s="10">
        <v>2</v>
      </c>
      <c r="BJ218" s="10">
        <v>30409.98</v>
      </c>
      <c r="BK218" s="10">
        <v>29.63936250279971</v>
      </c>
      <c r="BL218" s="10">
        <v>1.8687614832153541</v>
      </c>
      <c r="BM218" s="10">
        <v>593</v>
      </c>
      <c r="BN218" s="9" t="s">
        <v>78</v>
      </c>
      <c r="BO218" s="9" t="s">
        <v>78</v>
      </c>
      <c r="BP218" s="12"/>
      <c r="BQ218" s="12"/>
    </row>
    <row r="219" spans="1:69" s="13" customFormat="1" ht="15" customHeight="1" x14ac:dyDescent="0.25">
      <c r="A219" s="9" t="s">
        <v>65</v>
      </c>
      <c r="B219" s="9" t="s">
        <v>66</v>
      </c>
      <c r="C219" s="9" t="s">
        <v>259</v>
      </c>
      <c r="D219" s="9" t="s">
        <v>302</v>
      </c>
      <c r="E219" s="9" t="s">
        <v>69</v>
      </c>
      <c r="F219" s="10">
        <v>0.38</v>
      </c>
      <c r="G219" s="10">
        <v>3.3</v>
      </c>
      <c r="H219" s="9" t="s">
        <v>86</v>
      </c>
      <c r="I219" s="9" t="s">
        <v>303</v>
      </c>
      <c r="J219" s="10">
        <v>2014</v>
      </c>
      <c r="K219" s="9" t="s">
        <v>214</v>
      </c>
      <c r="L219" s="11">
        <v>41851</v>
      </c>
      <c r="M219" s="11">
        <v>41915</v>
      </c>
      <c r="N219" s="10">
        <v>3.45</v>
      </c>
      <c r="O219" s="10">
        <v>30.41</v>
      </c>
      <c r="P219" s="10">
        <v>27.38</v>
      </c>
      <c r="Q219" s="10">
        <v>11.07</v>
      </c>
      <c r="R219" s="10">
        <v>28.26</v>
      </c>
      <c r="S219" s="10">
        <v>28.82</v>
      </c>
      <c r="T219" s="9" t="s">
        <v>79</v>
      </c>
      <c r="U219" s="9" t="s">
        <v>73</v>
      </c>
      <c r="V219" s="9" t="s">
        <v>74</v>
      </c>
      <c r="W219" s="32">
        <f>VLOOKUP(V219,Tables!$M$2:$N$9,2,FALSE)</f>
        <v>0.44</v>
      </c>
      <c r="X219" s="32">
        <f>VLOOKUP(V219,Tables!$M$2:$P$9,3,FALSE)</f>
        <v>0.19</v>
      </c>
      <c r="Y219" s="32">
        <f>VLOOKUP(V219,Tables!$M$2:$P$9,4,FALSE)</f>
        <v>2.5000000000000001E-2</v>
      </c>
      <c r="Z219" s="32">
        <v>19.2</v>
      </c>
      <c r="AA219" s="10">
        <v>3088</v>
      </c>
      <c r="AB219" s="10">
        <v>3284.845029450817</v>
      </c>
      <c r="AC219" s="10">
        <v>5.99</v>
      </c>
      <c r="AD219" s="10">
        <v>110400</v>
      </c>
      <c r="AE219" s="10">
        <v>380.88</v>
      </c>
      <c r="AF219" s="10">
        <v>108580</v>
      </c>
      <c r="AG219" s="10">
        <v>3301.9178000000002</v>
      </c>
      <c r="AH219" s="10">
        <v>0</v>
      </c>
      <c r="AI219" s="10">
        <v>0</v>
      </c>
      <c r="AJ219" s="10">
        <v>0</v>
      </c>
      <c r="AK219" s="10">
        <v>2921.0378000000001</v>
      </c>
      <c r="AL219" s="10">
        <v>2687.5907999999999</v>
      </c>
      <c r="AM219" s="10">
        <v>1.0571585208517329</v>
      </c>
      <c r="AN219" s="10">
        <v>1.1489844361723518</v>
      </c>
      <c r="AO219" s="10">
        <v>1820</v>
      </c>
      <c r="AP219" s="10">
        <v>2912</v>
      </c>
      <c r="AQ219" s="10">
        <v>37.5</v>
      </c>
      <c r="AR219" s="10">
        <v>3.57</v>
      </c>
      <c r="AS219" s="10">
        <v>3.75</v>
      </c>
      <c r="AT219" s="10">
        <v>3.4</v>
      </c>
      <c r="AU219" s="10">
        <v>1914</v>
      </c>
      <c r="AV219" s="10">
        <v>1.6080000000000001</v>
      </c>
      <c r="AW219" s="12"/>
      <c r="AX219" s="9" t="s">
        <v>75</v>
      </c>
      <c r="AY219" s="12"/>
      <c r="AZ219" s="12" t="s">
        <v>77</v>
      </c>
      <c r="BA219" s="12"/>
      <c r="BB219" s="10">
        <v>0</v>
      </c>
      <c r="BC219" s="10">
        <v>2</v>
      </c>
      <c r="BD219" s="10">
        <v>23.54</v>
      </c>
      <c r="BE219" s="10">
        <v>0</v>
      </c>
      <c r="BF219" s="10">
        <v>0</v>
      </c>
      <c r="BG219" s="10">
        <v>0</v>
      </c>
      <c r="BH219" s="10">
        <v>0</v>
      </c>
      <c r="BI219" s="10">
        <v>2</v>
      </c>
      <c r="BJ219" s="10">
        <v>1820</v>
      </c>
      <c r="BK219" s="10">
        <v>1.6485507246376812</v>
      </c>
      <c r="BL219" s="10">
        <v>1.0571585208517329</v>
      </c>
      <c r="BM219" s="10">
        <v>505</v>
      </c>
      <c r="BN219" s="9" t="s">
        <v>78</v>
      </c>
      <c r="BO219" s="9" t="s">
        <v>78</v>
      </c>
      <c r="BP219" s="12"/>
      <c r="BQ219" s="12"/>
    </row>
    <row r="220" spans="1:69" s="13" customFormat="1" ht="15" customHeight="1" x14ac:dyDescent="0.25">
      <c r="A220" s="9" t="s">
        <v>65</v>
      </c>
      <c r="B220" s="9" t="s">
        <v>66</v>
      </c>
      <c r="C220" s="9" t="s">
        <v>257</v>
      </c>
      <c r="D220" s="9" t="s">
        <v>302</v>
      </c>
      <c r="E220" s="9" t="s">
        <v>69</v>
      </c>
      <c r="F220" s="10">
        <v>0.38</v>
      </c>
      <c r="G220" s="10">
        <v>3.4</v>
      </c>
      <c r="H220" s="9" t="s">
        <v>86</v>
      </c>
      <c r="I220" s="9" t="s">
        <v>303</v>
      </c>
      <c r="J220" s="10">
        <v>2014</v>
      </c>
      <c r="K220" s="9" t="s">
        <v>214</v>
      </c>
      <c r="L220" s="11">
        <v>41851</v>
      </c>
      <c r="M220" s="11">
        <v>41915</v>
      </c>
      <c r="N220" s="10">
        <v>3.49</v>
      </c>
      <c r="O220" s="10">
        <v>31.4</v>
      </c>
      <c r="P220" s="10">
        <v>29.58</v>
      </c>
      <c r="Q220" s="10">
        <v>6.15</v>
      </c>
      <c r="R220" s="10">
        <v>30.62</v>
      </c>
      <c r="S220" s="10">
        <v>28.98</v>
      </c>
      <c r="T220" s="9" t="s">
        <v>79</v>
      </c>
      <c r="U220" s="9" t="s">
        <v>73</v>
      </c>
      <c r="V220" s="9" t="s">
        <v>74</v>
      </c>
      <c r="W220" s="32">
        <f>VLOOKUP(V220,Tables!$M$2:$N$9,2,FALSE)</f>
        <v>0.44</v>
      </c>
      <c r="X220" s="32">
        <f>VLOOKUP(V220,Tables!$M$2:$P$9,3,FALSE)</f>
        <v>0.19</v>
      </c>
      <c r="Y220" s="32">
        <f>VLOOKUP(V220,Tables!$M$2:$P$9,4,FALSE)</f>
        <v>2.5000000000000001E-2</v>
      </c>
      <c r="Z220" s="32">
        <v>19.2</v>
      </c>
      <c r="AA220" s="10">
        <v>3379.5</v>
      </c>
      <c r="AB220" s="10">
        <v>3292.0989163267805</v>
      </c>
      <c r="AC220" s="10">
        <v>-2.65</v>
      </c>
      <c r="AD220" s="10">
        <v>110300</v>
      </c>
      <c r="AE220" s="10">
        <v>384.947</v>
      </c>
      <c r="AF220" s="10">
        <v>108195</v>
      </c>
      <c r="AG220" s="10">
        <v>3397.3229999999999</v>
      </c>
      <c r="AH220" s="10">
        <v>0</v>
      </c>
      <c r="AI220" s="10">
        <v>0</v>
      </c>
      <c r="AJ220" s="10">
        <v>0</v>
      </c>
      <c r="AK220" s="10">
        <v>3012.3760000000002</v>
      </c>
      <c r="AL220" s="10">
        <v>2927.9839000000002</v>
      </c>
      <c r="AM220" s="10">
        <v>1.1218719044368963</v>
      </c>
      <c r="AN220" s="10">
        <v>1.1542071662347597</v>
      </c>
      <c r="AO220" s="10">
        <v>2105</v>
      </c>
      <c r="AP220" s="10">
        <v>2907</v>
      </c>
      <c r="AQ220" s="10">
        <v>27.59</v>
      </c>
      <c r="AR220" s="10">
        <v>3.82</v>
      </c>
      <c r="AS220" s="10">
        <v>3.88</v>
      </c>
      <c r="AT220" s="10">
        <v>3.43</v>
      </c>
      <c r="AU220" s="10">
        <v>2108.5</v>
      </c>
      <c r="AV220" s="10">
        <v>1.6080000000000001</v>
      </c>
      <c r="AW220" s="12"/>
      <c r="AX220" s="9" t="s">
        <v>75</v>
      </c>
      <c r="AY220" s="12"/>
      <c r="AZ220" s="12" t="s">
        <v>77</v>
      </c>
      <c r="BA220" s="12"/>
      <c r="BB220" s="10">
        <v>0</v>
      </c>
      <c r="BC220" s="10">
        <v>2</v>
      </c>
      <c r="BD220" s="10">
        <v>23.54</v>
      </c>
      <c r="BE220" s="10">
        <v>0</v>
      </c>
      <c r="BF220" s="10">
        <v>0</v>
      </c>
      <c r="BG220" s="10">
        <v>0</v>
      </c>
      <c r="BH220" s="10">
        <v>0</v>
      </c>
      <c r="BI220" s="10">
        <v>2</v>
      </c>
      <c r="BJ220" s="10">
        <v>2105</v>
      </c>
      <c r="BK220" s="10">
        <v>1.9084315503173164</v>
      </c>
      <c r="BL220" s="10">
        <v>1.1218692974963675</v>
      </c>
      <c r="BM220" s="10">
        <v>595</v>
      </c>
      <c r="BN220" s="9" t="s">
        <v>78</v>
      </c>
      <c r="BO220" s="9" t="s">
        <v>78</v>
      </c>
      <c r="BP220" s="12"/>
      <c r="BQ220" s="12"/>
    </row>
    <row r="221" spans="1:69" s="13" customFormat="1" ht="15" customHeight="1" x14ac:dyDescent="0.25">
      <c r="A221" s="9" t="s">
        <v>65</v>
      </c>
      <c r="B221" s="9" t="s">
        <v>66</v>
      </c>
      <c r="C221" s="9" t="s">
        <v>247</v>
      </c>
      <c r="D221" s="9" t="s">
        <v>304</v>
      </c>
      <c r="E221" s="9" t="s">
        <v>69</v>
      </c>
      <c r="F221" s="10">
        <v>10.74</v>
      </c>
      <c r="G221" s="10">
        <v>13.46</v>
      </c>
      <c r="H221" s="9" t="s">
        <v>70</v>
      </c>
      <c r="I221" s="9"/>
      <c r="J221" s="10">
        <v>2012</v>
      </c>
      <c r="K221" s="9" t="s">
        <v>185</v>
      </c>
      <c r="L221" s="11">
        <v>41851</v>
      </c>
      <c r="M221" s="11">
        <v>42035</v>
      </c>
      <c r="N221" s="10">
        <v>321.98</v>
      </c>
      <c r="O221" s="10">
        <v>532</v>
      </c>
      <c r="P221" s="10">
        <v>520.79999999999995</v>
      </c>
      <c r="Q221" s="10">
        <v>2.15</v>
      </c>
      <c r="R221" s="10">
        <v>544.26</v>
      </c>
      <c r="S221" s="10">
        <v>541.66999999999996</v>
      </c>
      <c r="T221" s="9" t="s">
        <v>83</v>
      </c>
      <c r="U221" s="9" t="s">
        <v>82</v>
      </c>
      <c r="V221" s="9" t="s">
        <v>74</v>
      </c>
      <c r="W221" s="32">
        <v>0.46</v>
      </c>
      <c r="X221" s="32">
        <v>0.19863636363636364</v>
      </c>
      <c r="Y221" s="32">
        <v>2.6136363636363638E-2</v>
      </c>
      <c r="Z221" s="32">
        <v>20.075714285714284</v>
      </c>
      <c r="AA221" s="10">
        <v>41737.5</v>
      </c>
      <c r="AB221" s="10">
        <v>46693.304123910522</v>
      </c>
      <c r="AC221" s="10">
        <v>10.61</v>
      </c>
      <c r="AD221" s="10">
        <v>93381</v>
      </c>
      <c r="AE221" s="10">
        <v>30066.81438</v>
      </c>
      <c r="AF221" s="10">
        <v>70839</v>
      </c>
      <c r="AG221" s="10">
        <v>37686.347999999998</v>
      </c>
      <c r="AH221" s="10">
        <v>9296.0347099999999</v>
      </c>
      <c r="AI221" s="10">
        <v>0</v>
      </c>
      <c r="AJ221" s="10">
        <v>0</v>
      </c>
      <c r="AK221" s="10">
        <v>16915.568329999998</v>
      </c>
      <c r="AL221" s="10">
        <v>17784.054469999999</v>
      </c>
      <c r="AM221" s="10">
        <v>2.4674015785788264</v>
      </c>
      <c r="AN221" s="10">
        <v>2.3469057672088875</v>
      </c>
      <c r="AO221" s="10">
        <v>3793</v>
      </c>
      <c r="AP221" s="10">
        <v>2052</v>
      </c>
      <c r="AQ221" s="10">
        <v>-84.84</v>
      </c>
      <c r="AR221" s="10">
        <v>0.6</v>
      </c>
      <c r="AS221" s="10">
        <v>0.32</v>
      </c>
      <c r="AT221" s="10">
        <v>0.27</v>
      </c>
      <c r="AU221" s="10">
        <v>41300</v>
      </c>
      <c r="AV221" s="10">
        <v>1.1200000000000001</v>
      </c>
      <c r="AW221" s="12"/>
      <c r="AX221" s="9" t="s">
        <v>75</v>
      </c>
      <c r="AY221" s="9" t="s">
        <v>305</v>
      </c>
      <c r="AZ221" s="12" t="s">
        <v>77</v>
      </c>
      <c r="BA221" s="12"/>
      <c r="BB221" s="10">
        <v>0</v>
      </c>
      <c r="BC221" s="10">
        <v>53</v>
      </c>
      <c r="BD221" s="10">
        <v>21.01</v>
      </c>
      <c r="BE221" s="10">
        <v>0</v>
      </c>
      <c r="BF221" s="10">
        <v>0</v>
      </c>
      <c r="BG221" s="10">
        <v>0</v>
      </c>
      <c r="BH221" s="10">
        <v>2</v>
      </c>
      <c r="BI221" s="10">
        <v>2</v>
      </c>
      <c r="BJ221" s="10">
        <v>39633</v>
      </c>
      <c r="BK221" s="10">
        <v>32.146159461432397</v>
      </c>
      <c r="BL221" s="10">
        <v>2.319301602717474</v>
      </c>
      <c r="BM221" s="10">
        <v>1362</v>
      </c>
      <c r="BN221" s="9" t="s">
        <v>78</v>
      </c>
      <c r="BO221" s="9" t="s">
        <v>78</v>
      </c>
      <c r="BP221" s="12"/>
      <c r="BQ221" s="12"/>
    </row>
    <row r="222" spans="1:69" s="13" customFormat="1" ht="15" customHeight="1" x14ac:dyDescent="0.25">
      <c r="A222" s="9" t="s">
        <v>65</v>
      </c>
      <c r="B222" s="9" t="s">
        <v>66</v>
      </c>
      <c r="C222" s="9" t="s">
        <v>142</v>
      </c>
      <c r="D222" s="9" t="s">
        <v>143</v>
      </c>
      <c r="E222" s="9" t="s">
        <v>69</v>
      </c>
      <c r="F222" s="10">
        <v>7.0000000000000007E-2</v>
      </c>
      <c r="G222" s="10">
        <v>0.97</v>
      </c>
      <c r="H222" s="9" t="s">
        <v>86</v>
      </c>
      <c r="I222" s="9"/>
      <c r="J222" s="10">
        <v>2014</v>
      </c>
      <c r="K222" s="9" t="s">
        <v>144</v>
      </c>
      <c r="L222" s="11">
        <v>41860</v>
      </c>
      <c r="M222" s="11">
        <v>42247</v>
      </c>
      <c r="N222" s="10">
        <v>13.5</v>
      </c>
      <c r="O222" s="10">
        <v>353</v>
      </c>
      <c r="P222" s="10">
        <v>357.03</v>
      </c>
      <c r="Q222" s="10">
        <v>-1.1299999999999999</v>
      </c>
      <c r="R222" s="10">
        <v>375.05</v>
      </c>
      <c r="S222" s="10">
        <v>325.2</v>
      </c>
      <c r="T222" s="9" t="s">
        <v>81</v>
      </c>
      <c r="U222" s="9" t="s">
        <v>82</v>
      </c>
      <c r="V222" s="9" t="s">
        <v>74</v>
      </c>
      <c r="W222" s="32">
        <v>0.46</v>
      </c>
      <c r="X222" s="32">
        <v>0.19863636363636364</v>
      </c>
      <c r="Y222" s="32">
        <v>2.6136363636363638E-2</v>
      </c>
      <c r="Z222" s="32">
        <v>20.075714285714284</v>
      </c>
      <c r="AA222" s="10">
        <v>431.79</v>
      </c>
      <c r="AB222" s="10">
        <v>389.68377604863508</v>
      </c>
      <c r="AC222" s="10">
        <v>-10.81</v>
      </c>
      <c r="AD222" s="10">
        <v>981</v>
      </c>
      <c r="AE222" s="10">
        <v>13.243499999999999</v>
      </c>
      <c r="AF222" s="10">
        <v>551</v>
      </c>
      <c r="AG222" s="10">
        <v>194.50299999999999</v>
      </c>
      <c r="AH222" s="10">
        <v>0</v>
      </c>
      <c r="AI222" s="10">
        <v>0</v>
      </c>
      <c r="AJ222" s="10">
        <v>0</v>
      </c>
      <c r="AK222" s="10">
        <v>181.2595</v>
      </c>
      <c r="AL222" s="10">
        <v>193.40905000000001</v>
      </c>
      <c r="AM222" s="10">
        <v>2.382164796879612</v>
      </c>
      <c r="AN222" s="10">
        <v>2.2325222113442984</v>
      </c>
      <c r="AO222" s="10">
        <v>397</v>
      </c>
      <c r="AP222" s="10">
        <v>0</v>
      </c>
      <c r="AQ222" s="10">
        <v>0</v>
      </c>
      <c r="AR222" s="10">
        <v>1.65</v>
      </c>
      <c r="AS222" s="10">
        <v>1.58</v>
      </c>
      <c r="AT222" s="10">
        <v>0.84</v>
      </c>
      <c r="AU222" s="10">
        <v>219.5</v>
      </c>
      <c r="AV222" s="10">
        <v>1.139</v>
      </c>
      <c r="AW222" s="12"/>
      <c r="AX222" s="9" t="s">
        <v>75</v>
      </c>
      <c r="AY222" s="12"/>
      <c r="AZ222" s="12" t="s">
        <v>77</v>
      </c>
      <c r="BA222" s="12"/>
      <c r="BB222" s="10">
        <v>0</v>
      </c>
      <c r="BC222" s="10">
        <v>54</v>
      </c>
      <c r="BD222" s="10">
        <v>20.16</v>
      </c>
      <c r="BE222" s="10">
        <v>0</v>
      </c>
      <c r="BF222" s="10">
        <v>0</v>
      </c>
      <c r="BG222" s="10">
        <v>0</v>
      </c>
      <c r="BH222" s="10">
        <v>0</v>
      </c>
      <c r="BI222" s="10">
        <v>1</v>
      </c>
      <c r="BJ222" s="10">
        <v>397</v>
      </c>
      <c r="BK222" s="10">
        <v>40.468909276248723</v>
      </c>
      <c r="BL222" s="10">
        <v>2.3821187997550521</v>
      </c>
      <c r="BM222" s="10">
        <v>640</v>
      </c>
      <c r="BN222" s="9" t="s">
        <v>78</v>
      </c>
      <c r="BO222" s="9" t="s">
        <v>78</v>
      </c>
      <c r="BP222" s="12"/>
      <c r="BQ222" s="12"/>
    </row>
    <row r="223" spans="1:69" s="13" customFormat="1" ht="15" customHeight="1" x14ac:dyDescent="0.25">
      <c r="A223" s="9" t="s">
        <v>65</v>
      </c>
      <c r="B223" s="9" t="s">
        <v>66</v>
      </c>
      <c r="C223" s="9" t="s">
        <v>155</v>
      </c>
      <c r="D223" s="9" t="s">
        <v>189</v>
      </c>
      <c r="E223" s="9" t="s">
        <v>69</v>
      </c>
      <c r="F223" s="10">
        <v>5.14</v>
      </c>
      <c r="G223" s="10">
        <v>7.22</v>
      </c>
      <c r="H223" s="9" t="s">
        <v>86</v>
      </c>
      <c r="I223" s="9" t="s">
        <v>190</v>
      </c>
      <c r="J223" s="10">
        <v>2014</v>
      </c>
      <c r="K223" s="9" t="s">
        <v>71</v>
      </c>
      <c r="L223" s="11">
        <v>41863</v>
      </c>
      <c r="M223" s="11">
        <v>41893</v>
      </c>
      <c r="N223" s="10">
        <v>43.94</v>
      </c>
      <c r="O223" s="10">
        <v>60.04</v>
      </c>
      <c r="P223" s="10">
        <v>61.94</v>
      </c>
      <c r="Q223" s="10">
        <v>-3.07</v>
      </c>
      <c r="R223" s="10">
        <v>61.88</v>
      </c>
      <c r="S223" s="10">
        <v>68.87</v>
      </c>
      <c r="T223" s="9" t="s">
        <v>89</v>
      </c>
      <c r="U223" s="9" t="s">
        <v>90</v>
      </c>
      <c r="V223" s="9" t="s">
        <v>74</v>
      </c>
      <c r="W223" s="32">
        <v>0.48</v>
      </c>
      <c r="X223" s="32">
        <v>0.20727272727272728</v>
      </c>
      <c r="Y223" s="32">
        <v>2.7272727272727275E-2</v>
      </c>
      <c r="Z223" s="32">
        <v>20.948571428571427</v>
      </c>
      <c r="AA223" s="10">
        <v>2845.5</v>
      </c>
      <c r="AB223" s="10">
        <v>3991.079524913257</v>
      </c>
      <c r="AC223" s="10">
        <v>28.7</v>
      </c>
      <c r="AD223" s="10">
        <v>117035</v>
      </c>
      <c r="AE223" s="10">
        <v>5142.5178999999998</v>
      </c>
      <c r="AF223" s="10">
        <v>120244</v>
      </c>
      <c r="AG223" s="10">
        <v>7219.4497600000004</v>
      </c>
      <c r="AH223" s="10">
        <v>0</v>
      </c>
      <c r="AI223" s="10">
        <v>0</v>
      </c>
      <c r="AJ223" s="10">
        <v>0</v>
      </c>
      <c r="AK223" s="10">
        <v>2076.9318600000001</v>
      </c>
      <c r="AL223" s="10">
        <v>2298.18082</v>
      </c>
      <c r="AM223" s="10">
        <v>1.3700497617673408</v>
      </c>
      <c r="AN223" s="10">
        <v>1.2381532276472484</v>
      </c>
      <c r="AO223" s="10">
        <v>1075</v>
      </c>
      <c r="AP223" s="10">
        <v>1076</v>
      </c>
      <c r="AQ223" s="10">
        <v>0.09</v>
      </c>
      <c r="AR223" s="10">
        <v>1.55</v>
      </c>
      <c r="AS223" s="10">
        <v>1.52</v>
      </c>
      <c r="AT223" s="10">
        <v>1.04</v>
      </c>
      <c r="AU223" s="10">
        <v>2745.5</v>
      </c>
      <c r="AV223" s="10">
        <v>1.2290000000000001</v>
      </c>
      <c r="AW223" s="12"/>
      <c r="AX223" s="9" t="s">
        <v>75</v>
      </c>
      <c r="AY223" s="12"/>
      <c r="AZ223" s="12" t="s">
        <v>77</v>
      </c>
      <c r="BA223" s="12"/>
      <c r="BB223" s="10">
        <v>0</v>
      </c>
      <c r="BC223" s="10">
        <v>6</v>
      </c>
      <c r="BD223" s="10">
        <v>23.6</v>
      </c>
      <c r="BE223" s="10">
        <v>0</v>
      </c>
      <c r="BF223" s="10">
        <v>0</v>
      </c>
      <c r="BG223" s="10">
        <v>0</v>
      </c>
      <c r="BH223" s="10">
        <v>0</v>
      </c>
      <c r="BI223" s="10">
        <v>2</v>
      </c>
      <c r="BJ223" s="10">
        <v>6550</v>
      </c>
      <c r="BK223" s="10">
        <v>5.8325912733748888</v>
      </c>
      <c r="BL223" s="10">
        <v>1.2709731107689088</v>
      </c>
      <c r="BM223" s="10">
        <v>505</v>
      </c>
      <c r="BN223" s="9" t="s">
        <v>78</v>
      </c>
      <c r="BO223" s="9" t="s">
        <v>78</v>
      </c>
      <c r="BP223" s="12"/>
      <c r="BQ223" s="12"/>
    </row>
    <row r="224" spans="1:69" s="13" customFormat="1" ht="15" customHeight="1" x14ac:dyDescent="0.25">
      <c r="A224" s="9" t="s">
        <v>65</v>
      </c>
      <c r="B224" s="9" t="s">
        <v>66</v>
      </c>
      <c r="C224" s="9" t="s">
        <v>227</v>
      </c>
      <c r="D224" s="9" t="s">
        <v>228</v>
      </c>
      <c r="E224" s="9" t="s">
        <v>69</v>
      </c>
      <c r="F224" s="10">
        <v>5.65</v>
      </c>
      <c r="G224" s="10">
        <v>15.74</v>
      </c>
      <c r="H224" s="9" t="s">
        <v>86</v>
      </c>
      <c r="I224" s="9" t="s">
        <v>225</v>
      </c>
      <c r="J224" s="10">
        <v>2014</v>
      </c>
      <c r="K224" s="9" t="s">
        <v>71</v>
      </c>
      <c r="L224" s="11">
        <v>41870</v>
      </c>
      <c r="M224" s="11">
        <v>41967</v>
      </c>
      <c r="N224" s="10">
        <v>64.63</v>
      </c>
      <c r="O224" s="10">
        <v>184.4</v>
      </c>
      <c r="P224" s="10">
        <v>147.80000000000001</v>
      </c>
      <c r="Q224" s="10">
        <v>24.76</v>
      </c>
      <c r="R224" s="10">
        <v>147.99</v>
      </c>
      <c r="S224" s="10">
        <v>166.14</v>
      </c>
      <c r="T224" s="9" t="s">
        <v>81</v>
      </c>
      <c r="U224" s="9" t="s">
        <v>82</v>
      </c>
      <c r="V224" s="9" t="s">
        <v>74</v>
      </c>
      <c r="W224" s="32">
        <v>0.46</v>
      </c>
      <c r="X224" s="32">
        <v>0.19863636363636364</v>
      </c>
      <c r="Y224" s="32">
        <v>2.6136363636363638E-2</v>
      </c>
      <c r="Z224" s="32">
        <v>20.075714285714284</v>
      </c>
      <c r="AA224" s="10">
        <v>11387.5</v>
      </c>
      <c r="AB224" s="10">
        <v>14113.988980377468</v>
      </c>
      <c r="AC224" s="10">
        <v>19.32</v>
      </c>
      <c r="AD224" s="10">
        <v>87406</v>
      </c>
      <c r="AE224" s="10">
        <v>5649.0497800000003</v>
      </c>
      <c r="AF224" s="10">
        <v>85341</v>
      </c>
      <c r="AG224" s="10">
        <v>15736.8804</v>
      </c>
      <c r="AH224" s="10">
        <v>0</v>
      </c>
      <c r="AI224" s="10">
        <v>0</v>
      </c>
      <c r="AJ224" s="10">
        <v>0</v>
      </c>
      <c r="AK224" s="10">
        <v>10087.830620000001</v>
      </c>
      <c r="AL224" s="10">
        <v>6980.5648099999999</v>
      </c>
      <c r="AM224" s="10">
        <v>1.1288353689665738</v>
      </c>
      <c r="AN224" s="10">
        <v>1.6313149881062419</v>
      </c>
      <c r="AO224" s="10">
        <v>2695</v>
      </c>
      <c r="AP224" s="10">
        <v>2491</v>
      </c>
      <c r="AQ224" s="10">
        <v>-8.19</v>
      </c>
      <c r="AR224" s="10">
        <v>1.19</v>
      </c>
      <c r="AS224" s="10">
        <v>1.35</v>
      </c>
      <c r="AT224" s="10">
        <v>1.08</v>
      </c>
      <c r="AU224" s="10">
        <v>8775</v>
      </c>
      <c r="AV224" s="10">
        <v>1.1200000000000001</v>
      </c>
      <c r="AW224" s="12"/>
      <c r="AX224" s="9" t="s">
        <v>75</v>
      </c>
      <c r="AY224" s="12"/>
      <c r="AZ224" s="12" t="s">
        <v>77</v>
      </c>
      <c r="BA224" s="12"/>
      <c r="BB224" s="10">
        <v>0</v>
      </c>
      <c r="BC224" s="10">
        <v>22</v>
      </c>
      <c r="BD224" s="10">
        <v>22.95</v>
      </c>
      <c r="BE224" s="10">
        <v>0</v>
      </c>
      <c r="BF224" s="10">
        <v>0</v>
      </c>
      <c r="BG224" s="10">
        <v>0</v>
      </c>
      <c r="BH224" s="10">
        <v>0</v>
      </c>
      <c r="BI224" s="10">
        <v>2</v>
      </c>
      <c r="BJ224" s="10">
        <v>8075</v>
      </c>
      <c r="BK224" s="10">
        <v>8.932522123893806</v>
      </c>
      <c r="BL224" s="10">
        <v>1.190861506498077</v>
      </c>
      <c r="BM224" s="10">
        <v>476</v>
      </c>
      <c r="BN224" s="9" t="s">
        <v>78</v>
      </c>
      <c r="BO224" s="9" t="s">
        <v>78</v>
      </c>
      <c r="BP224" s="12"/>
      <c r="BQ224" s="12"/>
    </row>
    <row r="225" spans="1:69" s="13" customFormat="1" ht="15" customHeight="1" x14ac:dyDescent="0.25">
      <c r="A225" s="9" t="s">
        <v>65</v>
      </c>
      <c r="B225" s="9" t="s">
        <v>66</v>
      </c>
      <c r="C225" s="9" t="s">
        <v>99</v>
      </c>
      <c r="D225" s="9" t="s">
        <v>224</v>
      </c>
      <c r="E225" s="9" t="s">
        <v>69</v>
      </c>
      <c r="F225" s="10">
        <v>2.0699999999999998</v>
      </c>
      <c r="G225" s="10">
        <v>15.29</v>
      </c>
      <c r="H225" s="9" t="s">
        <v>86</v>
      </c>
      <c r="I225" s="9" t="s">
        <v>225</v>
      </c>
      <c r="J225" s="10">
        <v>2014</v>
      </c>
      <c r="K225" s="9" t="s">
        <v>71</v>
      </c>
      <c r="L225" s="11">
        <v>41872</v>
      </c>
      <c r="M225" s="11">
        <v>41967</v>
      </c>
      <c r="N225" s="10">
        <v>68.12</v>
      </c>
      <c r="O225" s="10">
        <v>183.28</v>
      </c>
      <c r="P225" s="10">
        <v>150.16999999999999</v>
      </c>
      <c r="Q225" s="10">
        <v>22.05</v>
      </c>
      <c r="R225" s="10">
        <v>149.69</v>
      </c>
      <c r="S225" s="10">
        <v>169.24</v>
      </c>
      <c r="T225" s="9" t="s">
        <v>81</v>
      </c>
      <c r="U225" s="9" t="s">
        <v>82</v>
      </c>
      <c r="V225" s="9" t="s">
        <v>74</v>
      </c>
      <c r="W225" s="32">
        <v>0.46</v>
      </c>
      <c r="X225" s="32">
        <v>0.19863636363636364</v>
      </c>
      <c r="Y225" s="32">
        <v>2.6136363636363638E-2</v>
      </c>
      <c r="Z225" s="32">
        <v>20.075714285714284</v>
      </c>
      <c r="AA225" s="10">
        <v>11012.5</v>
      </c>
      <c r="AB225" s="10">
        <v>13782.753823726111</v>
      </c>
      <c r="AC225" s="10">
        <v>20.100000000000001</v>
      </c>
      <c r="AD225" s="10">
        <v>85048</v>
      </c>
      <c r="AE225" s="10">
        <v>5793.46976</v>
      </c>
      <c r="AF225" s="10">
        <v>83408</v>
      </c>
      <c r="AG225" s="10">
        <v>15287.018239999999</v>
      </c>
      <c r="AH225" s="10">
        <v>0</v>
      </c>
      <c r="AI225" s="10">
        <v>0</v>
      </c>
      <c r="AJ225" s="10">
        <v>0</v>
      </c>
      <c r="AK225" s="10">
        <v>9493.5484799999995</v>
      </c>
      <c r="AL225" s="10">
        <v>6691.8737600000004</v>
      </c>
      <c r="AM225" s="10">
        <v>1.1599982897016816</v>
      </c>
      <c r="AN225" s="10">
        <v>1.6456526818880097</v>
      </c>
      <c r="AO225" s="10">
        <v>1770</v>
      </c>
      <c r="AP225" s="10">
        <v>2400</v>
      </c>
      <c r="AQ225" s="10">
        <v>26.25</v>
      </c>
      <c r="AR225" s="10">
        <v>1.18</v>
      </c>
      <c r="AS225" s="10">
        <v>1.33</v>
      </c>
      <c r="AT225" s="10">
        <v>1.04</v>
      </c>
      <c r="AU225" s="10">
        <v>8600</v>
      </c>
      <c r="AV225" s="10">
        <v>1.1200000000000001</v>
      </c>
      <c r="AW225" s="12"/>
      <c r="AX225" s="9" t="s">
        <v>75</v>
      </c>
      <c r="AY225" s="12"/>
      <c r="AZ225" s="12" t="s">
        <v>77</v>
      </c>
      <c r="BA225" s="12"/>
      <c r="BB225" s="10">
        <v>0</v>
      </c>
      <c r="BC225" s="10">
        <v>22</v>
      </c>
      <c r="BD225" s="10">
        <v>22.99</v>
      </c>
      <c r="BE225" s="10">
        <v>0</v>
      </c>
      <c r="BF225" s="10">
        <v>0</v>
      </c>
      <c r="BG225" s="10">
        <v>0</v>
      </c>
      <c r="BH225" s="10">
        <v>0</v>
      </c>
      <c r="BI225" s="10">
        <v>2</v>
      </c>
      <c r="BJ225" s="10">
        <v>6941</v>
      </c>
      <c r="BK225" s="10">
        <v>7.7639821029082778</v>
      </c>
      <c r="BL225" s="10">
        <v>1.1873776072715698</v>
      </c>
      <c r="BM225" s="10">
        <v>364</v>
      </c>
      <c r="BN225" s="9" t="s">
        <v>78</v>
      </c>
      <c r="BO225" s="9" t="s">
        <v>78</v>
      </c>
      <c r="BP225" s="12"/>
      <c r="BQ225" s="12"/>
    </row>
    <row r="226" spans="1:69" s="13" customFormat="1" ht="15" customHeight="1" x14ac:dyDescent="0.25">
      <c r="A226" s="9" t="s">
        <v>65</v>
      </c>
      <c r="B226" s="9" t="s">
        <v>66</v>
      </c>
      <c r="C226" s="9" t="s">
        <v>263</v>
      </c>
      <c r="D226" s="9" t="s">
        <v>264</v>
      </c>
      <c r="E226" s="9" t="s">
        <v>69</v>
      </c>
      <c r="F226" s="10">
        <v>0.52</v>
      </c>
      <c r="G226" s="10">
        <v>4.8600000000000003</v>
      </c>
      <c r="H226" s="9" t="s">
        <v>86</v>
      </c>
      <c r="I226" s="9" t="s">
        <v>265</v>
      </c>
      <c r="J226" s="10">
        <v>2014</v>
      </c>
      <c r="K226" s="9" t="s">
        <v>144</v>
      </c>
      <c r="L226" s="11">
        <v>41878</v>
      </c>
      <c r="M226" s="11">
        <v>41992</v>
      </c>
      <c r="N226" s="10">
        <v>5.4</v>
      </c>
      <c r="O226" s="10">
        <v>52.47</v>
      </c>
      <c r="P226" s="10">
        <v>58.15</v>
      </c>
      <c r="Q226" s="10">
        <v>-9.77</v>
      </c>
      <c r="R226" s="10">
        <v>60.35</v>
      </c>
      <c r="S226" s="10">
        <v>72.23</v>
      </c>
      <c r="T226" s="9" t="s">
        <v>79</v>
      </c>
      <c r="U226" s="9" t="s">
        <v>73</v>
      </c>
      <c r="V226" s="9" t="s">
        <v>74</v>
      </c>
      <c r="W226" s="32">
        <f>VLOOKUP(V226,Tables!$M$2:$N$9,2,FALSE)</f>
        <v>0.44</v>
      </c>
      <c r="X226" s="32">
        <f>VLOOKUP(V226,Tables!$M$2:$P$9,3,FALSE)</f>
        <v>0.19</v>
      </c>
      <c r="Y226" s="32">
        <f>VLOOKUP(V226,Tables!$M$2:$P$9,4,FALSE)</f>
        <v>2.5000000000000001E-2</v>
      </c>
      <c r="Z226" s="32">
        <v>19.2</v>
      </c>
      <c r="AA226" s="10">
        <v>6316.5</v>
      </c>
      <c r="AB226" s="10">
        <v>8205.9141617704136</v>
      </c>
      <c r="AC226" s="10">
        <v>23.03</v>
      </c>
      <c r="AD226" s="10">
        <v>95700</v>
      </c>
      <c r="AE226" s="10">
        <v>516.78</v>
      </c>
      <c r="AF226" s="10">
        <v>92695</v>
      </c>
      <c r="AG226" s="10">
        <v>4863.7066500000001</v>
      </c>
      <c r="AH226" s="10">
        <v>0</v>
      </c>
      <c r="AI226" s="10">
        <v>0</v>
      </c>
      <c r="AJ226" s="10">
        <v>0</v>
      </c>
      <c r="AK226" s="10">
        <v>4346.9266500000003</v>
      </c>
      <c r="AL226" s="10">
        <v>5077.3632500000003</v>
      </c>
      <c r="AM226" s="10">
        <v>1.4530956026138606</v>
      </c>
      <c r="AN226" s="10">
        <v>1.2440512307249241</v>
      </c>
      <c r="AO226" s="10">
        <v>3005</v>
      </c>
      <c r="AP226" s="10">
        <v>3700</v>
      </c>
      <c r="AQ226" s="10">
        <v>18.78</v>
      </c>
      <c r="AR226" s="10">
        <v>2.86</v>
      </c>
      <c r="AS226" s="10">
        <v>2.6</v>
      </c>
      <c r="AT226" s="10">
        <v>1.99</v>
      </c>
      <c r="AU226" s="10">
        <v>2943</v>
      </c>
      <c r="AV226" s="10">
        <v>1.611</v>
      </c>
      <c r="AW226" s="12"/>
      <c r="AX226" s="9" t="s">
        <v>75</v>
      </c>
      <c r="AY226" s="12"/>
      <c r="AZ226" s="12" t="s">
        <v>77</v>
      </c>
      <c r="BA226" s="12"/>
      <c r="BB226" s="10">
        <v>0</v>
      </c>
      <c r="BC226" s="10">
        <v>10</v>
      </c>
      <c r="BD226" s="10">
        <v>22.23</v>
      </c>
      <c r="BE226" s="10">
        <v>0</v>
      </c>
      <c r="BF226" s="10">
        <v>0</v>
      </c>
      <c r="BG226" s="10">
        <v>0</v>
      </c>
      <c r="BH226" s="10">
        <v>0</v>
      </c>
      <c r="BI226" s="10">
        <v>1</v>
      </c>
      <c r="BJ226" s="10">
        <v>2935</v>
      </c>
      <c r="BK226" s="10">
        <v>3.0668756530825498</v>
      </c>
      <c r="BL226" s="10">
        <v>1.4518688579370629</v>
      </c>
      <c r="BM226" s="10">
        <v>476</v>
      </c>
      <c r="BN226" s="9" t="s">
        <v>78</v>
      </c>
      <c r="BO226" s="9" t="s">
        <v>78</v>
      </c>
      <c r="BP226" s="12"/>
      <c r="BQ226" s="12"/>
    </row>
    <row r="227" spans="1:69" s="13" customFormat="1" ht="15" customHeight="1" x14ac:dyDescent="0.25">
      <c r="A227" s="9" t="s">
        <v>65</v>
      </c>
      <c r="B227" s="9" t="s">
        <v>66</v>
      </c>
      <c r="C227" s="9" t="s">
        <v>268</v>
      </c>
      <c r="D227" s="9" t="s">
        <v>269</v>
      </c>
      <c r="E227" s="9" t="s">
        <v>69</v>
      </c>
      <c r="F227" s="10">
        <v>0.43</v>
      </c>
      <c r="G227" s="10">
        <v>5.43</v>
      </c>
      <c r="H227" s="9" t="s">
        <v>86</v>
      </c>
      <c r="I227" s="9" t="s">
        <v>270</v>
      </c>
      <c r="J227" s="10">
        <v>2014</v>
      </c>
      <c r="K227" s="9" t="s">
        <v>144</v>
      </c>
      <c r="L227" s="11">
        <v>41878</v>
      </c>
      <c r="M227" s="11">
        <v>41992</v>
      </c>
      <c r="N227" s="10">
        <v>4</v>
      </c>
      <c r="O227" s="10">
        <v>51.92</v>
      </c>
      <c r="P227" s="10">
        <v>52.85</v>
      </c>
      <c r="Q227" s="10">
        <v>-1.76</v>
      </c>
      <c r="R227" s="10">
        <v>54.67</v>
      </c>
      <c r="S227" s="10">
        <v>65.900000000000006</v>
      </c>
      <c r="T227" s="9" t="s">
        <v>79</v>
      </c>
      <c r="U227" s="9" t="s">
        <v>73</v>
      </c>
      <c r="V227" s="9" t="s">
        <v>74</v>
      </c>
      <c r="W227" s="32">
        <f>VLOOKUP(V227,Tables!$M$2:$N$9,2,FALSE)</f>
        <v>0.44</v>
      </c>
      <c r="X227" s="32">
        <f>VLOOKUP(V227,Tables!$M$2:$P$9,3,FALSE)</f>
        <v>0.19</v>
      </c>
      <c r="Y227" s="32">
        <f>VLOOKUP(V227,Tables!$M$2:$P$9,4,FALSE)</f>
        <v>2.5000000000000001E-2</v>
      </c>
      <c r="Z227" s="32">
        <v>19.2</v>
      </c>
      <c r="AA227" s="10">
        <v>6499</v>
      </c>
      <c r="AB227" s="10">
        <v>8424.9541950302719</v>
      </c>
      <c r="AC227" s="10">
        <v>22.86</v>
      </c>
      <c r="AD227" s="10">
        <v>107200</v>
      </c>
      <c r="AE227" s="10">
        <v>428.8</v>
      </c>
      <c r="AF227" s="10">
        <v>104615</v>
      </c>
      <c r="AG227" s="10">
        <v>5431.6108000000004</v>
      </c>
      <c r="AH227" s="10">
        <v>0</v>
      </c>
      <c r="AI227" s="10">
        <v>0</v>
      </c>
      <c r="AJ227" s="10">
        <v>0</v>
      </c>
      <c r="AK227" s="10">
        <v>5002.8108000000002</v>
      </c>
      <c r="AL227" s="10">
        <v>5290.5020500000001</v>
      </c>
      <c r="AM227" s="10">
        <v>1.2990697149690331</v>
      </c>
      <c r="AN227" s="10">
        <v>1.2284278389042491</v>
      </c>
      <c r="AO227" s="10">
        <v>2585</v>
      </c>
      <c r="AP227" s="10">
        <v>4305</v>
      </c>
      <c r="AQ227" s="10">
        <v>39.950000000000003</v>
      </c>
      <c r="AR227" s="10">
        <v>2.89</v>
      </c>
      <c r="AS227" s="10">
        <v>2.79</v>
      </c>
      <c r="AT227" s="10">
        <v>2.25</v>
      </c>
      <c r="AU227" s="10">
        <v>3170.5</v>
      </c>
      <c r="AV227" s="10">
        <v>1.611</v>
      </c>
      <c r="AW227" s="12"/>
      <c r="AX227" s="9" t="s">
        <v>75</v>
      </c>
      <c r="AY227" s="12"/>
      <c r="AZ227" s="12" t="s">
        <v>77</v>
      </c>
      <c r="BA227" s="12"/>
      <c r="BB227" s="10">
        <v>0</v>
      </c>
      <c r="BC227" s="10">
        <v>9</v>
      </c>
      <c r="BD227" s="10">
        <v>22.23</v>
      </c>
      <c r="BE227" s="10">
        <v>0</v>
      </c>
      <c r="BF227" s="10">
        <v>0</v>
      </c>
      <c r="BG227" s="10">
        <v>0</v>
      </c>
      <c r="BH227" s="10">
        <v>0</v>
      </c>
      <c r="BI227" s="10">
        <v>1</v>
      </c>
      <c r="BJ227" s="10">
        <v>2525</v>
      </c>
      <c r="BK227" s="10">
        <v>2.3554104477611939</v>
      </c>
      <c r="BL227" s="10">
        <v>1.2982613007064028</v>
      </c>
      <c r="BM227" s="10">
        <v>340</v>
      </c>
      <c r="BN227" s="9" t="s">
        <v>78</v>
      </c>
      <c r="BO227" s="9" t="s">
        <v>78</v>
      </c>
      <c r="BP227" s="12"/>
      <c r="BQ227" s="12"/>
    </row>
    <row r="228" spans="1:69" s="13" customFormat="1" ht="15" customHeight="1" x14ac:dyDescent="0.25">
      <c r="A228" s="9" t="s">
        <v>65</v>
      </c>
      <c r="B228" s="9" t="s">
        <v>66</v>
      </c>
      <c r="C228" s="9" t="s">
        <v>281</v>
      </c>
      <c r="D228" s="9" t="s">
        <v>282</v>
      </c>
      <c r="E228" s="9" t="s">
        <v>69</v>
      </c>
      <c r="F228" s="10">
        <v>5.69</v>
      </c>
      <c r="G228" s="10">
        <v>12.97</v>
      </c>
      <c r="H228" s="9" t="s">
        <v>86</v>
      </c>
      <c r="I228" s="9" t="s">
        <v>283</v>
      </c>
      <c r="J228" s="10">
        <v>2014</v>
      </c>
      <c r="K228" s="9" t="s">
        <v>71</v>
      </c>
      <c r="L228" s="11">
        <v>41881</v>
      </c>
      <c r="M228" s="11">
        <v>41992</v>
      </c>
      <c r="N228" s="10">
        <v>56.33</v>
      </c>
      <c r="O228" s="10">
        <v>134.77000000000001</v>
      </c>
      <c r="P228" s="10">
        <v>129.85</v>
      </c>
      <c r="Q228" s="10">
        <v>3.79</v>
      </c>
      <c r="R228" s="10">
        <v>132.97999999999999</v>
      </c>
      <c r="S228" s="10">
        <v>166.47</v>
      </c>
      <c r="T228" s="9" t="s">
        <v>81</v>
      </c>
      <c r="U228" s="9" t="s">
        <v>82</v>
      </c>
      <c r="V228" s="9" t="s">
        <v>74</v>
      </c>
      <c r="W228" s="32">
        <v>0.46</v>
      </c>
      <c r="X228" s="32">
        <v>0.19863636363636364</v>
      </c>
      <c r="Y228" s="32">
        <v>2.6136363636363638E-2</v>
      </c>
      <c r="Z228" s="32">
        <v>20.075714285714284</v>
      </c>
      <c r="AA228" s="10">
        <v>11226</v>
      </c>
      <c r="AB228" s="10">
        <v>17397.395757562641</v>
      </c>
      <c r="AC228" s="10">
        <v>35.47</v>
      </c>
      <c r="AD228" s="10">
        <v>101035</v>
      </c>
      <c r="AE228" s="10">
        <v>5691.3015500000001</v>
      </c>
      <c r="AF228" s="10">
        <v>96210</v>
      </c>
      <c r="AG228" s="10">
        <v>12966.2217</v>
      </c>
      <c r="AH228" s="10">
        <v>0</v>
      </c>
      <c r="AI228" s="10">
        <v>0</v>
      </c>
      <c r="AJ228" s="10">
        <v>0</v>
      </c>
      <c r="AK228" s="10">
        <v>7274.9201499999999</v>
      </c>
      <c r="AL228" s="10">
        <v>7102.7042499999998</v>
      </c>
      <c r="AM228" s="10">
        <v>1.5431097205926034</v>
      </c>
      <c r="AN228" s="10">
        <v>1.5805247698438238</v>
      </c>
      <c r="AO228" s="10">
        <v>4890</v>
      </c>
      <c r="AP228" s="10">
        <v>3248</v>
      </c>
      <c r="AQ228" s="10">
        <v>-50.55</v>
      </c>
      <c r="AR228" s="10">
        <v>1.1399999999999999</v>
      </c>
      <c r="AS228" s="10">
        <v>1.1499999999999999</v>
      </c>
      <c r="AT228" s="10">
        <v>0.79</v>
      </c>
      <c r="AU228" s="10">
        <v>6237.5</v>
      </c>
      <c r="AV228" s="10">
        <v>1.123</v>
      </c>
      <c r="AW228" s="12"/>
      <c r="AX228" s="9" t="s">
        <v>75</v>
      </c>
      <c r="AY228" s="12"/>
      <c r="AZ228" s="12" t="s">
        <v>77</v>
      </c>
      <c r="BA228" s="12"/>
      <c r="BB228" s="10">
        <v>0</v>
      </c>
      <c r="BC228" s="10">
        <v>21</v>
      </c>
      <c r="BD228" s="10">
        <v>22.2</v>
      </c>
      <c r="BE228" s="10">
        <v>0</v>
      </c>
      <c r="BF228" s="10">
        <v>0</v>
      </c>
      <c r="BG228" s="10">
        <v>0</v>
      </c>
      <c r="BH228" s="10">
        <v>0</v>
      </c>
      <c r="BI228" s="10">
        <v>2</v>
      </c>
      <c r="BJ228" s="10">
        <v>11330</v>
      </c>
      <c r="BK228" s="10">
        <v>10.688679245283019</v>
      </c>
      <c r="BL228" s="10">
        <v>1.4317063883108614</v>
      </c>
      <c r="BM228" s="10">
        <v>430</v>
      </c>
      <c r="BN228" s="9" t="s">
        <v>78</v>
      </c>
      <c r="BO228" s="9" t="s">
        <v>78</v>
      </c>
      <c r="BP228" s="12"/>
      <c r="BQ228" s="12"/>
    </row>
    <row r="229" spans="1:69" s="13" customFormat="1" ht="15" customHeight="1" x14ac:dyDescent="0.25">
      <c r="A229" s="9" t="s">
        <v>65</v>
      </c>
      <c r="B229" s="9" t="s">
        <v>66</v>
      </c>
      <c r="C229" s="9" t="s">
        <v>148</v>
      </c>
      <c r="D229" s="9" t="s">
        <v>290</v>
      </c>
      <c r="E229" s="9" t="s">
        <v>69</v>
      </c>
      <c r="F229" s="10">
        <v>0.36</v>
      </c>
      <c r="G229" s="10">
        <v>3.51</v>
      </c>
      <c r="H229" s="9" t="s">
        <v>86</v>
      </c>
      <c r="I229" s="9" t="s">
        <v>291</v>
      </c>
      <c r="J229" s="10">
        <v>2014</v>
      </c>
      <c r="K229" s="9" t="s">
        <v>144</v>
      </c>
      <c r="L229" s="11">
        <v>41881</v>
      </c>
      <c r="M229" s="11">
        <v>41968</v>
      </c>
      <c r="N229" s="10">
        <v>3.04</v>
      </c>
      <c r="O229" s="10">
        <v>30.8</v>
      </c>
      <c r="P229" s="10">
        <v>29.98</v>
      </c>
      <c r="Q229" s="10">
        <v>2.74</v>
      </c>
      <c r="R229" s="10">
        <v>30.75</v>
      </c>
      <c r="S229" s="10">
        <v>41.22</v>
      </c>
      <c r="T229" s="9" t="s">
        <v>79</v>
      </c>
      <c r="U229" s="9" t="s">
        <v>73</v>
      </c>
      <c r="V229" s="9" t="s">
        <v>74</v>
      </c>
      <c r="W229" s="32">
        <f>VLOOKUP(V229,Tables!$M$2:$N$9,2,FALSE)</f>
        <v>0.44</v>
      </c>
      <c r="X229" s="32">
        <f>VLOOKUP(V229,Tables!$M$2:$P$9,3,FALSE)</f>
        <v>0.19</v>
      </c>
      <c r="Y229" s="32">
        <f>VLOOKUP(V229,Tables!$M$2:$P$9,4,FALSE)</f>
        <v>2.5000000000000001E-2</v>
      </c>
      <c r="Z229" s="32">
        <v>19.2</v>
      </c>
      <c r="AA229" s="10">
        <v>3714.23</v>
      </c>
      <c r="AB229" s="10">
        <v>5388.4204071409631</v>
      </c>
      <c r="AC229" s="10">
        <v>31.07</v>
      </c>
      <c r="AD229" s="10">
        <v>117400</v>
      </c>
      <c r="AE229" s="10">
        <v>356.89600000000002</v>
      </c>
      <c r="AF229" s="10">
        <v>114075</v>
      </c>
      <c r="AG229" s="10">
        <v>3513.51</v>
      </c>
      <c r="AH229" s="10">
        <v>0</v>
      </c>
      <c r="AI229" s="10">
        <v>0</v>
      </c>
      <c r="AJ229" s="10">
        <v>0</v>
      </c>
      <c r="AK229" s="10">
        <v>3156.614</v>
      </c>
      <c r="AL229" s="10">
        <v>3150.9102499999999</v>
      </c>
      <c r="AM229" s="10">
        <v>1.1766500433692557</v>
      </c>
      <c r="AN229" s="10">
        <v>1.1787800049208004</v>
      </c>
      <c r="AO229" s="10">
        <v>3325</v>
      </c>
      <c r="AP229" s="10">
        <v>3921</v>
      </c>
      <c r="AQ229" s="10">
        <v>15.2</v>
      </c>
      <c r="AR229" s="10">
        <v>3.09</v>
      </c>
      <c r="AS229" s="10">
        <v>3.1</v>
      </c>
      <c r="AT229" s="10">
        <v>2.66</v>
      </c>
      <c r="AU229" s="10">
        <v>2236</v>
      </c>
      <c r="AV229" s="10">
        <v>1.61</v>
      </c>
      <c r="AW229" s="12"/>
      <c r="AX229" s="9" t="s">
        <v>75</v>
      </c>
      <c r="AY229" s="12"/>
      <c r="AZ229" s="12" t="s">
        <v>77</v>
      </c>
      <c r="BA229" s="12"/>
      <c r="BB229" s="10">
        <v>0</v>
      </c>
      <c r="BC229" s="10">
        <v>4</v>
      </c>
      <c r="BD229" s="10">
        <v>22.96</v>
      </c>
      <c r="BE229" s="10">
        <v>0</v>
      </c>
      <c r="BF229" s="10">
        <v>0</v>
      </c>
      <c r="BG229" s="10">
        <v>0</v>
      </c>
      <c r="BH229" s="10">
        <v>0</v>
      </c>
      <c r="BI229" s="10">
        <v>1</v>
      </c>
      <c r="BJ229" s="10">
        <v>3325</v>
      </c>
      <c r="BK229" s="10">
        <v>2.832197614991482</v>
      </c>
      <c r="BL229" s="10">
        <v>1.1766478068313575</v>
      </c>
      <c r="BM229" s="10">
        <v>577</v>
      </c>
      <c r="BN229" s="9" t="s">
        <v>78</v>
      </c>
      <c r="BO229" s="9" t="s">
        <v>78</v>
      </c>
      <c r="BP229" s="12"/>
      <c r="BQ229" s="12"/>
    </row>
    <row r="230" spans="1:69" s="13" customFormat="1" ht="15" customHeight="1" x14ac:dyDescent="0.25">
      <c r="A230" s="9" t="s">
        <v>65</v>
      </c>
      <c r="B230" s="9" t="s">
        <v>66</v>
      </c>
      <c r="C230" s="9" t="s">
        <v>145</v>
      </c>
      <c r="D230" s="9" t="s">
        <v>292</v>
      </c>
      <c r="E230" s="9" t="s">
        <v>69</v>
      </c>
      <c r="F230" s="10">
        <v>0.35</v>
      </c>
      <c r="G230" s="10">
        <v>3.47</v>
      </c>
      <c r="H230" s="9" t="s">
        <v>86</v>
      </c>
      <c r="I230" s="9" t="s">
        <v>293</v>
      </c>
      <c r="J230" s="10">
        <v>2014</v>
      </c>
      <c r="K230" s="9" t="s">
        <v>144</v>
      </c>
      <c r="L230" s="11">
        <v>41881</v>
      </c>
      <c r="M230" s="11">
        <v>41968</v>
      </c>
      <c r="N230" s="10">
        <v>2.9</v>
      </c>
      <c r="O230" s="10">
        <v>30.1</v>
      </c>
      <c r="P230" s="10">
        <v>28.53</v>
      </c>
      <c r="Q230" s="10">
        <v>5.5</v>
      </c>
      <c r="R230" s="10">
        <v>29.17</v>
      </c>
      <c r="S230" s="10">
        <v>40.44</v>
      </c>
      <c r="T230" s="9" t="s">
        <v>79</v>
      </c>
      <c r="U230" s="9" t="s">
        <v>73</v>
      </c>
      <c r="V230" s="9" t="s">
        <v>74</v>
      </c>
      <c r="W230" s="32">
        <f>VLOOKUP(V230,Tables!$M$2:$N$9,2,FALSE)</f>
        <v>0.44</v>
      </c>
      <c r="X230" s="32">
        <f>VLOOKUP(V230,Tables!$M$2:$P$9,3,FALSE)</f>
        <v>0.19</v>
      </c>
      <c r="Y230" s="32">
        <f>VLOOKUP(V230,Tables!$M$2:$P$9,4,FALSE)</f>
        <v>2.5000000000000001E-2</v>
      </c>
      <c r="Z230" s="32">
        <v>19.2</v>
      </c>
      <c r="AA230" s="10">
        <v>3569</v>
      </c>
      <c r="AB230" s="10">
        <v>5362.3126279329617</v>
      </c>
      <c r="AC230" s="10">
        <v>33.44</v>
      </c>
      <c r="AD230" s="10">
        <v>120000</v>
      </c>
      <c r="AE230" s="10">
        <v>348</v>
      </c>
      <c r="AF230" s="10">
        <v>115185</v>
      </c>
      <c r="AG230" s="10">
        <v>3467.0684999999999</v>
      </c>
      <c r="AH230" s="10">
        <v>0</v>
      </c>
      <c r="AI230" s="10">
        <v>0</v>
      </c>
      <c r="AJ230" s="10">
        <v>0</v>
      </c>
      <c r="AK230" s="10">
        <v>3119.0684999999999</v>
      </c>
      <c r="AL230" s="10">
        <v>3011.9464499999999</v>
      </c>
      <c r="AM230" s="10">
        <v>1.1442518816114491</v>
      </c>
      <c r="AN230" s="10">
        <v>1.1849480258853873</v>
      </c>
      <c r="AO230" s="10">
        <v>4815</v>
      </c>
      <c r="AP230" s="10">
        <v>4046</v>
      </c>
      <c r="AQ230" s="10">
        <v>-19.010000000000002</v>
      </c>
      <c r="AR230" s="10">
        <v>3.02</v>
      </c>
      <c r="AS230" s="10">
        <v>3.09</v>
      </c>
      <c r="AT230" s="10">
        <v>2.69</v>
      </c>
      <c r="AU230" s="10">
        <v>1966.5</v>
      </c>
      <c r="AV230" s="10">
        <v>1.61</v>
      </c>
      <c r="AW230" s="12"/>
      <c r="AX230" s="9" t="s">
        <v>75</v>
      </c>
      <c r="AY230" s="12"/>
      <c r="AZ230" s="12" t="s">
        <v>77</v>
      </c>
      <c r="BA230" s="12"/>
      <c r="BB230" s="10">
        <v>0</v>
      </c>
      <c r="BC230" s="10">
        <v>3</v>
      </c>
      <c r="BD230" s="10">
        <v>22.96</v>
      </c>
      <c r="BE230" s="10">
        <v>0</v>
      </c>
      <c r="BF230" s="10">
        <v>0</v>
      </c>
      <c r="BG230" s="10">
        <v>0</v>
      </c>
      <c r="BH230" s="10">
        <v>0</v>
      </c>
      <c r="BI230" s="10">
        <v>1</v>
      </c>
      <c r="BJ230" s="10">
        <v>4815</v>
      </c>
      <c r="BK230" s="10">
        <v>4.0125000000000002</v>
      </c>
      <c r="BL230" s="10">
        <v>1.1442518816114491</v>
      </c>
      <c r="BM230" s="10">
        <v>77</v>
      </c>
      <c r="BN230" s="9" t="s">
        <v>78</v>
      </c>
      <c r="BO230" s="9" t="s">
        <v>78</v>
      </c>
      <c r="BP230" s="12"/>
      <c r="BQ230" s="12"/>
    </row>
    <row r="231" spans="1:69" s="13" customFormat="1" ht="15" customHeight="1" x14ac:dyDescent="0.25">
      <c r="A231" s="9" t="s">
        <v>65</v>
      </c>
      <c r="B231" s="9" t="s">
        <v>66</v>
      </c>
      <c r="C231" s="9" t="s">
        <v>294</v>
      </c>
      <c r="D231" s="9" t="s">
        <v>295</v>
      </c>
      <c r="E231" s="9" t="s">
        <v>69</v>
      </c>
      <c r="F231" s="10">
        <v>7.22</v>
      </c>
      <c r="G231" s="10">
        <v>12.74</v>
      </c>
      <c r="H231" s="9" t="s">
        <v>86</v>
      </c>
      <c r="I231" s="9" t="s">
        <v>296</v>
      </c>
      <c r="J231" s="10">
        <v>2014</v>
      </c>
      <c r="K231" s="9" t="s">
        <v>71</v>
      </c>
      <c r="L231" s="11">
        <v>41902</v>
      </c>
      <c r="M231" s="11">
        <v>41992</v>
      </c>
      <c r="N231" s="10">
        <v>62.22</v>
      </c>
      <c r="O231" s="10">
        <v>114.22</v>
      </c>
      <c r="P231" s="10">
        <v>118.13</v>
      </c>
      <c r="Q231" s="10">
        <v>-3.31</v>
      </c>
      <c r="R231" s="10">
        <v>120.15</v>
      </c>
      <c r="S231" s="10">
        <v>148.38</v>
      </c>
      <c r="T231" s="9" t="s">
        <v>81</v>
      </c>
      <c r="U231" s="9" t="s">
        <v>82</v>
      </c>
      <c r="V231" s="9" t="s">
        <v>74</v>
      </c>
      <c r="W231" s="32">
        <v>0.46</v>
      </c>
      <c r="X231" s="32">
        <v>0.19863636363636364</v>
      </c>
      <c r="Y231" s="32">
        <v>2.6136363636363638E-2</v>
      </c>
      <c r="Z231" s="32">
        <v>20.075714285714284</v>
      </c>
      <c r="AA231" s="10">
        <v>9862</v>
      </c>
      <c r="AB231" s="10">
        <v>15647.714759561746</v>
      </c>
      <c r="AC231" s="10">
        <v>36.97</v>
      </c>
      <c r="AD231" s="10">
        <v>116050</v>
      </c>
      <c r="AE231" s="10">
        <v>7220.6310000000003</v>
      </c>
      <c r="AF231" s="10">
        <v>111550</v>
      </c>
      <c r="AG231" s="10">
        <v>12741.241</v>
      </c>
      <c r="AH231" s="10">
        <v>0</v>
      </c>
      <c r="AI231" s="10">
        <v>0</v>
      </c>
      <c r="AJ231" s="10">
        <v>0</v>
      </c>
      <c r="AK231" s="10">
        <v>5520.61</v>
      </c>
      <c r="AL231" s="10">
        <v>6182.1014999999998</v>
      </c>
      <c r="AM231" s="10">
        <v>1.786396793108008</v>
      </c>
      <c r="AN231" s="10">
        <v>1.5952504176775486</v>
      </c>
      <c r="AO231" s="10">
        <v>4500</v>
      </c>
      <c r="AP231" s="10">
        <v>3066</v>
      </c>
      <c r="AQ231" s="10">
        <v>-46.77</v>
      </c>
      <c r="AR231" s="10">
        <v>1.1299999999999999</v>
      </c>
      <c r="AS231" s="10">
        <v>1.1000000000000001</v>
      </c>
      <c r="AT231" s="10">
        <v>0.67</v>
      </c>
      <c r="AU231" s="10">
        <v>5937.5</v>
      </c>
      <c r="AV231" s="10">
        <v>1.123</v>
      </c>
      <c r="AW231" s="12"/>
      <c r="AX231" s="9" t="s">
        <v>75</v>
      </c>
      <c r="AY231" s="12"/>
      <c r="AZ231" s="12" t="s">
        <v>77</v>
      </c>
      <c r="BA231" s="12"/>
      <c r="BB231" s="10">
        <v>0</v>
      </c>
      <c r="BC231" s="10">
        <v>19</v>
      </c>
      <c r="BD231" s="10">
        <v>21.54</v>
      </c>
      <c r="BE231" s="10">
        <v>0</v>
      </c>
      <c r="BF231" s="10">
        <v>0</v>
      </c>
      <c r="BG231" s="10">
        <v>0</v>
      </c>
      <c r="BH231" s="10">
        <v>0</v>
      </c>
      <c r="BI231" s="10">
        <v>2</v>
      </c>
      <c r="BJ231" s="10">
        <v>10900</v>
      </c>
      <c r="BK231" s="10">
        <v>9.5363079615048125</v>
      </c>
      <c r="BL231" s="10">
        <v>1.5295478443216788</v>
      </c>
      <c r="BM231" s="10">
        <v>36</v>
      </c>
      <c r="BN231" s="9" t="s">
        <v>78</v>
      </c>
      <c r="BO231" s="9" t="s">
        <v>78</v>
      </c>
      <c r="BP231" s="12"/>
      <c r="BQ231" s="12"/>
    </row>
    <row r="232" spans="1:69" s="13" customFormat="1" ht="15" customHeight="1" x14ac:dyDescent="0.25">
      <c r="A232" s="9" t="s">
        <v>65</v>
      </c>
      <c r="B232" s="9" t="s">
        <v>66</v>
      </c>
      <c r="C232" s="9" t="s">
        <v>103</v>
      </c>
      <c r="D232" s="9" t="s">
        <v>104</v>
      </c>
      <c r="E232" s="9" t="s">
        <v>69</v>
      </c>
      <c r="F232" s="10">
        <v>9.8000000000000007</v>
      </c>
      <c r="G232" s="10">
        <v>11.08</v>
      </c>
      <c r="H232" s="9" t="s">
        <v>86</v>
      </c>
      <c r="I232" s="9" t="s">
        <v>105</v>
      </c>
      <c r="J232" s="10">
        <v>2014</v>
      </c>
      <c r="K232" s="9" t="s">
        <v>106</v>
      </c>
      <c r="L232" s="11">
        <v>41907</v>
      </c>
      <c r="M232" s="11">
        <v>41913</v>
      </c>
      <c r="N232" s="10">
        <v>75.2</v>
      </c>
      <c r="O232" s="10">
        <v>75.680000000000007</v>
      </c>
      <c r="P232" s="10">
        <v>79.06</v>
      </c>
      <c r="Q232" s="10">
        <v>-4.28</v>
      </c>
      <c r="R232" s="10">
        <v>79.02</v>
      </c>
      <c r="S232" s="10">
        <v>81.319999999999993</v>
      </c>
      <c r="T232" s="9" t="s">
        <v>89</v>
      </c>
      <c r="U232" s="9" t="s">
        <v>90</v>
      </c>
      <c r="V232" s="9" t="s">
        <v>74</v>
      </c>
      <c r="W232" s="32">
        <v>0.48</v>
      </c>
      <c r="X232" s="32">
        <v>0.20727272727272728</v>
      </c>
      <c r="Y232" s="32">
        <v>2.7272727272727275E-2</v>
      </c>
      <c r="Z232" s="32">
        <v>20.948571428571427</v>
      </c>
      <c r="AA232" s="10">
        <v>762.5</v>
      </c>
      <c r="AB232" s="10">
        <v>1209.3523636910659</v>
      </c>
      <c r="AC232" s="10">
        <v>36.950000000000003</v>
      </c>
      <c r="AD232" s="10">
        <v>130265</v>
      </c>
      <c r="AE232" s="10">
        <v>9795.9279999999999</v>
      </c>
      <c r="AF232" s="10">
        <v>146373</v>
      </c>
      <c r="AG232" s="10">
        <v>11077.50864</v>
      </c>
      <c r="AH232" s="10">
        <v>0</v>
      </c>
      <c r="AI232" s="10">
        <v>0</v>
      </c>
      <c r="AJ232" s="10">
        <v>0</v>
      </c>
      <c r="AK232" s="10">
        <v>1281.5806399999999</v>
      </c>
      <c r="AL232" s="10">
        <v>1770.4664600000001</v>
      </c>
      <c r="AM232" s="8">
        <v>0.59496841338052675</v>
      </c>
      <c r="AN232" s="10">
        <v>0.43067746112513194</v>
      </c>
      <c r="AO232" s="10">
        <v>800</v>
      </c>
      <c r="AP232" s="10">
        <v>277</v>
      </c>
      <c r="AQ232" s="10">
        <v>-188.81</v>
      </c>
      <c r="AR232" s="10">
        <v>1.22</v>
      </c>
      <c r="AS232" s="10">
        <v>1.19</v>
      </c>
      <c r="AT232" s="10">
        <v>0.11</v>
      </c>
      <c r="AU232" s="10">
        <v>412.5</v>
      </c>
      <c r="AV232" s="10">
        <v>1.2230000000000001</v>
      </c>
      <c r="AW232" s="12"/>
      <c r="AX232" s="9" t="s">
        <v>75</v>
      </c>
      <c r="AY232" s="12"/>
      <c r="AZ232" s="12" t="s">
        <v>77</v>
      </c>
      <c r="BA232" s="12"/>
      <c r="BB232" s="10">
        <v>0</v>
      </c>
      <c r="BC232" s="10">
        <v>0</v>
      </c>
      <c r="BD232" s="10">
        <v>23.36</v>
      </c>
      <c r="BE232" s="10">
        <v>0</v>
      </c>
      <c r="BF232" s="10">
        <v>0</v>
      </c>
      <c r="BG232" s="10">
        <v>0</v>
      </c>
      <c r="BH232" s="10">
        <v>0</v>
      </c>
      <c r="BI232" s="10">
        <v>2</v>
      </c>
      <c r="BJ232" s="10">
        <v>6725</v>
      </c>
      <c r="BK232" s="10">
        <v>4.9303519061583581</v>
      </c>
      <c r="BL232" s="10">
        <v>1.349937344915171</v>
      </c>
      <c r="BM232" s="10">
        <v>3355</v>
      </c>
      <c r="BN232" s="9" t="s">
        <v>78</v>
      </c>
      <c r="BO232" s="9" t="s">
        <v>78</v>
      </c>
      <c r="BP232" s="12"/>
      <c r="BQ232" s="12"/>
    </row>
    <row r="233" spans="1:69" s="13" customFormat="1" ht="15" customHeight="1" x14ac:dyDescent="0.25">
      <c r="A233" s="9" t="s">
        <v>65</v>
      </c>
      <c r="B233" s="9" t="s">
        <v>66</v>
      </c>
      <c r="C233" s="9" t="s">
        <v>209</v>
      </c>
      <c r="D233" s="9" t="s">
        <v>287</v>
      </c>
      <c r="E233" s="9" t="s">
        <v>69</v>
      </c>
      <c r="F233" s="10">
        <v>1.21</v>
      </c>
      <c r="G233" s="10">
        <v>3.97</v>
      </c>
      <c r="H233" s="9" t="s">
        <v>86</v>
      </c>
      <c r="I233" s="9"/>
      <c r="J233" s="10">
        <v>2014</v>
      </c>
      <c r="K233" s="9" t="s">
        <v>119</v>
      </c>
      <c r="L233" s="11">
        <v>41911</v>
      </c>
      <c r="M233" s="11">
        <v>41985</v>
      </c>
      <c r="N233" s="10">
        <v>12.14</v>
      </c>
      <c r="O233" s="10">
        <v>41.02</v>
      </c>
      <c r="P233" s="10">
        <v>41.59</v>
      </c>
      <c r="Q233" s="10">
        <v>-1.37</v>
      </c>
      <c r="R233" s="10">
        <v>42.97</v>
      </c>
      <c r="S233" s="10">
        <v>56.76</v>
      </c>
      <c r="T233" s="9" t="s">
        <v>79</v>
      </c>
      <c r="U233" s="9" t="s">
        <v>73</v>
      </c>
      <c r="V233" s="9" t="s">
        <v>74</v>
      </c>
      <c r="W233" s="32">
        <f>VLOOKUP(V233,Tables!$M$2:$N$9,2,FALSE)</f>
        <v>0.44</v>
      </c>
      <c r="X233" s="32">
        <f>VLOOKUP(V233,Tables!$M$2:$P$9,3,FALSE)</f>
        <v>0.19</v>
      </c>
      <c r="Y233" s="32">
        <f>VLOOKUP(V233,Tables!$M$2:$P$9,4,FALSE)</f>
        <v>2.5000000000000001E-2</v>
      </c>
      <c r="Z233" s="32">
        <v>19.2</v>
      </c>
      <c r="AA233" s="10">
        <v>3658</v>
      </c>
      <c r="AB233" s="10">
        <v>5663.2247917009345</v>
      </c>
      <c r="AC233" s="10">
        <v>35.409999999999997</v>
      </c>
      <c r="AD233" s="10">
        <v>99400</v>
      </c>
      <c r="AE233" s="10">
        <v>1206.7159999999999</v>
      </c>
      <c r="AF233" s="10">
        <v>96795</v>
      </c>
      <c r="AG233" s="10">
        <v>3970.5309000000002</v>
      </c>
      <c r="AH233" s="10">
        <v>0</v>
      </c>
      <c r="AI233" s="10">
        <v>0</v>
      </c>
      <c r="AJ233" s="10">
        <v>0</v>
      </c>
      <c r="AK233" s="10">
        <v>2763.8148999999999</v>
      </c>
      <c r="AL233" s="10">
        <v>2952.5651499999999</v>
      </c>
      <c r="AM233" s="10">
        <v>1.3235329182138789</v>
      </c>
      <c r="AN233" s="10">
        <v>1.238922704211963</v>
      </c>
      <c r="AO233" s="10">
        <v>2505</v>
      </c>
      <c r="AP233" s="10">
        <v>2385</v>
      </c>
      <c r="AQ233" s="10">
        <v>-5.03</v>
      </c>
      <c r="AR233" s="10">
        <v>2.13</v>
      </c>
      <c r="AS233" s="10">
        <v>2.0699999999999998</v>
      </c>
      <c r="AT233" s="10">
        <v>1.65</v>
      </c>
      <c r="AU233" s="10">
        <v>2651</v>
      </c>
      <c r="AV233" s="10">
        <v>1.611</v>
      </c>
      <c r="AW233" s="12"/>
      <c r="AX233" s="9" t="s">
        <v>75</v>
      </c>
      <c r="AY233" s="12"/>
      <c r="AZ233" s="12" t="s">
        <v>77</v>
      </c>
      <c r="BA233" s="12"/>
      <c r="BB233" s="10">
        <v>0</v>
      </c>
      <c r="BC233" s="10">
        <v>4</v>
      </c>
      <c r="BD233" s="10">
        <v>21.43</v>
      </c>
      <c r="BE233" s="10">
        <v>0</v>
      </c>
      <c r="BF233" s="10">
        <v>0</v>
      </c>
      <c r="BG233" s="10">
        <v>0</v>
      </c>
      <c r="BH233" s="10">
        <v>0</v>
      </c>
      <c r="BI233" s="10">
        <v>1</v>
      </c>
      <c r="BJ233" s="10">
        <v>2445</v>
      </c>
      <c r="BK233" s="10">
        <v>2.4597585513078473</v>
      </c>
      <c r="BL233" s="10">
        <v>1.3203945257987872</v>
      </c>
      <c r="BM233" s="10">
        <v>44</v>
      </c>
      <c r="BN233" s="9" t="s">
        <v>78</v>
      </c>
      <c r="BO233" s="9" t="s">
        <v>78</v>
      </c>
      <c r="BP233" s="12"/>
      <c r="BQ233" s="12"/>
    </row>
    <row r="234" spans="1:69" s="13" customFormat="1" ht="15" customHeight="1" x14ac:dyDescent="0.25">
      <c r="A234" s="9" t="s">
        <v>65</v>
      </c>
      <c r="B234" s="9" t="s">
        <v>66</v>
      </c>
      <c r="C234" s="9" t="s">
        <v>216</v>
      </c>
      <c r="D234" s="9" t="s">
        <v>217</v>
      </c>
      <c r="E234" s="9" t="s">
        <v>69</v>
      </c>
      <c r="F234" s="10">
        <v>3.99</v>
      </c>
      <c r="G234" s="10">
        <v>5.99</v>
      </c>
      <c r="H234" s="9" t="s">
        <v>86</v>
      </c>
      <c r="I234" s="9"/>
      <c r="J234" s="10">
        <v>2014</v>
      </c>
      <c r="K234" s="9" t="s">
        <v>214</v>
      </c>
      <c r="L234" s="11">
        <v>41915</v>
      </c>
      <c r="M234" s="11">
        <v>41942</v>
      </c>
      <c r="N234" s="10">
        <v>34.020000000000003</v>
      </c>
      <c r="O234" s="10">
        <v>46.78</v>
      </c>
      <c r="P234" s="10">
        <v>48.85</v>
      </c>
      <c r="Q234" s="10">
        <v>-4.24</v>
      </c>
      <c r="R234" s="10">
        <v>49.39</v>
      </c>
      <c r="S234" s="10">
        <v>54.99</v>
      </c>
      <c r="T234" s="9" t="s">
        <v>89</v>
      </c>
      <c r="U234" s="9" t="s">
        <v>90</v>
      </c>
      <c r="V234" s="9" t="s">
        <v>74</v>
      </c>
      <c r="W234" s="32">
        <v>0.48</v>
      </c>
      <c r="X234" s="32">
        <v>0.20727272727272728</v>
      </c>
      <c r="Y234" s="32">
        <v>2.7272727272727275E-2</v>
      </c>
      <c r="Z234" s="32">
        <v>20.948571428571427</v>
      </c>
      <c r="AA234" s="10">
        <v>2287.5</v>
      </c>
      <c r="AB234" s="10">
        <v>3250.7041082469282</v>
      </c>
      <c r="AC234" s="10">
        <v>29.63</v>
      </c>
      <c r="AD234" s="10">
        <v>117265</v>
      </c>
      <c r="AE234" s="10">
        <v>3989.3553000000002</v>
      </c>
      <c r="AF234" s="10">
        <v>128050</v>
      </c>
      <c r="AG234" s="10">
        <v>5990.1790000000001</v>
      </c>
      <c r="AH234" s="10">
        <v>0</v>
      </c>
      <c r="AI234" s="10">
        <v>0</v>
      </c>
      <c r="AJ234" s="10">
        <v>0</v>
      </c>
      <c r="AK234" s="10">
        <v>2000.8236999999999</v>
      </c>
      <c r="AL234" s="10">
        <v>2335.0342000000001</v>
      </c>
      <c r="AM234" s="10">
        <v>1.1432791404859908</v>
      </c>
      <c r="AN234" s="10">
        <v>0.97964303906126937</v>
      </c>
      <c r="AO234" s="10">
        <v>1385</v>
      </c>
      <c r="AP234" s="10">
        <v>980</v>
      </c>
      <c r="AQ234" s="10">
        <v>-41.33</v>
      </c>
      <c r="AR234" s="10">
        <v>1.72</v>
      </c>
      <c r="AS234" s="10">
        <v>1.67</v>
      </c>
      <c r="AT234" s="10">
        <v>1.18</v>
      </c>
      <c r="AU234" s="10">
        <v>1812.5</v>
      </c>
      <c r="AV234" s="10">
        <v>1.2230000000000001</v>
      </c>
      <c r="AW234" s="12"/>
      <c r="AX234" s="9" t="s">
        <v>75</v>
      </c>
      <c r="AY234" s="12"/>
      <c r="AZ234" s="12" t="s">
        <v>77</v>
      </c>
      <c r="BA234" s="12"/>
      <c r="BB234" s="10">
        <v>0</v>
      </c>
      <c r="BC234" s="10">
        <v>8</v>
      </c>
      <c r="BD234" s="10">
        <v>22.74</v>
      </c>
      <c r="BE234" s="10">
        <v>0</v>
      </c>
      <c r="BF234" s="10">
        <v>0</v>
      </c>
      <c r="BG234" s="10">
        <v>0</v>
      </c>
      <c r="BH234" s="10">
        <v>0</v>
      </c>
      <c r="BI234" s="10">
        <v>2</v>
      </c>
      <c r="BJ234" s="10">
        <v>4230</v>
      </c>
      <c r="BK234" s="10">
        <v>3.519134775374376</v>
      </c>
      <c r="BL234" s="10">
        <v>1.2125748529884344</v>
      </c>
      <c r="BM234" s="10">
        <v>476</v>
      </c>
      <c r="BN234" s="9" t="s">
        <v>78</v>
      </c>
      <c r="BO234" s="9" t="s">
        <v>78</v>
      </c>
      <c r="BP234" s="12"/>
      <c r="BQ234" s="12"/>
    </row>
    <row r="235" spans="1:69" s="13" customFormat="1" ht="15" customHeight="1" x14ac:dyDescent="0.25">
      <c r="A235" s="9" t="s">
        <v>65</v>
      </c>
      <c r="B235" s="9" t="s">
        <v>66</v>
      </c>
      <c r="C235" s="9" t="s">
        <v>230</v>
      </c>
      <c r="D235" s="9" t="s">
        <v>251</v>
      </c>
      <c r="E235" s="9" t="s">
        <v>69</v>
      </c>
      <c r="F235" s="10">
        <v>4.37</v>
      </c>
      <c r="G235" s="10">
        <v>5.42</v>
      </c>
      <c r="H235" s="9" t="s">
        <v>86</v>
      </c>
      <c r="I235" s="9" t="s">
        <v>252</v>
      </c>
      <c r="J235" s="10">
        <v>2014</v>
      </c>
      <c r="K235" s="9" t="s">
        <v>214</v>
      </c>
      <c r="L235" s="11">
        <v>41915</v>
      </c>
      <c r="M235" s="11">
        <v>41943</v>
      </c>
      <c r="N235" s="10">
        <v>39.65</v>
      </c>
      <c r="O235" s="10">
        <v>49.75</v>
      </c>
      <c r="P235" s="10">
        <v>56.19</v>
      </c>
      <c r="Q235" s="10">
        <v>-11.46</v>
      </c>
      <c r="R235" s="10">
        <v>56.73</v>
      </c>
      <c r="S235" s="10">
        <v>62.04</v>
      </c>
      <c r="T235" s="9" t="s">
        <v>89</v>
      </c>
      <c r="U235" s="9" t="s">
        <v>90</v>
      </c>
      <c r="V235" s="9" t="s">
        <v>74</v>
      </c>
      <c r="W235" s="32">
        <v>0.48</v>
      </c>
      <c r="X235" s="32">
        <v>0.20727272727272728</v>
      </c>
      <c r="Y235" s="32">
        <v>2.7272727272727275E-2</v>
      </c>
      <c r="Z235" s="32">
        <v>20.948571428571427</v>
      </c>
      <c r="AA235" s="10">
        <v>2425</v>
      </c>
      <c r="AB235" s="10">
        <v>3315.5633795196741</v>
      </c>
      <c r="AC235" s="10">
        <v>26.86</v>
      </c>
      <c r="AD235" s="10">
        <v>110280</v>
      </c>
      <c r="AE235" s="10">
        <v>4372.6019999999999</v>
      </c>
      <c r="AF235" s="10">
        <v>108995</v>
      </c>
      <c r="AG235" s="10">
        <v>5422.5012500000003</v>
      </c>
      <c r="AH235" s="10">
        <v>0</v>
      </c>
      <c r="AI235" s="10">
        <v>0</v>
      </c>
      <c r="AJ235" s="10">
        <v>0</v>
      </c>
      <c r="AK235" s="10">
        <v>1049.8992499999999</v>
      </c>
      <c r="AL235" s="10">
        <v>1810.68435</v>
      </c>
      <c r="AM235" s="10">
        <v>2.3097454350977009</v>
      </c>
      <c r="AN235" s="10">
        <v>1.339272634680915</v>
      </c>
      <c r="AO235" s="10">
        <v>1345</v>
      </c>
      <c r="AP235" s="10">
        <v>941</v>
      </c>
      <c r="AQ235" s="10">
        <v>-42.93</v>
      </c>
      <c r="AR235" s="10">
        <v>1.78</v>
      </c>
      <c r="AS235" s="10">
        <v>1.66</v>
      </c>
      <c r="AT235" s="10">
        <v>0.81</v>
      </c>
      <c r="AU235" s="10">
        <v>1925</v>
      </c>
      <c r="AV235" s="10">
        <v>1.2230000000000001</v>
      </c>
      <c r="AW235" s="12"/>
      <c r="AX235" s="9" t="s">
        <v>75</v>
      </c>
      <c r="AY235" s="12"/>
      <c r="AZ235" s="12" t="s">
        <v>77</v>
      </c>
      <c r="BA235" s="12"/>
      <c r="BB235" s="10">
        <v>0</v>
      </c>
      <c r="BC235" s="10">
        <v>7</v>
      </c>
      <c r="BD235" s="10">
        <v>22.7</v>
      </c>
      <c r="BE235" s="10">
        <v>0</v>
      </c>
      <c r="BF235" s="10">
        <v>0</v>
      </c>
      <c r="BG235" s="10">
        <v>0</v>
      </c>
      <c r="BH235" s="10">
        <v>0</v>
      </c>
      <c r="BI235" s="10">
        <v>2</v>
      </c>
      <c r="BJ235" s="10">
        <v>3905</v>
      </c>
      <c r="BK235" s="10">
        <v>3.4588131089459697</v>
      </c>
      <c r="BL235" s="10">
        <v>1.3321105095056645</v>
      </c>
      <c r="BM235" s="10">
        <v>595</v>
      </c>
      <c r="BN235" s="9" t="s">
        <v>78</v>
      </c>
      <c r="BO235" s="9" t="s">
        <v>78</v>
      </c>
      <c r="BP235" s="12"/>
      <c r="BQ235" s="12"/>
    </row>
    <row r="236" spans="1:69" s="13" customFormat="1" ht="15" customHeight="1" x14ac:dyDescent="0.25">
      <c r="A236" s="9" t="s">
        <v>65</v>
      </c>
      <c r="B236" s="9" t="s">
        <v>66</v>
      </c>
      <c r="C236" s="9" t="s">
        <v>192</v>
      </c>
      <c r="D236" s="9" t="s">
        <v>193</v>
      </c>
      <c r="E236" s="9" t="s">
        <v>69</v>
      </c>
      <c r="F236" s="10">
        <v>2.93</v>
      </c>
      <c r="G236" s="10">
        <v>4.8899999999999997</v>
      </c>
      <c r="H236" s="9" t="s">
        <v>86</v>
      </c>
      <c r="I236" s="9" t="s">
        <v>194</v>
      </c>
      <c r="J236" s="10">
        <v>2014</v>
      </c>
      <c r="K236" s="9" t="s">
        <v>88</v>
      </c>
      <c r="L236" s="11">
        <v>41933</v>
      </c>
      <c r="M236" s="11">
        <v>41990</v>
      </c>
      <c r="N236" s="10">
        <v>110.24</v>
      </c>
      <c r="O236" s="10">
        <v>186.13</v>
      </c>
      <c r="P236" s="10">
        <v>157.21</v>
      </c>
      <c r="Q236" s="10">
        <v>18.399999999999999</v>
      </c>
      <c r="R236" s="10">
        <v>160.08000000000001</v>
      </c>
      <c r="S236" s="10">
        <v>172.65</v>
      </c>
      <c r="T236" s="9" t="s">
        <v>81</v>
      </c>
      <c r="U236" s="9" t="s">
        <v>82</v>
      </c>
      <c r="V236" s="9" t="s">
        <v>74</v>
      </c>
      <c r="W236" s="32">
        <v>0.46</v>
      </c>
      <c r="X236" s="32">
        <v>0.19863636363636364</v>
      </c>
      <c r="Y236" s="32">
        <v>2.6136363636363638E-2</v>
      </c>
      <c r="Z236" s="32">
        <v>20.075714285714284</v>
      </c>
      <c r="AA236" s="10">
        <v>5861</v>
      </c>
      <c r="AB236" s="10">
        <v>7869.0867285922113</v>
      </c>
      <c r="AC236" s="10">
        <v>25.52</v>
      </c>
      <c r="AD236" s="10">
        <v>74435</v>
      </c>
      <c r="AE236" s="10">
        <v>8205.7144000000008</v>
      </c>
      <c r="AF236" s="10">
        <v>73585</v>
      </c>
      <c r="AG236" s="10">
        <v>13696.376050000001</v>
      </c>
      <c r="AH236" s="10">
        <v>0</v>
      </c>
      <c r="AI236" s="10">
        <v>0</v>
      </c>
      <c r="AJ236" s="10">
        <v>0</v>
      </c>
      <c r="AK236" s="10">
        <v>5490.66165</v>
      </c>
      <c r="AL236" s="10">
        <v>3573.7723999999998</v>
      </c>
      <c r="AM236" s="10">
        <v>1.0674487654871248</v>
      </c>
      <c r="AN236" s="10">
        <v>1.6400037114842567</v>
      </c>
      <c r="AO236" s="10">
        <v>1180</v>
      </c>
      <c r="AP236" s="10">
        <v>1276</v>
      </c>
      <c r="AQ236" s="10">
        <v>7.52</v>
      </c>
      <c r="AR236" s="10">
        <v>0.96</v>
      </c>
      <c r="AS236" s="10">
        <v>1.04</v>
      </c>
      <c r="AT236" s="10">
        <v>0.92</v>
      </c>
      <c r="AU236" s="10">
        <v>5478</v>
      </c>
      <c r="AV236" s="10">
        <v>1.123</v>
      </c>
      <c r="AW236" s="12"/>
      <c r="AX236" s="9" t="s">
        <v>75</v>
      </c>
      <c r="AY236" s="12"/>
      <c r="AZ236" s="12" t="s">
        <v>77</v>
      </c>
      <c r="BA236" s="12"/>
      <c r="BB236" s="10">
        <v>0</v>
      </c>
      <c r="BC236" s="10">
        <v>13</v>
      </c>
      <c r="BD236" s="10">
        <v>20.56</v>
      </c>
      <c r="BE236" s="10">
        <v>0</v>
      </c>
      <c r="BF236" s="10">
        <v>0</v>
      </c>
      <c r="BG236" s="10">
        <v>0</v>
      </c>
      <c r="BH236" s="10">
        <v>0</v>
      </c>
      <c r="BI236" s="10">
        <v>2</v>
      </c>
      <c r="BJ236" s="10">
        <v>5450</v>
      </c>
      <c r="BK236" s="10">
        <v>6.9782330345710628</v>
      </c>
      <c r="BL236" s="10">
        <v>1.2246337844671717</v>
      </c>
      <c r="BM236" s="10">
        <v>3901</v>
      </c>
      <c r="BN236" s="9" t="s">
        <v>78</v>
      </c>
      <c r="BO236" s="9" t="s">
        <v>95</v>
      </c>
      <c r="BP236" s="12"/>
      <c r="BQ236" s="12"/>
    </row>
    <row r="237" spans="1:69" s="13" customFormat="1" ht="15" customHeight="1" x14ac:dyDescent="0.25">
      <c r="A237" s="9" t="s">
        <v>65</v>
      </c>
      <c r="B237" s="9" t="s">
        <v>66</v>
      </c>
      <c r="C237" s="9" t="s">
        <v>221</v>
      </c>
      <c r="D237" s="9" t="s">
        <v>285</v>
      </c>
      <c r="E237" s="9" t="s">
        <v>69</v>
      </c>
      <c r="F237" s="10">
        <v>13.76</v>
      </c>
      <c r="G237" s="10">
        <v>12.4</v>
      </c>
      <c r="H237" s="9" t="s">
        <v>70</v>
      </c>
      <c r="I237" s="9"/>
      <c r="J237" s="10">
        <v>2013</v>
      </c>
      <c r="K237" s="9" t="s">
        <v>88</v>
      </c>
      <c r="L237" s="11">
        <v>41943</v>
      </c>
      <c r="M237" s="11">
        <v>42004</v>
      </c>
      <c r="N237" s="10">
        <v>397</v>
      </c>
      <c r="O237" s="10">
        <v>474.77</v>
      </c>
      <c r="P237" s="10">
        <v>458.36</v>
      </c>
      <c r="Q237" s="10">
        <v>3.58</v>
      </c>
      <c r="R237" s="10">
        <v>495.18</v>
      </c>
      <c r="S237" s="10">
        <v>475.38</v>
      </c>
      <c r="T237" s="9" t="s">
        <v>83</v>
      </c>
      <c r="U237" s="9" t="s">
        <v>82</v>
      </c>
      <c r="V237" s="9" t="s">
        <v>74</v>
      </c>
      <c r="W237" s="32">
        <v>0.46</v>
      </c>
      <c r="X237" s="32">
        <v>0.19863636363636364</v>
      </c>
      <c r="Y237" s="32">
        <v>2.6136363636363638E-2</v>
      </c>
      <c r="Z237" s="32">
        <v>20.075714285714284</v>
      </c>
      <c r="AA237" s="10">
        <v>11412.5</v>
      </c>
      <c r="AB237" s="10">
        <v>14980.094222056929</v>
      </c>
      <c r="AC237" s="10">
        <v>23.82</v>
      </c>
      <c r="AD237" s="10">
        <v>97062</v>
      </c>
      <c r="AE237" s="10">
        <v>38533.614000000001</v>
      </c>
      <c r="AF237" s="10">
        <v>73126</v>
      </c>
      <c r="AG237" s="10">
        <v>34718.031020000002</v>
      </c>
      <c r="AH237" s="10">
        <v>9620.6817699999992</v>
      </c>
      <c r="AI237" s="10">
        <v>0</v>
      </c>
      <c r="AJ237" s="10">
        <v>0</v>
      </c>
      <c r="AK237" s="10">
        <v>5805.09879</v>
      </c>
      <c r="AL237" s="10">
        <v>7297.6004499999999</v>
      </c>
      <c r="AM237" s="10">
        <v>1.9659441489022447</v>
      </c>
      <c r="AN237" s="10">
        <v>1.5638702170930721</v>
      </c>
      <c r="AO237" s="10">
        <v>1473</v>
      </c>
      <c r="AP237" s="10">
        <v>727</v>
      </c>
      <c r="AQ237" s="10">
        <v>-102.61</v>
      </c>
      <c r="AR237" s="10">
        <v>0.45</v>
      </c>
      <c r="AS237" s="10">
        <v>-0.16</v>
      </c>
      <c r="AT237" s="10">
        <v>0.28999999999999998</v>
      </c>
      <c r="AU237" s="10">
        <v>11012.5</v>
      </c>
      <c r="AV237" s="10">
        <v>1.121</v>
      </c>
      <c r="AW237" s="12"/>
      <c r="AX237" s="9" t="s">
        <v>75</v>
      </c>
      <c r="AY237" s="9" t="s">
        <v>286</v>
      </c>
      <c r="AZ237" s="12" t="s">
        <v>77</v>
      </c>
      <c r="BA237" s="12"/>
      <c r="BB237" s="10">
        <v>0</v>
      </c>
      <c r="BC237" s="10">
        <v>24</v>
      </c>
      <c r="BD237" s="10">
        <v>19.989999999999998</v>
      </c>
      <c r="BE237" s="10">
        <v>0</v>
      </c>
      <c r="BF237" s="10">
        <v>0</v>
      </c>
      <c r="BG237" s="10">
        <v>0</v>
      </c>
      <c r="BH237" s="10">
        <v>3</v>
      </c>
      <c r="BI237" s="10">
        <v>2</v>
      </c>
      <c r="BJ237" s="10">
        <v>59932.3</v>
      </c>
      <c r="BK237" s="10">
        <v>42.548069380011881</v>
      </c>
      <c r="BL237" s="10">
        <v>2.0954979109607583</v>
      </c>
      <c r="BM237" s="10">
        <v>2380</v>
      </c>
      <c r="BN237" s="9" t="s">
        <v>78</v>
      </c>
      <c r="BO237" s="9" t="s">
        <v>78</v>
      </c>
      <c r="BP237" s="12"/>
      <c r="BQ237" s="12"/>
    </row>
    <row r="238" spans="1:69" s="13" customFormat="1" ht="15" customHeight="1" x14ac:dyDescent="0.25">
      <c r="A238" s="9" t="s">
        <v>65</v>
      </c>
      <c r="B238" s="9" t="s">
        <v>66</v>
      </c>
      <c r="C238" s="9" t="s">
        <v>226</v>
      </c>
      <c r="D238" s="9" t="s">
        <v>224</v>
      </c>
      <c r="E238" s="9" t="s">
        <v>69</v>
      </c>
      <c r="F238" s="10">
        <v>6.5</v>
      </c>
      <c r="G238" s="10">
        <v>8.06</v>
      </c>
      <c r="H238" s="9" t="s">
        <v>86</v>
      </c>
      <c r="I238" s="9" t="s">
        <v>225</v>
      </c>
      <c r="J238" s="10">
        <v>2014</v>
      </c>
      <c r="K238" s="9" t="s">
        <v>71</v>
      </c>
      <c r="L238" s="11">
        <v>42064</v>
      </c>
      <c r="M238" s="11">
        <v>42124</v>
      </c>
      <c r="N238" s="10">
        <v>225</v>
      </c>
      <c r="O238" s="10">
        <v>282.75</v>
      </c>
      <c r="P238" s="10">
        <v>249.97</v>
      </c>
      <c r="Q238" s="10">
        <v>13.11</v>
      </c>
      <c r="R238" s="10">
        <v>251.37</v>
      </c>
      <c r="S238" s="10">
        <v>249.51</v>
      </c>
      <c r="T238" s="9" t="s">
        <v>81</v>
      </c>
      <c r="U238" s="9" t="s">
        <v>82</v>
      </c>
      <c r="V238" s="9" t="s">
        <v>74</v>
      </c>
      <c r="W238" s="32">
        <v>0.46</v>
      </c>
      <c r="X238" s="32">
        <v>0.19863636363636364</v>
      </c>
      <c r="Y238" s="32">
        <v>2.6136363636363638E-2</v>
      </c>
      <c r="Z238" s="32">
        <v>20.075714285714284</v>
      </c>
      <c r="AA238" s="10">
        <v>5887.5</v>
      </c>
      <c r="AB238" s="10">
        <v>5678.7562606467909</v>
      </c>
      <c r="AC238" s="10">
        <v>-3.68</v>
      </c>
      <c r="AD238" s="10">
        <v>80933</v>
      </c>
      <c r="AE238" s="10">
        <v>18209.924999999999</v>
      </c>
      <c r="AF238" s="10">
        <v>79803</v>
      </c>
      <c r="AG238" s="10">
        <v>22564.29825</v>
      </c>
      <c r="AH238" s="10">
        <v>0</v>
      </c>
      <c r="AI238" s="10">
        <v>0</v>
      </c>
      <c r="AJ238" s="10">
        <v>0</v>
      </c>
      <c r="AK238" s="10">
        <v>4354.3732499999996</v>
      </c>
      <c r="AL238" s="10">
        <v>1850.1551099999999</v>
      </c>
      <c r="AM238" s="10">
        <v>1.3520889602194759</v>
      </c>
      <c r="AN238" s="10">
        <v>3.1821656293455307</v>
      </c>
      <c r="AO238" s="10">
        <v>1130</v>
      </c>
      <c r="AP238" s="10">
        <v>930</v>
      </c>
      <c r="AQ238" s="10">
        <v>-21.51</v>
      </c>
      <c r="AR238" s="10">
        <v>0.48</v>
      </c>
      <c r="AS238" s="10">
        <v>0.5</v>
      </c>
      <c r="AT238" s="10">
        <v>0.37</v>
      </c>
      <c r="AU238" s="10">
        <v>4587.5</v>
      </c>
      <c r="AV238" s="10">
        <v>1.117</v>
      </c>
      <c r="AW238" s="12"/>
      <c r="AX238" s="9" t="s">
        <v>75</v>
      </c>
      <c r="AY238" s="12"/>
      <c r="AZ238" s="12" t="s">
        <v>77</v>
      </c>
      <c r="BA238" s="12"/>
      <c r="BB238" s="10">
        <v>0</v>
      </c>
      <c r="BC238" s="10">
        <v>9</v>
      </c>
      <c r="BD238" s="10">
        <v>15.17</v>
      </c>
      <c r="BE238" s="10">
        <v>0</v>
      </c>
      <c r="BF238" s="10">
        <v>0</v>
      </c>
      <c r="BG238" s="10">
        <v>0</v>
      </c>
      <c r="BH238" s="10">
        <v>0</v>
      </c>
      <c r="BI238" s="10">
        <v>2</v>
      </c>
      <c r="BJ238" s="10">
        <v>10546</v>
      </c>
      <c r="BK238" s="10">
        <v>11.796420581655481</v>
      </c>
      <c r="BL238" s="10">
        <v>1.539218927917849</v>
      </c>
      <c r="BM238" s="10">
        <v>640</v>
      </c>
      <c r="BN238" s="9" t="s">
        <v>78</v>
      </c>
      <c r="BO238" s="9" t="s">
        <v>78</v>
      </c>
      <c r="BP238" s="12"/>
      <c r="BQ238" s="12"/>
    </row>
    <row r="239" spans="1:69" s="13" customFormat="1" ht="15" customHeight="1" x14ac:dyDescent="0.25">
      <c r="A239" s="9" t="s">
        <v>65</v>
      </c>
      <c r="B239" s="9" t="s">
        <v>66</v>
      </c>
      <c r="C239" s="9" t="s">
        <v>176</v>
      </c>
      <c r="D239" s="9" t="s">
        <v>177</v>
      </c>
      <c r="E239" s="9" t="s">
        <v>69</v>
      </c>
      <c r="F239" s="10">
        <v>3.55</v>
      </c>
      <c r="G239" s="10">
        <v>7.64</v>
      </c>
      <c r="H239" s="9" t="s">
        <v>86</v>
      </c>
      <c r="I239" s="9"/>
      <c r="J239" s="10">
        <v>2014</v>
      </c>
      <c r="K239" s="9" t="s">
        <v>119</v>
      </c>
      <c r="L239" s="11">
        <v>42073</v>
      </c>
      <c r="M239" s="11">
        <v>42199</v>
      </c>
      <c r="N239" s="10">
        <v>79.900000000000006</v>
      </c>
      <c r="O239" s="10">
        <v>174.96</v>
      </c>
      <c r="P239" s="10">
        <v>155.85</v>
      </c>
      <c r="Q239" s="10">
        <v>12.26</v>
      </c>
      <c r="R239" s="10">
        <v>161.19</v>
      </c>
      <c r="S239" s="10">
        <v>164.68</v>
      </c>
      <c r="T239" s="9" t="s">
        <v>115</v>
      </c>
      <c r="U239" s="9" t="s">
        <v>109</v>
      </c>
      <c r="V239" s="9" t="s">
        <v>110</v>
      </c>
      <c r="W239" s="32">
        <f>VLOOKUP(V239,Tables!$M$2:$N$9,2,FALSE)</f>
        <v>0.42</v>
      </c>
      <c r="X239" s="32">
        <f>VLOOKUP(V239,Tables!$M$2:$P$9,3,FALSE)</f>
        <v>0.2</v>
      </c>
      <c r="Y239" s="32">
        <f>VLOOKUP(V239,Tables!$M$2:$P$9,4,FALSE)</f>
        <v>4.2000000000000003E-2</v>
      </c>
      <c r="Z239" s="32">
        <v>18.329999999999998</v>
      </c>
      <c r="AA239" s="10">
        <v>16707.5</v>
      </c>
      <c r="AB239" s="10">
        <v>18650.594902700868</v>
      </c>
      <c r="AC239" s="10">
        <v>10.42</v>
      </c>
      <c r="AD239" s="10">
        <v>124460</v>
      </c>
      <c r="AE239" s="10">
        <v>9944.3539999999994</v>
      </c>
      <c r="AF239" s="10">
        <v>122279</v>
      </c>
      <c r="AG239" s="10">
        <v>21393.933840000002</v>
      </c>
      <c r="AH239" s="10">
        <v>0</v>
      </c>
      <c r="AI239" s="10">
        <v>0</v>
      </c>
      <c r="AJ239" s="10">
        <v>0</v>
      </c>
      <c r="AK239" s="10">
        <v>11449.57984</v>
      </c>
      <c r="AL239" s="10">
        <v>9765.7980100000004</v>
      </c>
      <c r="AM239" s="10">
        <v>1.4592238521828589</v>
      </c>
      <c r="AN239" s="10">
        <v>1.7108176907705672</v>
      </c>
      <c r="AO239" s="10">
        <v>2180</v>
      </c>
      <c r="AP239" s="10">
        <v>4636</v>
      </c>
      <c r="AQ239" s="10">
        <v>52.98</v>
      </c>
      <c r="AR239" s="10">
        <v>0.89</v>
      </c>
      <c r="AS239" s="10">
        <v>0.93</v>
      </c>
      <c r="AT239" s="10">
        <v>0.62</v>
      </c>
      <c r="AU239" s="10">
        <v>11187.5</v>
      </c>
      <c r="AV239" s="10">
        <v>1.1100000000000001</v>
      </c>
      <c r="AW239" s="9" t="s">
        <v>178</v>
      </c>
      <c r="AX239" s="9" t="s">
        <v>75</v>
      </c>
      <c r="AY239" s="12"/>
      <c r="AZ239" s="12" t="s">
        <v>77</v>
      </c>
      <c r="BA239" s="12"/>
      <c r="BB239" s="10">
        <v>0</v>
      </c>
      <c r="BC239" s="10">
        <v>14</v>
      </c>
      <c r="BD239" s="10">
        <v>17.98</v>
      </c>
      <c r="BE239" s="10">
        <v>0</v>
      </c>
      <c r="BF239" s="10">
        <v>0</v>
      </c>
      <c r="BG239" s="10">
        <v>1</v>
      </c>
      <c r="BH239" s="10">
        <v>0</v>
      </c>
      <c r="BI239" s="10">
        <v>1</v>
      </c>
      <c r="BJ239" s="10">
        <v>9172.18</v>
      </c>
      <c r="BK239" s="10">
        <v>7.8430758893340791</v>
      </c>
      <c r="BL239" s="10">
        <v>1.3472001933777933</v>
      </c>
      <c r="BM239" s="10">
        <v>362</v>
      </c>
      <c r="BN239" s="9" t="s">
        <v>78</v>
      </c>
      <c r="BO239" s="9" t="s">
        <v>78</v>
      </c>
      <c r="BP239" s="12"/>
      <c r="BQ239" s="12"/>
    </row>
    <row r="240" spans="1:69" s="13" customFormat="1" ht="15" customHeight="1" x14ac:dyDescent="0.25">
      <c r="A240" s="9" t="s">
        <v>65</v>
      </c>
      <c r="B240" s="9" t="s">
        <v>66</v>
      </c>
      <c r="C240" s="9" t="s">
        <v>149</v>
      </c>
      <c r="D240" s="9" t="s">
        <v>150</v>
      </c>
      <c r="E240" s="9" t="s">
        <v>69</v>
      </c>
      <c r="F240" s="10">
        <v>4.1500000000000004</v>
      </c>
      <c r="G240" s="10">
        <v>7.57</v>
      </c>
      <c r="H240" s="9" t="s">
        <v>86</v>
      </c>
      <c r="I240" s="9"/>
      <c r="J240" s="10">
        <v>2014</v>
      </c>
      <c r="K240" s="9" t="s">
        <v>151</v>
      </c>
      <c r="L240" s="11">
        <v>42080</v>
      </c>
      <c r="M240" s="11">
        <v>42185</v>
      </c>
      <c r="N240" s="10">
        <v>35.090000000000003</v>
      </c>
      <c r="O240" s="10">
        <v>67.069999999999993</v>
      </c>
      <c r="P240" s="10">
        <v>68.92</v>
      </c>
      <c r="Q240" s="10">
        <v>-2.68</v>
      </c>
      <c r="R240" s="10">
        <v>71.27</v>
      </c>
      <c r="S240" s="10">
        <v>89.32</v>
      </c>
      <c r="T240" s="9" t="s">
        <v>89</v>
      </c>
      <c r="U240" s="9" t="s">
        <v>90</v>
      </c>
      <c r="V240" s="9" t="s">
        <v>74</v>
      </c>
      <c r="W240" s="32">
        <v>0.48</v>
      </c>
      <c r="X240" s="32">
        <v>0.20727272727272728</v>
      </c>
      <c r="Y240" s="32">
        <v>2.7272727272727275E-2</v>
      </c>
      <c r="Z240" s="32">
        <v>20.948571428571427</v>
      </c>
      <c r="AA240" s="10">
        <v>6029.5</v>
      </c>
      <c r="AB240" s="10">
        <v>10036.416835662631</v>
      </c>
      <c r="AC240" s="10">
        <v>39.92</v>
      </c>
      <c r="AD240" s="10">
        <v>118140</v>
      </c>
      <c r="AE240" s="10">
        <v>4145.5325999999995</v>
      </c>
      <c r="AF240" s="10">
        <v>112825</v>
      </c>
      <c r="AG240" s="10">
        <v>7567.1727499999997</v>
      </c>
      <c r="AH240" s="10">
        <v>0</v>
      </c>
      <c r="AI240" s="10">
        <v>0</v>
      </c>
      <c r="AJ240" s="10">
        <v>0</v>
      </c>
      <c r="AK240" s="10">
        <v>3421.6401500000002</v>
      </c>
      <c r="AL240" s="10">
        <v>3895.50515</v>
      </c>
      <c r="AM240" s="10">
        <v>1.7621666030543861</v>
      </c>
      <c r="AN240" s="10">
        <v>1.5478095311977704</v>
      </c>
      <c r="AO240" s="10">
        <v>3210</v>
      </c>
      <c r="AP240" s="10">
        <v>3645</v>
      </c>
      <c r="AQ240" s="10">
        <v>11.93</v>
      </c>
      <c r="AR240" s="10">
        <v>1.01</v>
      </c>
      <c r="AS240" s="10">
        <v>0.98</v>
      </c>
      <c r="AT240" s="10">
        <v>0.62</v>
      </c>
      <c r="AU240" s="10">
        <v>5549</v>
      </c>
      <c r="AV240" s="10">
        <v>1.252</v>
      </c>
      <c r="AW240" s="12"/>
      <c r="AX240" s="9" t="s">
        <v>75</v>
      </c>
      <c r="AY240" s="12"/>
      <c r="AZ240" s="12" t="s">
        <v>77</v>
      </c>
      <c r="BA240" s="12"/>
      <c r="BB240" s="10">
        <v>0</v>
      </c>
      <c r="BC240" s="10">
        <v>14</v>
      </c>
      <c r="BD240" s="10">
        <v>17.670000000000002</v>
      </c>
      <c r="BE240" s="10">
        <v>0</v>
      </c>
      <c r="BF240" s="10">
        <v>0</v>
      </c>
      <c r="BG240" s="10">
        <v>0</v>
      </c>
      <c r="BH240" s="10">
        <v>0</v>
      </c>
      <c r="BI240" s="10">
        <v>2</v>
      </c>
      <c r="BJ240" s="10">
        <v>8000</v>
      </c>
      <c r="BK240" s="10">
        <v>6.5040650406504064</v>
      </c>
      <c r="BL240" s="10">
        <v>1.8531208510658974</v>
      </c>
      <c r="BM240" s="10">
        <v>2173</v>
      </c>
      <c r="BN240" s="9" t="s">
        <v>78</v>
      </c>
      <c r="BO240" s="9" t="s">
        <v>95</v>
      </c>
      <c r="BP240" s="12"/>
      <c r="BQ240" s="12"/>
    </row>
    <row r="241" spans="1:69" s="13" customFormat="1" ht="15" customHeight="1" x14ac:dyDescent="0.25">
      <c r="A241" s="9" t="s">
        <v>65</v>
      </c>
      <c r="B241" s="9" t="s">
        <v>66</v>
      </c>
      <c r="C241" s="9" t="s">
        <v>227</v>
      </c>
      <c r="D241" s="9" t="s">
        <v>264</v>
      </c>
      <c r="E241" s="9" t="s">
        <v>69</v>
      </c>
      <c r="F241" s="10">
        <v>3.31</v>
      </c>
      <c r="G241" s="10">
        <v>6.5</v>
      </c>
      <c r="H241" s="9" t="s">
        <v>86</v>
      </c>
      <c r="I241" s="9" t="s">
        <v>265</v>
      </c>
      <c r="J241" s="10">
        <v>2014</v>
      </c>
      <c r="K241" s="9" t="s">
        <v>144</v>
      </c>
      <c r="L241" s="11">
        <v>42081</v>
      </c>
      <c r="M241" s="11">
        <v>42202</v>
      </c>
      <c r="N241" s="10">
        <v>79.680000000000007</v>
      </c>
      <c r="O241" s="10">
        <v>159.04</v>
      </c>
      <c r="P241" s="10">
        <v>149.21</v>
      </c>
      <c r="Q241" s="10">
        <v>6.59</v>
      </c>
      <c r="R241" s="10">
        <v>154.19</v>
      </c>
      <c r="S241" s="10">
        <v>166.56</v>
      </c>
      <c r="T241" s="9" t="s">
        <v>81</v>
      </c>
      <c r="U241" s="9" t="s">
        <v>82</v>
      </c>
      <c r="V241" s="9" t="s">
        <v>74</v>
      </c>
      <c r="W241" s="32">
        <v>0.46</v>
      </c>
      <c r="X241" s="32">
        <v>0.19863636363636364</v>
      </c>
      <c r="Y241" s="32">
        <v>2.6136363636363638E-2</v>
      </c>
      <c r="Z241" s="32">
        <v>20.075714285714284</v>
      </c>
      <c r="AA241" s="10">
        <v>14187.5</v>
      </c>
      <c r="AB241" s="10">
        <v>17651.914990333862</v>
      </c>
      <c r="AC241" s="10">
        <v>19.63</v>
      </c>
      <c r="AD241" s="10">
        <v>116466</v>
      </c>
      <c r="AE241" s="10">
        <v>9280.0108799999998</v>
      </c>
      <c r="AF241" s="10">
        <v>114471</v>
      </c>
      <c r="AG241" s="10">
        <v>18205.467840000001</v>
      </c>
      <c r="AH241" s="10">
        <v>0</v>
      </c>
      <c r="AI241" s="10">
        <v>0</v>
      </c>
      <c r="AJ241" s="10">
        <v>0</v>
      </c>
      <c r="AK241" s="10">
        <v>8925.4569599999995</v>
      </c>
      <c r="AL241" s="10">
        <v>8370.27261</v>
      </c>
      <c r="AM241" s="10">
        <v>1.589554469152916</v>
      </c>
      <c r="AN241" s="10">
        <v>1.6949866104779112</v>
      </c>
      <c r="AO241" s="10">
        <v>1995</v>
      </c>
      <c r="AP241" s="10">
        <v>4148</v>
      </c>
      <c r="AQ241" s="10">
        <v>51.9</v>
      </c>
      <c r="AR241" s="10">
        <v>0.89</v>
      </c>
      <c r="AS241" s="10">
        <v>0.9</v>
      </c>
      <c r="AT241" s="10">
        <v>0.56999999999999995</v>
      </c>
      <c r="AU241" s="10">
        <v>12100</v>
      </c>
      <c r="AV241" s="10">
        <v>1.139</v>
      </c>
      <c r="AW241" s="9" t="s">
        <v>178</v>
      </c>
      <c r="AX241" s="9" t="s">
        <v>75</v>
      </c>
      <c r="AY241" s="12"/>
      <c r="AZ241" s="12" t="s">
        <v>77</v>
      </c>
      <c r="BA241" s="12"/>
      <c r="BB241" s="10">
        <v>0</v>
      </c>
      <c r="BC241" s="10">
        <v>15</v>
      </c>
      <c r="BD241" s="10">
        <v>18.36</v>
      </c>
      <c r="BE241" s="10">
        <v>0</v>
      </c>
      <c r="BF241" s="10">
        <v>0</v>
      </c>
      <c r="BG241" s="10">
        <v>0</v>
      </c>
      <c r="BH241" s="10">
        <v>0</v>
      </c>
      <c r="BI241" s="10">
        <v>2</v>
      </c>
      <c r="BJ241" s="10">
        <v>7404.94</v>
      </c>
      <c r="BK241" s="10">
        <v>6.9727481513357557</v>
      </c>
      <c r="BL241" s="10">
        <v>1.3963937431187494</v>
      </c>
      <c r="BM241" s="10">
        <v>476</v>
      </c>
      <c r="BN241" s="9" t="s">
        <v>78</v>
      </c>
      <c r="BO241" s="9" t="s">
        <v>78</v>
      </c>
      <c r="BP241" s="12"/>
      <c r="BQ241" s="12"/>
    </row>
    <row r="242" spans="1:69" s="13" customFormat="1" ht="15" customHeight="1" x14ac:dyDescent="0.25">
      <c r="A242" s="9" t="s">
        <v>65</v>
      </c>
      <c r="B242" s="9" t="s">
        <v>66</v>
      </c>
      <c r="C242" s="9" t="s">
        <v>230</v>
      </c>
      <c r="D242" s="9" t="s">
        <v>231</v>
      </c>
      <c r="E242" s="9" t="s">
        <v>69</v>
      </c>
      <c r="F242" s="10">
        <v>0.67</v>
      </c>
      <c r="G242" s="10">
        <v>4.03</v>
      </c>
      <c r="H242" s="9" t="s">
        <v>86</v>
      </c>
      <c r="I242" s="9"/>
      <c r="J242" s="10">
        <v>2015</v>
      </c>
      <c r="K242" s="9" t="s">
        <v>71</v>
      </c>
      <c r="L242" s="11">
        <v>42083</v>
      </c>
      <c r="M242" s="11">
        <v>42198</v>
      </c>
      <c r="N242" s="10">
        <v>5.71</v>
      </c>
      <c r="O242" s="10">
        <v>35.94</v>
      </c>
      <c r="P242" s="10">
        <v>37.83</v>
      </c>
      <c r="Q242" s="10">
        <v>-5</v>
      </c>
      <c r="R242" s="10">
        <v>37.26</v>
      </c>
      <c r="S242" s="10">
        <v>46.21</v>
      </c>
      <c r="T242" s="9" t="s">
        <v>79</v>
      </c>
      <c r="U242" s="9" t="s">
        <v>73</v>
      </c>
      <c r="V242" s="9" t="s">
        <v>74</v>
      </c>
      <c r="W242" s="32">
        <f>VLOOKUP(V242,Tables!$M$2:$N$9,2,FALSE)</f>
        <v>0.44</v>
      </c>
      <c r="X242" s="32">
        <f>VLOOKUP(V242,Tables!$M$2:$P$9,3,FALSE)</f>
        <v>0.19</v>
      </c>
      <c r="Y242" s="32">
        <f>VLOOKUP(V242,Tables!$M$2:$P$9,4,FALSE)</f>
        <v>2.5000000000000001E-2</v>
      </c>
      <c r="Z242" s="32">
        <v>19.2</v>
      </c>
      <c r="AA242" s="10">
        <v>4336</v>
      </c>
      <c r="AB242" s="10">
        <v>5561.8108628224581</v>
      </c>
      <c r="AC242" s="10">
        <v>22.04</v>
      </c>
      <c r="AD242" s="10">
        <v>117400</v>
      </c>
      <c r="AE242" s="10">
        <v>670.35400000000004</v>
      </c>
      <c r="AF242" s="10">
        <v>112254</v>
      </c>
      <c r="AG242" s="10">
        <v>4034.4087599999998</v>
      </c>
      <c r="AH242" s="10">
        <v>0</v>
      </c>
      <c r="AI242" s="10">
        <v>0</v>
      </c>
      <c r="AJ242" s="10">
        <v>0</v>
      </c>
      <c r="AK242" s="10">
        <v>3364.05476</v>
      </c>
      <c r="AL242" s="10">
        <v>3512.2300399999999</v>
      </c>
      <c r="AM242" s="10">
        <v>1.2889207546669068</v>
      </c>
      <c r="AN242" s="10">
        <v>1.2345432817948336</v>
      </c>
      <c r="AO242" s="10">
        <v>5125</v>
      </c>
      <c r="AP242" s="10">
        <v>5068</v>
      </c>
      <c r="AQ242" s="10">
        <v>-1.1200000000000001</v>
      </c>
      <c r="AR242" s="10">
        <v>2.0099999999999998</v>
      </c>
      <c r="AS242" s="10">
        <v>1.97</v>
      </c>
      <c r="AT242" s="10">
        <v>1.6</v>
      </c>
      <c r="AU242" s="10">
        <v>3074.5</v>
      </c>
      <c r="AV242" s="10">
        <v>1.621</v>
      </c>
      <c r="AW242" s="12"/>
      <c r="AX242" s="9" t="s">
        <v>123</v>
      </c>
      <c r="AY242" s="12"/>
      <c r="AZ242" s="12" t="s">
        <v>77</v>
      </c>
      <c r="BA242" s="12"/>
      <c r="BB242" s="10">
        <v>0</v>
      </c>
      <c r="BC242" s="10">
        <v>2</v>
      </c>
      <c r="BD242" s="10">
        <v>18.2</v>
      </c>
      <c r="BE242" s="10">
        <v>0</v>
      </c>
      <c r="BF242" s="10">
        <v>0</v>
      </c>
      <c r="BG242" s="10">
        <v>0</v>
      </c>
      <c r="BH242" s="10">
        <v>0</v>
      </c>
      <c r="BI242" s="10">
        <v>1</v>
      </c>
      <c r="BJ242" s="10">
        <v>5125</v>
      </c>
      <c r="BK242" s="10">
        <v>4.3654173764906306</v>
      </c>
      <c r="BL242" s="10">
        <v>1.2886438769521513</v>
      </c>
      <c r="BM242" s="10">
        <v>595</v>
      </c>
      <c r="BN242" s="9" t="s">
        <v>78</v>
      </c>
      <c r="BO242" s="9" t="s">
        <v>78</v>
      </c>
      <c r="BP242" s="12"/>
      <c r="BQ242" s="12"/>
    </row>
    <row r="243" spans="1:69" s="13" customFormat="1" ht="15" customHeight="1" x14ac:dyDescent="0.25">
      <c r="A243" s="9" t="s">
        <v>65</v>
      </c>
      <c r="B243" s="9" t="s">
        <v>66</v>
      </c>
      <c r="C243" s="9" t="s">
        <v>216</v>
      </c>
      <c r="D243" s="9" t="s">
        <v>232</v>
      </c>
      <c r="E243" s="9" t="s">
        <v>69</v>
      </c>
      <c r="F243" s="10">
        <v>0.33</v>
      </c>
      <c r="G243" s="10">
        <v>0.95</v>
      </c>
      <c r="H243" s="9" t="s">
        <v>86</v>
      </c>
      <c r="I243" s="9"/>
      <c r="J243" s="10">
        <v>2015</v>
      </c>
      <c r="K243" s="9" t="s">
        <v>71</v>
      </c>
      <c r="L243" s="11">
        <v>42084</v>
      </c>
      <c r="M243" s="11">
        <v>42115</v>
      </c>
      <c r="N243" s="10">
        <v>5.44</v>
      </c>
      <c r="O243" s="10">
        <v>8.34</v>
      </c>
      <c r="P243" s="10">
        <v>8.01</v>
      </c>
      <c r="Q243" s="10">
        <v>4.12</v>
      </c>
      <c r="R243" s="10">
        <v>7.57</v>
      </c>
      <c r="S243" s="10">
        <v>8.86</v>
      </c>
      <c r="T243" s="9" t="s">
        <v>72</v>
      </c>
      <c r="U243" s="9" t="s">
        <v>73</v>
      </c>
      <c r="V243" s="9" t="s">
        <v>74</v>
      </c>
      <c r="W243" s="32">
        <f>VLOOKUP(V243,Tables!$M$2:$N$9,2,FALSE)</f>
        <v>0.44</v>
      </c>
      <c r="X243" s="32">
        <f>VLOOKUP(V243,Tables!$M$2:$P$9,3,FALSE)</f>
        <v>0.19</v>
      </c>
      <c r="Y243" s="32">
        <f>VLOOKUP(V243,Tables!$M$2:$P$9,4,FALSE)</f>
        <v>2.5000000000000001E-2</v>
      </c>
      <c r="Z243" s="32">
        <v>19.2</v>
      </c>
      <c r="AA243" s="10">
        <v>403.5</v>
      </c>
      <c r="AB243" s="10">
        <v>539.07362823771712</v>
      </c>
      <c r="AC243" s="10">
        <v>25.15</v>
      </c>
      <c r="AD243" s="10">
        <v>61200</v>
      </c>
      <c r="AE243" s="10">
        <v>332.928</v>
      </c>
      <c r="AF243" s="10">
        <v>113870</v>
      </c>
      <c r="AG243" s="10">
        <v>949.67579999999998</v>
      </c>
      <c r="AH243" s="10">
        <v>0</v>
      </c>
      <c r="AI243" s="10">
        <v>0</v>
      </c>
      <c r="AJ243" s="10">
        <v>325.28800000000001</v>
      </c>
      <c r="AK243" s="10">
        <v>291.45979999999997</v>
      </c>
      <c r="AL243" s="10">
        <v>203.7799</v>
      </c>
      <c r="AM243" s="10">
        <v>1.3844104744462187</v>
      </c>
      <c r="AN243" s="10">
        <v>1.9800775248196707</v>
      </c>
      <c r="AO243" s="10">
        <v>3030</v>
      </c>
      <c r="AP243" s="10">
        <v>1674</v>
      </c>
      <c r="AQ243" s="10">
        <v>-81</v>
      </c>
      <c r="AR243" s="10">
        <v>4.68</v>
      </c>
      <c r="AS243" s="10">
        <v>6.08</v>
      </c>
      <c r="AT243" s="10">
        <v>1.38</v>
      </c>
      <c r="AU243" s="10">
        <v>403.5</v>
      </c>
      <c r="AV243" s="10">
        <v>1.9370000000000001</v>
      </c>
      <c r="AW243" s="12"/>
      <c r="AX243" s="9" t="s">
        <v>123</v>
      </c>
      <c r="AY243" s="12"/>
      <c r="AZ243" s="12" t="s">
        <v>77</v>
      </c>
      <c r="BA243" s="12"/>
      <c r="BB243" s="10">
        <v>0</v>
      </c>
      <c r="BC243" s="10">
        <v>2</v>
      </c>
      <c r="BD243" s="10">
        <v>15.19</v>
      </c>
      <c r="BE243" s="10">
        <v>0</v>
      </c>
      <c r="BF243" s="10">
        <v>0</v>
      </c>
      <c r="BG243" s="10">
        <v>1</v>
      </c>
      <c r="BH243" s="10">
        <v>0</v>
      </c>
      <c r="BI243" s="10">
        <v>1</v>
      </c>
      <c r="BJ243" s="10">
        <v>2890</v>
      </c>
      <c r="BK243" s="10">
        <v>2.4721984602224123</v>
      </c>
      <c r="BL243" s="10">
        <v>1.3379428283188672</v>
      </c>
      <c r="BM243" s="10">
        <v>476</v>
      </c>
      <c r="BN243" s="9" t="s">
        <v>95</v>
      </c>
      <c r="BO243" s="9" t="s">
        <v>95</v>
      </c>
      <c r="BP243" s="12"/>
      <c r="BQ243" s="12"/>
    </row>
    <row r="244" spans="1:69" s="13" customFormat="1" ht="15" customHeight="1" x14ac:dyDescent="0.25">
      <c r="A244" s="9" t="s">
        <v>65</v>
      </c>
      <c r="B244" s="9" t="s">
        <v>66</v>
      </c>
      <c r="C244" s="9" t="s">
        <v>278</v>
      </c>
      <c r="D244" s="9" t="s">
        <v>279</v>
      </c>
      <c r="E244" s="9" t="s">
        <v>69</v>
      </c>
      <c r="F244" s="10">
        <v>3.15</v>
      </c>
      <c r="G244" s="10">
        <v>6.06</v>
      </c>
      <c r="H244" s="9" t="s">
        <v>86</v>
      </c>
      <c r="I244" s="9" t="s">
        <v>280</v>
      </c>
      <c r="J244" s="10">
        <v>2014</v>
      </c>
      <c r="K244" s="9" t="s">
        <v>214</v>
      </c>
      <c r="L244" s="11">
        <v>42088</v>
      </c>
      <c r="M244" s="11">
        <v>42202</v>
      </c>
      <c r="N244" s="10">
        <v>92.6</v>
      </c>
      <c r="O244" s="10">
        <v>182.35</v>
      </c>
      <c r="P244" s="10">
        <v>171.09</v>
      </c>
      <c r="Q244" s="10">
        <v>6.58</v>
      </c>
      <c r="R244" s="10">
        <v>177.19</v>
      </c>
      <c r="S244" s="10">
        <v>183.06</v>
      </c>
      <c r="T244" s="9" t="s">
        <v>115</v>
      </c>
      <c r="U244" s="9" t="s">
        <v>109</v>
      </c>
      <c r="V244" s="9" t="s">
        <v>110</v>
      </c>
      <c r="W244" s="32">
        <f>VLOOKUP(V244,Tables!$M$2:$N$9,2,FALSE)</f>
        <v>0.42</v>
      </c>
      <c r="X244" s="32">
        <f>VLOOKUP(V244,Tables!$M$2:$P$9,3,FALSE)</f>
        <v>0.2</v>
      </c>
      <c r="Y244" s="32">
        <f>VLOOKUP(V244,Tables!$M$2:$P$9,4,FALSE)</f>
        <v>4.2000000000000003E-2</v>
      </c>
      <c r="Z244" s="32">
        <v>18.329999999999998</v>
      </c>
      <c r="AA244" s="10">
        <v>13137.5</v>
      </c>
      <c r="AB244" s="10">
        <v>15189.413349651762</v>
      </c>
      <c r="AC244" s="10">
        <v>13.51</v>
      </c>
      <c r="AD244" s="10">
        <v>95261</v>
      </c>
      <c r="AE244" s="10">
        <v>8821.1686000000009</v>
      </c>
      <c r="AF244" s="10">
        <v>93021</v>
      </c>
      <c r="AG244" s="10">
        <v>16962.379349999999</v>
      </c>
      <c r="AH244" s="10">
        <v>0</v>
      </c>
      <c r="AI244" s="10">
        <v>0</v>
      </c>
      <c r="AJ244" s="10">
        <v>0</v>
      </c>
      <c r="AK244" s="10">
        <v>8141.2107500000002</v>
      </c>
      <c r="AL244" s="10">
        <v>7661.2223899999999</v>
      </c>
      <c r="AM244" s="10">
        <v>1.6137034654212827</v>
      </c>
      <c r="AN244" s="10">
        <v>1.7148046788392473</v>
      </c>
      <c r="AO244" s="10">
        <v>2240</v>
      </c>
      <c r="AP244" s="10">
        <v>3201</v>
      </c>
      <c r="AQ244" s="10">
        <v>30.02</v>
      </c>
      <c r="AR244" s="10">
        <v>0.93</v>
      </c>
      <c r="AS244" s="10">
        <v>0.94</v>
      </c>
      <c r="AT244" s="10">
        <v>0.59</v>
      </c>
      <c r="AU244" s="10">
        <v>9212.5</v>
      </c>
      <c r="AV244" s="10">
        <v>1.1100000000000001</v>
      </c>
      <c r="AW244" s="9" t="s">
        <v>154</v>
      </c>
      <c r="AX244" s="9" t="s">
        <v>75</v>
      </c>
      <c r="AY244" s="12"/>
      <c r="AZ244" s="12" t="s">
        <v>77</v>
      </c>
      <c r="BA244" s="12"/>
      <c r="BB244" s="10">
        <v>0</v>
      </c>
      <c r="BC244" s="10">
        <v>13</v>
      </c>
      <c r="BD244" s="10">
        <v>18.579999999999998</v>
      </c>
      <c r="BE244" s="10">
        <v>0</v>
      </c>
      <c r="BF244" s="10">
        <v>0</v>
      </c>
      <c r="BG244" s="10">
        <v>0</v>
      </c>
      <c r="BH244" s="10">
        <v>0</v>
      </c>
      <c r="BI244" s="10">
        <v>2</v>
      </c>
      <c r="BJ244" s="10">
        <v>10695.09</v>
      </c>
      <c r="BK244" s="10">
        <v>9.7160476050530296</v>
      </c>
      <c r="BL244" s="10">
        <v>1.5738131096652865</v>
      </c>
      <c r="BM244" s="10">
        <v>595</v>
      </c>
      <c r="BN244" s="9" t="s">
        <v>78</v>
      </c>
      <c r="BO244" s="9" t="s">
        <v>78</v>
      </c>
      <c r="BP244" s="12"/>
      <c r="BQ244" s="12"/>
    </row>
    <row r="245" spans="1:69" s="13" customFormat="1" ht="15" customHeight="1" x14ac:dyDescent="0.25">
      <c r="A245" s="9" t="s">
        <v>65</v>
      </c>
      <c r="B245" s="9" t="s">
        <v>66</v>
      </c>
      <c r="C245" s="9" t="s">
        <v>209</v>
      </c>
      <c r="D245" s="9" t="s">
        <v>287</v>
      </c>
      <c r="E245" s="9" t="s">
        <v>69</v>
      </c>
      <c r="F245" s="10">
        <v>6.12</v>
      </c>
      <c r="G245" s="10">
        <v>7.39</v>
      </c>
      <c r="H245" s="9" t="s">
        <v>86</v>
      </c>
      <c r="I245" s="9"/>
      <c r="J245" s="10">
        <v>2014</v>
      </c>
      <c r="K245" s="9" t="s">
        <v>119</v>
      </c>
      <c r="L245" s="11">
        <v>42089</v>
      </c>
      <c r="M245" s="11">
        <v>42129</v>
      </c>
      <c r="N245" s="10">
        <v>65.03</v>
      </c>
      <c r="O245" s="10">
        <v>71.52</v>
      </c>
      <c r="P245" s="10">
        <v>73.849999999999994</v>
      </c>
      <c r="Q245" s="10">
        <v>-3.16</v>
      </c>
      <c r="R245" s="10">
        <v>75.08</v>
      </c>
      <c r="S245" s="10">
        <v>76.540000000000006</v>
      </c>
      <c r="T245" s="9" t="s">
        <v>89</v>
      </c>
      <c r="U245" s="9" t="s">
        <v>90</v>
      </c>
      <c r="V245" s="9" t="s">
        <v>74</v>
      </c>
      <c r="W245" s="32">
        <v>0.48</v>
      </c>
      <c r="X245" s="32">
        <v>0.20727272727272728</v>
      </c>
      <c r="Y245" s="32">
        <v>2.7272727272727275E-2</v>
      </c>
      <c r="Z245" s="32">
        <v>20.948571428571427</v>
      </c>
      <c r="AA245" s="10">
        <v>1775</v>
      </c>
      <c r="AB245" s="10">
        <v>2232.0720317071937</v>
      </c>
      <c r="AC245" s="10">
        <v>20.48</v>
      </c>
      <c r="AD245" s="10">
        <v>94040</v>
      </c>
      <c r="AE245" s="10">
        <v>6115.4211999999998</v>
      </c>
      <c r="AF245" s="10">
        <v>103260</v>
      </c>
      <c r="AG245" s="10">
        <v>7385.1552000000001</v>
      </c>
      <c r="AH245" s="10">
        <v>0</v>
      </c>
      <c r="AI245" s="10">
        <v>0</v>
      </c>
      <c r="AJ245" s="10">
        <v>0</v>
      </c>
      <c r="AK245" s="10">
        <v>1269.7339999999999</v>
      </c>
      <c r="AL245" s="10">
        <v>1637.3396</v>
      </c>
      <c r="AM245" s="10">
        <v>1.3979305901866059</v>
      </c>
      <c r="AN245" s="10">
        <v>1.0840756554107651</v>
      </c>
      <c r="AO245" s="10">
        <v>4465</v>
      </c>
      <c r="AP245" s="10">
        <v>1135</v>
      </c>
      <c r="AQ245" s="10">
        <v>-293.39</v>
      </c>
      <c r="AR245" s="10">
        <v>0.66</v>
      </c>
      <c r="AS245" s="10">
        <v>0.64</v>
      </c>
      <c r="AT245" s="10">
        <v>0.24</v>
      </c>
      <c r="AU245" s="10">
        <v>1725</v>
      </c>
      <c r="AV245" s="10">
        <v>1.246</v>
      </c>
      <c r="AW245" s="12"/>
      <c r="AX245" s="9" t="s">
        <v>75</v>
      </c>
      <c r="AY245" s="12"/>
      <c r="AZ245" s="12" t="s">
        <v>77</v>
      </c>
      <c r="BA245" s="12"/>
      <c r="BB245" s="10">
        <v>0</v>
      </c>
      <c r="BC245" s="10">
        <v>9</v>
      </c>
      <c r="BD245" s="10">
        <v>15.63</v>
      </c>
      <c r="BE245" s="10">
        <v>0</v>
      </c>
      <c r="BF245" s="10">
        <v>0</v>
      </c>
      <c r="BG245" s="10">
        <v>0</v>
      </c>
      <c r="BH245" s="10">
        <v>0</v>
      </c>
      <c r="BI245" s="10">
        <v>2</v>
      </c>
      <c r="BJ245" s="10">
        <v>9660</v>
      </c>
      <c r="BK245" s="10">
        <v>9.71830985915493</v>
      </c>
      <c r="BL245" s="10">
        <v>1.5750726412528511</v>
      </c>
      <c r="BM245" s="10">
        <v>1750</v>
      </c>
      <c r="BN245" s="9" t="s">
        <v>134</v>
      </c>
      <c r="BO245" s="9" t="s">
        <v>95</v>
      </c>
      <c r="BP245" s="12"/>
      <c r="BQ245" s="12"/>
    </row>
    <row r="246" spans="1:69" s="13" customFormat="1" ht="15" customHeight="1" x14ac:dyDescent="0.25">
      <c r="A246" s="9" t="s">
        <v>65</v>
      </c>
      <c r="B246" s="9" t="s">
        <v>66</v>
      </c>
      <c r="C246" s="9" t="s">
        <v>67</v>
      </c>
      <c r="D246" s="9" t="s">
        <v>273</v>
      </c>
      <c r="E246" s="9" t="s">
        <v>69</v>
      </c>
      <c r="F246" s="10">
        <v>0.68</v>
      </c>
      <c r="G246" s="10">
        <v>2.8</v>
      </c>
      <c r="H246" s="9" t="s">
        <v>86</v>
      </c>
      <c r="I246" s="9"/>
      <c r="J246" s="10">
        <v>2015</v>
      </c>
      <c r="K246" s="9" t="s">
        <v>71</v>
      </c>
      <c r="L246" s="11">
        <v>42091</v>
      </c>
      <c r="M246" s="11">
        <v>42178</v>
      </c>
      <c r="N246" s="10">
        <v>6.6</v>
      </c>
      <c r="O246" s="10">
        <v>28.14</v>
      </c>
      <c r="P246" s="10">
        <v>25.6</v>
      </c>
      <c r="Q246" s="10">
        <v>9.92</v>
      </c>
      <c r="R246" s="10">
        <v>27.01</v>
      </c>
      <c r="S246" s="10">
        <v>32.18</v>
      </c>
      <c r="T246" s="9" t="s">
        <v>79</v>
      </c>
      <c r="U246" s="9" t="s">
        <v>73</v>
      </c>
      <c r="V246" s="9" t="s">
        <v>74</v>
      </c>
      <c r="W246" s="32">
        <f>VLOOKUP(V246,Tables!$M$2:$N$9,2,FALSE)</f>
        <v>0.44</v>
      </c>
      <c r="X246" s="32">
        <f>VLOOKUP(V246,Tables!$M$2:$P$9,3,FALSE)</f>
        <v>0.19</v>
      </c>
      <c r="Y246" s="32">
        <f>VLOOKUP(V246,Tables!$M$2:$P$9,4,FALSE)</f>
        <v>2.5000000000000001E-2</v>
      </c>
      <c r="Z246" s="32">
        <v>19.2</v>
      </c>
      <c r="AA246" s="10">
        <v>2542</v>
      </c>
      <c r="AB246" s="10">
        <v>3451.7356928419204</v>
      </c>
      <c r="AC246" s="10">
        <v>26.36</v>
      </c>
      <c r="AD246" s="10">
        <v>103100</v>
      </c>
      <c r="AE246" s="10">
        <v>680.46</v>
      </c>
      <c r="AF246" s="10">
        <v>99535</v>
      </c>
      <c r="AG246" s="10">
        <v>2800.9149000000002</v>
      </c>
      <c r="AH246" s="10">
        <v>0</v>
      </c>
      <c r="AI246" s="10">
        <v>0</v>
      </c>
      <c r="AJ246" s="10">
        <v>0</v>
      </c>
      <c r="AK246" s="10">
        <v>2120.4549000000002</v>
      </c>
      <c r="AL246" s="10">
        <v>2007.98035</v>
      </c>
      <c r="AM246" s="10">
        <v>1.1987993708331171</v>
      </c>
      <c r="AN246" s="10">
        <v>1.2659486433719334</v>
      </c>
      <c r="AO246" s="10">
        <v>3535</v>
      </c>
      <c r="AP246" s="10">
        <v>3566</v>
      </c>
      <c r="AQ246" s="10">
        <v>0.87</v>
      </c>
      <c r="AR246" s="10">
        <v>1.95</v>
      </c>
      <c r="AS246" s="10">
        <v>2</v>
      </c>
      <c r="AT246" s="10">
        <v>1.67</v>
      </c>
      <c r="AU246" s="10">
        <v>1661.5</v>
      </c>
      <c r="AV246" s="10">
        <v>1.641</v>
      </c>
      <c r="AW246" s="12"/>
      <c r="AX246" s="9" t="s">
        <v>75</v>
      </c>
      <c r="AY246" s="12"/>
      <c r="AZ246" s="12" t="s">
        <v>77</v>
      </c>
      <c r="BA246" s="12"/>
      <c r="BB246" s="10">
        <v>0</v>
      </c>
      <c r="BC246" s="10">
        <v>2</v>
      </c>
      <c r="BD246" s="10">
        <v>17.88</v>
      </c>
      <c r="BE246" s="10">
        <v>0</v>
      </c>
      <c r="BF246" s="10">
        <v>0</v>
      </c>
      <c r="BG246" s="10">
        <v>0</v>
      </c>
      <c r="BH246" s="10">
        <v>0</v>
      </c>
      <c r="BI246" s="10">
        <v>1</v>
      </c>
      <c r="BJ246" s="10">
        <v>3535</v>
      </c>
      <c r="BK246" s="10">
        <v>3.4287099903006788</v>
      </c>
      <c r="BL246" s="10">
        <v>1.1987993708331171</v>
      </c>
      <c r="BM246" s="10">
        <v>419</v>
      </c>
      <c r="BN246" s="9" t="s">
        <v>78</v>
      </c>
      <c r="BO246" s="9" t="s">
        <v>78</v>
      </c>
      <c r="BP246" s="12"/>
      <c r="BQ246" s="12"/>
    </row>
    <row r="247" spans="1:69" s="13" customFormat="1" ht="15" customHeight="1" x14ac:dyDescent="0.25">
      <c r="A247" s="9" t="s">
        <v>65</v>
      </c>
      <c r="B247" s="9" t="s">
        <v>66</v>
      </c>
      <c r="C247" s="9" t="s">
        <v>275</v>
      </c>
      <c r="D247" s="9" t="s">
        <v>276</v>
      </c>
      <c r="E247" s="9" t="s">
        <v>69</v>
      </c>
      <c r="F247" s="10">
        <v>0.45</v>
      </c>
      <c r="G247" s="10">
        <v>1.03</v>
      </c>
      <c r="H247" s="9" t="s">
        <v>86</v>
      </c>
      <c r="I247" s="9"/>
      <c r="J247" s="10">
        <v>2015</v>
      </c>
      <c r="K247" s="9" t="s">
        <v>71</v>
      </c>
      <c r="L247" s="11">
        <v>42091</v>
      </c>
      <c r="M247" s="11">
        <v>42145</v>
      </c>
      <c r="N247" s="10">
        <v>4.47</v>
      </c>
      <c r="O247" s="10">
        <v>10.38</v>
      </c>
      <c r="P247" s="10">
        <v>11.49</v>
      </c>
      <c r="Q247" s="10">
        <v>-9.66</v>
      </c>
      <c r="R247" s="10">
        <v>10.78</v>
      </c>
      <c r="S247" s="10">
        <v>14.01</v>
      </c>
      <c r="T247" s="9" t="s">
        <v>72</v>
      </c>
      <c r="U247" s="9" t="s">
        <v>73</v>
      </c>
      <c r="V247" s="9" t="s">
        <v>74</v>
      </c>
      <c r="W247" s="32">
        <f>VLOOKUP(V247,Tables!$M$2:$N$9,2,FALSE)</f>
        <v>0.44</v>
      </c>
      <c r="X247" s="32">
        <f>VLOOKUP(V247,Tables!$M$2:$P$9,3,FALSE)</f>
        <v>0.19</v>
      </c>
      <c r="Y247" s="32">
        <f>VLOOKUP(V247,Tables!$M$2:$P$9,4,FALSE)</f>
        <v>2.5000000000000001E-2</v>
      </c>
      <c r="Z247" s="32">
        <v>19.2</v>
      </c>
      <c r="AA247" s="10">
        <v>865</v>
      </c>
      <c r="AB247" s="10">
        <v>1162.9593649963174</v>
      </c>
      <c r="AC247" s="10">
        <v>25.62</v>
      </c>
      <c r="AD247" s="10">
        <v>101400</v>
      </c>
      <c r="AE247" s="10">
        <v>453.25799999999998</v>
      </c>
      <c r="AF247" s="10">
        <v>98930</v>
      </c>
      <c r="AG247" s="10">
        <v>1026.8933999999999</v>
      </c>
      <c r="AH247" s="10">
        <v>0</v>
      </c>
      <c r="AI247" s="10">
        <v>0</v>
      </c>
      <c r="AJ247" s="10">
        <v>0</v>
      </c>
      <c r="AK247" s="10">
        <v>573.6354</v>
      </c>
      <c r="AL247" s="10">
        <v>613.20740000000001</v>
      </c>
      <c r="AM247" s="10">
        <v>1.5079264633946929</v>
      </c>
      <c r="AN247" s="10">
        <v>1.4106157231631582</v>
      </c>
      <c r="AO247" s="10">
        <v>2470</v>
      </c>
      <c r="AP247" s="10">
        <v>2478</v>
      </c>
      <c r="AQ247" s="10">
        <v>0.32</v>
      </c>
      <c r="AR247" s="10">
        <v>2.2799999999999998</v>
      </c>
      <c r="AS247" s="10">
        <v>2.2400000000000002</v>
      </c>
      <c r="AT247" s="10">
        <v>1.56</v>
      </c>
      <c r="AU247" s="10">
        <v>794</v>
      </c>
      <c r="AV247" s="10">
        <v>1.9650000000000001</v>
      </c>
      <c r="AW247" s="12"/>
      <c r="AX247" s="9" t="s">
        <v>123</v>
      </c>
      <c r="AY247" s="12"/>
      <c r="AZ247" s="12" t="s">
        <v>77</v>
      </c>
      <c r="BA247" s="12"/>
      <c r="BB247" s="10">
        <v>0</v>
      </c>
      <c r="BC247" s="10">
        <v>2</v>
      </c>
      <c r="BD247" s="10">
        <v>16.55</v>
      </c>
      <c r="BE247" s="10">
        <v>0</v>
      </c>
      <c r="BF247" s="10">
        <v>0</v>
      </c>
      <c r="BG247" s="10">
        <v>0</v>
      </c>
      <c r="BH247" s="10">
        <v>0</v>
      </c>
      <c r="BI247" s="10">
        <v>1</v>
      </c>
      <c r="BJ247" s="10">
        <v>2470</v>
      </c>
      <c r="BK247" s="10">
        <v>2.4358974358974357</v>
      </c>
      <c r="BL247" s="10">
        <v>1.507905433933346</v>
      </c>
      <c r="BM247" s="10">
        <v>640</v>
      </c>
      <c r="BN247" s="9" t="s">
        <v>78</v>
      </c>
      <c r="BO247" s="9" t="s">
        <v>78</v>
      </c>
      <c r="BP247" s="12"/>
      <c r="BQ247" s="12"/>
    </row>
    <row r="248" spans="1:69" s="13" customFormat="1" ht="15" customHeight="1" x14ac:dyDescent="0.25">
      <c r="A248" s="9" t="s">
        <v>65</v>
      </c>
      <c r="B248" s="9" t="s">
        <v>66</v>
      </c>
      <c r="C248" s="9" t="s">
        <v>136</v>
      </c>
      <c r="D248" s="9" t="s">
        <v>139</v>
      </c>
      <c r="E248" s="9" t="s">
        <v>69</v>
      </c>
      <c r="F248" s="10">
        <v>0.55000000000000004</v>
      </c>
      <c r="G248" s="10">
        <v>1.29</v>
      </c>
      <c r="H248" s="9" t="s">
        <v>86</v>
      </c>
      <c r="I248" s="9"/>
      <c r="J248" s="10">
        <v>2015</v>
      </c>
      <c r="K248" s="9" t="s">
        <v>88</v>
      </c>
      <c r="L248" s="11">
        <v>42103</v>
      </c>
      <c r="M248" s="11">
        <v>42152</v>
      </c>
      <c r="N248" s="10">
        <v>4.6100000000000003</v>
      </c>
      <c r="O248" s="10">
        <v>11.07</v>
      </c>
      <c r="P248" s="10">
        <v>12.06</v>
      </c>
      <c r="Q248" s="10">
        <v>-8.2100000000000009</v>
      </c>
      <c r="R248" s="10">
        <v>11.61</v>
      </c>
      <c r="S248" s="10">
        <v>15.06</v>
      </c>
      <c r="T248" s="9" t="s">
        <v>72</v>
      </c>
      <c r="U248" s="9" t="s">
        <v>73</v>
      </c>
      <c r="V248" s="9" t="s">
        <v>74</v>
      </c>
      <c r="W248" s="32">
        <f>VLOOKUP(V248,Tables!$M$2:$N$9,2,FALSE)</f>
        <v>0.44</v>
      </c>
      <c r="X248" s="32">
        <f>VLOOKUP(V248,Tables!$M$2:$P$9,3,FALSE)</f>
        <v>0.19</v>
      </c>
      <c r="Y248" s="32">
        <f>VLOOKUP(V248,Tables!$M$2:$P$9,4,FALSE)</f>
        <v>2.5000000000000001E-2</v>
      </c>
      <c r="Z248" s="32">
        <v>19.2</v>
      </c>
      <c r="AA248" s="10">
        <v>1026</v>
      </c>
      <c r="AB248" s="10">
        <v>1443.8862051114638</v>
      </c>
      <c r="AC248" s="10">
        <v>28.94</v>
      </c>
      <c r="AD248" s="10">
        <v>119600</v>
      </c>
      <c r="AE248" s="10">
        <v>551.35599999999999</v>
      </c>
      <c r="AF248" s="10">
        <v>116730</v>
      </c>
      <c r="AG248" s="10">
        <v>1292.2011</v>
      </c>
      <c r="AH248" s="10">
        <v>0</v>
      </c>
      <c r="AI248" s="10">
        <v>0</v>
      </c>
      <c r="AJ248" s="10">
        <v>0</v>
      </c>
      <c r="AK248" s="10">
        <v>740.8451</v>
      </c>
      <c r="AL248" s="10">
        <v>803.87929999999994</v>
      </c>
      <c r="AM248" s="10">
        <v>1.3849048876748999</v>
      </c>
      <c r="AN248" s="10">
        <v>1.2763110083814821</v>
      </c>
      <c r="AO248" s="10">
        <v>2870</v>
      </c>
      <c r="AP248" s="10">
        <v>2637</v>
      </c>
      <c r="AQ248" s="10">
        <v>-8.84</v>
      </c>
      <c r="AR248" s="10">
        <v>2.41</v>
      </c>
      <c r="AS248" s="10">
        <v>2.34</v>
      </c>
      <c r="AT248" s="10">
        <v>1.79</v>
      </c>
      <c r="AU248" s="10">
        <v>836</v>
      </c>
      <c r="AV248" s="10">
        <v>1.9650000000000001</v>
      </c>
      <c r="AW248" s="12"/>
      <c r="AX248" s="9" t="s">
        <v>123</v>
      </c>
      <c r="AY248" s="12"/>
      <c r="AZ248" s="12" t="s">
        <v>77</v>
      </c>
      <c r="BA248" s="12"/>
      <c r="BB248" s="10">
        <v>0</v>
      </c>
      <c r="BC248" s="10">
        <v>1</v>
      </c>
      <c r="BD248" s="10">
        <v>17.27</v>
      </c>
      <c r="BE248" s="10">
        <v>0</v>
      </c>
      <c r="BF248" s="10">
        <v>0</v>
      </c>
      <c r="BG248" s="10">
        <v>0</v>
      </c>
      <c r="BH248" s="10">
        <v>0</v>
      </c>
      <c r="BI248" s="10">
        <v>1</v>
      </c>
      <c r="BJ248" s="10">
        <v>2675</v>
      </c>
      <c r="BK248" s="10">
        <v>2.2366220735785953</v>
      </c>
      <c r="BL248" s="10">
        <v>1.3808701702770387</v>
      </c>
      <c r="BM248" s="10">
        <v>708</v>
      </c>
      <c r="BN248" s="9" t="s">
        <v>78</v>
      </c>
      <c r="BO248" s="9" t="s">
        <v>134</v>
      </c>
      <c r="BP248" s="12"/>
      <c r="BQ248" s="12"/>
    </row>
    <row r="249" spans="1:69" s="13" customFormat="1" ht="15" customHeight="1" x14ac:dyDescent="0.25">
      <c r="A249" s="9" t="s">
        <v>65</v>
      </c>
      <c r="B249" s="9" t="s">
        <v>66</v>
      </c>
      <c r="C249" s="9" t="s">
        <v>140</v>
      </c>
      <c r="D249" s="9" t="s">
        <v>141</v>
      </c>
      <c r="E249" s="9" t="s">
        <v>69</v>
      </c>
      <c r="F249" s="10">
        <v>0.55000000000000004</v>
      </c>
      <c r="G249" s="10">
        <v>1.35</v>
      </c>
      <c r="H249" s="9" t="s">
        <v>86</v>
      </c>
      <c r="I249" s="9"/>
      <c r="J249" s="10">
        <v>2015</v>
      </c>
      <c r="K249" s="9" t="s">
        <v>88</v>
      </c>
      <c r="L249" s="11">
        <v>42103</v>
      </c>
      <c r="M249" s="11">
        <v>42152</v>
      </c>
      <c r="N249" s="10">
        <v>4.5</v>
      </c>
      <c r="O249" s="10">
        <v>11.34</v>
      </c>
      <c r="P249" s="10">
        <v>11.62</v>
      </c>
      <c r="Q249" s="10">
        <v>-2.41</v>
      </c>
      <c r="R249" s="10">
        <v>11.12</v>
      </c>
      <c r="S249" s="10">
        <v>14.8</v>
      </c>
      <c r="T249" s="9" t="s">
        <v>72</v>
      </c>
      <c r="U249" s="9" t="s">
        <v>73</v>
      </c>
      <c r="V249" s="9" t="s">
        <v>74</v>
      </c>
      <c r="W249" s="32">
        <f>VLOOKUP(V249,Tables!$M$2:$N$9,2,FALSE)</f>
        <v>0.44</v>
      </c>
      <c r="X249" s="32">
        <f>VLOOKUP(V249,Tables!$M$2:$P$9,3,FALSE)</f>
        <v>0.19</v>
      </c>
      <c r="Y249" s="32">
        <f>VLOOKUP(V249,Tables!$M$2:$P$9,4,FALSE)</f>
        <v>2.5000000000000001E-2</v>
      </c>
      <c r="Z249" s="32">
        <v>19.2</v>
      </c>
      <c r="AA249" s="10">
        <v>997.5</v>
      </c>
      <c r="AB249" s="10">
        <v>1450.7399063807295</v>
      </c>
      <c r="AC249" s="10">
        <v>31.24</v>
      </c>
      <c r="AD249" s="10">
        <v>121800</v>
      </c>
      <c r="AE249" s="10">
        <v>548.1</v>
      </c>
      <c r="AF249" s="10">
        <v>119485</v>
      </c>
      <c r="AG249" s="10">
        <v>1354.9599000000001</v>
      </c>
      <c r="AH249" s="10">
        <v>0</v>
      </c>
      <c r="AI249" s="10">
        <v>0</v>
      </c>
      <c r="AJ249" s="10">
        <v>0</v>
      </c>
      <c r="AK249" s="10">
        <v>806.85990000000004</v>
      </c>
      <c r="AL249" s="10">
        <v>780.57320000000004</v>
      </c>
      <c r="AM249" s="10">
        <v>1.2362741040916769</v>
      </c>
      <c r="AN249" s="10">
        <v>1.277907055994236</v>
      </c>
      <c r="AO249" s="10">
        <v>2315</v>
      </c>
      <c r="AP249" s="10">
        <v>2689</v>
      </c>
      <c r="AQ249" s="10">
        <v>13.91</v>
      </c>
      <c r="AR249" s="10">
        <v>2.2799999999999998</v>
      </c>
      <c r="AS249" s="10">
        <v>2.31</v>
      </c>
      <c r="AT249" s="10">
        <v>1.89</v>
      </c>
      <c r="AU249" s="10">
        <v>815.5</v>
      </c>
      <c r="AV249" s="10">
        <v>1.9650000000000001</v>
      </c>
      <c r="AW249" s="12"/>
      <c r="AX249" s="9" t="s">
        <v>123</v>
      </c>
      <c r="AY249" s="12"/>
      <c r="AZ249" s="12" t="s">
        <v>77</v>
      </c>
      <c r="BA249" s="12"/>
      <c r="BB249" s="10">
        <v>0</v>
      </c>
      <c r="BC249" s="10">
        <v>1</v>
      </c>
      <c r="BD249" s="10">
        <v>17.27</v>
      </c>
      <c r="BE249" s="10">
        <v>0</v>
      </c>
      <c r="BF249" s="10">
        <v>0</v>
      </c>
      <c r="BG249" s="10">
        <v>0</v>
      </c>
      <c r="BH249" s="10">
        <v>0</v>
      </c>
      <c r="BI249" s="10">
        <v>1</v>
      </c>
      <c r="BJ249" s="10">
        <v>2315</v>
      </c>
      <c r="BK249" s="10">
        <v>1.9006568144499179</v>
      </c>
      <c r="BL249" s="10">
        <v>1.2362741040916769</v>
      </c>
      <c r="BM249" s="10">
        <v>1091</v>
      </c>
      <c r="BN249" s="9" t="s">
        <v>78</v>
      </c>
      <c r="BO249" s="9" t="s">
        <v>78</v>
      </c>
      <c r="BP249" s="12"/>
      <c r="BQ249" s="12"/>
    </row>
    <row r="250" spans="1:69" s="13" customFormat="1" ht="15" customHeight="1" x14ac:dyDescent="0.25">
      <c r="A250" s="9" t="s">
        <v>65</v>
      </c>
      <c r="B250" s="9" t="s">
        <v>66</v>
      </c>
      <c r="C250" s="9" t="s">
        <v>179</v>
      </c>
      <c r="D250" s="9" t="s">
        <v>177</v>
      </c>
      <c r="E250" s="9" t="s">
        <v>69</v>
      </c>
      <c r="F250" s="10">
        <v>3.04</v>
      </c>
      <c r="G250" s="10">
        <v>7.62</v>
      </c>
      <c r="H250" s="9" t="s">
        <v>86</v>
      </c>
      <c r="I250" s="9"/>
      <c r="J250" s="10">
        <v>2014</v>
      </c>
      <c r="K250" s="9" t="s">
        <v>119</v>
      </c>
      <c r="L250" s="11">
        <v>42104</v>
      </c>
      <c r="M250" s="11">
        <v>42228</v>
      </c>
      <c r="N250" s="10">
        <v>69.06</v>
      </c>
      <c r="O250" s="10">
        <v>176.8</v>
      </c>
      <c r="P250" s="10">
        <v>163.41999999999999</v>
      </c>
      <c r="Q250" s="10">
        <v>8.19</v>
      </c>
      <c r="R250" s="10">
        <v>170.13</v>
      </c>
      <c r="S250" s="10">
        <v>180.99</v>
      </c>
      <c r="T250" s="9" t="s">
        <v>81</v>
      </c>
      <c r="U250" s="9" t="s">
        <v>82</v>
      </c>
      <c r="V250" s="9" t="s">
        <v>74</v>
      </c>
      <c r="W250" s="32">
        <v>0.46</v>
      </c>
      <c r="X250" s="32">
        <v>0.19863636363636364</v>
      </c>
      <c r="Y250" s="32">
        <v>2.6136363636363638E-2</v>
      </c>
      <c r="Z250" s="32">
        <v>20.075714285714284</v>
      </c>
      <c r="AA250" s="10">
        <v>19412.5</v>
      </c>
      <c r="AB250" s="10">
        <v>23254.93871617064</v>
      </c>
      <c r="AC250" s="10">
        <v>16.52</v>
      </c>
      <c r="AD250" s="10">
        <v>123069</v>
      </c>
      <c r="AE250" s="10">
        <v>8499.1451400000005</v>
      </c>
      <c r="AF250" s="10">
        <v>120734</v>
      </c>
      <c r="AG250" s="10">
        <v>21345.771199999999</v>
      </c>
      <c r="AH250" s="10">
        <v>0</v>
      </c>
      <c r="AI250" s="10">
        <v>0</v>
      </c>
      <c r="AJ250" s="10">
        <v>0</v>
      </c>
      <c r="AK250" s="10">
        <v>12846.626060000001</v>
      </c>
      <c r="AL250" s="10">
        <v>12041.33028</v>
      </c>
      <c r="AM250" s="10">
        <v>1.5110971479464079</v>
      </c>
      <c r="AN250" s="10">
        <v>1.6121557625774219</v>
      </c>
      <c r="AO250" s="10">
        <v>2335</v>
      </c>
      <c r="AP250" s="10">
        <v>4500</v>
      </c>
      <c r="AQ250" s="10">
        <v>48.11</v>
      </c>
      <c r="AR250" s="10">
        <v>1.1200000000000001</v>
      </c>
      <c r="AS250" s="10">
        <v>1.1499999999999999</v>
      </c>
      <c r="AT250" s="10">
        <v>0.76</v>
      </c>
      <c r="AU250" s="10">
        <v>14987.5</v>
      </c>
      <c r="AV250" s="10">
        <v>1.1399999999999999</v>
      </c>
      <c r="AW250" s="9" t="s">
        <v>154</v>
      </c>
      <c r="AX250" s="9" t="s">
        <v>75</v>
      </c>
      <c r="AY250" s="12"/>
      <c r="AZ250" s="12" t="s">
        <v>77</v>
      </c>
      <c r="BA250" s="12"/>
      <c r="BB250" s="10">
        <v>0</v>
      </c>
      <c r="BC250" s="10">
        <v>15</v>
      </c>
      <c r="BD250" s="10">
        <v>20.8</v>
      </c>
      <c r="BE250" s="10">
        <v>0</v>
      </c>
      <c r="BF250" s="10">
        <v>0</v>
      </c>
      <c r="BG250" s="10">
        <v>1</v>
      </c>
      <c r="BH250" s="10">
        <v>0</v>
      </c>
      <c r="BI250" s="10">
        <v>1</v>
      </c>
      <c r="BJ250" s="10">
        <v>10159.77</v>
      </c>
      <c r="BK250" s="10">
        <v>8.7317949556241174</v>
      </c>
      <c r="BL250" s="10">
        <v>1.5790183341482851</v>
      </c>
      <c r="BM250" s="10">
        <v>215</v>
      </c>
      <c r="BN250" s="9" t="s">
        <v>78</v>
      </c>
      <c r="BO250" s="9" t="s">
        <v>78</v>
      </c>
      <c r="BP250" s="12"/>
      <c r="BQ250" s="12"/>
    </row>
    <row r="251" spans="1:69" s="13" customFormat="1" ht="15" customHeight="1" x14ac:dyDescent="0.25">
      <c r="A251" s="9" t="s">
        <v>65</v>
      </c>
      <c r="B251" s="9" t="s">
        <v>66</v>
      </c>
      <c r="C251" s="9" t="s">
        <v>198</v>
      </c>
      <c r="D251" s="9" t="s">
        <v>199</v>
      </c>
      <c r="E251" s="9" t="s">
        <v>69</v>
      </c>
      <c r="F251" s="10">
        <v>1.03</v>
      </c>
      <c r="G251" s="10">
        <v>2.1800000000000002</v>
      </c>
      <c r="H251" s="9" t="s">
        <v>86</v>
      </c>
      <c r="I251" s="9"/>
      <c r="J251" s="10">
        <v>2015</v>
      </c>
      <c r="K251" s="9" t="s">
        <v>88</v>
      </c>
      <c r="L251" s="11">
        <v>42108</v>
      </c>
      <c r="M251" s="11">
        <v>42166</v>
      </c>
      <c r="N251" s="10">
        <v>8.77</v>
      </c>
      <c r="O251" s="10">
        <v>19.12</v>
      </c>
      <c r="P251" s="10">
        <v>22.49</v>
      </c>
      <c r="Q251" s="10">
        <v>-14.98</v>
      </c>
      <c r="R251" s="10">
        <v>21.91</v>
      </c>
      <c r="S251" s="10">
        <v>28.51</v>
      </c>
      <c r="T251" s="9" t="s">
        <v>79</v>
      </c>
      <c r="U251" s="9" t="s">
        <v>73</v>
      </c>
      <c r="V251" s="9" t="s">
        <v>74</v>
      </c>
      <c r="W251" s="32">
        <f>VLOOKUP(V251,Tables!$M$2:$N$9,2,FALSE)</f>
        <v>0.44</v>
      </c>
      <c r="X251" s="32">
        <f>VLOOKUP(V251,Tables!$M$2:$P$9,3,FALSE)</f>
        <v>0.19</v>
      </c>
      <c r="Y251" s="32">
        <f>VLOOKUP(V251,Tables!$M$2:$P$9,4,FALSE)</f>
        <v>2.5000000000000001E-2</v>
      </c>
      <c r="Z251" s="32">
        <v>19.2</v>
      </c>
      <c r="AA251" s="10">
        <v>1871.5</v>
      </c>
      <c r="AB251" s="10">
        <v>2739.8232393304511</v>
      </c>
      <c r="AC251" s="10">
        <v>31.69</v>
      </c>
      <c r="AD251" s="10">
        <v>117800</v>
      </c>
      <c r="AE251" s="10">
        <v>1033.106</v>
      </c>
      <c r="AF251" s="10">
        <v>113875</v>
      </c>
      <c r="AG251" s="10">
        <v>2177.29</v>
      </c>
      <c r="AH251" s="10">
        <v>0</v>
      </c>
      <c r="AI251" s="10">
        <v>0</v>
      </c>
      <c r="AJ251" s="10">
        <v>0</v>
      </c>
      <c r="AK251" s="10">
        <v>1144.184</v>
      </c>
      <c r="AL251" s="10">
        <v>1461.89525</v>
      </c>
      <c r="AM251" s="10">
        <v>1.6356634946826734</v>
      </c>
      <c r="AN251" s="10">
        <v>1.2801874826530835</v>
      </c>
      <c r="AO251" s="10">
        <v>3925</v>
      </c>
      <c r="AP251" s="10">
        <v>2563</v>
      </c>
      <c r="AQ251" s="10">
        <v>-53.14</v>
      </c>
      <c r="AR251" s="10">
        <v>2.1</v>
      </c>
      <c r="AS251" s="10">
        <v>1.95</v>
      </c>
      <c r="AT251" s="10">
        <v>1.34</v>
      </c>
      <c r="AU251" s="10">
        <v>1456</v>
      </c>
      <c r="AV251" s="10">
        <v>1.641</v>
      </c>
      <c r="AW251" s="12"/>
      <c r="AX251" s="9" t="s">
        <v>123</v>
      </c>
      <c r="AY251" s="12"/>
      <c r="AZ251" s="12" t="s">
        <v>77</v>
      </c>
      <c r="BA251" s="12"/>
      <c r="BB251" s="10">
        <v>0</v>
      </c>
      <c r="BC251" s="10">
        <v>1</v>
      </c>
      <c r="BD251" s="10">
        <v>18.100000000000001</v>
      </c>
      <c r="BE251" s="10">
        <v>0</v>
      </c>
      <c r="BF251" s="10">
        <v>0</v>
      </c>
      <c r="BG251" s="10">
        <v>0</v>
      </c>
      <c r="BH251" s="10">
        <v>0</v>
      </c>
      <c r="BI251" s="10">
        <v>1</v>
      </c>
      <c r="BJ251" s="10">
        <v>3925</v>
      </c>
      <c r="BK251" s="10">
        <v>3.3319185059422751</v>
      </c>
      <c r="BL251" s="10">
        <v>1.635654917452521</v>
      </c>
      <c r="BM251" s="10">
        <v>3901</v>
      </c>
      <c r="BN251" s="9" t="s">
        <v>134</v>
      </c>
      <c r="BO251" s="9" t="s">
        <v>95</v>
      </c>
      <c r="BP251" s="12"/>
      <c r="BQ251" s="12"/>
    </row>
    <row r="252" spans="1:69" s="13" customFormat="1" ht="15" customHeight="1" x14ac:dyDescent="0.25">
      <c r="A252" s="9" t="s">
        <v>65</v>
      </c>
      <c r="B252" s="9" t="s">
        <v>66</v>
      </c>
      <c r="C252" s="9" t="s">
        <v>80</v>
      </c>
      <c r="D252" s="9" t="s">
        <v>302</v>
      </c>
      <c r="E252" s="9" t="s">
        <v>69</v>
      </c>
      <c r="F252" s="10">
        <v>3.37</v>
      </c>
      <c r="G252" s="10">
        <v>6.51</v>
      </c>
      <c r="H252" s="9" t="s">
        <v>86</v>
      </c>
      <c r="I252" s="9" t="s">
        <v>303</v>
      </c>
      <c r="J252" s="10">
        <v>2014</v>
      </c>
      <c r="K252" s="9" t="s">
        <v>214</v>
      </c>
      <c r="L252" s="11">
        <v>42109</v>
      </c>
      <c r="M252" s="11">
        <v>42202</v>
      </c>
      <c r="N252" s="10">
        <v>81.84</v>
      </c>
      <c r="O252" s="10">
        <v>160.85</v>
      </c>
      <c r="P252" s="10">
        <v>150.76</v>
      </c>
      <c r="Q252" s="10">
        <v>6.69</v>
      </c>
      <c r="R252" s="10">
        <v>155.62</v>
      </c>
      <c r="S252" s="10">
        <v>162.22999999999999</v>
      </c>
      <c r="T252" s="9" t="s">
        <v>115</v>
      </c>
      <c r="U252" s="9" t="s">
        <v>109</v>
      </c>
      <c r="V252" s="9" t="s">
        <v>110</v>
      </c>
      <c r="W252" s="32">
        <f>VLOOKUP(V252,Tables!$M$2:$N$9,2,FALSE)</f>
        <v>0.42</v>
      </c>
      <c r="X252" s="32">
        <f>VLOOKUP(V252,Tables!$M$2:$P$9,3,FALSE)</f>
        <v>0.2</v>
      </c>
      <c r="Y252" s="32">
        <f>VLOOKUP(V252,Tables!$M$2:$P$9,4,FALSE)</f>
        <v>4.2000000000000003E-2</v>
      </c>
      <c r="Z252" s="32">
        <v>18.329999999999998</v>
      </c>
      <c r="AA252" s="10">
        <v>13225</v>
      </c>
      <c r="AB252" s="10">
        <v>15585.12038489702</v>
      </c>
      <c r="AC252" s="10">
        <v>15.14</v>
      </c>
      <c r="AD252" s="10">
        <v>115215</v>
      </c>
      <c r="AE252" s="10">
        <v>9429.1955999999991</v>
      </c>
      <c r="AF252" s="10">
        <v>113400</v>
      </c>
      <c r="AG252" s="10">
        <v>18240.39</v>
      </c>
      <c r="AH252" s="10">
        <v>0</v>
      </c>
      <c r="AI252" s="10">
        <v>0</v>
      </c>
      <c r="AJ252" s="10">
        <v>0</v>
      </c>
      <c r="AK252" s="10">
        <v>8811.1944000000003</v>
      </c>
      <c r="AL252" s="10">
        <v>8218.1124</v>
      </c>
      <c r="AM252" s="10">
        <v>1.5009315876630756</v>
      </c>
      <c r="AN252" s="10">
        <v>1.6092503188445073</v>
      </c>
      <c r="AO252" s="10">
        <v>1855</v>
      </c>
      <c r="AP252" s="10">
        <v>3196</v>
      </c>
      <c r="AQ252" s="10">
        <v>41.96</v>
      </c>
      <c r="AR252" s="10">
        <v>1.06</v>
      </c>
      <c r="AS252" s="10">
        <v>1.08</v>
      </c>
      <c r="AT252" s="10">
        <v>0.73</v>
      </c>
      <c r="AU252" s="10">
        <v>9962.5</v>
      </c>
      <c r="AV252" s="10">
        <v>1.1100000000000001</v>
      </c>
      <c r="AW252" s="9" t="s">
        <v>154</v>
      </c>
      <c r="AX252" s="9" t="s">
        <v>75</v>
      </c>
      <c r="AY252" s="12"/>
      <c r="AZ252" s="12" t="s">
        <v>77</v>
      </c>
      <c r="BA252" s="12"/>
      <c r="BB252" s="10">
        <v>0</v>
      </c>
      <c r="BC252" s="10">
        <v>10</v>
      </c>
      <c r="BD252" s="10">
        <v>19.36</v>
      </c>
      <c r="BE252" s="10">
        <v>0</v>
      </c>
      <c r="BF252" s="10">
        <v>0</v>
      </c>
      <c r="BG252" s="10">
        <v>1</v>
      </c>
      <c r="BH252" s="10">
        <v>0</v>
      </c>
      <c r="BI252" s="10">
        <v>1</v>
      </c>
      <c r="BJ252" s="10">
        <v>10313.86</v>
      </c>
      <c r="BK252" s="10">
        <v>9.6100121398630751</v>
      </c>
      <c r="BL252" s="10">
        <v>1.6238969722100511</v>
      </c>
      <c r="BM252" s="10">
        <v>430</v>
      </c>
      <c r="BN252" s="9" t="s">
        <v>95</v>
      </c>
      <c r="BO252" s="9" t="s">
        <v>95</v>
      </c>
      <c r="BP252" s="12"/>
      <c r="BQ252" s="12"/>
    </row>
    <row r="253" spans="1:69" s="13" customFormat="1" ht="15" customHeight="1" x14ac:dyDescent="0.25">
      <c r="A253" s="9" t="s">
        <v>65</v>
      </c>
      <c r="B253" s="9" t="s">
        <v>66</v>
      </c>
      <c r="C253" s="9" t="s">
        <v>124</v>
      </c>
      <c r="D253" s="9" t="s">
        <v>125</v>
      </c>
      <c r="E253" s="9" t="s">
        <v>69</v>
      </c>
      <c r="F253" s="10">
        <v>0.85</v>
      </c>
      <c r="G253" s="10">
        <v>4.04</v>
      </c>
      <c r="H253" s="9" t="s">
        <v>86</v>
      </c>
      <c r="I253" s="9"/>
      <c r="J253" s="10">
        <v>2015</v>
      </c>
      <c r="K253" s="9" t="s">
        <v>71</v>
      </c>
      <c r="L253" s="11">
        <v>42111</v>
      </c>
      <c r="M253" s="11">
        <v>42203</v>
      </c>
      <c r="N253" s="10">
        <v>8.19</v>
      </c>
      <c r="O253" s="10">
        <v>39.909999999999997</v>
      </c>
      <c r="P253" s="10">
        <v>42.87</v>
      </c>
      <c r="Q253" s="10">
        <v>-6.9</v>
      </c>
      <c r="R253" s="10">
        <v>42.53</v>
      </c>
      <c r="S253" s="10">
        <v>49.28</v>
      </c>
      <c r="T253" s="9" t="s">
        <v>79</v>
      </c>
      <c r="U253" s="9" t="s">
        <v>73</v>
      </c>
      <c r="V253" s="9" t="s">
        <v>74</v>
      </c>
      <c r="W253" s="32">
        <f>VLOOKUP(V253,Tables!$M$2:$N$9,2,FALSE)</f>
        <v>0.44</v>
      </c>
      <c r="X253" s="32">
        <f>VLOOKUP(V253,Tables!$M$2:$P$9,3,FALSE)</f>
        <v>0.19</v>
      </c>
      <c r="Y253" s="32">
        <f>VLOOKUP(V253,Tables!$M$2:$P$9,4,FALSE)</f>
        <v>2.5000000000000001E-2</v>
      </c>
      <c r="Z253" s="32">
        <v>19.2</v>
      </c>
      <c r="AA253" s="10">
        <v>4134.5</v>
      </c>
      <c r="AB253" s="10">
        <v>4958.0816266184383</v>
      </c>
      <c r="AC253" s="10">
        <v>16.61</v>
      </c>
      <c r="AD253" s="10">
        <v>103925</v>
      </c>
      <c r="AE253" s="10">
        <v>851.14575000000002</v>
      </c>
      <c r="AF253" s="10">
        <v>101170</v>
      </c>
      <c r="AG253" s="10">
        <v>4037.6947</v>
      </c>
      <c r="AH253" s="10">
        <v>0</v>
      </c>
      <c r="AI253" s="10">
        <v>0</v>
      </c>
      <c r="AJ253" s="10">
        <v>0</v>
      </c>
      <c r="AK253" s="10">
        <v>3186.5489499999999</v>
      </c>
      <c r="AL253" s="10">
        <v>3451.6143499999998</v>
      </c>
      <c r="AM253" s="10">
        <v>1.2974851680844257</v>
      </c>
      <c r="AN253" s="10">
        <v>1.197845292305034</v>
      </c>
      <c r="AO253" s="10">
        <v>2925</v>
      </c>
      <c r="AP253" s="10">
        <v>3339</v>
      </c>
      <c r="AQ253" s="10">
        <v>12.4</v>
      </c>
      <c r="AR253" s="10">
        <v>2.2000000000000002</v>
      </c>
      <c r="AS253" s="10">
        <v>2.11</v>
      </c>
      <c r="AT253" s="10">
        <v>1.72</v>
      </c>
      <c r="AU253" s="10">
        <v>2850</v>
      </c>
      <c r="AV253" s="10">
        <v>1.621</v>
      </c>
      <c r="AW253" s="12"/>
      <c r="AX253" s="9" t="s">
        <v>123</v>
      </c>
      <c r="AY253" s="12"/>
      <c r="AZ253" s="12" t="s">
        <v>77</v>
      </c>
      <c r="BA253" s="12"/>
      <c r="BB253" s="10">
        <v>0</v>
      </c>
      <c r="BC253" s="10">
        <v>0</v>
      </c>
      <c r="BD253" s="10">
        <v>19.52</v>
      </c>
      <c r="BE253" s="10">
        <v>0</v>
      </c>
      <c r="BF253" s="10">
        <v>0</v>
      </c>
      <c r="BG253" s="10">
        <v>0</v>
      </c>
      <c r="BH253" s="10">
        <v>0</v>
      </c>
      <c r="BI253" s="10">
        <v>2</v>
      </c>
      <c r="BJ253" s="10">
        <v>4230</v>
      </c>
      <c r="BK253" s="10">
        <v>4.0056818181818183</v>
      </c>
      <c r="BL253" s="10">
        <v>1.3313040347061389</v>
      </c>
      <c r="BM253" s="10">
        <v>505</v>
      </c>
      <c r="BN253" s="9" t="s">
        <v>78</v>
      </c>
      <c r="BO253" s="9" t="s">
        <v>78</v>
      </c>
      <c r="BP253" s="12"/>
      <c r="BQ253" s="12"/>
    </row>
    <row r="254" spans="1:69" s="13" customFormat="1" ht="15" customHeight="1" x14ac:dyDescent="0.25">
      <c r="A254" s="9" t="s">
        <v>65</v>
      </c>
      <c r="B254" s="9" t="s">
        <v>66</v>
      </c>
      <c r="C254" s="9" t="s">
        <v>155</v>
      </c>
      <c r="D254" s="9" t="s">
        <v>156</v>
      </c>
      <c r="E254" s="9" t="s">
        <v>69</v>
      </c>
      <c r="F254" s="10">
        <v>0.91</v>
      </c>
      <c r="G254" s="10">
        <v>3.91</v>
      </c>
      <c r="H254" s="9" t="s">
        <v>86</v>
      </c>
      <c r="I254" s="9"/>
      <c r="J254" s="10">
        <v>2015</v>
      </c>
      <c r="K254" s="9" t="s">
        <v>157</v>
      </c>
      <c r="L254" s="11">
        <v>42111</v>
      </c>
      <c r="M254" s="11">
        <v>42210</v>
      </c>
      <c r="N254" s="10">
        <v>8.24</v>
      </c>
      <c r="O254" s="10">
        <v>37.61</v>
      </c>
      <c r="P254" s="10">
        <v>36.5</v>
      </c>
      <c r="Q254" s="10">
        <v>3.04</v>
      </c>
      <c r="R254" s="10">
        <v>35.97</v>
      </c>
      <c r="S254" s="10">
        <v>55.06</v>
      </c>
      <c r="T254" s="9" t="s">
        <v>79</v>
      </c>
      <c r="U254" s="9" t="s">
        <v>73</v>
      </c>
      <c r="V254" s="9" t="s">
        <v>74</v>
      </c>
      <c r="W254" s="32">
        <f>VLOOKUP(V254,Tables!$M$2:$N$9,2,FALSE)</f>
        <v>0.44</v>
      </c>
      <c r="X254" s="32">
        <f>VLOOKUP(V254,Tables!$M$2:$P$9,3,FALSE)</f>
        <v>0.19</v>
      </c>
      <c r="Y254" s="32">
        <f>VLOOKUP(V254,Tables!$M$2:$P$9,4,FALSE)</f>
        <v>2.5000000000000001E-2</v>
      </c>
      <c r="Z254" s="32">
        <v>19.2</v>
      </c>
      <c r="AA254" s="10">
        <v>3428.5</v>
      </c>
      <c r="AB254" s="10">
        <v>5885.8107115562161</v>
      </c>
      <c r="AC254" s="10">
        <v>41.75</v>
      </c>
      <c r="AD254" s="10">
        <v>110425</v>
      </c>
      <c r="AE254" s="10">
        <v>909.90200000000004</v>
      </c>
      <c r="AF254" s="10">
        <v>104050</v>
      </c>
      <c r="AG254" s="10">
        <v>3913.3204999999998</v>
      </c>
      <c r="AH254" s="10">
        <v>0</v>
      </c>
      <c r="AI254" s="10">
        <v>0</v>
      </c>
      <c r="AJ254" s="10">
        <v>0</v>
      </c>
      <c r="AK254" s="10">
        <v>3003.4185000000002</v>
      </c>
      <c r="AL254" s="10">
        <v>2832.7764999999999</v>
      </c>
      <c r="AM254" s="10">
        <v>1.1415325569846493</v>
      </c>
      <c r="AN254" s="10">
        <v>1.2102966824244694</v>
      </c>
      <c r="AO254" s="10">
        <v>5580</v>
      </c>
      <c r="AP254" s="10">
        <v>3717</v>
      </c>
      <c r="AQ254" s="10">
        <v>-50.12</v>
      </c>
      <c r="AR254" s="10">
        <v>1.68</v>
      </c>
      <c r="AS254" s="10">
        <v>1.73</v>
      </c>
      <c r="AT254" s="10">
        <v>1.53</v>
      </c>
      <c r="AU254" s="10">
        <v>2772.5</v>
      </c>
      <c r="AV254" s="10">
        <v>1.621</v>
      </c>
      <c r="AW254" s="12"/>
      <c r="AX254" s="9" t="s">
        <v>123</v>
      </c>
      <c r="AY254" s="12"/>
      <c r="AZ254" s="12" t="s">
        <v>77</v>
      </c>
      <c r="BA254" s="12"/>
      <c r="BB254" s="10">
        <v>0</v>
      </c>
      <c r="BC254" s="10">
        <v>1</v>
      </c>
      <c r="BD254" s="10">
        <v>20</v>
      </c>
      <c r="BE254" s="10">
        <v>0</v>
      </c>
      <c r="BF254" s="10">
        <v>0</v>
      </c>
      <c r="BG254" s="10">
        <v>0</v>
      </c>
      <c r="BH254" s="10">
        <v>0</v>
      </c>
      <c r="BI254" s="10">
        <v>2</v>
      </c>
      <c r="BJ254" s="10">
        <v>8085</v>
      </c>
      <c r="BK254" s="10">
        <v>7.1485411140583555</v>
      </c>
      <c r="BL254" s="10">
        <v>1.2537846622721951</v>
      </c>
      <c r="BM254" s="10">
        <v>505</v>
      </c>
      <c r="BN254" s="9" t="s">
        <v>95</v>
      </c>
      <c r="BO254" s="9" t="s">
        <v>95</v>
      </c>
      <c r="BP254" s="12"/>
      <c r="BQ254" s="12"/>
    </row>
    <row r="255" spans="1:69" s="13" customFormat="1" ht="15" customHeight="1" x14ac:dyDescent="0.25">
      <c r="A255" s="9" t="s">
        <v>65</v>
      </c>
      <c r="B255" s="9" t="s">
        <v>66</v>
      </c>
      <c r="C255" s="9" t="s">
        <v>84</v>
      </c>
      <c r="D255" s="9" t="s">
        <v>158</v>
      </c>
      <c r="E255" s="9" t="s">
        <v>69</v>
      </c>
      <c r="F255" s="10">
        <v>0.83</v>
      </c>
      <c r="G255" s="10">
        <v>2.81</v>
      </c>
      <c r="H255" s="9" t="s">
        <v>86</v>
      </c>
      <c r="I255" s="9"/>
      <c r="J255" s="10">
        <v>2015</v>
      </c>
      <c r="K255" s="9" t="s">
        <v>157</v>
      </c>
      <c r="L255" s="11">
        <v>42111</v>
      </c>
      <c r="M255" s="11">
        <v>42216</v>
      </c>
      <c r="N255" s="10">
        <v>7.63</v>
      </c>
      <c r="O255" s="10">
        <v>37.299999999999997</v>
      </c>
      <c r="P255" s="10">
        <v>37.06</v>
      </c>
      <c r="Q255" s="10">
        <v>0.65</v>
      </c>
      <c r="R255" s="10">
        <v>36.76</v>
      </c>
      <c r="S255" s="10">
        <v>57.51</v>
      </c>
      <c r="T255" s="9" t="s">
        <v>79</v>
      </c>
      <c r="U255" s="9" t="s">
        <v>73</v>
      </c>
      <c r="V255" s="9" t="s">
        <v>74</v>
      </c>
      <c r="W255" s="32">
        <f>VLOOKUP(V255,Tables!$M$2:$N$9,2,FALSE)</f>
        <v>0.44</v>
      </c>
      <c r="X255" s="32">
        <f>VLOOKUP(V255,Tables!$M$2:$P$9,3,FALSE)</f>
        <v>0.19</v>
      </c>
      <c r="Y255" s="32">
        <f>VLOOKUP(V255,Tables!$M$2:$P$9,4,FALSE)</f>
        <v>2.5000000000000001E-2</v>
      </c>
      <c r="Z255" s="32">
        <v>19.2</v>
      </c>
      <c r="AA255" s="10">
        <v>3057.5</v>
      </c>
      <c r="AB255" s="10">
        <v>5478.6290098689942</v>
      </c>
      <c r="AC255" s="10">
        <v>44.19</v>
      </c>
      <c r="AD255" s="10">
        <v>108150</v>
      </c>
      <c r="AE255" s="10">
        <v>825.18449999999996</v>
      </c>
      <c r="AF255" s="10">
        <v>75407</v>
      </c>
      <c r="AG255" s="10">
        <v>2812.6810999999998</v>
      </c>
      <c r="AH255" s="10">
        <v>0</v>
      </c>
      <c r="AI255" s="10">
        <v>0</v>
      </c>
      <c r="AJ255" s="10">
        <v>0</v>
      </c>
      <c r="AK255" s="10">
        <v>1987.4965999999999</v>
      </c>
      <c r="AL255" s="10">
        <v>1946.77682</v>
      </c>
      <c r="AM255" s="10">
        <v>1.5383674115467669</v>
      </c>
      <c r="AN255" s="10">
        <v>1.5705446914043286</v>
      </c>
      <c r="AO255" s="10">
        <v>25015</v>
      </c>
      <c r="AP255" s="10">
        <v>3610</v>
      </c>
      <c r="AQ255" s="10">
        <v>-592.94000000000005</v>
      </c>
      <c r="AR255" s="10">
        <v>1.8</v>
      </c>
      <c r="AS255" s="10">
        <v>1.81</v>
      </c>
      <c r="AT255" s="10">
        <v>1.51</v>
      </c>
      <c r="AU255" s="10">
        <v>2261.5</v>
      </c>
      <c r="AV255" s="10">
        <v>1.621</v>
      </c>
      <c r="AW255" s="12"/>
      <c r="AX255" s="9" t="s">
        <v>123</v>
      </c>
      <c r="AY255" s="12"/>
      <c r="AZ255" s="12" t="s">
        <v>77</v>
      </c>
      <c r="BA255" s="12"/>
      <c r="BB255" s="10">
        <v>0</v>
      </c>
      <c r="BC255" s="10">
        <v>3</v>
      </c>
      <c r="BD255" s="10">
        <v>20.41</v>
      </c>
      <c r="BE255" s="10">
        <v>0</v>
      </c>
      <c r="BF255" s="10">
        <v>0</v>
      </c>
      <c r="BG255" s="10">
        <v>0</v>
      </c>
      <c r="BH255" s="10">
        <v>0</v>
      </c>
      <c r="BI255" s="10">
        <v>2</v>
      </c>
      <c r="BJ255" s="10">
        <v>28005</v>
      </c>
      <c r="BK255" s="10">
        <v>25.184352517985612</v>
      </c>
      <c r="BL255" s="10">
        <v>1.6003473484507913</v>
      </c>
      <c r="BM255" s="10">
        <v>640</v>
      </c>
      <c r="BN255" s="9" t="s">
        <v>78</v>
      </c>
      <c r="BO255" s="9" t="s">
        <v>78</v>
      </c>
      <c r="BP255" s="12"/>
      <c r="BQ255" s="12"/>
    </row>
    <row r="256" spans="1:69" s="13" customFormat="1" ht="15" customHeight="1" x14ac:dyDescent="0.25">
      <c r="A256" s="9" t="s">
        <v>65</v>
      </c>
      <c r="B256" s="9" t="s">
        <v>66</v>
      </c>
      <c r="C256" s="9" t="s">
        <v>135</v>
      </c>
      <c r="D256" s="9" t="s">
        <v>204</v>
      </c>
      <c r="E256" s="9" t="s">
        <v>69</v>
      </c>
      <c r="F256" s="10">
        <v>0.25</v>
      </c>
      <c r="G256" s="10">
        <v>0.53</v>
      </c>
      <c r="H256" s="9" t="s">
        <v>86</v>
      </c>
      <c r="I256" s="9"/>
      <c r="J256" s="10">
        <v>2015</v>
      </c>
      <c r="K256" s="9" t="s">
        <v>88</v>
      </c>
      <c r="L256" s="11">
        <v>42111</v>
      </c>
      <c r="M256" s="11">
        <v>42152</v>
      </c>
      <c r="N256" s="10">
        <v>4.6500000000000004</v>
      </c>
      <c r="O256" s="10">
        <v>10.16</v>
      </c>
      <c r="P256" s="10">
        <v>11.17</v>
      </c>
      <c r="Q256" s="10">
        <v>-9.0399999999999991</v>
      </c>
      <c r="R256" s="10">
        <v>10.85</v>
      </c>
      <c r="S256" s="10">
        <v>13.67</v>
      </c>
      <c r="T256" s="9" t="s">
        <v>72</v>
      </c>
      <c r="U256" s="9" t="s">
        <v>73</v>
      </c>
      <c r="V256" s="9" t="s">
        <v>74</v>
      </c>
      <c r="W256" s="32">
        <f>VLOOKUP(V256,Tables!$M$2:$N$9,2,FALSE)</f>
        <v>0.44</v>
      </c>
      <c r="X256" s="32">
        <f>VLOOKUP(V256,Tables!$M$2:$P$9,3,FALSE)</f>
        <v>0.19</v>
      </c>
      <c r="Y256" s="32">
        <f>VLOOKUP(V256,Tables!$M$2:$P$9,4,FALSE)</f>
        <v>2.5000000000000001E-2</v>
      </c>
      <c r="Z256" s="32">
        <v>19.2</v>
      </c>
      <c r="AA256" s="10">
        <v>1088</v>
      </c>
      <c r="AB256" s="10">
        <v>1524.9852905727876</v>
      </c>
      <c r="AC256" s="10">
        <v>28.66</v>
      </c>
      <c r="AD256" s="10">
        <v>149500</v>
      </c>
      <c r="AE256" s="10">
        <v>695.17499999999995</v>
      </c>
      <c r="AF256" s="10">
        <v>145380</v>
      </c>
      <c r="AG256" s="10">
        <v>1477.0608</v>
      </c>
      <c r="AH256" s="10">
        <v>0</v>
      </c>
      <c r="AI256" s="10">
        <v>0</v>
      </c>
      <c r="AJ256" s="10">
        <v>0</v>
      </c>
      <c r="AK256" s="10">
        <v>781.88580000000002</v>
      </c>
      <c r="AL256" s="10">
        <v>882.19799999999998</v>
      </c>
      <c r="AM256" s="10">
        <v>1.3915075577533189</v>
      </c>
      <c r="AN256" s="10">
        <v>1.2332832312020658</v>
      </c>
      <c r="AO256" s="10">
        <v>4120</v>
      </c>
      <c r="AP256" s="10">
        <v>2787</v>
      </c>
      <c r="AQ256" s="10">
        <v>-47.83</v>
      </c>
      <c r="AR256" s="10">
        <v>2.56</v>
      </c>
      <c r="AS256" s="10">
        <v>2.46</v>
      </c>
      <c r="AT256" s="10">
        <v>1.91</v>
      </c>
      <c r="AU256" s="10">
        <v>950</v>
      </c>
      <c r="AV256" s="10">
        <v>1.9650000000000001</v>
      </c>
      <c r="AW256" s="12"/>
      <c r="AX256" s="9" t="s">
        <v>123</v>
      </c>
      <c r="AY256" s="12"/>
      <c r="AZ256" s="12" t="s">
        <v>77</v>
      </c>
      <c r="BA256" s="12"/>
      <c r="BB256" s="10">
        <v>0</v>
      </c>
      <c r="BC256" s="10">
        <v>0</v>
      </c>
      <c r="BD256" s="10">
        <v>17.66</v>
      </c>
      <c r="BE256" s="10">
        <v>0</v>
      </c>
      <c r="BF256" s="10">
        <v>0</v>
      </c>
      <c r="BG256" s="10">
        <v>0</v>
      </c>
      <c r="BH256" s="10">
        <v>0</v>
      </c>
      <c r="BI256" s="10">
        <v>1</v>
      </c>
      <c r="BJ256" s="10">
        <v>4120</v>
      </c>
      <c r="BK256" s="10">
        <v>2.7558528428093645</v>
      </c>
      <c r="BL256" s="10">
        <v>1.3914986594035894</v>
      </c>
      <c r="BM256" s="10">
        <v>1189</v>
      </c>
      <c r="BN256" s="9" t="s">
        <v>78</v>
      </c>
      <c r="BO256" s="9" t="s">
        <v>134</v>
      </c>
      <c r="BP256" s="12"/>
      <c r="BQ256" s="12"/>
    </row>
    <row r="257" spans="1:69" s="13" customFormat="1" ht="15" customHeight="1" x14ac:dyDescent="0.25">
      <c r="A257" s="9" t="s">
        <v>65</v>
      </c>
      <c r="B257" s="9" t="s">
        <v>66</v>
      </c>
      <c r="C257" s="9" t="s">
        <v>205</v>
      </c>
      <c r="D257" s="9" t="s">
        <v>206</v>
      </c>
      <c r="E257" s="9" t="s">
        <v>69</v>
      </c>
      <c r="F257" s="10">
        <v>0.52</v>
      </c>
      <c r="G257" s="10">
        <v>1.48</v>
      </c>
      <c r="H257" s="9" t="s">
        <v>86</v>
      </c>
      <c r="I257" s="9"/>
      <c r="J257" s="10">
        <v>2015</v>
      </c>
      <c r="K257" s="9" t="s">
        <v>88</v>
      </c>
      <c r="L257" s="11">
        <v>42111</v>
      </c>
      <c r="M257" s="11">
        <v>42166</v>
      </c>
      <c r="N257" s="10">
        <v>4.42</v>
      </c>
      <c r="O257" s="10">
        <v>13</v>
      </c>
      <c r="P257" s="10">
        <v>13.84</v>
      </c>
      <c r="Q257" s="10">
        <v>-6.07</v>
      </c>
      <c r="R257" s="10">
        <v>13.54</v>
      </c>
      <c r="S257" s="10">
        <v>18.649999999999999</v>
      </c>
      <c r="T257" s="9" t="s">
        <v>72</v>
      </c>
      <c r="U257" s="9" t="s">
        <v>73</v>
      </c>
      <c r="V257" s="9" t="s">
        <v>74</v>
      </c>
      <c r="W257" s="32">
        <f>VLOOKUP(V257,Tables!$M$2:$N$9,2,FALSE)</f>
        <v>0.44</v>
      </c>
      <c r="X257" s="32">
        <f>VLOOKUP(V257,Tables!$M$2:$P$9,3,FALSE)</f>
        <v>0.19</v>
      </c>
      <c r="Y257" s="32">
        <f>VLOOKUP(V257,Tables!$M$2:$P$9,4,FALSE)</f>
        <v>2.5000000000000001E-2</v>
      </c>
      <c r="Z257" s="32">
        <v>19.2</v>
      </c>
      <c r="AA257" s="10">
        <v>1216.5</v>
      </c>
      <c r="AB257" s="10">
        <v>1864.999408555979</v>
      </c>
      <c r="AC257" s="10">
        <v>34.770000000000003</v>
      </c>
      <c r="AD257" s="10">
        <v>118000</v>
      </c>
      <c r="AE257" s="10">
        <v>521.55999999999995</v>
      </c>
      <c r="AF257" s="10">
        <v>113910</v>
      </c>
      <c r="AG257" s="10">
        <v>1480.83</v>
      </c>
      <c r="AH257" s="10">
        <v>0</v>
      </c>
      <c r="AI257" s="10">
        <v>0</v>
      </c>
      <c r="AJ257" s="10">
        <v>0</v>
      </c>
      <c r="AK257" s="10">
        <v>959.27</v>
      </c>
      <c r="AL257" s="10">
        <v>1020.7814</v>
      </c>
      <c r="AM257" s="10">
        <v>1.2681518237826681</v>
      </c>
      <c r="AN257" s="10">
        <v>1.191734097035859</v>
      </c>
      <c r="AO257" s="10">
        <v>4090</v>
      </c>
      <c r="AP257" s="10">
        <v>2777</v>
      </c>
      <c r="AQ257" s="10">
        <v>-47.28</v>
      </c>
      <c r="AR257" s="10">
        <v>2.41</v>
      </c>
      <c r="AS257" s="10">
        <v>2.35</v>
      </c>
      <c r="AT257" s="10">
        <v>1.96</v>
      </c>
      <c r="AU257" s="10">
        <v>827</v>
      </c>
      <c r="AV257" s="10">
        <v>1.9670000000000001</v>
      </c>
      <c r="AW257" s="12"/>
      <c r="AX257" s="9" t="s">
        <v>123</v>
      </c>
      <c r="AY257" s="12"/>
      <c r="AZ257" s="12" t="s">
        <v>77</v>
      </c>
      <c r="BA257" s="12"/>
      <c r="BB257" s="10">
        <v>0</v>
      </c>
      <c r="BC257" s="10">
        <v>1</v>
      </c>
      <c r="BD257" s="10">
        <v>18.239999999999998</v>
      </c>
      <c r="BE257" s="10">
        <v>0</v>
      </c>
      <c r="BF257" s="10">
        <v>0</v>
      </c>
      <c r="BG257" s="10">
        <v>0</v>
      </c>
      <c r="BH257" s="10">
        <v>0</v>
      </c>
      <c r="BI257" s="10">
        <v>1</v>
      </c>
      <c r="BJ257" s="10">
        <v>4090</v>
      </c>
      <c r="BK257" s="10">
        <v>3.4661016949152543</v>
      </c>
      <c r="BL257" s="10">
        <v>1.2681518237826681</v>
      </c>
      <c r="BM257" s="10">
        <v>1102</v>
      </c>
      <c r="BN257" s="9" t="s">
        <v>78</v>
      </c>
      <c r="BO257" s="9" t="s">
        <v>78</v>
      </c>
      <c r="BP257" s="12"/>
      <c r="BQ257" s="12"/>
    </row>
    <row r="258" spans="1:69" s="13" customFormat="1" ht="15" customHeight="1" x14ac:dyDescent="0.25">
      <c r="A258" s="9" t="s">
        <v>65</v>
      </c>
      <c r="B258" s="9" t="s">
        <v>66</v>
      </c>
      <c r="C258" s="9" t="s">
        <v>186</v>
      </c>
      <c r="D258" s="9" t="s">
        <v>187</v>
      </c>
      <c r="E258" s="9" t="s">
        <v>69</v>
      </c>
      <c r="F258" s="10">
        <v>2.78</v>
      </c>
      <c r="G258" s="10">
        <v>3.34</v>
      </c>
      <c r="H258" s="9" t="s">
        <v>86</v>
      </c>
      <c r="I258" s="9"/>
      <c r="J258" s="10">
        <v>2014</v>
      </c>
      <c r="K258" s="9" t="s">
        <v>185</v>
      </c>
      <c r="L258" s="11">
        <v>42114</v>
      </c>
      <c r="M258" s="11">
        <v>42151</v>
      </c>
      <c r="N258" s="10">
        <v>33.36</v>
      </c>
      <c r="O258" s="10">
        <v>40.799999999999997</v>
      </c>
      <c r="P258" s="10">
        <v>43.12</v>
      </c>
      <c r="Q258" s="10">
        <v>-5.38</v>
      </c>
      <c r="R258" s="10">
        <v>44.28</v>
      </c>
      <c r="S258" s="10">
        <v>52.58</v>
      </c>
      <c r="T258" s="9" t="s">
        <v>89</v>
      </c>
      <c r="U258" s="9" t="s">
        <v>90</v>
      </c>
      <c r="V258" s="9" t="s">
        <v>74</v>
      </c>
      <c r="W258" s="32">
        <v>0.48</v>
      </c>
      <c r="X258" s="32">
        <v>0.20727272727272728</v>
      </c>
      <c r="Y258" s="32">
        <v>2.7272727272727275E-2</v>
      </c>
      <c r="Z258" s="32">
        <v>20.948571428571427</v>
      </c>
      <c r="AA258" s="10">
        <v>1168.5</v>
      </c>
      <c r="AB258" s="10">
        <v>2307.7360133443021</v>
      </c>
      <c r="AC258" s="10">
        <v>49.37</v>
      </c>
      <c r="AD258" s="10">
        <v>83295</v>
      </c>
      <c r="AE258" s="10">
        <v>2778.7212</v>
      </c>
      <c r="AF258" s="10">
        <v>81770</v>
      </c>
      <c r="AG258" s="10">
        <v>3336.2159999999999</v>
      </c>
      <c r="AH258" s="10">
        <v>0</v>
      </c>
      <c r="AI258" s="10">
        <v>0</v>
      </c>
      <c r="AJ258" s="10">
        <v>0</v>
      </c>
      <c r="AK258" s="10">
        <v>557.49480000000005</v>
      </c>
      <c r="AL258" s="10">
        <v>842.05439999999999</v>
      </c>
      <c r="AM258" s="10">
        <v>2.0959836755428034</v>
      </c>
      <c r="AN258" s="10">
        <v>1.3876775657249698</v>
      </c>
      <c r="AO258" s="10">
        <v>1545</v>
      </c>
      <c r="AP258" s="10">
        <v>912</v>
      </c>
      <c r="AQ258" s="10">
        <v>-69.41</v>
      </c>
      <c r="AR258" s="10">
        <v>1.04</v>
      </c>
      <c r="AS258" s="10">
        <v>0.99</v>
      </c>
      <c r="AT258" s="10">
        <v>0.54</v>
      </c>
      <c r="AU258" s="10">
        <v>698.5</v>
      </c>
      <c r="AV258" s="10">
        <v>1.246</v>
      </c>
      <c r="AW258" s="12"/>
      <c r="AX258" s="9" t="s">
        <v>75</v>
      </c>
      <c r="AY258" s="12"/>
      <c r="AZ258" s="12" t="s">
        <v>77</v>
      </c>
      <c r="BA258" s="12"/>
      <c r="BB258" s="10">
        <v>0</v>
      </c>
      <c r="BC258" s="10">
        <v>4</v>
      </c>
      <c r="BD258" s="10">
        <v>17.78</v>
      </c>
      <c r="BE258" s="10">
        <v>0</v>
      </c>
      <c r="BF258" s="10">
        <v>0</v>
      </c>
      <c r="BG258" s="10">
        <v>0</v>
      </c>
      <c r="BH258" s="10">
        <v>0</v>
      </c>
      <c r="BI258" s="10">
        <v>2</v>
      </c>
      <c r="BJ258" s="10">
        <v>6200</v>
      </c>
      <c r="BK258" s="10">
        <v>7.0374574347332572</v>
      </c>
      <c r="BL258" s="10">
        <v>2.1067115931873013</v>
      </c>
      <c r="BM258" s="10">
        <v>1982</v>
      </c>
      <c r="BN258" s="9" t="s">
        <v>78</v>
      </c>
      <c r="BO258" s="9" t="s">
        <v>78</v>
      </c>
      <c r="BP258" s="12"/>
      <c r="BQ258" s="12"/>
    </row>
    <row r="259" spans="1:69" s="13" customFormat="1" ht="15" customHeight="1" x14ac:dyDescent="0.25">
      <c r="A259" s="9" t="s">
        <v>65</v>
      </c>
      <c r="B259" s="9" t="s">
        <v>66</v>
      </c>
      <c r="C259" s="9" t="s">
        <v>126</v>
      </c>
      <c r="D259" s="9" t="s">
        <v>127</v>
      </c>
      <c r="E259" s="9" t="s">
        <v>69</v>
      </c>
      <c r="F259" s="10">
        <v>0.9</v>
      </c>
      <c r="G259" s="10">
        <v>5.68</v>
      </c>
      <c r="H259" s="9" t="s">
        <v>86</v>
      </c>
      <c r="I259" s="9"/>
      <c r="J259" s="10">
        <v>2015</v>
      </c>
      <c r="K259" s="9" t="s">
        <v>71</v>
      </c>
      <c r="L259" s="11">
        <v>42115</v>
      </c>
      <c r="M259" s="11">
        <v>42220</v>
      </c>
      <c r="N259" s="10">
        <v>8.51</v>
      </c>
      <c r="O259" s="10">
        <v>54.15</v>
      </c>
      <c r="P259" s="10">
        <v>53.34</v>
      </c>
      <c r="Q259" s="10">
        <v>1.52</v>
      </c>
      <c r="R259" s="10">
        <v>53.14</v>
      </c>
      <c r="S259" s="10">
        <v>60.88</v>
      </c>
      <c r="T259" s="9" t="s">
        <v>79</v>
      </c>
      <c r="U259" s="9" t="s">
        <v>73</v>
      </c>
      <c r="V259" s="9" t="s">
        <v>74</v>
      </c>
      <c r="W259" s="32">
        <f>VLOOKUP(V259,Tables!$M$2:$N$9,2,FALSE)</f>
        <v>0.44</v>
      </c>
      <c r="X259" s="32">
        <f>VLOOKUP(V259,Tables!$M$2:$P$9,3,FALSE)</f>
        <v>0.19</v>
      </c>
      <c r="Y259" s="32">
        <f>VLOOKUP(V259,Tables!$M$2:$P$9,4,FALSE)</f>
        <v>2.5000000000000001E-2</v>
      </c>
      <c r="Z259" s="32">
        <v>19.2</v>
      </c>
      <c r="AA259" s="10">
        <v>5465.5</v>
      </c>
      <c r="AB259" s="10">
        <v>6492.5614680667641</v>
      </c>
      <c r="AC259" s="10">
        <v>15.82</v>
      </c>
      <c r="AD259" s="10">
        <v>105675</v>
      </c>
      <c r="AE259" s="10">
        <v>899.29425000000003</v>
      </c>
      <c r="AF259" s="10">
        <v>104862</v>
      </c>
      <c r="AG259" s="10">
        <v>5678.2772999999997</v>
      </c>
      <c r="AH259" s="10">
        <v>0</v>
      </c>
      <c r="AI259" s="10">
        <v>0</v>
      </c>
      <c r="AJ259" s="10">
        <v>0</v>
      </c>
      <c r="AK259" s="10">
        <v>4778.9830499999998</v>
      </c>
      <c r="AL259" s="10">
        <v>4673.0724300000002</v>
      </c>
      <c r="AM259" s="10">
        <v>1.1436533552886319</v>
      </c>
      <c r="AN259" s="10">
        <v>1.1695731409838217</v>
      </c>
      <c r="AO259" s="10">
        <v>3580</v>
      </c>
      <c r="AP259" s="10">
        <v>3718</v>
      </c>
      <c r="AQ259" s="10">
        <v>3.71</v>
      </c>
      <c r="AR259" s="10">
        <v>2.0099999999999998</v>
      </c>
      <c r="AS259" s="10">
        <v>2.0299999999999998</v>
      </c>
      <c r="AT259" s="10">
        <v>1.76</v>
      </c>
      <c r="AU259" s="10">
        <v>2872.5</v>
      </c>
      <c r="AV259" s="10">
        <v>1.621</v>
      </c>
      <c r="AW259" s="12"/>
      <c r="AX259" s="9" t="s">
        <v>123</v>
      </c>
      <c r="AY259" s="12"/>
      <c r="AZ259" s="12" t="s">
        <v>77</v>
      </c>
      <c r="BA259" s="12"/>
      <c r="BB259" s="10">
        <v>0</v>
      </c>
      <c r="BC259" s="10">
        <v>3</v>
      </c>
      <c r="BD259" s="10">
        <v>20.85</v>
      </c>
      <c r="BE259" s="10">
        <v>0</v>
      </c>
      <c r="BF259" s="10">
        <v>0</v>
      </c>
      <c r="BG259" s="10">
        <v>0</v>
      </c>
      <c r="BH259" s="10">
        <v>0</v>
      </c>
      <c r="BI259" s="10">
        <v>2</v>
      </c>
      <c r="BJ259" s="10">
        <v>5115</v>
      </c>
      <c r="BK259" s="10">
        <v>4.7670083876980431</v>
      </c>
      <c r="BL259" s="10">
        <v>1.1774788597488333</v>
      </c>
      <c r="BM259" s="10">
        <v>505</v>
      </c>
      <c r="BN259" s="9" t="s">
        <v>78</v>
      </c>
      <c r="BO259" s="9" t="s">
        <v>78</v>
      </c>
      <c r="BP259" s="12"/>
      <c r="BQ259" s="12"/>
    </row>
    <row r="260" spans="1:69" s="13" customFormat="1" ht="15" customHeight="1" x14ac:dyDescent="0.25">
      <c r="A260" s="9" t="s">
        <v>65</v>
      </c>
      <c r="B260" s="9" t="s">
        <v>66</v>
      </c>
      <c r="C260" s="9" t="s">
        <v>216</v>
      </c>
      <c r="D260" s="9" t="s">
        <v>232</v>
      </c>
      <c r="E260" s="9" t="s">
        <v>69</v>
      </c>
      <c r="F260" s="10">
        <v>0.95</v>
      </c>
      <c r="G260" s="10">
        <v>4.07</v>
      </c>
      <c r="H260" s="9" t="s">
        <v>86</v>
      </c>
      <c r="I260" s="9"/>
      <c r="J260" s="10">
        <v>2015</v>
      </c>
      <c r="K260" s="9" t="s">
        <v>71</v>
      </c>
      <c r="L260" s="11">
        <v>42115</v>
      </c>
      <c r="M260" s="11">
        <v>42198</v>
      </c>
      <c r="N260" s="10">
        <v>8.34</v>
      </c>
      <c r="O260" s="10">
        <v>36.770000000000003</v>
      </c>
      <c r="P260" s="10">
        <v>38.67</v>
      </c>
      <c r="Q260" s="10">
        <v>-4.91</v>
      </c>
      <c r="R260" s="10">
        <v>38.479999999999997</v>
      </c>
      <c r="S260" s="10">
        <v>44.19</v>
      </c>
      <c r="T260" s="9" t="s">
        <v>79</v>
      </c>
      <c r="U260" s="9" t="s">
        <v>73</v>
      </c>
      <c r="V260" s="9" t="s">
        <v>74</v>
      </c>
      <c r="W260" s="32">
        <f>VLOOKUP(V260,Tables!$M$2:$N$9,2,FALSE)</f>
        <v>0.44</v>
      </c>
      <c r="X260" s="32">
        <f>VLOOKUP(V260,Tables!$M$2:$P$9,3,FALSE)</f>
        <v>0.19</v>
      </c>
      <c r="Y260" s="32">
        <f>VLOOKUP(V260,Tables!$M$2:$P$9,4,FALSE)</f>
        <v>2.5000000000000001E-2</v>
      </c>
      <c r="Z260" s="32">
        <v>19.2</v>
      </c>
      <c r="AA260" s="10">
        <v>3955.5</v>
      </c>
      <c r="AB260" s="10">
        <v>4729.0975061354147</v>
      </c>
      <c r="AC260" s="10">
        <v>16.36</v>
      </c>
      <c r="AD260" s="10">
        <v>113870</v>
      </c>
      <c r="AE260" s="10">
        <v>949.67579999999998</v>
      </c>
      <c r="AF260" s="10">
        <v>110670</v>
      </c>
      <c r="AG260" s="10">
        <v>4069.3359</v>
      </c>
      <c r="AH260" s="10">
        <v>0</v>
      </c>
      <c r="AI260" s="10">
        <v>0</v>
      </c>
      <c r="AJ260" s="10">
        <v>0</v>
      </c>
      <c r="AK260" s="10">
        <v>3119.6601000000001</v>
      </c>
      <c r="AL260" s="10">
        <v>3308.9058</v>
      </c>
      <c r="AM260" s="10">
        <v>1.2679265923874206</v>
      </c>
      <c r="AN260" s="10">
        <v>1.1954102773188648</v>
      </c>
      <c r="AO260" s="10">
        <v>3320</v>
      </c>
      <c r="AP260" s="10">
        <v>3339</v>
      </c>
      <c r="AQ260" s="10">
        <v>0.56999999999999995</v>
      </c>
      <c r="AR260" s="10">
        <v>2.2200000000000002</v>
      </c>
      <c r="AS260" s="10">
        <v>2.16</v>
      </c>
      <c r="AT260" s="10">
        <v>1.79</v>
      </c>
      <c r="AU260" s="10">
        <v>3103.5</v>
      </c>
      <c r="AV260" s="10">
        <v>1.621</v>
      </c>
      <c r="AW260" s="12"/>
      <c r="AX260" s="9" t="s">
        <v>123</v>
      </c>
      <c r="AY260" s="12"/>
      <c r="AZ260" s="12" t="s">
        <v>77</v>
      </c>
      <c r="BA260" s="12"/>
      <c r="BB260" s="10">
        <v>0</v>
      </c>
      <c r="BC260" s="10">
        <v>0</v>
      </c>
      <c r="BD260" s="10">
        <v>19.36</v>
      </c>
      <c r="BE260" s="10">
        <v>0</v>
      </c>
      <c r="BF260" s="10">
        <v>0</v>
      </c>
      <c r="BG260" s="10">
        <v>0</v>
      </c>
      <c r="BH260" s="10">
        <v>0</v>
      </c>
      <c r="BI260" s="10">
        <v>2</v>
      </c>
      <c r="BJ260" s="10">
        <v>6210</v>
      </c>
      <c r="BK260" s="10">
        <v>5.3122326775021387</v>
      </c>
      <c r="BL260" s="10">
        <v>1.2740920862878353</v>
      </c>
      <c r="BM260" s="10">
        <v>476</v>
      </c>
      <c r="BN260" s="9" t="s">
        <v>78</v>
      </c>
      <c r="BO260" s="9" t="s">
        <v>78</v>
      </c>
      <c r="BP260" s="12"/>
      <c r="BQ260" s="12"/>
    </row>
    <row r="261" spans="1:69" s="13" customFormat="1" ht="15" customHeight="1" x14ac:dyDescent="0.25">
      <c r="A261" s="9" t="s">
        <v>65</v>
      </c>
      <c r="B261" s="9" t="s">
        <v>66</v>
      </c>
      <c r="C261" s="9" t="s">
        <v>266</v>
      </c>
      <c r="D261" s="9" t="s">
        <v>264</v>
      </c>
      <c r="E261" s="9" t="s">
        <v>69</v>
      </c>
      <c r="F261" s="10">
        <v>2.2799999999999998</v>
      </c>
      <c r="G261" s="10">
        <v>4.79</v>
      </c>
      <c r="H261" s="9" t="s">
        <v>86</v>
      </c>
      <c r="I261" s="9" t="s">
        <v>265</v>
      </c>
      <c r="J261" s="10">
        <v>2014</v>
      </c>
      <c r="K261" s="9" t="s">
        <v>144</v>
      </c>
      <c r="L261" s="11">
        <v>42116</v>
      </c>
      <c r="M261" s="11">
        <v>42196</v>
      </c>
      <c r="N261" s="10">
        <v>61.07</v>
      </c>
      <c r="O261" s="10">
        <v>130.26</v>
      </c>
      <c r="P261" s="10">
        <v>115.48</v>
      </c>
      <c r="Q261" s="10">
        <v>12.8</v>
      </c>
      <c r="R261" s="10">
        <v>119.7</v>
      </c>
      <c r="S261" s="10">
        <v>123.49</v>
      </c>
      <c r="T261" s="9" t="s">
        <v>81</v>
      </c>
      <c r="U261" s="9" t="s">
        <v>82</v>
      </c>
      <c r="V261" s="9" t="s">
        <v>74</v>
      </c>
      <c r="W261" s="32">
        <v>0.46</v>
      </c>
      <c r="X261" s="32">
        <v>0.19863636363636364</v>
      </c>
      <c r="Y261" s="32">
        <v>2.6136363636363638E-2</v>
      </c>
      <c r="Z261" s="32">
        <v>20.075714285714284</v>
      </c>
      <c r="AA261" s="10">
        <v>8907.5</v>
      </c>
      <c r="AB261" s="10">
        <v>10329.061115662291</v>
      </c>
      <c r="AC261" s="10">
        <v>13.76</v>
      </c>
      <c r="AD261" s="10">
        <v>104342</v>
      </c>
      <c r="AE261" s="10">
        <v>6372.1659399999999</v>
      </c>
      <c r="AF261" s="10">
        <v>102906</v>
      </c>
      <c r="AG261" s="10">
        <v>13404.53556</v>
      </c>
      <c r="AH261" s="10">
        <v>0</v>
      </c>
      <c r="AI261" s="10">
        <v>0</v>
      </c>
      <c r="AJ261" s="10">
        <v>0</v>
      </c>
      <c r="AK261" s="10">
        <v>7032.3696200000004</v>
      </c>
      <c r="AL261" s="10">
        <v>5945.6822599999996</v>
      </c>
      <c r="AM261" s="10">
        <v>1.2666427507830569</v>
      </c>
      <c r="AN261" s="10">
        <v>1.4981459840068885</v>
      </c>
      <c r="AO261" s="10">
        <v>1435</v>
      </c>
      <c r="AP261" s="10">
        <v>2487</v>
      </c>
      <c r="AQ261" s="10">
        <v>42.3</v>
      </c>
      <c r="AR261" s="10">
        <v>1.18</v>
      </c>
      <c r="AS261" s="10">
        <v>1.23</v>
      </c>
      <c r="AT261" s="10">
        <v>0.95</v>
      </c>
      <c r="AU261" s="10">
        <v>4375</v>
      </c>
      <c r="AV261" s="10">
        <v>1.139</v>
      </c>
      <c r="AW261" s="9" t="s">
        <v>154</v>
      </c>
      <c r="AX261" s="9" t="s">
        <v>75</v>
      </c>
      <c r="AY261" s="12"/>
      <c r="AZ261" s="12" t="s">
        <v>77</v>
      </c>
      <c r="BA261" s="12"/>
      <c r="BB261" s="10">
        <v>0</v>
      </c>
      <c r="BC261" s="10">
        <v>7</v>
      </c>
      <c r="BD261" s="10">
        <v>19.3</v>
      </c>
      <c r="BE261" s="10">
        <v>0</v>
      </c>
      <c r="BF261" s="10">
        <v>0</v>
      </c>
      <c r="BG261" s="10">
        <v>1</v>
      </c>
      <c r="BH261" s="10">
        <v>0</v>
      </c>
      <c r="BI261" s="10">
        <v>2</v>
      </c>
      <c r="BJ261" s="10">
        <v>8250.0300000000007</v>
      </c>
      <c r="BK261" s="10">
        <v>8.5314245348606708</v>
      </c>
      <c r="BL261" s="10">
        <v>1.5119741351014493</v>
      </c>
      <c r="BM261" s="10">
        <v>621</v>
      </c>
      <c r="BN261" s="9" t="s">
        <v>78</v>
      </c>
      <c r="BO261" s="9" t="s">
        <v>78</v>
      </c>
      <c r="BP261" s="12"/>
      <c r="BQ261" s="12"/>
    </row>
    <row r="262" spans="1:69" s="13" customFormat="1" ht="15" customHeight="1" x14ac:dyDescent="0.25">
      <c r="A262" s="9" t="s">
        <v>65</v>
      </c>
      <c r="B262" s="9" t="s">
        <v>66</v>
      </c>
      <c r="C262" s="9" t="s">
        <v>240</v>
      </c>
      <c r="D262" s="9" t="s">
        <v>241</v>
      </c>
      <c r="E262" s="9" t="s">
        <v>69</v>
      </c>
      <c r="F262" s="10">
        <v>4.78</v>
      </c>
      <c r="G262" s="10">
        <v>4.9000000000000004</v>
      </c>
      <c r="H262" s="9" t="s">
        <v>86</v>
      </c>
      <c r="I262" s="9"/>
      <c r="J262" s="10">
        <v>2014</v>
      </c>
      <c r="K262" s="9" t="s">
        <v>147</v>
      </c>
      <c r="L262" s="11">
        <v>42117</v>
      </c>
      <c r="M262" s="11">
        <v>42126</v>
      </c>
      <c r="N262" s="10">
        <v>47.4</v>
      </c>
      <c r="O262" s="10">
        <v>52.29</v>
      </c>
      <c r="P262" s="10">
        <v>49.26</v>
      </c>
      <c r="Q262" s="10">
        <v>6.15</v>
      </c>
      <c r="R262" s="10">
        <v>49.74</v>
      </c>
      <c r="S262" s="10">
        <v>51.1</v>
      </c>
      <c r="T262" s="9" t="s">
        <v>89</v>
      </c>
      <c r="U262" s="9" t="s">
        <v>90</v>
      </c>
      <c r="V262" s="9" t="s">
        <v>74</v>
      </c>
      <c r="W262" s="32">
        <v>0.48</v>
      </c>
      <c r="X262" s="32">
        <v>0.20727272727272728</v>
      </c>
      <c r="Y262" s="32">
        <v>2.7272727272727275E-2</v>
      </c>
      <c r="Z262" s="32">
        <v>20.948571428571427</v>
      </c>
      <c r="AA262" s="10">
        <v>325</v>
      </c>
      <c r="AB262" s="10">
        <v>635.16522205193769</v>
      </c>
      <c r="AC262" s="10">
        <v>48.83</v>
      </c>
      <c r="AD262" s="10">
        <v>100809</v>
      </c>
      <c r="AE262" s="10">
        <v>4778.3465999999999</v>
      </c>
      <c r="AF262" s="10">
        <v>93639</v>
      </c>
      <c r="AG262" s="10">
        <v>4896.3833100000002</v>
      </c>
      <c r="AH262" s="10">
        <v>0</v>
      </c>
      <c r="AI262" s="10">
        <v>541.6</v>
      </c>
      <c r="AJ262" s="10">
        <v>0</v>
      </c>
      <c r="AK262" s="10">
        <v>659.63670999999999</v>
      </c>
      <c r="AL262" s="10">
        <v>420.85726</v>
      </c>
      <c r="AM262" s="10">
        <v>0.49269544140440574</v>
      </c>
      <c r="AN262" s="10">
        <v>0.77223332205318262</v>
      </c>
      <c r="AO262" s="10">
        <v>1440</v>
      </c>
      <c r="AP262" s="10">
        <v>294</v>
      </c>
      <c r="AQ262" s="10">
        <v>-389.8</v>
      </c>
      <c r="AR262" s="10">
        <v>0.13</v>
      </c>
      <c r="AS262" s="10">
        <v>-0.22</v>
      </c>
      <c r="AT262" s="10">
        <v>1.0900000000000001</v>
      </c>
      <c r="AU262" s="10">
        <v>325</v>
      </c>
      <c r="AV262" s="10">
        <v>1.2290000000000001</v>
      </c>
      <c r="AW262" s="12"/>
      <c r="AX262" s="9" t="s">
        <v>75</v>
      </c>
      <c r="AY262" s="12"/>
      <c r="AZ262" s="12" t="s">
        <v>77</v>
      </c>
      <c r="BA262" s="12"/>
      <c r="BB262" s="10">
        <v>0</v>
      </c>
      <c r="BC262" s="10">
        <v>5</v>
      </c>
      <c r="BD262" s="10">
        <v>16.18</v>
      </c>
      <c r="BE262" s="10">
        <v>0</v>
      </c>
      <c r="BF262" s="10">
        <v>1</v>
      </c>
      <c r="BG262" s="10">
        <v>0</v>
      </c>
      <c r="BH262" s="10">
        <v>0</v>
      </c>
      <c r="BI262" s="10">
        <v>2</v>
      </c>
      <c r="BJ262" s="10">
        <v>8483.2000000000007</v>
      </c>
      <c r="BK262" s="10">
        <v>8.6775448988173842</v>
      </c>
      <c r="BL262" s="10">
        <v>1.4043154797053623</v>
      </c>
      <c r="BM262" s="10">
        <v>986</v>
      </c>
      <c r="BN262" s="9" t="s">
        <v>78</v>
      </c>
      <c r="BO262" s="9" t="s">
        <v>78</v>
      </c>
      <c r="BP262" s="12"/>
      <c r="BQ262" s="12"/>
    </row>
    <row r="263" spans="1:69" s="13" customFormat="1" ht="15" customHeight="1" x14ac:dyDescent="0.25">
      <c r="A263" s="9" t="s">
        <v>65</v>
      </c>
      <c r="B263" s="9" t="s">
        <v>66</v>
      </c>
      <c r="C263" s="9" t="s">
        <v>166</v>
      </c>
      <c r="D263" s="9" t="s">
        <v>256</v>
      </c>
      <c r="E263" s="9" t="s">
        <v>69</v>
      </c>
      <c r="F263" s="10">
        <v>0.53</v>
      </c>
      <c r="G263" s="10">
        <v>2.3199999999999998</v>
      </c>
      <c r="H263" s="9" t="s">
        <v>86</v>
      </c>
      <c r="I263" s="9"/>
      <c r="J263" s="10">
        <v>2015</v>
      </c>
      <c r="K263" s="9" t="s">
        <v>88</v>
      </c>
      <c r="L263" s="11">
        <v>42121</v>
      </c>
      <c r="M263" s="11">
        <v>42185</v>
      </c>
      <c r="N263" s="10">
        <v>4.3600000000000003</v>
      </c>
      <c r="O263" s="10">
        <v>20</v>
      </c>
      <c r="P263" s="10">
        <v>22.24</v>
      </c>
      <c r="Q263" s="10">
        <v>-10.07</v>
      </c>
      <c r="R263" s="10">
        <v>22.18</v>
      </c>
      <c r="S263" s="10">
        <v>24.51</v>
      </c>
      <c r="T263" s="9" t="s">
        <v>79</v>
      </c>
      <c r="U263" s="9" t="s">
        <v>73</v>
      </c>
      <c r="V263" s="9" t="s">
        <v>74</v>
      </c>
      <c r="W263" s="32">
        <f>VLOOKUP(V263,Tables!$M$2:$N$9,2,FALSE)</f>
        <v>0.44</v>
      </c>
      <c r="X263" s="32">
        <f>VLOOKUP(V263,Tables!$M$2:$P$9,3,FALSE)</f>
        <v>0.19</v>
      </c>
      <c r="Y263" s="32">
        <f>VLOOKUP(V263,Tables!$M$2:$P$9,4,FALSE)</f>
        <v>2.5000000000000001E-2</v>
      </c>
      <c r="Z263" s="32">
        <v>19.2</v>
      </c>
      <c r="AA263" s="10">
        <v>2359</v>
      </c>
      <c r="AB263" s="10">
        <v>2675.0068034245678</v>
      </c>
      <c r="AC263" s="10">
        <v>11.81</v>
      </c>
      <c r="AD263" s="10">
        <v>121900</v>
      </c>
      <c r="AE263" s="10">
        <v>531.48400000000004</v>
      </c>
      <c r="AF263" s="10">
        <v>115819</v>
      </c>
      <c r="AG263" s="10">
        <v>2316.38</v>
      </c>
      <c r="AH263" s="10">
        <v>0</v>
      </c>
      <c r="AI263" s="10">
        <v>0</v>
      </c>
      <c r="AJ263" s="10">
        <v>0</v>
      </c>
      <c r="AK263" s="10">
        <v>1784.896</v>
      </c>
      <c r="AL263" s="10">
        <v>2037.3814199999999</v>
      </c>
      <c r="AM263" s="10">
        <v>1.3216456308939009</v>
      </c>
      <c r="AN263" s="10">
        <v>1.1578587970042449</v>
      </c>
      <c r="AO263" s="10">
        <v>6080</v>
      </c>
      <c r="AP263" s="10">
        <v>3169</v>
      </c>
      <c r="AQ263" s="10">
        <v>-91.86</v>
      </c>
      <c r="AR263" s="10">
        <v>3.04</v>
      </c>
      <c r="AS263" s="10">
        <v>2.85</v>
      </c>
      <c r="AT263" s="10">
        <v>2.38</v>
      </c>
      <c r="AU263" s="10">
        <v>1231.5</v>
      </c>
      <c r="AV263" s="10">
        <v>1.641</v>
      </c>
      <c r="AW263" s="12"/>
      <c r="AX263" s="9" t="s">
        <v>123</v>
      </c>
      <c r="AY263" s="12"/>
      <c r="AZ263" s="12" t="s">
        <v>77</v>
      </c>
      <c r="BA263" s="12"/>
      <c r="BB263" s="10">
        <v>0</v>
      </c>
      <c r="BC263" s="10">
        <v>0</v>
      </c>
      <c r="BD263" s="10">
        <v>19.2</v>
      </c>
      <c r="BE263" s="10">
        <v>0</v>
      </c>
      <c r="BF263" s="10">
        <v>0</v>
      </c>
      <c r="BG263" s="10">
        <v>0</v>
      </c>
      <c r="BH263" s="10">
        <v>0</v>
      </c>
      <c r="BI263" s="10">
        <v>1</v>
      </c>
      <c r="BJ263" s="10">
        <v>6080</v>
      </c>
      <c r="BK263" s="10">
        <v>4.9876948318293683</v>
      </c>
      <c r="BL263" s="10">
        <v>1.3216426690570899</v>
      </c>
      <c r="BM263" s="10">
        <v>1305</v>
      </c>
      <c r="BN263" s="9" t="s">
        <v>78</v>
      </c>
      <c r="BO263" s="9" t="s">
        <v>78</v>
      </c>
      <c r="BP263" s="12"/>
      <c r="BQ263" s="12"/>
    </row>
    <row r="264" spans="1:69" s="13" customFormat="1" ht="15" customHeight="1" x14ac:dyDescent="0.25">
      <c r="A264" s="9" t="s">
        <v>65</v>
      </c>
      <c r="B264" s="9" t="s">
        <v>66</v>
      </c>
      <c r="C264" s="9" t="s">
        <v>114</v>
      </c>
      <c r="D264" s="9" t="s">
        <v>112</v>
      </c>
      <c r="E264" s="9" t="s">
        <v>69</v>
      </c>
      <c r="F264" s="10">
        <v>9.09</v>
      </c>
      <c r="G264" s="10">
        <v>9.4</v>
      </c>
      <c r="H264" s="9" t="s">
        <v>86</v>
      </c>
      <c r="I264" s="9" t="s">
        <v>113</v>
      </c>
      <c r="J264" s="10">
        <v>2014</v>
      </c>
      <c r="K264" s="9" t="s">
        <v>88</v>
      </c>
      <c r="L264" s="11">
        <v>42124</v>
      </c>
      <c r="M264" s="11">
        <v>42155</v>
      </c>
      <c r="N264" s="10">
        <v>235.31</v>
      </c>
      <c r="O264" s="10">
        <v>245</v>
      </c>
      <c r="P264" s="10">
        <v>262.70999999999998</v>
      </c>
      <c r="Q264" s="10">
        <v>-6.74</v>
      </c>
      <c r="R264" s="10">
        <v>264.06</v>
      </c>
      <c r="S264" s="10">
        <v>269.27999999999997</v>
      </c>
      <c r="T264" s="9" t="s">
        <v>115</v>
      </c>
      <c r="U264" s="9" t="s">
        <v>109</v>
      </c>
      <c r="V264" s="9" t="s">
        <v>110</v>
      </c>
      <c r="W264" s="32">
        <f>VLOOKUP(V264,Tables!$M$2:$N$9,2,FALSE)</f>
        <v>0.42</v>
      </c>
      <c r="X264" s="32">
        <f>VLOOKUP(V264,Tables!$M$2:$P$9,3,FALSE)</f>
        <v>0.2</v>
      </c>
      <c r="Y264" s="32">
        <f>VLOOKUP(V264,Tables!$M$2:$P$9,4,FALSE)</f>
        <v>4.2000000000000003E-2</v>
      </c>
      <c r="Z264" s="32">
        <v>18.329999999999998</v>
      </c>
      <c r="AA264" s="10">
        <v>5812.5</v>
      </c>
      <c r="AB264" s="10">
        <v>7275.6416868019405</v>
      </c>
      <c r="AC264" s="10">
        <v>20.11</v>
      </c>
      <c r="AD264" s="10">
        <v>108184</v>
      </c>
      <c r="AE264" s="10">
        <v>25456.777040000001</v>
      </c>
      <c r="AF264" s="10">
        <v>107399</v>
      </c>
      <c r="AG264" s="10">
        <v>26312.755000000001</v>
      </c>
      <c r="AH264" s="10">
        <v>0</v>
      </c>
      <c r="AI264" s="10">
        <v>0</v>
      </c>
      <c r="AJ264" s="10">
        <v>0</v>
      </c>
      <c r="AK264" s="10">
        <v>855.97796000000005</v>
      </c>
      <c r="AL264" s="10">
        <v>2903.0029</v>
      </c>
      <c r="AM264" s="8">
        <v>6.7904785772755174</v>
      </c>
      <c r="AN264" s="10">
        <v>2.0022370628703126</v>
      </c>
      <c r="AO264" s="10">
        <v>735</v>
      </c>
      <c r="AP264" s="10">
        <v>640</v>
      </c>
      <c r="AQ264" s="10">
        <v>-14.84</v>
      </c>
      <c r="AR264" s="10">
        <v>0.72</v>
      </c>
      <c r="AS264" s="10">
        <v>0.7</v>
      </c>
      <c r="AT264" s="10">
        <v>0.13</v>
      </c>
      <c r="AU264" s="10">
        <v>1800</v>
      </c>
      <c r="AV264" s="10">
        <v>1.1100000000000001</v>
      </c>
      <c r="AW264" s="12"/>
      <c r="AX264" s="9" t="s">
        <v>75</v>
      </c>
      <c r="AY264" s="12"/>
      <c r="AZ264" s="12" t="s">
        <v>77</v>
      </c>
      <c r="BA264" s="12"/>
      <c r="BB264" s="10">
        <v>0</v>
      </c>
      <c r="BC264" s="10">
        <v>2</v>
      </c>
      <c r="BD264" s="10">
        <v>18.420000000000002</v>
      </c>
      <c r="BE264" s="10">
        <v>0</v>
      </c>
      <c r="BF264" s="10">
        <v>0</v>
      </c>
      <c r="BG264" s="10">
        <v>0</v>
      </c>
      <c r="BH264" s="10">
        <v>0</v>
      </c>
      <c r="BI264" s="10">
        <v>2</v>
      </c>
      <c r="BJ264" s="10">
        <v>14980</v>
      </c>
      <c r="BK264" s="10">
        <v>11.926751592356688</v>
      </c>
      <c r="BL264" s="10">
        <v>1.6788784287586755</v>
      </c>
      <c r="BM264" s="10">
        <v>450</v>
      </c>
      <c r="BN264" s="9" t="s">
        <v>78</v>
      </c>
      <c r="BO264" s="9" t="s">
        <v>78</v>
      </c>
      <c r="BP264" s="12"/>
      <c r="BQ264" s="12"/>
    </row>
    <row r="265" spans="1:69" s="13" customFormat="1" ht="15" customHeight="1" x14ac:dyDescent="0.25">
      <c r="A265" s="9" t="s">
        <v>65</v>
      </c>
      <c r="B265" s="9" t="s">
        <v>66</v>
      </c>
      <c r="C265" s="9" t="s">
        <v>165</v>
      </c>
      <c r="D265" s="9" t="s">
        <v>163</v>
      </c>
      <c r="E265" s="9" t="s">
        <v>69</v>
      </c>
      <c r="F265" s="10">
        <v>8.89</v>
      </c>
      <c r="G265" s="10">
        <v>11.12</v>
      </c>
      <c r="H265" s="9" t="s">
        <v>86</v>
      </c>
      <c r="I265" s="9" t="s">
        <v>164</v>
      </c>
      <c r="J265" s="10">
        <v>2014</v>
      </c>
      <c r="K265" s="9" t="s">
        <v>88</v>
      </c>
      <c r="L265" s="11">
        <v>42124</v>
      </c>
      <c r="M265" s="11">
        <v>42196</v>
      </c>
      <c r="N265" s="10">
        <v>220.11</v>
      </c>
      <c r="O265" s="10">
        <v>279.14999999999998</v>
      </c>
      <c r="P265" s="10">
        <v>296.42</v>
      </c>
      <c r="Q265" s="10">
        <v>-5.83</v>
      </c>
      <c r="R265" s="10">
        <v>301.35000000000002</v>
      </c>
      <c r="S265" s="10">
        <v>307.45</v>
      </c>
      <c r="T265" s="9" t="s">
        <v>108</v>
      </c>
      <c r="U265" s="9" t="s">
        <v>109</v>
      </c>
      <c r="V265" s="9" t="s">
        <v>110</v>
      </c>
      <c r="W265" s="32">
        <f>VLOOKUP(V265,Tables!$M$2:$N$9,2,FALSE)</f>
        <v>0.42</v>
      </c>
      <c r="X265" s="32">
        <f>VLOOKUP(V265,Tables!$M$2:$P$9,3,FALSE)</f>
        <v>0.2</v>
      </c>
      <c r="Y265" s="32">
        <f>VLOOKUP(V265,Tables!$M$2:$P$9,4,FALSE)</f>
        <v>4.2000000000000003E-2</v>
      </c>
      <c r="Z265" s="32">
        <v>18.329999999999998</v>
      </c>
      <c r="AA265" s="10">
        <v>16600</v>
      </c>
      <c r="AB265" s="10">
        <v>19132.847899631106</v>
      </c>
      <c r="AC265" s="10">
        <v>13.24</v>
      </c>
      <c r="AD265" s="10">
        <v>113051</v>
      </c>
      <c r="AE265" s="10">
        <v>24883.655610000002</v>
      </c>
      <c r="AF265" s="10">
        <v>111566</v>
      </c>
      <c r="AG265" s="10">
        <v>31143.6489</v>
      </c>
      <c r="AH265" s="10">
        <v>0</v>
      </c>
      <c r="AI265" s="10">
        <v>0</v>
      </c>
      <c r="AJ265" s="10">
        <v>0</v>
      </c>
      <c r="AK265" s="10">
        <v>6259.9932900000003</v>
      </c>
      <c r="AL265" s="10">
        <v>8736.7584900000002</v>
      </c>
      <c r="AM265" s="10">
        <v>2.651760030880161</v>
      </c>
      <c r="AN265" s="10">
        <v>1.900018183975233</v>
      </c>
      <c r="AO265" s="10">
        <v>1505</v>
      </c>
      <c r="AP265" s="10">
        <v>1533</v>
      </c>
      <c r="AQ265" s="10">
        <v>1.83</v>
      </c>
      <c r="AR265" s="10">
        <v>0.83</v>
      </c>
      <c r="AS265" s="10">
        <v>0.79</v>
      </c>
      <c r="AT265" s="10">
        <v>0.33</v>
      </c>
      <c r="AU265" s="10">
        <v>7575</v>
      </c>
      <c r="AV265" s="10">
        <v>1.1100000000000001</v>
      </c>
      <c r="AW265" s="12"/>
      <c r="AX265" s="9" t="s">
        <v>75</v>
      </c>
      <c r="AY265" s="12"/>
      <c r="AZ265" s="12" t="s">
        <v>77</v>
      </c>
      <c r="BA265" s="12"/>
      <c r="BB265" s="10">
        <v>0</v>
      </c>
      <c r="BC265" s="10">
        <v>6</v>
      </c>
      <c r="BD265" s="10">
        <v>19.649999999999999</v>
      </c>
      <c r="BE265" s="10">
        <v>0</v>
      </c>
      <c r="BF265" s="10">
        <v>0</v>
      </c>
      <c r="BG265" s="10">
        <v>0</v>
      </c>
      <c r="BH265" s="10">
        <v>0</v>
      </c>
      <c r="BI265" s="10">
        <v>2</v>
      </c>
      <c r="BJ265" s="10">
        <v>10040</v>
      </c>
      <c r="BK265" s="10">
        <v>9.1024478694469622</v>
      </c>
      <c r="BL265" s="10">
        <v>1.7986565501051071</v>
      </c>
      <c r="BM265" s="10">
        <v>4176</v>
      </c>
      <c r="BN265" s="9" t="s">
        <v>78</v>
      </c>
      <c r="BO265" s="9" t="s">
        <v>95</v>
      </c>
      <c r="BP265" s="12"/>
      <c r="BQ265" s="12"/>
    </row>
    <row r="266" spans="1:69" s="13" customFormat="1" ht="15" customHeight="1" x14ac:dyDescent="0.25">
      <c r="A266" s="9" t="s">
        <v>65</v>
      </c>
      <c r="B266" s="9" t="s">
        <v>66</v>
      </c>
      <c r="C266" s="9" t="s">
        <v>191</v>
      </c>
      <c r="D266" s="9" t="s">
        <v>189</v>
      </c>
      <c r="E266" s="9" t="s">
        <v>69</v>
      </c>
      <c r="F266" s="10">
        <v>7.41</v>
      </c>
      <c r="G266" s="10">
        <v>8.69</v>
      </c>
      <c r="H266" s="9" t="s">
        <v>86</v>
      </c>
      <c r="I266" s="9" t="s">
        <v>190</v>
      </c>
      <c r="J266" s="10">
        <v>2014</v>
      </c>
      <c r="K266" s="9" t="s">
        <v>71</v>
      </c>
      <c r="L266" s="11">
        <v>42124</v>
      </c>
      <c r="M266" s="11">
        <v>42196</v>
      </c>
      <c r="N266" s="10">
        <v>183.85</v>
      </c>
      <c r="O266" s="10">
        <v>218.2</v>
      </c>
      <c r="P266" s="10">
        <v>226.01</v>
      </c>
      <c r="Q266" s="10">
        <v>-3.46</v>
      </c>
      <c r="R266" s="10">
        <v>228.88</v>
      </c>
      <c r="S266" s="10">
        <v>267.72000000000003</v>
      </c>
      <c r="T266" s="9" t="s">
        <v>81</v>
      </c>
      <c r="U266" s="9" t="s">
        <v>82</v>
      </c>
      <c r="V266" s="9" t="s">
        <v>74</v>
      </c>
      <c r="W266" s="32">
        <v>0.46</v>
      </c>
      <c r="X266" s="32">
        <v>0.19863636363636364</v>
      </c>
      <c r="Y266" s="32">
        <v>2.6136363636363638E-2</v>
      </c>
      <c r="Z266" s="32">
        <v>20.075714285714284</v>
      </c>
      <c r="AA266" s="10">
        <v>8727.5</v>
      </c>
      <c r="AB266" s="10">
        <v>17768.560173577498</v>
      </c>
      <c r="AC266" s="10">
        <v>50.88</v>
      </c>
      <c r="AD266" s="10">
        <v>112909</v>
      </c>
      <c r="AE266" s="10">
        <v>20758.319650000001</v>
      </c>
      <c r="AF266" s="10">
        <v>111539</v>
      </c>
      <c r="AG266" s="10">
        <v>24337.809799999999</v>
      </c>
      <c r="AH266" s="10">
        <v>0</v>
      </c>
      <c r="AI266" s="10">
        <v>0</v>
      </c>
      <c r="AJ266" s="10">
        <v>0</v>
      </c>
      <c r="AK266" s="10">
        <v>3579.4901500000001</v>
      </c>
      <c r="AL266" s="10">
        <v>4770.72667</v>
      </c>
      <c r="AM266" s="10">
        <v>2.4381964006801358</v>
      </c>
      <c r="AN266" s="10">
        <v>1.82938587844103</v>
      </c>
      <c r="AO266" s="10">
        <v>1320</v>
      </c>
      <c r="AP266" s="10">
        <v>1761</v>
      </c>
      <c r="AQ266" s="10">
        <v>25.04</v>
      </c>
      <c r="AR266" s="10">
        <v>0.54</v>
      </c>
      <c r="AS266" s="10">
        <v>0.53</v>
      </c>
      <c r="AT266" s="10">
        <v>0.24</v>
      </c>
      <c r="AU266" s="10">
        <v>8652.5</v>
      </c>
      <c r="AV266" s="10">
        <v>1.139</v>
      </c>
      <c r="AW266" s="12"/>
      <c r="AX266" s="9" t="s">
        <v>75</v>
      </c>
      <c r="AY266" s="12"/>
      <c r="AZ266" s="12" t="s">
        <v>77</v>
      </c>
      <c r="BA266" s="12"/>
      <c r="BB266" s="10">
        <v>0</v>
      </c>
      <c r="BC266" s="10">
        <v>8</v>
      </c>
      <c r="BD266" s="10">
        <v>19.649999999999999</v>
      </c>
      <c r="BE266" s="10">
        <v>0</v>
      </c>
      <c r="BF266" s="10">
        <v>0</v>
      </c>
      <c r="BG266" s="10">
        <v>0</v>
      </c>
      <c r="BH266" s="10">
        <v>0</v>
      </c>
      <c r="BI266" s="10">
        <v>2</v>
      </c>
      <c r="BJ266" s="10">
        <v>15135</v>
      </c>
      <c r="BK266" s="10">
        <v>13.477292965271594</v>
      </c>
      <c r="BL266" s="10">
        <v>1.714617679571397</v>
      </c>
      <c r="BM266" s="10">
        <v>5646</v>
      </c>
      <c r="BN266" s="9" t="s">
        <v>78</v>
      </c>
      <c r="BO266" s="9" t="s">
        <v>95</v>
      </c>
      <c r="BP266" s="12"/>
      <c r="BQ266" s="12"/>
    </row>
    <row r="267" spans="1:69" s="13" customFormat="1" ht="15" customHeight="1" x14ac:dyDescent="0.25">
      <c r="A267" s="9" t="s">
        <v>65</v>
      </c>
      <c r="B267" s="9" t="s">
        <v>66</v>
      </c>
      <c r="C267" s="9" t="s">
        <v>253</v>
      </c>
      <c r="D267" s="9" t="s">
        <v>251</v>
      </c>
      <c r="E267" s="9" t="s">
        <v>69</v>
      </c>
      <c r="F267" s="10">
        <v>5</v>
      </c>
      <c r="G267" s="10">
        <v>7.75</v>
      </c>
      <c r="H267" s="9" t="s">
        <v>86</v>
      </c>
      <c r="I267" s="9" t="s">
        <v>252</v>
      </c>
      <c r="J267" s="10">
        <v>2014</v>
      </c>
      <c r="K267" s="9" t="s">
        <v>214</v>
      </c>
      <c r="L267" s="11">
        <v>42124</v>
      </c>
      <c r="M267" s="11">
        <v>42194</v>
      </c>
      <c r="N267" s="10">
        <v>120.38</v>
      </c>
      <c r="O267" s="10">
        <v>188.56</v>
      </c>
      <c r="P267" s="10">
        <v>182.24</v>
      </c>
      <c r="Q267" s="10">
        <v>3.47</v>
      </c>
      <c r="R267" s="10">
        <v>186.78</v>
      </c>
      <c r="S267" s="10">
        <v>194.33</v>
      </c>
      <c r="T267" s="9" t="s">
        <v>115</v>
      </c>
      <c r="U267" s="9" t="s">
        <v>109</v>
      </c>
      <c r="V267" s="9" t="s">
        <v>110</v>
      </c>
      <c r="W267" s="32">
        <f>VLOOKUP(V267,Tables!$M$2:$N$9,2,FALSE)</f>
        <v>0.42</v>
      </c>
      <c r="X267" s="32">
        <f>VLOOKUP(V267,Tables!$M$2:$P$9,3,FALSE)</f>
        <v>0.2</v>
      </c>
      <c r="Y267" s="32">
        <f>VLOOKUP(V267,Tables!$M$2:$P$9,4,FALSE)</f>
        <v>4.2000000000000003E-2</v>
      </c>
      <c r="Z267" s="32">
        <v>18.329999999999998</v>
      </c>
      <c r="AA267" s="10">
        <v>12535</v>
      </c>
      <c r="AB267" s="10">
        <v>15097.668960012907</v>
      </c>
      <c r="AC267" s="10">
        <v>16.97</v>
      </c>
      <c r="AD267" s="10">
        <v>116315</v>
      </c>
      <c r="AE267" s="10">
        <v>14001.9997</v>
      </c>
      <c r="AF267" s="10">
        <v>115100</v>
      </c>
      <c r="AG267" s="10">
        <v>21703.256000000001</v>
      </c>
      <c r="AH267" s="10">
        <v>0</v>
      </c>
      <c r="AI267" s="10">
        <v>0</v>
      </c>
      <c r="AJ267" s="10">
        <v>0</v>
      </c>
      <c r="AK267" s="10">
        <v>7701.2563</v>
      </c>
      <c r="AL267" s="10">
        <v>7496.3783000000003</v>
      </c>
      <c r="AM267" s="10">
        <v>1.6276565162491736</v>
      </c>
      <c r="AN267" s="10">
        <v>1.6721407989775543</v>
      </c>
      <c r="AO267" s="10">
        <v>1285</v>
      </c>
      <c r="AP267" s="10">
        <v>2414</v>
      </c>
      <c r="AQ267" s="10">
        <v>46.77</v>
      </c>
      <c r="AR267" s="10">
        <v>1.02</v>
      </c>
      <c r="AS267" s="10">
        <v>1.02</v>
      </c>
      <c r="AT267" s="10">
        <v>0.64</v>
      </c>
      <c r="AU267" s="10">
        <v>10675</v>
      </c>
      <c r="AV267" s="10">
        <v>1.1100000000000001</v>
      </c>
      <c r="AW267" s="12"/>
      <c r="AX267" s="9" t="s">
        <v>75</v>
      </c>
      <c r="AY267" s="12"/>
      <c r="AZ267" s="12" t="s">
        <v>77</v>
      </c>
      <c r="BA267" s="12"/>
      <c r="BB267" s="10">
        <v>0</v>
      </c>
      <c r="BC267" s="10">
        <v>8</v>
      </c>
      <c r="BD267" s="10">
        <v>19.57</v>
      </c>
      <c r="BE267" s="10">
        <v>0</v>
      </c>
      <c r="BF267" s="10">
        <v>0</v>
      </c>
      <c r="BG267" s="10">
        <v>0</v>
      </c>
      <c r="BH267" s="10">
        <v>0</v>
      </c>
      <c r="BI267" s="10">
        <v>2</v>
      </c>
      <c r="BJ267" s="10">
        <v>8895</v>
      </c>
      <c r="BK267" s="10">
        <v>7.8786536758193089</v>
      </c>
      <c r="BL267" s="10">
        <v>1.5310635156086936</v>
      </c>
      <c r="BM267" s="10">
        <v>220</v>
      </c>
      <c r="BN267" s="9" t="s">
        <v>78</v>
      </c>
      <c r="BO267" s="9" t="s">
        <v>78</v>
      </c>
      <c r="BP267" s="12"/>
      <c r="BQ267" s="12"/>
    </row>
    <row r="268" spans="1:69" s="13" customFormat="1" ht="15" customHeight="1" x14ac:dyDescent="0.25">
      <c r="A268" s="9" t="s">
        <v>65</v>
      </c>
      <c r="B268" s="9" t="s">
        <v>66</v>
      </c>
      <c r="C268" s="9" t="s">
        <v>271</v>
      </c>
      <c r="D268" s="9" t="s">
        <v>272</v>
      </c>
      <c r="E268" s="9" t="s">
        <v>69</v>
      </c>
      <c r="F268" s="10">
        <v>3.59</v>
      </c>
      <c r="G268" s="10">
        <v>5.71</v>
      </c>
      <c r="H268" s="9" t="s">
        <v>86</v>
      </c>
      <c r="I268" s="9"/>
      <c r="J268" s="10">
        <v>2014</v>
      </c>
      <c r="K268" s="9" t="s">
        <v>147</v>
      </c>
      <c r="L268" s="11">
        <v>42124</v>
      </c>
      <c r="M268" s="11">
        <v>42161</v>
      </c>
      <c r="N268" s="10">
        <v>49.42</v>
      </c>
      <c r="O268" s="10">
        <v>67.569999999999993</v>
      </c>
      <c r="P268" s="10">
        <v>66.930000000000007</v>
      </c>
      <c r="Q268" s="10">
        <v>0.96</v>
      </c>
      <c r="R268" s="10">
        <v>68.52</v>
      </c>
      <c r="S268" s="10">
        <v>74.27</v>
      </c>
      <c r="T268" s="9" t="s">
        <v>89</v>
      </c>
      <c r="U268" s="9" t="s">
        <v>90</v>
      </c>
      <c r="V268" s="9" t="s">
        <v>74</v>
      </c>
      <c r="W268" s="32">
        <v>0.48</v>
      </c>
      <c r="X268" s="32">
        <v>0.20727272727272728</v>
      </c>
      <c r="Y268" s="32">
        <v>2.7272727272727275E-2</v>
      </c>
      <c r="Z268" s="32">
        <v>20.948571428571427</v>
      </c>
      <c r="AA268" s="10">
        <v>2087</v>
      </c>
      <c r="AB268" s="10">
        <v>3013.9281154421265</v>
      </c>
      <c r="AC268" s="10">
        <v>30.75</v>
      </c>
      <c r="AD268" s="10">
        <v>72732</v>
      </c>
      <c r="AE268" s="10">
        <v>3594.4154400000002</v>
      </c>
      <c r="AF268" s="10">
        <v>84501</v>
      </c>
      <c r="AG268" s="10">
        <v>5709.7325700000001</v>
      </c>
      <c r="AH268" s="10">
        <v>0</v>
      </c>
      <c r="AI268" s="10">
        <v>0</v>
      </c>
      <c r="AJ268" s="10">
        <v>541.60343999999998</v>
      </c>
      <c r="AK268" s="10">
        <v>1573.71369</v>
      </c>
      <c r="AL268" s="10">
        <v>1653.98964</v>
      </c>
      <c r="AM268" s="10">
        <v>1.3261624482659231</v>
      </c>
      <c r="AN268" s="10">
        <v>1.2617975043664724</v>
      </c>
      <c r="AO268" s="10">
        <v>1855</v>
      </c>
      <c r="AP268" s="10">
        <v>910</v>
      </c>
      <c r="AQ268" s="10">
        <v>-103.85</v>
      </c>
      <c r="AR268" s="10">
        <v>1.66</v>
      </c>
      <c r="AS268" s="10">
        <v>1.63</v>
      </c>
      <c r="AT268" s="10">
        <v>0.85</v>
      </c>
      <c r="AU268" s="10">
        <v>2087</v>
      </c>
      <c r="AV268" s="10">
        <v>1.252</v>
      </c>
      <c r="AW268" s="12"/>
      <c r="AX268" s="9" t="s">
        <v>75</v>
      </c>
      <c r="AY268" s="12"/>
      <c r="AZ268" s="12" t="s">
        <v>77</v>
      </c>
      <c r="BA268" s="12"/>
      <c r="BB268" s="10">
        <v>0</v>
      </c>
      <c r="BC268" s="10">
        <v>3</v>
      </c>
      <c r="BD268" s="10">
        <v>18.62</v>
      </c>
      <c r="BE268" s="10">
        <v>0</v>
      </c>
      <c r="BF268" s="10">
        <v>0</v>
      </c>
      <c r="BG268" s="10">
        <v>1</v>
      </c>
      <c r="BH268" s="10">
        <v>0</v>
      </c>
      <c r="BI268" s="10">
        <v>2</v>
      </c>
      <c r="BJ268" s="10">
        <v>8341.7900000000009</v>
      </c>
      <c r="BK268" s="10">
        <v>9.3476305703677358</v>
      </c>
      <c r="BL268" s="10">
        <v>1.5221875979685113</v>
      </c>
      <c r="BM268" s="10">
        <v>542</v>
      </c>
      <c r="BN268" s="9" t="s">
        <v>78</v>
      </c>
      <c r="BO268" s="9" t="s">
        <v>78</v>
      </c>
      <c r="BP268" s="12"/>
      <c r="BQ268" s="12"/>
    </row>
    <row r="269" spans="1:69" s="13" customFormat="1" ht="15" customHeight="1" x14ac:dyDescent="0.25">
      <c r="A269" s="9" t="s">
        <v>65</v>
      </c>
      <c r="B269" s="9" t="s">
        <v>66</v>
      </c>
      <c r="C269" s="9" t="s">
        <v>284</v>
      </c>
      <c r="D269" s="9" t="s">
        <v>282</v>
      </c>
      <c r="E269" s="9" t="s">
        <v>69</v>
      </c>
      <c r="F269" s="10">
        <v>6.28</v>
      </c>
      <c r="G269" s="10">
        <v>7.15</v>
      </c>
      <c r="H269" s="9" t="s">
        <v>86</v>
      </c>
      <c r="I269" s="9" t="s">
        <v>283</v>
      </c>
      <c r="J269" s="10">
        <v>2014</v>
      </c>
      <c r="K269" s="9" t="s">
        <v>71</v>
      </c>
      <c r="L269" s="11">
        <v>42124</v>
      </c>
      <c r="M269" s="11">
        <v>42155</v>
      </c>
      <c r="N269" s="10">
        <v>187.57</v>
      </c>
      <c r="O269" s="10">
        <v>215</v>
      </c>
      <c r="P269" s="10">
        <v>203.06</v>
      </c>
      <c r="Q269" s="10">
        <v>5.88</v>
      </c>
      <c r="R269" s="10">
        <v>204.25</v>
      </c>
      <c r="S269" s="10">
        <v>218.88</v>
      </c>
      <c r="T269" s="9" t="s">
        <v>115</v>
      </c>
      <c r="U269" s="9" t="s">
        <v>109</v>
      </c>
      <c r="V269" s="9" t="s">
        <v>110</v>
      </c>
      <c r="W269" s="32">
        <f>VLOOKUP(V269,Tables!$M$2:$N$9,2,FALSE)</f>
        <v>0.42</v>
      </c>
      <c r="X269" s="32">
        <f>VLOOKUP(V269,Tables!$M$2:$P$9,3,FALSE)</f>
        <v>0.2</v>
      </c>
      <c r="Y269" s="32">
        <f>VLOOKUP(V269,Tables!$M$2:$P$9,4,FALSE)</f>
        <v>4.2000000000000003E-2</v>
      </c>
      <c r="Z269" s="32">
        <v>18.329999999999998</v>
      </c>
      <c r="AA269" s="10">
        <v>2710</v>
      </c>
      <c r="AB269" s="10">
        <v>5563.3356305557563</v>
      </c>
      <c r="AC269" s="10">
        <v>51.29</v>
      </c>
      <c r="AD269" s="10">
        <v>93685</v>
      </c>
      <c r="AE269" s="10">
        <v>17572.495449999999</v>
      </c>
      <c r="AF269" s="10">
        <v>93094</v>
      </c>
      <c r="AG269" s="10">
        <v>20015.21</v>
      </c>
      <c r="AH269" s="10">
        <v>0</v>
      </c>
      <c r="AI269" s="10">
        <v>0</v>
      </c>
      <c r="AJ269" s="10">
        <v>0</v>
      </c>
      <c r="AK269" s="10">
        <v>2442.7145500000001</v>
      </c>
      <c r="AL269" s="10">
        <v>1441.9540500000001</v>
      </c>
      <c r="AM269" s="10">
        <v>1.1094214835703993</v>
      </c>
      <c r="AN269" s="10">
        <v>1.8793941457427163</v>
      </c>
      <c r="AO269" s="10">
        <v>665</v>
      </c>
      <c r="AP269" s="10">
        <v>720</v>
      </c>
      <c r="AQ269" s="10">
        <v>7.64</v>
      </c>
      <c r="AR269" s="10">
        <v>0.47</v>
      </c>
      <c r="AS269" s="10">
        <v>0.48</v>
      </c>
      <c r="AT269" s="10">
        <v>0.44</v>
      </c>
      <c r="AU269" s="10">
        <v>1650</v>
      </c>
      <c r="AV269" s="10">
        <v>1.1100000000000001</v>
      </c>
      <c r="AW269" s="12"/>
      <c r="AX269" s="9" t="s">
        <v>75</v>
      </c>
      <c r="AY269" s="12"/>
      <c r="AZ269" s="12" t="s">
        <v>77</v>
      </c>
      <c r="BA269" s="12"/>
      <c r="BB269" s="10">
        <v>0</v>
      </c>
      <c r="BC269" s="10">
        <v>4</v>
      </c>
      <c r="BD269" s="10">
        <v>18.420000000000002</v>
      </c>
      <c r="BE269" s="10">
        <v>0</v>
      </c>
      <c r="BF269" s="10">
        <v>0</v>
      </c>
      <c r="BG269" s="10">
        <v>0</v>
      </c>
      <c r="BH269" s="10">
        <v>0</v>
      </c>
      <c r="BI269" s="10">
        <v>2</v>
      </c>
      <c r="BJ269" s="10">
        <v>14445</v>
      </c>
      <c r="BK269" s="10">
        <v>13.627358490566039</v>
      </c>
      <c r="BL269" s="10">
        <v>1.5525796242092147</v>
      </c>
      <c r="BM269" s="10">
        <v>595</v>
      </c>
      <c r="BN269" s="9" t="s">
        <v>78</v>
      </c>
      <c r="BO269" s="9" t="s">
        <v>78</v>
      </c>
      <c r="BP269" s="12"/>
      <c r="BQ269" s="12"/>
    </row>
    <row r="270" spans="1:69" s="13" customFormat="1" ht="15" customHeight="1" x14ac:dyDescent="0.25">
      <c r="A270" s="9" t="s">
        <v>65</v>
      </c>
      <c r="B270" s="9" t="s">
        <v>66</v>
      </c>
      <c r="C270" s="9" t="s">
        <v>240</v>
      </c>
      <c r="D270" s="9" t="s">
        <v>241</v>
      </c>
      <c r="E270" s="9" t="s">
        <v>69</v>
      </c>
      <c r="F270" s="10">
        <v>4.9000000000000004</v>
      </c>
      <c r="G270" s="10">
        <v>5.46</v>
      </c>
      <c r="H270" s="9" t="s">
        <v>86</v>
      </c>
      <c r="I270" s="9"/>
      <c r="J270" s="10">
        <v>2014</v>
      </c>
      <c r="K270" s="9" t="s">
        <v>147</v>
      </c>
      <c r="L270" s="11">
        <v>42126</v>
      </c>
      <c r="M270" s="11">
        <v>42159</v>
      </c>
      <c r="N270" s="10">
        <v>52.29</v>
      </c>
      <c r="O270" s="10">
        <v>60.58</v>
      </c>
      <c r="P270" s="10">
        <v>62.57</v>
      </c>
      <c r="Q270" s="10">
        <v>-3.18</v>
      </c>
      <c r="R270" s="10">
        <v>63.32</v>
      </c>
      <c r="S270" s="10">
        <v>74.91</v>
      </c>
      <c r="T270" s="9" t="s">
        <v>89</v>
      </c>
      <c r="U270" s="9" t="s">
        <v>90</v>
      </c>
      <c r="V270" s="9" t="s">
        <v>74</v>
      </c>
      <c r="W270" s="32">
        <v>0.48</v>
      </c>
      <c r="X270" s="32">
        <v>0.20727272727272728</v>
      </c>
      <c r="Y270" s="32">
        <v>2.7272727272727275E-2</v>
      </c>
      <c r="Z270" s="32">
        <v>20.948571428571427</v>
      </c>
      <c r="AA270" s="10">
        <v>1329</v>
      </c>
      <c r="AB270" s="10">
        <v>3018.8357358133039</v>
      </c>
      <c r="AC270" s="10">
        <v>55.98</v>
      </c>
      <c r="AD270" s="10">
        <v>93639</v>
      </c>
      <c r="AE270" s="10">
        <v>4896.3833100000002</v>
      </c>
      <c r="AF270" s="10">
        <v>90101</v>
      </c>
      <c r="AG270" s="10">
        <v>5458.3185800000001</v>
      </c>
      <c r="AH270" s="10">
        <v>0</v>
      </c>
      <c r="AI270" s="10">
        <v>0</v>
      </c>
      <c r="AJ270" s="10">
        <v>0</v>
      </c>
      <c r="AK270" s="10">
        <v>561.93526999999995</v>
      </c>
      <c r="AL270" s="10">
        <v>808.81200999999999</v>
      </c>
      <c r="AM270" s="10">
        <v>2.3650410838244769</v>
      </c>
      <c r="AN270" s="10">
        <v>1.6431506747779376</v>
      </c>
      <c r="AO270" s="10">
        <v>5260</v>
      </c>
      <c r="AP270" s="10">
        <v>902</v>
      </c>
      <c r="AQ270" s="10">
        <v>-483.15</v>
      </c>
      <c r="AR270" s="10">
        <v>0.78</v>
      </c>
      <c r="AS270" s="10">
        <v>0.76</v>
      </c>
      <c r="AT270" s="10">
        <v>0.45</v>
      </c>
      <c r="AU270" s="10">
        <v>1187.5</v>
      </c>
      <c r="AV270" s="10">
        <v>1.252</v>
      </c>
      <c r="AW270" s="12"/>
      <c r="AX270" s="9" t="s">
        <v>75</v>
      </c>
      <c r="AY270" s="12"/>
      <c r="AZ270" s="12" t="s">
        <v>77</v>
      </c>
      <c r="BA270" s="12"/>
      <c r="BB270" s="10">
        <v>0</v>
      </c>
      <c r="BC270" s="10">
        <v>10</v>
      </c>
      <c r="BD270" s="10">
        <v>18.66</v>
      </c>
      <c r="BE270" s="10">
        <v>0</v>
      </c>
      <c r="BF270" s="10">
        <v>0</v>
      </c>
      <c r="BG270" s="10">
        <v>0</v>
      </c>
      <c r="BH270" s="10">
        <v>0</v>
      </c>
      <c r="BI270" s="10">
        <v>2</v>
      </c>
      <c r="BJ270" s="10">
        <v>12973.2</v>
      </c>
      <c r="BK270" s="10">
        <v>13.270408039576774</v>
      </c>
      <c r="BL270" s="10">
        <v>1.5313471720651379</v>
      </c>
      <c r="BM270" s="10">
        <v>1880</v>
      </c>
      <c r="BN270" s="9" t="s">
        <v>78</v>
      </c>
      <c r="BO270" s="9" t="s">
        <v>78</v>
      </c>
      <c r="BP270" s="12"/>
      <c r="BQ270" s="12"/>
    </row>
    <row r="271" spans="1:69" s="13" customFormat="1" ht="15" customHeight="1" x14ac:dyDescent="0.25">
      <c r="A271" s="9" t="s">
        <v>65</v>
      </c>
      <c r="B271" s="9" t="s">
        <v>66</v>
      </c>
      <c r="C271" s="9" t="s">
        <v>107</v>
      </c>
      <c r="D271" s="9" t="s">
        <v>104</v>
      </c>
      <c r="E271" s="9" t="s">
        <v>69</v>
      </c>
      <c r="F271" s="10">
        <v>4.8499999999999996</v>
      </c>
      <c r="G271" s="10">
        <v>9.6999999999999993</v>
      </c>
      <c r="H271" s="9" t="s">
        <v>86</v>
      </c>
      <c r="I271" s="9" t="s">
        <v>105</v>
      </c>
      <c r="J271" s="10">
        <v>2014</v>
      </c>
      <c r="K271" s="9" t="s">
        <v>106</v>
      </c>
      <c r="L271" s="11">
        <v>42129</v>
      </c>
      <c r="M271" s="11">
        <v>42277</v>
      </c>
      <c r="N271" s="10">
        <v>182.65</v>
      </c>
      <c r="O271" s="10">
        <v>372.5</v>
      </c>
      <c r="P271" s="10">
        <v>374.3</v>
      </c>
      <c r="Q271" s="10">
        <v>-0.48</v>
      </c>
      <c r="R271" s="10">
        <v>386.05</v>
      </c>
      <c r="S271" s="10">
        <v>383.02</v>
      </c>
      <c r="T271" s="9" t="s">
        <v>108</v>
      </c>
      <c r="U271" s="9" t="s">
        <v>109</v>
      </c>
      <c r="V271" s="9" t="s">
        <v>110</v>
      </c>
      <c r="W271" s="32">
        <f>VLOOKUP(V271,Tables!$M$2:$N$9,2,FALSE)</f>
        <v>0.42</v>
      </c>
      <c r="X271" s="32">
        <f>VLOOKUP(V271,Tables!$M$2:$P$9,3,FALSE)</f>
        <v>0.2</v>
      </c>
      <c r="Y271" s="32">
        <f>VLOOKUP(V271,Tables!$M$2:$P$9,4,FALSE)</f>
        <v>4.2000000000000003E-2</v>
      </c>
      <c r="Z271" s="32">
        <v>18.329999999999998</v>
      </c>
      <c r="AA271" s="10">
        <v>99875</v>
      </c>
      <c r="AB271" s="10">
        <v>104891.23940164172</v>
      </c>
      <c r="AC271" s="10">
        <v>4.78</v>
      </c>
      <c r="AD271" s="10">
        <v>265590</v>
      </c>
      <c r="AE271" s="10">
        <v>48510.013500000001</v>
      </c>
      <c r="AF271" s="10">
        <v>260402</v>
      </c>
      <c r="AG271" s="10">
        <v>96999.744999999995</v>
      </c>
      <c r="AH271" s="10">
        <v>0</v>
      </c>
      <c r="AI271" s="10">
        <v>0</v>
      </c>
      <c r="AJ271" s="10">
        <v>0</v>
      </c>
      <c r="AK271" s="10">
        <v>48489.731500000002</v>
      </c>
      <c r="AL271" s="10">
        <v>52018.178599999999</v>
      </c>
      <c r="AM271" s="10">
        <v>2.0597144366534592</v>
      </c>
      <c r="AN271" s="10">
        <v>1.9200018664244427</v>
      </c>
      <c r="AO271" s="10">
        <v>5185</v>
      </c>
      <c r="AP271" s="10">
        <v>7943</v>
      </c>
      <c r="AQ271" s="10">
        <v>34.72</v>
      </c>
      <c r="AR271" s="10">
        <v>0.96</v>
      </c>
      <c r="AS271" s="10">
        <v>0.95</v>
      </c>
      <c r="AT271" s="10">
        <v>0.48</v>
      </c>
      <c r="AU271" s="10">
        <v>49150</v>
      </c>
      <c r="AV271" s="10">
        <v>1.1100000000000001</v>
      </c>
      <c r="AW271" s="12"/>
      <c r="AX271" s="9" t="s">
        <v>75</v>
      </c>
      <c r="AY271" s="12"/>
      <c r="AZ271" s="12" t="s">
        <v>77</v>
      </c>
      <c r="BA271" s="12"/>
      <c r="BB271" s="10">
        <v>0</v>
      </c>
      <c r="BC271" s="10">
        <v>18</v>
      </c>
      <c r="BD271" s="10">
        <v>23.47</v>
      </c>
      <c r="BE271" s="10">
        <v>0</v>
      </c>
      <c r="BF271" s="10">
        <v>0</v>
      </c>
      <c r="BG271" s="10">
        <v>0</v>
      </c>
      <c r="BH271" s="10">
        <v>0</v>
      </c>
      <c r="BI271" s="10">
        <v>2</v>
      </c>
      <c r="BJ271" s="10">
        <v>54620</v>
      </c>
      <c r="BK271" s="10">
        <v>19.31400351181059</v>
      </c>
      <c r="BL271" s="10">
        <v>1.9345383293160794</v>
      </c>
      <c r="BM271" s="10">
        <v>227</v>
      </c>
      <c r="BN271" s="9" t="s">
        <v>78</v>
      </c>
      <c r="BO271" s="9" t="s">
        <v>78</v>
      </c>
      <c r="BP271" s="12"/>
      <c r="BQ271" s="12"/>
    </row>
    <row r="272" spans="1:69" s="13" customFormat="1" ht="15" customHeight="1" x14ac:dyDescent="0.25">
      <c r="A272" s="9" t="s">
        <v>65</v>
      </c>
      <c r="B272" s="9" t="s">
        <v>66</v>
      </c>
      <c r="C272" s="9" t="s">
        <v>203</v>
      </c>
      <c r="D272" s="9" t="s">
        <v>201</v>
      </c>
      <c r="E272" s="9" t="s">
        <v>69</v>
      </c>
      <c r="F272" s="10">
        <v>5.64</v>
      </c>
      <c r="G272" s="10">
        <v>10.09</v>
      </c>
      <c r="H272" s="9" t="s">
        <v>86</v>
      </c>
      <c r="I272" s="9" t="s">
        <v>202</v>
      </c>
      <c r="J272" s="10">
        <v>2014</v>
      </c>
      <c r="K272" s="9" t="s">
        <v>88</v>
      </c>
      <c r="L272" s="11">
        <v>42129</v>
      </c>
      <c r="M272" s="11">
        <v>42277</v>
      </c>
      <c r="N272" s="10">
        <v>213.36</v>
      </c>
      <c r="O272" s="10">
        <v>387.5</v>
      </c>
      <c r="P272" s="10">
        <v>399.7</v>
      </c>
      <c r="Q272" s="10">
        <v>-3.05</v>
      </c>
      <c r="R272" s="10">
        <v>409.34</v>
      </c>
      <c r="S272" s="10">
        <v>416.28</v>
      </c>
      <c r="T272" s="9" t="s">
        <v>83</v>
      </c>
      <c r="U272" s="9" t="s">
        <v>82</v>
      </c>
      <c r="V272" s="9" t="s">
        <v>74</v>
      </c>
      <c r="W272" s="32">
        <v>0.46</v>
      </c>
      <c r="X272" s="32">
        <v>0.19863636363636364</v>
      </c>
      <c r="Y272" s="32">
        <v>2.6136363636363638E-2</v>
      </c>
      <c r="Z272" s="32">
        <v>20.075714285714284</v>
      </c>
      <c r="AA272" s="10">
        <v>99945</v>
      </c>
      <c r="AB272" s="10">
        <v>110012.23989107461</v>
      </c>
      <c r="AC272" s="10">
        <v>9.15</v>
      </c>
      <c r="AD272" s="10">
        <v>264219</v>
      </c>
      <c r="AE272" s="10">
        <v>56373.76584</v>
      </c>
      <c r="AF272" s="10">
        <v>260262</v>
      </c>
      <c r="AG272" s="10">
        <v>100851.52499999999</v>
      </c>
      <c r="AH272" s="10">
        <v>0</v>
      </c>
      <c r="AI272" s="10">
        <v>0</v>
      </c>
      <c r="AJ272" s="10">
        <v>0</v>
      </c>
      <c r="AK272" s="10">
        <v>44477.759160000001</v>
      </c>
      <c r="AL272" s="10">
        <v>50161.881240000002</v>
      </c>
      <c r="AM272" s="10">
        <v>2.2470781327015037</v>
      </c>
      <c r="AN272" s="10">
        <v>1.9924491970668363</v>
      </c>
      <c r="AO272" s="10">
        <v>4020</v>
      </c>
      <c r="AP272" s="10">
        <v>7449</v>
      </c>
      <c r="AQ272" s="10">
        <v>46.03</v>
      </c>
      <c r="AR272" s="10">
        <v>0.88</v>
      </c>
      <c r="AS272" s="10">
        <v>0.86</v>
      </c>
      <c r="AT272" s="10">
        <v>0.4</v>
      </c>
      <c r="AU272" s="10">
        <v>74682.5</v>
      </c>
      <c r="AV272" s="10">
        <v>1.139</v>
      </c>
      <c r="AW272" s="12"/>
      <c r="AX272" s="9" t="s">
        <v>75</v>
      </c>
      <c r="AY272" s="12"/>
      <c r="AZ272" s="12" t="s">
        <v>77</v>
      </c>
      <c r="BA272" s="12"/>
      <c r="BB272" s="10">
        <v>0</v>
      </c>
      <c r="BC272" s="10">
        <v>17</v>
      </c>
      <c r="BD272" s="10">
        <v>23.47</v>
      </c>
      <c r="BE272" s="10">
        <v>0</v>
      </c>
      <c r="BF272" s="10">
        <v>0</v>
      </c>
      <c r="BG272" s="10">
        <v>0</v>
      </c>
      <c r="BH272" s="10">
        <v>0</v>
      </c>
      <c r="BI272" s="10">
        <v>2</v>
      </c>
      <c r="BJ272" s="10">
        <v>59534.99</v>
      </c>
      <c r="BK272" s="10">
        <v>20.758364714086472</v>
      </c>
      <c r="BL272" s="10">
        <v>1.9449782847534276</v>
      </c>
      <c r="BM272" s="10">
        <v>1594</v>
      </c>
      <c r="BN272" s="9" t="s">
        <v>78</v>
      </c>
      <c r="BO272" s="9" t="s">
        <v>78</v>
      </c>
      <c r="BP272" s="12"/>
      <c r="BQ272" s="12"/>
    </row>
    <row r="273" spans="1:69" s="13" customFormat="1" ht="15" customHeight="1" x14ac:dyDescent="0.25">
      <c r="A273" s="9" t="s">
        <v>65</v>
      </c>
      <c r="B273" s="9" t="s">
        <v>66</v>
      </c>
      <c r="C273" s="9" t="s">
        <v>121</v>
      </c>
      <c r="D273" s="9" t="s">
        <v>122</v>
      </c>
      <c r="E273" s="9" t="s">
        <v>69</v>
      </c>
      <c r="F273" s="10">
        <v>0.34</v>
      </c>
      <c r="G273" s="10">
        <v>1.45</v>
      </c>
      <c r="H273" s="9" t="s">
        <v>86</v>
      </c>
      <c r="I273" s="9"/>
      <c r="J273" s="10">
        <v>2015</v>
      </c>
      <c r="K273" s="9" t="s">
        <v>106</v>
      </c>
      <c r="L273" s="11">
        <v>42130</v>
      </c>
      <c r="M273" s="11">
        <v>42185</v>
      </c>
      <c r="N273" s="10">
        <v>3.07</v>
      </c>
      <c r="O273" s="10">
        <v>13.65</v>
      </c>
      <c r="P273" s="10">
        <v>15.49</v>
      </c>
      <c r="Q273" s="10">
        <v>-11.88</v>
      </c>
      <c r="R273" s="10">
        <v>15.47</v>
      </c>
      <c r="S273" s="10">
        <v>17.62</v>
      </c>
      <c r="T273" s="9" t="s">
        <v>72</v>
      </c>
      <c r="U273" s="9" t="s">
        <v>73</v>
      </c>
      <c r="V273" s="9" t="s">
        <v>74</v>
      </c>
      <c r="W273" s="32">
        <f>VLOOKUP(V273,Tables!$M$2:$N$9,2,FALSE)</f>
        <v>0.44</v>
      </c>
      <c r="X273" s="32">
        <f>VLOOKUP(V273,Tables!$M$2:$P$9,3,FALSE)</f>
        <v>0.19</v>
      </c>
      <c r="Y273" s="32">
        <f>VLOOKUP(V273,Tables!$M$2:$P$9,4,FALSE)</f>
        <v>2.5000000000000001E-2</v>
      </c>
      <c r="Z273" s="32">
        <v>19.2</v>
      </c>
      <c r="AA273" s="10">
        <v>1453.5</v>
      </c>
      <c r="AB273" s="10">
        <v>1708.5732003793171</v>
      </c>
      <c r="AC273" s="10">
        <v>14.93</v>
      </c>
      <c r="AD273" s="10">
        <v>110400</v>
      </c>
      <c r="AE273" s="10">
        <v>338.928</v>
      </c>
      <c r="AF273" s="10">
        <v>106450</v>
      </c>
      <c r="AG273" s="10">
        <v>1453.0425</v>
      </c>
      <c r="AH273" s="10">
        <v>0</v>
      </c>
      <c r="AI273" s="10">
        <v>0</v>
      </c>
      <c r="AJ273" s="10">
        <v>0</v>
      </c>
      <c r="AK273" s="10">
        <v>1114.1144999999999</v>
      </c>
      <c r="AL273" s="10">
        <v>1307.8534999999999</v>
      </c>
      <c r="AM273" s="10">
        <v>1.3046235373473731</v>
      </c>
      <c r="AN273" s="10">
        <v>1.11136300816567</v>
      </c>
      <c r="AO273" s="10">
        <v>3950</v>
      </c>
      <c r="AP273" s="10">
        <v>2630</v>
      </c>
      <c r="AQ273" s="10">
        <v>-50.19</v>
      </c>
      <c r="AR273" s="10">
        <v>3.45</v>
      </c>
      <c r="AS273" s="10">
        <v>3.19</v>
      </c>
      <c r="AT273" s="10">
        <v>2.71</v>
      </c>
      <c r="AU273" s="10">
        <v>1074.5</v>
      </c>
      <c r="AV273" s="10">
        <v>1.9670000000000001</v>
      </c>
      <c r="AW273" s="12"/>
      <c r="AX273" s="9" t="s">
        <v>123</v>
      </c>
      <c r="AY273" s="12"/>
      <c r="AZ273" s="12" t="s">
        <v>77</v>
      </c>
      <c r="BA273" s="12"/>
      <c r="BB273" s="10">
        <v>0</v>
      </c>
      <c r="BC273" s="10">
        <v>0</v>
      </c>
      <c r="BD273" s="10">
        <v>19.63</v>
      </c>
      <c r="BE273" s="10">
        <v>0</v>
      </c>
      <c r="BF273" s="10">
        <v>0</v>
      </c>
      <c r="BG273" s="10">
        <v>0</v>
      </c>
      <c r="BH273" s="10">
        <v>0</v>
      </c>
      <c r="BI273" s="10">
        <v>1</v>
      </c>
      <c r="BJ273" s="10">
        <v>3950</v>
      </c>
      <c r="BK273" s="10">
        <v>3.5778985507246377</v>
      </c>
      <c r="BL273" s="10">
        <v>1.3046141694472555</v>
      </c>
      <c r="BM273" s="10">
        <v>782</v>
      </c>
      <c r="BN273" s="9" t="s">
        <v>78</v>
      </c>
      <c r="BO273" s="9" t="s">
        <v>78</v>
      </c>
      <c r="BP273" s="12"/>
      <c r="BQ273" s="12"/>
    </row>
    <row r="274" spans="1:69" s="13" customFormat="1" ht="15" customHeight="1" x14ac:dyDescent="0.25">
      <c r="A274" s="9" t="s">
        <v>65</v>
      </c>
      <c r="B274" s="9" t="s">
        <v>66</v>
      </c>
      <c r="C274" s="9" t="s">
        <v>247</v>
      </c>
      <c r="D274" s="9" t="s">
        <v>248</v>
      </c>
      <c r="E274" s="9" t="s">
        <v>69</v>
      </c>
      <c r="F274" s="10">
        <v>1.41</v>
      </c>
      <c r="G274" s="10">
        <v>7</v>
      </c>
      <c r="H274" s="9" t="s">
        <v>86</v>
      </c>
      <c r="I274" s="9"/>
      <c r="J274" s="10">
        <v>2014</v>
      </c>
      <c r="K274" s="9" t="s">
        <v>119</v>
      </c>
      <c r="L274" s="11">
        <v>42130</v>
      </c>
      <c r="M274" s="11">
        <v>42285</v>
      </c>
      <c r="N274" s="10">
        <v>88.3</v>
      </c>
      <c r="O274" s="10">
        <v>242.96</v>
      </c>
      <c r="P274" s="10">
        <v>254.35</v>
      </c>
      <c r="Q274" s="10">
        <v>-4.4800000000000004</v>
      </c>
      <c r="R274" s="10">
        <v>260.14999999999998</v>
      </c>
      <c r="S274" s="10">
        <v>280.55</v>
      </c>
      <c r="T274" s="9" t="s">
        <v>115</v>
      </c>
      <c r="U274" s="9" t="s">
        <v>109</v>
      </c>
      <c r="V274" s="9" t="s">
        <v>110</v>
      </c>
      <c r="W274" s="32">
        <f>VLOOKUP(V274,Tables!$M$2:$N$9,2,FALSE)</f>
        <v>0.42</v>
      </c>
      <c r="X274" s="32">
        <f>VLOOKUP(V274,Tables!$M$2:$P$9,3,FALSE)</f>
        <v>0.2</v>
      </c>
      <c r="Y274" s="32">
        <f>VLOOKUP(V274,Tables!$M$2:$P$9,4,FALSE)</f>
        <v>4.2000000000000003E-2</v>
      </c>
      <c r="Z274" s="32">
        <v>18.329999999999998</v>
      </c>
      <c r="AA274" s="10">
        <v>25329</v>
      </c>
      <c r="AB274" s="10">
        <v>29635.114242248568</v>
      </c>
      <c r="AC274" s="10">
        <v>14.53</v>
      </c>
      <c r="AD274" s="10">
        <v>44843</v>
      </c>
      <c r="AE274" s="10">
        <v>3959.6369</v>
      </c>
      <c r="AF274" s="10">
        <v>80648</v>
      </c>
      <c r="AG274" s="10">
        <v>19594.238079999999</v>
      </c>
      <c r="AH274" s="10">
        <v>0</v>
      </c>
      <c r="AI274" s="10">
        <v>0</v>
      </c>
      <c r="AJ274" s="10">
        <v>3922.904</v>
      </c>
      <c r="AK274" s="10">
        <v>11711.697179999999</v>
      </c>
      <c r="AL274" s="10">
        <v>13098.0363</v>
      </c>
      <c r="AM274" s="10">
        <v>2.1627096065337303</v>
      </c>
      <c r="AN274" s="10">
        <v>1.9338013286770324</v>
      </c>
      <c r="AO274" s="10">
        <v>8095</v>
      </c>
      <c r="AP274" s="10">
        <v>3476</v>
      </c>
      <c r="AQ274" s="10">
        <v>-132.88</v>
      </c>
      <c r="AR274" s="10">
        <v>2.23</v>
      </c>
      <c r="AS274" s="10">
        <v>2.08</v>
      </c>
      <c r="AT274" s="10">
        <v>0.65</v>
      </c>
      <c r="AU274" s="10">
        <v>22650</v>
      </c>
      <c r="AV274" s="10">
        <v>1.1100000000000001</v>
      </c>
      <c r="AW274" s="12"/>
      <c r="AX274" s="9" t="s">
        <v>75</v>
      </c>
      <c r="AY274" s="12"/>
      <c r="AZ274" s="12" t="s">
        <v>77</v>
      </c>
      <c r="BA274" s="12"/>
      <c r="BB274" s="10">
        <v>0</v>
      </c>
      <c r="BC274" s="10">
        <v>11</v>
      </c>
      <c r="BD274" s="10">
        <v>23.59</v>
      </c>
      <c r="BE274" s="10">
        <v>0</v>
      </c>
      <c r="BF274" s="10">
        <v>0</v>
      </c>
      <c r="BG274" s="10">
        <v>2</v>
      </c>
      <c r="BH274" s="10">
        <v>0</v>
      </c>
      <c r="BI274" s="10">
        <v>1</v>
      </c>
      <c r="BJ274" s="10">
        <v>17081.990000000002</v>
      </c>
      <c r="BK274" s="10">
        <v>19.611931069108046</v>
      </c>
      <c r="BL274" s="10">
        <v>1.945983419363305</v>
      </c>
      <c r="BM274" s="10">
        <v>1263</v>
      </c>
      <c r="BN274" s="9" t="s">
        <v>78</v>
      </c>
      <c r="BO274" s="9" t="s">
        <v>78</v>
      </c>
      <c r="BP274" s="12"/>
      <c r="BQ274" s="12"/>
    </row>
    <row r="275" spans="1:69" s="13" customFormat="1" ht="15" customHeight="1" x14ac:dyDescent="0.25">
      <c r="A275" s="9" t="s">
        <v>65</v>
      </c>
      <c r="B275" s="9" t="s">
        <v>66</v>
      </c>
      <c r="C275" s="9" t="s">
        <v>221</v>
      </c>
      <c r="D275" s="9" t="s">
        <v>222</v>
      </c>
      <c r="E275" s="9" t="s">
        <v>69</v>
      </c>
      <c r="F275" s="10">
        <v>0.87</v>
      </c>
      <c r="G275" s="10">
        <v>7.13</v>
      </c>
      <c r="H275" s="9" t="s">
        <v>86</v>
      </c>
      <c r="I275" s="9"/>
      <c r="J275" s="10">
        <v>2014</v>
      </c>
      <c r="K275" s="9" t="s">
        <v>119</v>
      </c>
      <c r="L275" s="11">
        <v>42136</v>
      </c>
      <c r="M275" s="11">
        <v>42228</v>
      </c>
      <c r="N275" s="10">
        <v>97.65</v>
      </c>
      <c r="O275" s="10">
        <v>188.96</v>
      </c>
      <c r="P275" s="10">
        <v>172.7</v>
      </c>
      <c r="Q275" s="10">
        <v>9.42</v>
      </c>
      <c r="R275" s="10">
        <v>172.38</v>
      </c>
      <c r="S275" s="10">
        <v>204.22</v>
      </c>
      <c r="T275" s="9" t="s">
        <v>81</v>
      </c>
      <c r="U275" s="9" t="s">
        <v>82</v>
      </c>
      <c r="V275" s="9" t="s">
        <v>74</v>
      </c>
      <c r="W275" s="32">
        <v>0.46</v>
      </c>
      <c r="X275" s="32">
        <v>0.19863636363636364</v>
      </c>
      <c r="Y275" s="32">
        <v>2.6136363636363638E-2</v>
      </c>
      <c r="Z275" s="32">
        <v>20.075714285714284</v>
      </c>
      <c r="AA275" s="10">
        <v>13668</v>
      </c>
      <c r="AB275" s="10">
        <v>19550.166826534496</v>
      </c>
      <c r="AC275" s="10">
        <v>30.09</v>
      </c>
      <c r="AD275" s="10">
        <v>24917</v>
      </c>
      <c r="AE275" s="10">
        <v>2433.1450500000001</v>
      </c>
      <c r="AF275" s="10">
        <v>105641</v>
      </c>
      <c r="AG275" s="10">
        <v>19961.923360000001</v>
      </c>
      <c r="AH275" s="10">
        <v>0</v>
      </c>
      <c r="AI275" s="10">
        <v>0</v>
      </c>
      <c r="AJ275" s="10">
        <v>7507.6784600000001</v>
      </c>
      <c r="AK275" s="10">
        <v>10021.099850000001</v>
      </c>
      <c r="AL275" s="10">
        <v>8269.5720700000002</v>
      </c>
      <c r="AM275" s="10">
        <v>1.3639221447334446</v>
      </c>
      <c r="AN275" s="10">
        <v>1.652806201373368</v>
      </c>
      <c r="AO275" s="10">
        <v>2290</v>
      </c>
      <c r="AP275" s="10">
        <v>2856</v>
      </c>
      <c r="AQ275" s="10">
        <v>19.82</v>
      </c>
      <c r="AR275" s="10">
        <v>3.12</v>
      </c>
      <c r="AS275" s="10">
        <v>3.62</v>
      </c>
      <c r="AT275" s="10">
        <v>0.72</v>
      </c>
      <c r="AU275" s="10">
        <v>13112.5</v>
      </c>
      <c r="AV275" s="10">
        <v>1.1399999999999999</v>
      </c>
      <c r="AW275" s="9" t="s">
        <v>178</v>
      </c>
      <c r="AX275" s="9" t="s">
        <v>75</v>
      </c>
      <c r="AY275" s="12"/>
      <c r="AZ275" s="12" t="s">
        <v>77</v>
      </c>
      <c r="BA275" s="12"/>
      <c r="BB275" s="10">
        <v>0</v>
      </c>
      <c r="BC275" s="10">
        <v>11</v>
      </c>
      <c r="BD275" s="10">
        <v>22.35</v>
      </c>
      <c r="BE275" s="10">
        <v>0</v>
      </c>
      <c r="BF275" s="10">
        <v>0</v>
      </c>
      <c r="BG275" s="10">
        <v>5</v>
      </c>
      <c r="BH275" s="10">
        <v>0</v>
      </c>
      <c r="BI275" s="10">
        <v>1</v>
      </c>
      <c r="BJ275" s="10">
        <v>15081.46</v>
      </c>
      <c r="BK275" s="10">
        <v>13.740553714396347</v>
      </c>
      <c r="BL275" s="10">
        <v>1.2979237363658966</v>
      </c>
      <c r="BM275" s="10">
        <v>2311</v>
      </c>
      <c r="BN275" s="9" t="s">
        <v>78</v>
      </c>
      <c r="BO275" s="9" t="s">
        <v>78</v>
      </c>
      <c r="BP275" s="12"/>
      <c r="BQ275" s="12"/>
    </row>
    <row r="276" spans="1:69" s="13" customFormat="1" ht="15" customHeight="1" x14ac:dyDescent="0.25">
      <c r="A276" s="9" t="s">
        <v>65</v>
      </c>
      <c r="B276" s="9" t="s">
        <v>66</v>
      </c>
      <c r="C276" s="9" t="s">
        <v>173</v>
      </c>
      <c r="D276" s="9" t="s">
        <v>174</v>
      </c>
      <c r="E276" s="9" t="s">
        <v>69</v>
      </c>
      <c r="F276" s="10">
        <v>6.35</v>
      </c>
      <c r="G276" s="10">
        <v>8.4600000000000009</v>
      </c>
      <c r="H276" s="9" t="s">
        <v>86</v>
      </c>
      <c r="I276" s="9"/>
      <c r="J276" s="10">
        <v>2014</v>
      </c>
      <c r="K276" s="9" t="s">
        <v>151</v>
      </c>
      <c r="L276" s="11">
        <v>42139</v>
      </c>
      <c r="M276" s="11">
        <v>42178</v>
      </c>
      <c r="N276" s="10">
        <v>53.9</v>
      </c>
      <c r="O276" s="10">
        <v>73.42</v>
      </c>
      <c r="P276" s="10">
        <v>76.959999999999994</v>
      </c>
      <c r="Q276" s="10">
        <v>-4.5999999999999996</v>
      </c>
      <c r="R276" s="10">
        <v>78.349999999999994</v>
      </c>
      <c r="S276" s="10">
        <v>84.35</v>
      </c>
      <c r="T276" s="9" t="s">
        <v>89</v>
      </c>
      <c r="U276" s="9" t="s">
        <v>90</v>
      </c>
      <c r="V276" s="9" t="s">
        <v>74</v>
      </c>
      <c r="W276" s="32">
        <v>0.48</v>
      </c>
      <c r="X276" s="32">
        <v>0.20727272727272728</v>
      </c>
      <c r="Y276" s="32">
        <v>2.7272727272727275E-2</v>
      </c>
      <c r="Z276" s="32">
        <v>20.948571428571427</v>
      </c>
      <c r="AA276" s="10">
        <v>3903</v>
      </c>
      <c r="AB276" s="10">
        <v>5213.1122712156803</v>
      </c>
      <c r="AC276" s="10">
        <v>25.13</v>
      </c>
      <c r="AD276" s="10">
        <v>117734</v>
      </c>
      <c r="AE276" s="10">
        <v>6345.8626000000004</v>
      </c>
      <c r="AF276" s="10">
        <v>115279</v>
      </c>
      <c r="AG276" s="10">
        <v>8463.7841800000006</v>
      </c>
      <c r="AH276" s="10">
        <v>0</v>
      </c>
      <c r="AI276" s="10">
        <v>0</v>
      </c>
      <c r="AJ276" s="10">
        <v>0</v>
      </c>
      <c r="AK276" s="10">
        <v>2117.9215800000002</v>
      </c>
      <c r="AL276" s="10">
        <v>2686.2470499999999</v>
      </c>
      <c r="AM276" s="10">
        <v>1.8428444361948473</v>
      </c>
      <c r="AN276" s="10">
        <v>1.4529564583421319</v>
      </c>
      <c r="AO276" s="10">
        <v>1205</v>
      </c>
      <c r="AP276" s="10">
        <v>1394</v>
      </c>
      <c r="AQ276" s="10">
        <v>13.56</v>
      </c>
      <c r="AR276" s="10">
        <v>1.36</v>
      </c>
      <c r="AS276" s="10">
        <v>1.32</v>
      </c>
      <c r="AT276" s="10">
        <v>0.79</v>
      </c>
      <c r="AU276" s="10">
        <v>3903</v>
      </c>
      <c r="AV276" s="10">
        <v>1.252</v>
      </c>
      <c r="AW276" s="12"/>
      <c r="AX276" s="9" t="s">
        <v>75</v>
      </c>
      <c r="AY276" s="12"/>
      <c r="AZ276" s="12" t="s">
        <v>77</v>
      </c>
      <c r="BA276" s="12"/>
      <c r="BB276" s="10">
        <v>0</v>
      </c>
      <c r="BC276" s="10">
        <v>4</v>
      </c>
      <c r="BD276" s="10">
        <v>20.04</v>
      </c>
      <c r="BE276" s="10">
        <v>0</v>
      </c>
      <c r="BF276" s="10">
        <v>0</v>
      </c>
      <c r="BG276" s="10">
        <v>0</v>
      </c>
      <c r="BH276" s="10">
        <v>0</v>
      </c>
      <c r="BI276" s="10">
        <v>2</v>
      </c>
      <c r="BJ276" s="10">
        <v>9670</v>
      </c>
      <c r="BK276" s="10">
        <v>7.6624405705229792</v>
      </c>
      <c r="BL276" s="10">
        <v>2.0101049827968351</v>
      </c>
      <c r="BM276" s="10">
        <v>96</v>
      </c>
      <c r="BN276" s="9" t="s">
        <v>78</v>
      </c>
      <c r="BO276" s="9" t="s">
        <v>78</v>
      </c>
      <c r="BP276" s="12"/>
      <c r="BQ276" s="12"/>
    </row>
    <row r="277" spans="1:69" s="13" customFormat="1" ht="15" customHeight="1" x14ac:dyDescent="0.25">
      <c r="A277" s="9" t="s">
        <v>65</v>
      </c>
      <c r="B277" s="9" t="s">
        <v>66</v>
      </c>
      <c r="C277" s="9" t="s">
        <v>275</v>
      </c>
      <c r="D277" s="9" t="s">
        <v>276</v>
      </c>
      <c r="E277" s="9" t="s">
        <v>69</v>
      </c>
      <c r="F277" s="10">
        <v>1.03</v>
      </c>
      <c r="G277" s="10">
        <v>5.52</v>
      </c>
      <c r="H277" s="9" t="s">
        <v>86</v>
      </c>
      <c r="I277" s="9"/>
      <c r="J277" s="10">
        <v>2015</v>
      </c>
      <c r="K277" s="9" t="s">
        <v>71</v>
      </c>
      <c r="L277" s="11">
        <v>42145</v>
      </c>
      <c r="M277" s="11">
        <v>42229</v>
      </c>
      <c r="N277" s="10">
        <v>10.38</v>
      </c>
      <c r="O277" s="10">
        <v>60.54</v>
      </c>
      <c r="P277" s="10">
        <v>54.2</v>
      </c>
      <c r="Q277" s="10">
        <v>11.7</v>
      </c>
      <c r="R277" s="10">
        <v>54.91</v>
      </c>
      <c r="S277" s="10">
        <v>54.82</v>
      </c>
      <c r="T277" s="9" t="s">
        <v>79</v>
      </c>
      <c r="U277" s="9" t="s">
        <v>73</v>
      </c>
      <c r="V277" s="9" t="s">
        <v>74</v>
      </c>
      <c r="W277" s="32">
        <f>VLOOKUP(V277,Tables!$M$2:$N$9,2,FALSE)</f>
        <v>0.44</v>
      </c>
      <c r="X277" s="32">
        <f>VLOOKUP(V277,Tables!$M$2:$P$9,3,FALSE)</f>
        <v>0.19</v>
      </c>
      <c r="Y277" s="32">
        <f>VLOOKUP(V277,Tables!$M$2:$P$9,4,FALSE)</f>
        <v>2.5000000000000001E-2</v>
      </c>
      <c r="Z277" s="32">
        <v>19.2</v>
      </c>
      <c r="AA277" s="10">
        <v>5022.5</v>
      </c>
      <c r="AB277" s="10">
        <v>5096.3525325315259</v>
      </c>
      <c r="AC277" s="10">
        <v>1.45</v>
      </c>
      <c r="AD277" s="10">
        <v>98930</v>
      </c>
      <c r="AE277" s="10">
        <v>1026.8933999999999</v>
      </c>
      <c r="AF277" s="10">
        <v>91123</v>
      </c>
      <c r="AG277" s="10">
        <v>5516.5864199999996</v>
      </c>
      <c r="AH277" s="10">
        <v>0</v>
      </c>
      <c r="AI277" s="10">
        <v>0</v>
      </c>
      <c r="AJ277" s="10">
        <v>0</v>
      </c>
      <c r="AK277" s="10">
        <v>4489.6930199999997</v>
      </c>
      <c r="AL277" s="10">
        <v>3976.6705299999999</v>
      </c>
      <c r="AM277" s="10">
        <v>1.1186733653340066</v>
      </c>
      <c r="AN277" s="10">
        <v>1.262991228996786</v>
      </c>
      <c r="AO277" s="10">
        <v>2565</v>
      </c>
      <c r="AP277" s="10">
        <v>2713</v>
      </c>
      <c r="AQ277" s="10">
        <v>5.46</v>
      </c>
      <c r="AR277" s="10">
        <v>2.2400000000000002</v>
      </c>
      <c r="AS277" s="10">
        <v>2.38</v>
      </c>
      <c r="AT277" s="10">
        <v>2.1</v>
      </c>
      <c r="AU277" s="10">
        <v>2513.5</v>
      </c>
      <c r="AV277" s="10">
        <v>1.621</v>
      </c>
      <c r="AW277" s="12"/>
      <c r="AX277" s="9" t="s">
        <v>123</v>
      </c>
      <c r="AY277" s="12"/>
      <c r="AZ277" s="12" t="s">
        <v>77</v>
      </c>
      <c r="BA277" s="12"/>
      <c r="BB277" s="10">
        <v>0</v>
      </c>
      <c r="BC277" s="10">
        <v>2</v>
      </c>
      <c r="BD277" s="10">
        <v>22.76</v>
      </c>
      <c r="BE277" s="10">
        <v>0</v>
      </c>
      <c r="BF277" s="10">
        <v>0</v>
      </c>
      <c r="BG277" s="10">
        <v>0</v>
      </c>
      <c r="BH277" s="10">
        <v>0</v>
      </c>
      <c r="BI277" s="10">
        <v>2</v>
      </c>
      <c r="BJ277" s="10">
        <v>5035</v>
      </c>
      <c r="BK277" s="10">
        <v>4.9654832347140037</v>
      </c>
      <c r="BL277" s="10">
        <v>1.1600058761254501</v>
      </c>
      <c r="BM277" s="10">
        <v>537</v>
      </c>
      <c r="BN277" s="9" t="s">
        <v>78</v>
      </c>
      <c r="BO277" s="9" t="s">
        <v>78</v>
      </c>
      <c r="BP277" s="12"/>
      <c r="BQ277" s="12"/>
    </row>
    <row r="278" spans="1:69" s="13" customFormat="1" ht="15" customHeight="1" x14ac:dyDescent="0.25">
      <c r="A278" s="9" t="s">
        <v>65</v>
      </c>
      <c r="B278" s="9" t="s">
        <v>66</v>
      </c>
      <c r="C278" s="9" t="s">
        <v>186</v>
      </c>
      <c r="D278" s="9" t="s">
        <v>187</v>
      </c>
      <c r="E278" s="9" t="s">
        <v>69</v>
      </c>
      <c r="F278" s="10">
        <v>3.34</v>
      </c>
      <c r="G278" s="10">
        <v>4.05</v>
      </c>
      <c r="H278" s="9" t="s">
        <v>86</v>
      </c>
      <c r="I278" s="9"/>
      <c r="J278" s="10">
        <v>2014</v>
      </c>
      <c r="K278" s="9" t="s">
        <v>185</v>
      </c>
      <c r="L278" s="11">
        <v>42151</v>
      </c>
      <c r="M278" s="11">
        <v>42164</v>
      </c>
      <c r="N278" s="10">
        <v>40.799999999999997</v>
      </c>
      <c r="O278" s="10">
        <v>47.26</v>
      </c>
      <c r="P278" s="10">
        <v>46.37</v>
      </c>
      <c r="Q278" s="10">
        <v>1.92</v>
      </c>
      <c r="R278" s="10">
        <v>46.71</v>
      </c>
      <c r="S278" s="10">
        <v>49.91</v>
      </c>
      <c r="T278" s="9" t="s">
        <v>89</v>
      </c>
      <c r="U278" s="9" t="s">
        <v>90</v>
      </c>
      <c r="V278" s="9" t="s">
        <v>74</v>
      </c>
      <c r="W278" s="32">
        <v>0.48</v>
      </c>
      <c r="X278" s="32">
        <v>0.20727272727272728</v>
      </c>
      <c r="Y278" s="32">
        <v>2.7272727272727275E-2</v>
      </c>
      <c r="Z278" s="32">
        <v>20.948571428571427</v>
      </c>
      <c r="AA278" s="10">
        <v>619.5</v>
      </c>
      <c r="AB278" s="10">
        <v>1012.0108701261967</v>
      </c>
      <c r="AC278" s="10">
        <v>38.79</v>
      </c>
      <c r="AD278" s="10">
        <v>81770</v>
      </c>
      <c r="AE278" s="10">
        <v>3336.2159999999999</v>
      </c>
      <c r="AF278" s="10">
        <v>85720</v>
      </c>
      <c r="AG278" s="10">
        <v>4051.1271999999999</v>
      </c>
      <c r="AH278" s="10">
        <v>0</v>
      </c>
      <c r="AI278" s="10">
        <v>0</v>
      </c>
      <c r="AJ278" s="10">
        <v>0</v>
      </c>
      <c r="AK278" s="10">
        <v>714.91120000000001</v>
      </c>
      <c r="AL278" s="10">
        <v>667.76520000000005</v>
      </c>
      <c r="AM278" s="10">
        <v>0.86654118721318119</v>
      </c>
      <c r="AN278" s="10">
        <v>0.9277213008404751</v>
      </c>
      <c r="AO278" s="10">
        <v>700</v>
      </c>
      <c r="AP278" s="10">
        <v>337</v>
      </c>
      <c r="AQ278" s="10">
        <v>-107.72</v>
      </c>
      <c r="AR278" s="10">
        <v>1.29</v>
      </c>
      <c r="AS278" s="10">
        <v>1.3</v>
      </c>
      <c r="AT278" s="10">
        <v>1.1299999999999999</v>
      </c>
      <c r="AU278" s="10">
        <v>508.5</v>
      </c>
      <c r="AV278" s="10">
        <v>1.252</v>
      </c>
      <c r="AW278" s="12"/>
      <c r="AX278" s="9" t="s">
        <v>75</v>
      </c>
      <c r="AY278" s="12"/>
      <c r="AZ278" s="12" t="s">
        <v>77</v>
      </c>
      <c r="BA278" s="12"/>
      <c r="BB278" s="10">
        <v>0</v>
      </c>
      <c r="BC278" s="10">
        <v>4</v>
      </c>
      <c r="BD278" s="10">
        <v>19.559999999999999</v>
      </c>
      <c r="BE278" s="10">
        <v>0</v>
      </c>
      <c r="BF278" s="10">
        <v>0</v>
      </c>
      <c r="BG278" s="10">
        <v>0</v>
      </c>
      <c r="BH278" s="10">
        <v>0</v>
      </c>
      <c r="BI278" s="10">
        <v>2</v>
      </c>
      <c r="BJ278" s="10">
        <v>6730</v>
      </c>
      <c r="BK278" s="10">
        <v>7.6390465380249717</v>
      </c>
      <c r="BL278" s="10">
        <v>1.7671543497599154</v>
      </c>
      <c r="BM278" s="10">
        <v>1982</v>
      </c>
      <c r="BN278" s="9" t="s">
        <v>78</v>
      </c>
      <c r="BO278" s="9" t="s">
        <v>78</v>
      </c>
      <c r="BP278" s="12"/>
      <c r="BQ278" s="12"/>
    </row>
    <row r="279" spans="1:69" s="13" customFormat="1" ht="15" customHeight="1" x14ac:dyDescent="0.25">
      <c r="A279" s="9" t="s">
        <v>65</v>
      </c>
      <c r="B279" s="9" t="s">
        <v>66</v>
      </c>
      <c r="C279" s="9" t="s">
        <v>207</v>
      </c>
      <c r="D279" s="9" t="s">
        <v>208</v>
      </c>
      <c r="E279" s="9" t="s">
        <v>69</v>
      </c>
      <c r="F279" s="10">
        <v>4.92</v>
      </c>
      <c r="G279" s="10"/>
      <c r="H279" s="9" t="s">
        <v>86</v>
      </c>
      <c r="I279" s="9"/>
      <c r="J279" s="10">
        <v>2014</v>
      </c>
      <c r="K279" s="9" t="s">
        <v>151</v>
      </c>
      <c r="L279" s="11">
        <v>42151</v>
      </c>
      <c r="M279" s="11">
        <v>42199</v>
      </c>
      <c r="N279" s="10">
        <v>58.9</v>
      </c>
      <c r="O279" s="10">
        <v>98.15</v>
      </c>
      <c r="P279" s="10">
        <v>93.58</v>
      </c>
      <c r="Q279" s="10">
        <v>4.88</v>
      </c>
      <c r="R279" s="10">
        <v>96</v>
      </c>
      <c r="S279" s="10">
        <v>98.63</v>
      </c>
      <c r="T279" s="9" t="s">
        <v>89</v>
      </c>
      <c r="U279" s="9" t="s">
        <v>90</v>
      </c>
      <c r="V279" s="9" t="s">
        <v>74</v>
      </c>
      <c r="W279" s="32">
        <v>0.48</v>
      </c>
      <c r="X279" s="32">
        <v>0.20727272727272728</v>
      </c>
      <c r="Y279" s="32">
        <v>2.7272727272727275E-2</v>
      </c>
      <c r="Z279" s="32">
        <v>20.948571428571427</v>
      </c>
      <c r="AA279" s="10">
        <v>4301.5</v>
      </c>
      <c r="AB279" s="10">
        <v>4927.3967293341457</v>
      </c>
      <c r="AC279" s="10">
        <v>12.7</v>
      </c>
      <c r="AD279" s="10">
        <v>83543</v>
      </c>
      <c r="AE279" s="10">
        <v>4920.6827000000003</v>
      </c>
      <c r="AF279" s="10">
        <v>63893</v>
      </c>
      <c r="AG279" s="10">
        <v>6271.0979500000003</v>
      </c>
      <c r="AH279" s="10">
        <v>0</v>
      </c>
      <c r="AI279" s="10">
        <v>1719.12</v>
      </c>
      <c r="AJ279" s="10">
        <v>0</v>
      </c>
      <c r="AK279" s="10">
        <v>3069.5352499999999</v>
      </c>
      <c r="AL279" s="10">
        <v>2932.1653000000001</v>
      </c>
      <c r="AM279" s="10">
        <v>1.4013522079604721</v>
      </c>
      <c r="AN279" s="10">
        <v>1.4670046057771708</v>
      </c>
      <c r="AO279" s="10">
        <v>1290</v>
      </c>
      <c r="AP279" s="10">
        <v>1177</v>
      </c>
      <c r="AQ279" s="10">
        <v>-9.6</v>
      </c>
      <c r="AR279" s="10">
        <v>0.71</v>
      </c>
      <c r="AS279" s="10">
        <v>0.67</v>
      </c>
      <c r="AT279" s="10">
        <v>1.06</v>
      </c>
      <c r="AU279" s="10">
        <v>3420</v>
      </c>
      <c r="AV279" s="10">
        <v>1.254</v>
      </c>
      <c r="AW279" s="12"/>
      <c r="AX279" s="9" t="s">
        <v>75</v>
      </c>
      <c r="AY279" s="12"/>
      <c r="AZ279" s="12" t="s">
        <v>77</v>
      </c>
      <c r="BA279" s="12"/>
      <c r="BB279" s="10">
        <v>0</v>
      </c>
      <c r="BC279" s="10">
        <v>5</v>
      </c>
      <c r="BD279" s="10">
        <v>20.59</v>
      </c>
      <c r="BE279" s="10">
        <v>0</v>
      </c>
      <c r="BF279" s="10">
        <v>1</v>
      </c>
      <c r="BG279" s="10">
        <v>0</v>
      </c>
      <c r="BH279" s="10">
        <v>0</v>
      </c>
      <c r="BI279" s="10">
        <v>2</v>
      </c>
      <c r="BJ279" s="10">
        <v>16008.01</v>
      </c>
      <c r="BK279" s="10">
        <v>19.839332244781613</v>
      </c>
      <c r="BL279" s="10">
        <v>1.9914301880829135</v>
      </c>
      <c r="BM279" s="10">
        <v>1358</v>
      </c>
      <c r="BN279" s="9" t="s">
        <v>78</v>
      </c>
      <c r="BO279" s="9" t="s">
        <v>78</v>
      </c>
      <c r="BP279" s="12"/>
      <c r="BQ279" s="12"/>
    </row>
    <row r="280" spans="1:69" s="13" customFormat="1" ht="15" customHeight="1" x14ac:dyDescent="0.25">
      <c r="A280" s="9" t="s">
        <v>65</v>
      </c>
      <c r="B280" s="9" t="s">
        <v>66</v>
      </c>
      <c r="C280" s="9" t="s">
        <v>249</v>
      </c>
      <c r="D280" s="9" t="s">
        <v>250</v>
      </c>
      <c r="E280" s="9" t="s">
        <v>69</v>
      </c>
      <c r="F280" s="10">
        <v>4.5999999999999996</v>
      </c>
      <c r="G280" s="10">
        <v>4.95</v>
      </c>
      <c r="H280" s="9" t="s">
        <v>86</v>
      </c>
      <c r="I280" s="9"/>
      <c r="J280" s="10">
        <v>2014</v>
      </c>
      <c r="K280" s="9" t="s">
        <v>151</v>
      </c>
      <c r="L280" s="11">
        <v>42151</v>
      </c>
      <c r="M280" s="11">
        <v>42166</v>
      </c>
      <c r="N280" s="10">
        <v>43.8</v>
      </c>
      <c r="O280" s="10">
        <v>51.47</v>
      </c>
      <c r="P280" s="10">
        <v>50.27</v>
      </c>
      <c r="Q280" s="10">
        <v>2.39</v>
      </c>
      <c r="R280" s="10">
        <v>50.71</v>
      </c>
      <c r="S280" s="10">
        <v>54.66</v>
      </c>
      <c r="T280" s="9" t="s">
        <v>89</v>
      </c>
      <c r="U280" s="9" t="s">
        <v>90</v>
      </c>
      <c r="V280" s="9" t="s">
        <v>74</v>
      </c>
      <c r="W280" s="32">
        <v>0.48</v>
      </c>
      <c r="X280" s="32">
        <v>0.20727272727272728</v>
      </c>
      <c r="Y280" s="32">
        <v>2.7272727272727275E-2</v>
      </c>
      <c r="Z280" s="32">
        <v>20.948571428571427</v>
      </c>
      <c r="AA280" s="10">
        <v>928.5</v>
      </c>
      <c r="AB280" s="10">
        <v>1533.9393622829905</v>
      </c>
      <c r="AC280" s="10">
        <v>39.47</v>
      </c>
      <c r="AD280" s="10">
        <v>104978</v>
      </c>
      <c r="AE280" s="10">
        <v>4598.0364</v>
      </c>
      <c r="AF280" s="10">
        <v>96127</v>
      </c>
      <c r="AG280" s="10">
        <v>4947.6566899999998</v>
      </c>
      <c r="AH280" s="10">
        <v>0</v>
      </c>
      <c r="AI280" s="10">
        <v>356.74</v>
      </c>
      <c r="AJ280" s="10">
        <v>0</v>
      </c>
      <c r="AK280" s="10">
        <v>706.36028999999996</v>
      </c>
      <c r="AL280" s="10">
        <v>633.30376999999999</v>
      </c>
      <c r="AM280" s="10">
        <v>1.3144849917879726</v>
      </c>
      <c r="AN280" s="10">
        <v>1.4661210685671426</v>
      </c>
      <c r="AO280" s="10">
        <v>1345</v>
      </c>
      <c r="AP280" s="10">
        <v>491</v>
      </c>
      <c r="AQ280" s="10">
        <v>-173.93</v>
      </c>
      <c r="AR280" s="10">
        <v>0.64</v>
      </c>
      <c r="AS280" s="10">
        <v>0.56999999999999995</v>
      </c>
      <c r="AT280" s="10">
        <v>1.08</v>
      </c>
      <c r="AU280" s="10">
        <v>691</v>
      </c>
      <c r="AV280" s="10">
        <v>1.252</v>
      </c>
      <c r="AW280" s="12"/>
      <c r="AX280" s="9" t="s">
        <v>75</v>
      </c>
      <c r="AY280" s="12"/>
      <c r="AZ280" s="12" t="s">
        <v>77</v>
      </c>
      <c r="BA280" s="12"/>
      <c r="BB280" s="10">
        <v>0</v>
      </c>
      <c r="BC280" s="10">
        <v>5</v>
      </c>
      <c r="BD280" s="10">
        <v>19.82</v>
      </c>
      <c r="BE280" s="10">
        <v>0</v>
      </c>
      <c r="BF280" s="10">
        <v>2</v>
      </c>
      <c r="BG280" s="10">
        <v>0</v>
      </c>
      <c r="BH280" s="10">
        <v>0</v>
      </c>
      <c r="BI280" s="10">
        <v>2</v>
      </c>
      <c r="BJ280" s="10">
        <v>24364.6</v>
      </c>
      <c r="BK280" s="10">
        <v>19.63607268230497</v>
      </c>
      <c r="BL280" s="10">
        <v>3.0845592596911993</v>
      </c>
      <c r="BM280" s="10">
        <v>708</v>
      </c>
      <c r="BN280" s="9" t="s">
        <v>78</v>
      </c>
      <c r="BO280" s="9" t="s">
        <v>78</v>
      </c>
      <c r="BP280" s="12"/>
      <c r="BQ280" s="12"/>
    </row>
    <row r="281" spans="1:69" s="13" customFormat="1" ht="15" customHeight="1" x14ac:dyDescent="0.25">
      <c r="A281" s="9" t="s">
        <v>65</v>
      </c>
      <c r="B281" s="9" t="s">
        <v>66</v>
      </c>
      <c r="C281" s="9" t="s">
        <v>136</v>
      </c>
      <c r="D281" s="9" t="s">
        <v>139</v>
      </c>
      <c r="E281" s="9" t="s">
        <v>69</v>
      </c>
      <c r="F281" s="10">
        <v>1.29</v>
      </c>
      <c r="G281" s="10">
        <v>6.87</v>
      </c>
      <c r="H281" s="9" t="s">
        <v>86</v>
      </c>
      <c r="I281" s="9"/>
      <c r="J281" s="10">
        <v>2015</v>
      </c>
      <c r="K281" s="9" t="s">
        <v>88</v>
      </c>
      <c r="L281" s="11">
        <v>42152</v>
      </c>
      <c r="M281" s="11">
        <v>42238</v>
      </c>
      <c r="N281" s="10">
        <v>11.07</v>
      </c>
      <c r="O281" s="10">
        <v>60.96</v>
      </c>
      <c r="P281" s="10">
        <v>62.62</v>
      </c>
      <c r="Q281" s="10">
        <v>-2.65</v>
      </c>
      <c r="R281" s="10">
        <v>63.87</v>
      </c>
      <c r="S281" s="10">
        <v>57.49</v>
      </c>
      <c r="T281" s="9" t="s">
        <v>89</v>
      </c>
      <c r="U281" s="9" t="s">
        <v>90</v>
      </c>
      <c r="V281" s="9" t="s">
        <v>74</v>
      </c>
      <c r="W281" s="32">
        <v>0.48</v>
      </c>
      <c r="X281" s="32">
        <v>0.20727272727272728</v>
      </c>
      <c r="Y281" s="32">
        <v>2.7272727272727275E-2</v>
      </c>
      <c r="Z281" s="32">
        <v>20.948571428571427</v>
      </c>
      <c r="AA281" s="10">
        <v>7226.5</v>
      </c>
      <c r="AB281" s="10">
        <v>6370.5004964039317</v>
      </c>
      <c r="AC281" s="10">
        <v>-13.44</v>
      </c>
      <c r="AD281" s="10">
        <v>116730</v>
      </c>
      <c r="AE281" s="10">
        <v>1292.2011</v>
      </c>
      <c r="AF281" s="10">
        <v>112654</v>
      </c>
      <c r="AG281" s="10">
        <v>6867.3878400000003</v>
      </c>
      <c r="AH281" s="10">
        <v>0</v>
      </c>
      <c r="AI281" s="10">
        <v>0</v>
      </c>
      <c r="AJ281" s="10">
        <v>0</v>
      </c>
      <c r="AK281" s="10">
        <v>5575.1867400000001</v>
      </c>
      <c r="AL281" s="10">
        <v>5903.0098799999996</v>
      </c>
      <c r="AM281" s="10">
        <v>1.296189766730576</v>
      </c>
      <c r="AN281" s="10">
        <v>1.224205980830918</v>
      </c>
      <c r="AO281" s="10">
        <v>3486</v>
      </c>
      <c r="AP281" s="10">
        <v>3277</v>
      </c>
      <c r="AQ281" s="10">
        <v>-6.38</v>
      </c>
      <c r="AR281" s="10">
        <v>2.52</v>
      </c>
      <c r="AS281" s="10">
        <v>2.44</v>
      </c>
      <c r="AT281" s="10">
        <v>1.98</v>
      </c>
      <c r="AU281" s="10">
        <v>3556.5</v>
      </c>
      <c r="AV281" s="10">
        <v>1.25</v>
      </c>
      <c r="AW281" s="12"/>
      <c r="AX281" s="9" t="s">
        <v>123</v>
      </c>
      <c r="AY281" s="12"/>
      <c r="AZ281" s="12" t="s">
        <v>77</v>
      </c>
      <c r="BA281" s="12"/>
      <c r="BB281" s="10">
        <v>0</v>
      </c>
      <c r="BC281" s="10">
        <v>2</v>
      </c>
      <c r="BD281" s="10">
        <v>23.5</v>
      </c>
      <c r="BE281" s="10">
        <v>0</v>
      </c>
      <c r="BF281" s="10">
        <v>0</v>
      </c>
      <c r="BG281" s="10">
        <v>0</v>
      </c>
      <c r="BH281" s="10">
        <v>0</v>
      </c>
      <c r="BI281" s="10">
        <v>2</v>
      </c>
      <c r="BJ281" s="10">
        <v>6056</v>
      </c>
      <c r="BK281" s="10">
        <v>5.063545150501672</v>
      </c>
      <c r="BL281" s="10">
        <v>1.3013696574053457</v>
      </c>
      <c r="BM281" s="10">
        <v>708</v>
      </c>
      <c r="BN281" s="9" t="s">
        <v>78</v>
      </c>
      <c r="BO281" s="9" t="s">
        <v>78</v>
      </c>
      <c r="BP281" s="12"/>
      <c r="BQ281" s="12"/>
    </row>
    <row r="282" spans="1:69" s="13" customFormat="1" ht="15" customHeight="1" x14ac:dyDescent="0.25">
      <c r="A282" s="9" t="s">
        <v>65</v>
      </c>
      <c r="B282" s="9" t="s">
        <v>66</v>
      </c>
      <c r="C282" s="9" t="s">
        <v>140</v>
      </c>
      <c r="D282" s="9" t="s">
        <v>141</v>
      </c>
      <c r="E282" s="9" t="s">
        <v>69</v>
      </c>
      <c r="F282" s="10">
        <v>1.35</v>
      </c>
      <c r="G282" s="10">
        <v>7.2</v>
      </c>
      <c r="H282" s="9" t="s">
        <v>86</v>
      </c>
      <c r="I282" s="9"/>
      <c r="J282" s="10">
        <v>2015</v>
      </c>
      <c r="K282" s="9" t="s">
        <v>88</v>
      </c>
      <c r="L282" s="11">
        <v>42152</v>
      </c>
      <c r="M282" s="11">
        <v>42241</v>
      </c>
      <c r="N282" s="10">
        <v>11.34</v>
      </c>
      <c r="O282" s="10">
        <v>62.35</v>
      </c>
      <c r="P282" s="10">
        <v>63.44</v>
      </c>
      <c r="Q282" s="10">
        <v>-1.72</v>
      </c>
      <c r="R282" s="10">
        <v>64.91</v>
      </c>
      <c r="S282" s="10">
        <v>60.6</v>
      </c>
      <c r="T282" s="9" t="s">
        <v>89</v>
      </c>
      <c r="U282" s="9" t="s">
        <v>90</v>
      </c>
      <c r="V282" s="9" t="s">
        <v>74</v>
      </c>
      <c r="W282" s="32">
        <v>0.48</v>
      </c>
      <c r="X282" s="32">
        <v>0.20727272727272728</v>
      </c>
      <c r="Y282" s="32">
        <v>2.7272727272727275E-2</v>
      </c>
      <c r="Z282" s="32">
        <v>20.948571428571427</v>
      </c>
      <c r="AA282" s="10">
        <v>7465.5</v>
      </c>
      <c r="AB282" s="10">
        <v>6950.7592056229096</v>
      </c>
      <c r="AC282" s="10">
        <v>-7.41</v>
      </c>
      <c r="AD282" s="10">
        <v>119485</v>
      </c>
      <c r="AE282" s="10">
        <v>1354.9599000000001</v>
      </c>
      <c r="AF282" s="10">
        <v>115499</v>
      </c>
      <c r="AG282" s="10">
        <v>7201.36265</v>
      </c>
      <c r="AH282" s="10">
        <v>0</v>
      </c>
      <c r="AI282" s="10">
        <v>0</v>
      </c>
      <c r="AJ282" s="10">
        <v>0</v>
      </c>
      <c r="AK282" s="10">
        <v>5846.4027500000002</v>
      </c>
      <c r="AL282" s="10">
        <v>6142.0801899999997</v>
      </c>
      <c r="AM282" s="10">
        <v>1.2769390545322934</v>
      </c>
      <c r="AN282" s="10">
        <v>1.2154676866893852</v>
      </c>
      <c r="AO282" s="10">
        <v>3215</v>
      </c>
      <c r="AP282" s="10">
        <v>3454</v>
      </c>
      <c r="AQ282" s="10">
        <v>6.92</v>
      </c>
      <c r="AR282" s="10">
        <v>2.4</v>
      </c>
      <c r="AS282" s="10">
        <v>2.34</v>
      </c>
      <c r="AT282" s="10">
        <v>1.92</v>
      </c>
      <c r="AU282" s="10">
        <v>3823</v>
      </c>
      <c r="AV282" s="10">
        <v>1.25</v>
      </c>
      <c r="AW282" s="12"/>
      <c r="AX282" s="9" t="s">
        <v>123</v>
      </c>
      <c r="AY282" s="12"/>
      <c r="AZ282" s="12" t="s">
        <v>77</v>
      </c>
      <c r="BA282" s="12"/>
      <c r="BB282" s="10">
        <v>0</v>
      </c>
      <c r="BC282" s="10">
        <v>2</v>
      </c>
      <c r="BD282" s="10">
        <v>23.56</v>
      </c>
      <c r="BE282" s="10">
        <v>0</v>
      </c>
      <c r="BF282" s="10">
        <v>0</v>
      </c>
      <c r="BG282" s="10">
        <v>0</v>
      </c>
      <c r="BH282" s="10">
        <v>0</v>
      </c>
      <c r="BI282" s="10">
        <v>2</v>
      </c>
      <c r="BJ282" s="10">
        <v>5280</v>
      </c>
      <c r="BK282" s="10">
        <v>4.3349753694581281</v>
      </c>
      <c r="BL282" s="10">
        <v>1.2690014575029591</v>
      </c>
      <c r="BM282" s="10">
        <v>1037</v>
      </c>
      <c r="BN282" s="9" t="s">
        <v>78</v>
      </c>
      <c r="BO282" s="9" t="s">
        <v>78</v>
      </c>
      <c r="BP282" s="12"/>
      <c r="BQ282" s="12"/>
    </row>
    <row r="283" spans="1:69" s="13" customFormat="1" ht="15" customHeight="1" x14ac:dyDescent="0.25">
      <c r="A283" s="9" t="s">
        <v>65</v>
      </c>
      <c r="B283" s="9" t="s">
        <v>66</v>
      </c>
      <c r="C283" s="9" t="s">
        <v>135</v>
      </c>
      <c r="D283" s="9" t="s">
        <v>204</v>
      </c>
      <c r="E283" s="9" t="s">
        <v>69</v>
      </c>
      <c r="F283" s="10">
        <v>0.53</v>
      </c>
      <c r="G283" s="10">
        <v>3.47</v>
      </c>
      <c r="H283" s="9" t="s">
        <v>86</v>
      </c>
      <c r="I283" s="9"/>
      <c r="J283" s="10">
        <v>2015</v>
      </c>
      <c r="K283" s="9" t="s">
        <v>88</v>
      </c>
      <c r="L283" s="11">
        <v>42152</v>
      </c>
      <c r="M283" s="11">
        <v>42248</v>
      </c>
      <c r="N283" s="10">
        <v>10.16</v>
      </c>
      <c r="O283" s="10">
        <v>69.400000000000006</v>
      </c>
      <c r="P283" s="10">
        <v>68.290000000000006</v>
      </c>
      <c r="Q283" s="10">
        <v>1.63</v>
      </c>
      <c r="R283" s="10">
        <v>70.25</v>
      </c>
      <c r="S283" s="10">
        <v>63.68</v>
      </c>
      <c r="T283" s="9" t="s">
        <v>89</v>
      </c>
      <c r="U283" s="9" t="s">
        <v>90</v>
      </c>
      <c r="V283" s="9" t="s">
        <v>74</v>
      </c>
      <c r="W283" s="32">
        <v>0.48</v>
      </c>
      <c r="X283" s="32">
        <v>0.20727272727272728</v>
      </c>
      <c r="Y283" s="32">
        <v>2.7272727272727275E-2</v>
      </c>
      <c r="Z283" s="32">
        <v>20.948571428571427</v>
      </c>
      <c r="AA283" s="10">
        <v>10067</v>
      </c>
      <c r="AB283" s="10">
        <v>9110.5657912932838</v>
      </c>
      <c r="AC283" s="10">
        <v>-10.5</v>
      </c>
      <c r="AD283" s="10">
        <v>145380</v>
      </c>
      <c r="AE283" s="10">
        <v>1477.0608</v>
      </c>
      <c r="AF283" s="10">
        <v>139830</v>
      </c>
      <c r="AG283" s="10">
        <v>9704.2019999999993</v>
      </c>
      <c r="AH283" s="10">
        <v>0</v>
      </c>
      <c r="AI283" s="10">
        <v>0</v>
      </c>
      <c r="AJ283" s="10">
        <v>0</v>
      </c>
      <c r="AK283" s="10">
        <v>8227.1412</v>
      </c>
      <c r="AL283" s="10">
        <v>8345.9966999999997</v>
      </c>
      <c r="AM283" s="10">
        <v>1.2236328215686878</v>
      </c>
      <c r="AN283" s="10">
        <v>1.206207042952701</v>
      </c>
      <c r="AO283" s="10">
        <v>4550</v>
      </c>
      <c r="AP283" s="10">
        <v>4510</v>
      </c>
      <c r="AQ283" s="10">
        <v>-0.89</v>
      </c>
      <c r="AR283" s="10">
        <v>2.4</v>
      </c>
      <c r="AS283" s="10">
        <v>2.38</v>
      </c>
      <c r="AT283" s="10">
        <v>2</v>
      </c>
      <c r="AU283" s="10">
        <v>5211.5</v>
      </c>
      <c r="AV283" s="10">
        <v>1.25</v>
      </c>
      <c r="AW283" s="12"/>
      <c r="AX283" s="9" t="s">
        <v>123</v>
      </c>
      <c r="AY283" s="12"/>
      <c r="AZ283" s="12" t="s">
        <v>77</v>
      </c>
      <c r="BA283" s="12"/>
      <c r="BB283" s="10">
        <v>0</v>
      </c>
      <c r="BC283" s="10">
        <v>3</v>
      </c>
      <c r="BD283" s="10">
        <v>23.73</v>
      </c>
      <c r="BE283" s="10">
        <v>0</v>
      </c>
      <c r="BF283" s="10">
        <v>0</v>
      </c>
      <c r="BG283" s="10">
        <v>0</v>
      </c>
      <c r="BH283" s="10">
        <v>0</v>
      </c>
      <c r="BI283" s="10">
        <v>2</v>
      </c>
      <c r="BJ283" s="10">
        <v>8220</v>
      </c>
      <c r="BK283" s="10">
        <v>5.4983277591973243</v>
      </c>
      <c r="BL283" s="10">
        <v>1.2363148449245158</v>
      </c>
      <c r="BM283" s="10">
        <v>1189</v>
      </c>
      <c r="BN283" s="9" t="s">
        <v>78</v>
      </c>
      <c r="BO283" s="9" t="s">
        <v>78</v>
      </c>
      <c r="BP283" s="12"/>
      <c r="BQ283" s="12"/>
    </row>
    <row r="284" spans="1:69" s="13" customFormat="1" ht="15" customHeight="1" x14ac:dyDescent="0.25">
      <c r="A284" s="9" t="s">
        <v>65</v>
      </c>
      <c r="B284" s="9" t="s">
        <v>66</v>
      </c>
      <c r="C284" s="9" t="s">
        <v>188</v>
      </c>
      <c r="D284" s="9" t="s">
        <v>239</v>
      </c>
      <c r="E284" s="9" t="s">
        <v>69</v>
      </c>
      <c r="F284" s="10">
        <v>4.24</v>
      </c>
      <c r="G284" s="10">
        <v>7.91</v>
      </c>
      <c r="H284" s="9" t="s">
        <v>86</v>
      </c>
      <c r="I284" s="9"/>
      <c r="J284" s="10">
        <v>2014</v>
      </c>
      <c r="K284" s="9" t="s">
        <v>119</v>
      </c>
      <c r="L284" s="11">
        <v>42153</v>
      </c>
      <c r="M284" s="11">
        <v>42228</v>
      </c>
      <c r="N284" s="10">
        <v>97.87</v>
      </c>
      <c r="O284" s="10">
        <v>184.64</v>
      </c>
      <c r="P284" s="10">
        <v>169.2</v>
      </c>
      <c r="Q284" s="10">
        <v>9.1300000000000008</v>
      </c>
      <c r="R284" s="10">
        <v>173.97</v>
      </c>
      <c r="S284" s="10">
        <v>184.06</v>
      </c>
      <c r="T284" s="9" t="s">
        <v>81</v>
      </c>
      <c r="U284" s="9" t="s">
        <v>82</v>
      </c>
      <c r="V284" s="9" t="s">
        <v>74</v>
      </c>
      <c r="W284" s="32">
        <v>0.46</v>
      </c>
      <c r="X284" s="32">
        <v>0.19863636363636364</v>
      </c>
      <c r="Y284" s="32">
        <v>2.6136363636363638E-2</v>
      </c>
      <c r="Z284" s="32">
        <v>20.075714285714284</v>
      </c>
      <c r="AA284" s="10">
        <v>14662.5</v>
      </c>
      <c r="AB284" s="10">
        <v>17858.84694054905</v>
      </c>
      <c r="AC284" s="10">
        <v>17.899999999999999</v>
      </c>
      <c r="AD284" s="10">
        <v>121178</v>
      </c>
      <c r="AE284" s="10">
        <v>11859.690860000001</v>
      </c>
      <c r="AF284" s="10">
        <v>119973</v>
      </c>
      <c r="AG284" s="10">
        <v>22151.814719999998</v>
      </c>
      <c r="AH284" s="10">
        <v>0</v>
      </c>
      <c r="AI284" s="10">
        <v>0</v>
      </c>
      <c r="AJ284" s="10">
        <v>0</v>
      </c>
      <c r="AK284" s="10">
        <v>10292.12386</v>
      </c>
      <c r="AL284" s="10">
        <v>9012.0119500000001</v>
      </c>
      <c r="AM284" s="10">
        <v>1.4246330688834132</v>
      </c>
      <c r="AN284" s="10">
        <v>1.6269951794726594</v>
      </c>
      <c r="AO284" s="10">
        <v>1205</v>
      </c>
      <c r="AP284" s="10">
        <v>2735</v>
      </c>
      <c r="AQ284" s="10">
        <v>55.94</v>
      </c>
      <c r="AR284" s="10">
        <v>1.19</v>
      </c>
      <c r="AS284" s="10">
        <v>1.23</v>
      </c>
      <c r="AT284" s="10">
        <v>0.85</v>
      </c>
      <c r="AU284" s="10">
        <v>14412.5</v>
      </c>
      <c r="AV284" s="10">
        <v>1.1399999999999999</v>
      </c>
      <c r="AW284" s="9" t="s">
        <v>178</v>
      </c>
      <c r="AX284" s="9" t="s">
        <v>75</v>
      </c>
      <c r="AY284" s="12"/>
      <c r="AZ284" s="12" t="s">
        <v>77</v>
      </c>
      <c r="BA284" s="12"/>
      <c r="BB284" s="10">
        <v>0</v>
      </c>
      <c r="BC284" s="10">
        <v>10</v>
      </c>
      <c r="BD284" s="10">
        <v>23.04</v>
      </c>
      <c r="BE284" s="10">
        <v>0</v>
      </c>
      <c r="BF284" s="10">
        <v>0</v>
      </c>
      <c r="BG284" s="10">
        <v>1</v>
      </c>
      <c r="BH284" s="10">
        <v>0</v>
      </c>
      <c r="BI284" s="10">
        <v>1</v>
      </c>
      <c r="BJ284" s="10">
        <v>14328.24</v>
      </c>
      <c r="BK284" s="10">
        <v>11.838841756303408</v>
      </c>
      <c r="BL284" s="10">
        <v>1.3265478301905562</v>
      </c>
      <c r="BM284" s="10">
        <v>2008</v>
      </c>
      <c r="BN284" s="9" t="s">
        <v>78</v>
      </c>
      <c r="BO284" s="9" t="s">
        <v>78</v>
      </c>
      <c r="BP284" s="12"/>
      <c r="BQ284" s="12"/>
    </row>
    <row r="285" spans="1:69" s="13" customFormat="1" ht="15" customHeight="1" x14ac:dyDescent="0.25">
      <c r="A285" s="9" t="s">
        <v>65</v>
      </c>
      <c r="B285" s="9" t="s">
        <v>66</v>
      </c>
      <c r="C285" s="9" t="s">
        <v>114</v>
      </c>
      <c r="D285" s="9" t="s">
        <v>112</v>
      </c>
      <c r="E285" s="9" t="s">
        <v>69</v>
      </c>
      <c r="F285" s="10">
        <v>9.4</v>
      </c>
      <c r="G285" s="10">
        <v>11.98</v>
      </c>
      <c r="H285" s="9" t="s">
        <v>86</v>
      </c>
      <c r="I285" s="9" t="s">
        <v>113</v>
      </c>
      <c r="J285" s="10">
        <v>2014</v>
      </c>
      <c r="K285" s="9" t="s">
        <v>88</v>
      </c>
      <c r="L285" s="11">
        <v>42155</v>
      </c>
      <c r="M285" s="11">
        <v>42196</v>
      </c>
      <c r="N285" s="10">
        <v>245</v>
      </c>
      <c r="O285" s="10">
        <v>314.52</v>
      </c>
      <c r="P285" s="10">
        <v>301.33</v>
      </c>
      <c r="Q285" s="10">
        <v>4.38</v>
      </c>
      <c r="R285" s="10">
        <v>303.95</v>
      </c>
      <c r="S285" s="10">
        <v>299.73</v>
      </c>
      <c r="T285" s="9" t="s">
        <v>108</v>
      </c>
      <c r="U285" s="9" t="s">
        <v>109</v>
      </c>
      <c r="V285" s="9" t="s">
        <v>110</v>
      </c>
      <c r="W285" s="32">
        <f>VLOOKUP(V285,Tables!$M$2:$N$9,2,FALSE)</f>
        <v>0.42</v>
      </c>
      <c r="X285" s="32">
        <f>VLOOKUP(V285,Tables!$M$2:$P$9,3,FALSE)</f>
        <v>0.2</v>
      </c>
      <c r="Y285" s="32">
        <f>VLOOKUP(V285,Tables!$M$2:$P$9,4,FALSE)</f>
        <v>4.2000000000000003E-2</v>
      </c>
      <c r="Z285" s="32">
        <v>18.329999999999998</v>
      </c>
      <c r="AA285" s="10">
        <v>11700</v>
      </c>
      <c r="AB285" s="10">
        <v>11341.972023034172</v>
      </c>
      <c r="AC285" s="10">
        <v>-3.16</v>
      </c>
      <c r="AD285" s="10">
        <v>107399</v>
      </c>
      <c r="AE285" s="10">
        <v>26312.755000000001</v>
      </c>
      <c r="AF285" s="10">
        <v>106639</v>
      </c>
      <c r="AG285" s="10">
        <v>33540.098279999998</v>
      </c>
      <c r="AH285" s="10">
        <v>0</v>
      </c>
      <c r="AI285" s="10">
        <v>0</v>
      </c>
      <c r="AJ285" s="10">
        <v>0</v>
      </c>
      <c r="AK285" s="10">
        <v>7227.34328</v>
      </c>
      <c r="AL285" s="10">
        <v>6100.1690500000004</v>
      </c>
      <c r="AM285" s="10">
        <v>1.6188521212735312</v>
      </c>
      <c r="AN285" s="10">
        <v>1.9179796336955612</v>
      </c>
      <c r="AO285" s="10">
        <v>760</v>
      </c>
      <c r="AP285" s="10">
        <v>840</v>
      </c>
      <c r="AQ285" s="10">
        <v>9.52</v>
      </c>
      <c r="AR285" s="10">
        <v>0.96</v>
      </c>
      <c r="AS285" s="10">
        <v>0.98</v>
      </c>
      <c r="AT285" s="10">
        <v>0.61</v>
      </c>
      <c r="AU285" s="10">
        <v>8612.5</v>
      </c>
      <c r="AV285" s="10">
        <v>1.1100000000000001</v>
      </c>
      <c r="AW285" s="12"/>
      <c r="AX285" s="9" t="s">
        <v>75</v>
      </c>
      <c r="AY285" s="12"/>
      <c r="AZ285" s="12" t="s">
        <v>77</v>
      </c>
      <c r="BA285" s="12"/>
      <c r="BB285" s="10">
        <v>0</v>
      </c>
      <c r="BC285" s="10">
        <v>4</v>
      </c>
      <c r="BD285" s="10">
        <v>20.55</v>
      </c>
      <c r="BE285" s="10">
        <v>0</v>
      </c>
      <c r="BF285" s="10">
        <v>0</v>
      </c>
      <c r="BG285" s="10">
        <v>0</v>
      </c>
      <c r="BH285" s="10">
        <v>0</v>
      </c>
      <c r="BI285" s="10">
        <v>2</v>
      </c>
      <c r="BJ285" s="10">
        <v>15740</v>
      </c>
      <c r="BK285" s="10">
        <v>12.531847133757962</v>
      </c>
      <c r="BL285" s="10">
        <v>1.6566123352679532</v>
      </c>
      <c r="BM285" s="10">
        <v>4176</v>
      </c>
      <c r="BN285" s="9" t="s">
        <v>78</v>
      </c>
      <c r="BO285" s="9" t="s">
        <v>95</v>
      </c>
      <c r="BP285" s="12"/>
      <c r="BQ285" s="12"/>
    </row>
    <row r="286" spans="1:69" s="13" customFormat="1" ht="15" customHeight="1" x14ac:dyDescent="0.25">
      <c r="A286" s="9" t="s">
        <v>65</v>
      </c>
      <c r="B286" s="9" t="s">
        <v>66</v>
      </c>
      <c r="C286" s="9" t="s">
        <v>192</v>
      </c>
      <c r="D286" s="9" t="s">
        <v>193</v>
      </c>
      <c r="E286" s="9" t="s">
        <v>69</v>
      </c>
      <c r="F286" s="10">
        <v>6.36</v>
      </c>
      <c r="G286" s="10">
        <v>7.48</v>
      </c>
      <c r="H286" s="9" t="s">
        <v>86</v>
      </c>
      <c r="I286" s="9" t="s">
        <v>194</v>
      </c>
      <c r="J286" s="10">
        <v>2014</v>
      </c>
      <c r="K286" s="9" t="s">
        <v>88</v>
      </c>
      <c r="L286" s="11">
        <v>42155</v>
      </c>
      <c r="M286" s="11">
        <v>42200</v>
      </c>
      <c r="N286" s="10">
        <v>255</v>
      </c>
      <c r="O286" s="10">
        <v>305.19</v>
      </c>
      <c r="P286" s="10">
        <v>308.64</v>
      </c>
      <c r="Q286" s="10">
        <v>-1.1200000000000001</v>
      </c>
      <c r="R286" s="10">
        <v>312.02999999999997</v>
      </c>
      <c r="S286" s="10">
        <v>316.44</v>
      </c>
      <c r="T286" s="9" t="s">
        <v>83</v>
      </c>
      <c r="U286" s="9" t="s">
        <v>82</v>
      </c>
      <c r="V286" s="9" t="s">
        <v>74</v>
      </c>
      <c r="W286" s="32">
        <v>0.46</v>
      </c>
      <c r="X286" s="32">
        <v>0.19863636363636364</v>
      </c>
      <c r="Y286" s="32">
        <v>2.6136363636363638E-2</v>
      </c>
      <c r="Z286" s="32">
        <v>20.075714285714284</v>
      </c>
      <c r="AA286" s="10">
        <v>7262.5</v>
      </c>
      <c r="AB286" s="10">
        <v>8337.3037511190323</v>
      </c>
      <c r="AC286" s="10">
        <v>12.89</v>
      </c>
      <c r="AD286" s="10">
        <v>69830</v>
      </c>
      <c r="AE286" s="10">
        <v>17806.650000000001</v>
      </c>
      <c r="AF286" s="10">
        <v>68644</v>
      </c>
      <c r="AG286" s="10">
        <v>20949.462360000001</v>
      </c>
      <c r="AH286" s="10">
        <v>0</v>
      </c>
      <c r="AI286" s="10">
        <v>0</v>
      </c>
      <c r="AJ286" s="10">
        <v>0</v>
      </c>
      <c r="AK286" s="10">
        <v>3142.8123599999999</v>
      </c>
      <c r="AL286" s="10">
        <v>3612.3373200000001</v>
      </c>
      <c r="AM286" s="10">
        <v>2.3108283817491415</v>
      </c>
      <c r="AN286" s="10">
        <v>2.0104711594320324</v>
      </c>
      <c r="AO286" s="10">
        <v>1135</v>
      </c>
      <c r="AP286" s="10">
        <v>598</v>
      </c>
      <c r="AQ286" s="10">
        <v>-89.8</v>
      </c>
      <c r="AR286" s="10">
        <v>0.83</v>
      </c>
      <c r="AS286" s="10">
        <v>0.83</v>
      </c>
      <c r="AT286" s="10">
        <v>0.4</v>
      </c>
      <c r="AU286" s="10">
        <v>6625</v>
      </c>
      <c r="AV286" s="10">
        <v>1.1379999999999999</v>
      </c>
      <c r="AW286" s="12"/>
      <c r="AX286" s="9" t="s">
        <v>75</v>
      </c>
      <c r="AY286" s="12"/>
      <c r="AZ286" s="12" t="s">
        <v>77</v>
      </c>
      <c r="BA286" s="12"/>
      <c r="BB286" s="10">
        <v>0</v>
      </c>
      <c r="BC286" s="10">
        <v>5</v>
      </c>
      <c r="BD286" s="10">
        <v>20.84</v>
      </c>
      <c r="BE286" s="10">
        <v>0</v>
      </c>
      <c r="BF286" s="10">
        <v>0</v>
      </c>
      <c r="BG286" s="10">
        <v>0</v>
      </c>
      <c r="BH286" s="10">
        <v>0</v>
      </c>
      <c r="BI286" s="10">
        <v>2</v>
      </c>
      <c r="BJ286" s="10">
        <v>10340</v>
      </c>
      <c r="BK286" s="10">
        <v>13.23943661971831</v>
      </c>
      <c r="BL286" s="10">
        <v>1.7555783533716882</v>
      </c>
      <c r="BM286" s="10">
        <v>1224</v>
      </c>
      <c r="BN286" s="9" t="s">
        <v>78</v>
      </c>
      <c r="BO286" s="9" t="s">
        <v>78</v>
      </c>
      <c r="BP286" s="12"/>
      <c r="BQ286" s="12"/>
    </row>
    <row r="287" spans="1:69" s="13" customFormat="1" ht="15" customHeight="1" x14ac:dyDescent="0.25">
      <c r="A287" s="9" t="s">
        <v>65</v>
      </c>
      <c r="B287" s="9" t="s">
        <v>66</v>
      </c>
      <c r="C287" s="9" t="s">
        <v>197</v>
      </c>
      <c r="D287" s="9" t="s">
        <v>196</v>
      </c>
      <c r="E287" s="9" t="s">
        <v>69</v>
      </c>
      <c r="F287" s="10">
        <v>7.61</v>
      </c>
      <c r="G287" s="10">
        <v>9.5</v>
      </c>
      <c r="H287" s="9" t="s">
        <v>86</v>
      </c>
      <c r="I287" s="9" t="s">
        <v>194</v>
      </c>
      <c r="J287" s="10">
        <v>2014</v>
      </c>
      <c r="K287" s="9" t="s">
        <v>88</v>
      </c>
      <c r="L287" s="11">
        <v>42155</v>
      </c>
      <c r="M287" s="11">
        <v>42199</v>
      </c>
      <c r="N287" s="10">
        <v>243</v>
      </c>
      <c r="O287" s="10">
        <v>305.69</v>
      </c>
      <c r="P287" s="10">
        <v>300.56</v>
      </c>
      <c r="Q287" s="10">
        <v>1.71</v>
      </c>
      <c r="R287" s="10">
        <v>303.61</v>
      </c>
      <c r="S287" s="10">
        <v>301.87</v>
      </c>
      <c r="T287" s="9" t="s">
        <v>108</v>
      </c>
      <c r="U287" s="9" t="s">
        <v>109</v>
      </c>
      <c r="V287" s="9" t="s">
        <v>110</v>
      </c>
      <c r="W287" s="32">
        <f>VLOOKUP(V287,Tables!$M$2:$N$9,2,FALSE)</f>
        <v>0.42</v>
      </c>
      <c r="X287" s="32">
        <f>VLOOKUP(V287,Tables!$M$2:$P$9,3,FALSE)</f>
        <v>0.2</v>
      </c>
      <c r="Y287" s="32">
        <f>VLOOKUP(V287,Tables!$M$2:$P$9,4,FALSE)</f>
        <v>4.2000000000000003E-2</v>
      </c>
      <c r="Z287" s="32">
        <v>18.329999999999998</v>
      </c>
      <c r="AA287" s="10">
        <v>9750</v>
      </c>
      <c r="AB287" s="10">
        <v>9958.4340451985026</v>
      </c>
      <c r="AC287" s="10">
        <v>2.09</v>
      </c>
      <c r="AD287" s="10">
        <v>87695</v>
      </c>
      <c r="AE287" s="10">
        <v>21309.884999999998</v>
      </c>
      <c r="AF287" s="10">
        <v>87025</v>
      </c>
      <c r="AG287" s="10">
        <v>26602.67225</v>
      </c>
      <c r="AH287" s="10">
        <v>0</v>
      </c>
      <c r="AI287" s="10">
        <v>0</v>
      </c>
      <c r="AJ287" s="10">
        <v>0</v>
      </c>
      <c r="AK287" s="10">
        <v>5292.7872500000003</v>
      </c>
      <c r="AL287" s="10">
        <v>5111.7752499999997</v>
      </c>
      <c r="AM287" s="10">
        <v>1.8421295887152842</v>
      </c>
      <c r="AN287" s="10">
        <v>1.9073608527683215</v>
      </c>
      <c r="AO287" s="10">
        <v>670</v>
      </c>
      <c r="AP287" s="10">
        <v>720</v>
      </c>
      <c r="AQ287" s="10">
        <v>6.94</v>
      </c>
      <c r="AR287" s="10">
        <v>0.93</v>
      </c>
      <c r="AS287" s="10">
        <v>0.93</v>
      </c>
      <c r="AT287" s="10">
        <v>0.52</v>
      </c>
      <c r="AU287" s="10">
        <v>8400</v>
      </c>
      <c r="AV287" s="10">
        <v>1.1100000000000001</v>
      </c>
      <c r="AW287" s="12"/>
      <c r="AX287" s="9" t="s">
        <v>75</v>
      </c>
      <c r="AY287" s="12"/>
      <c r="AZ287" s="12" t="s">
        <v>77</v>
      </c>
      <c r="BA287" s="12"/>
      <c r="BB287" s="10">
        <v>0</v>
      </c>
      <c r="BC287" s="10">
        <v>5</v>
      </c>
      <c r="BD287" s="10">
        <v>20.77</v>
      </c>
      <c r="BE287" s="10">
        <v>0</v>
      </c>
      <c r="BF287" s="10">
        <v>0</v>
      </c>
      <c r="BG287" s="10">
        <v>0</v>
      </c>
      <c r="BH287" s="10">
        <v>0</v>
      </c>
      <c r="BI287" s="10">
        <v>2</v>
      </c>
      <c r="BJ287" s="10">
        <v>9824.99</v>
      </c>
      <c r="BK287" s="10">
        <v>10.118425346902713</v>
      </c>
      <c r="BL287" s="10">
        <v>1.7084116256062436</v>
      </c>
      <c r="BM287" s="10">
        <v>695</v>
      </c>
      <c r="BN287" s="9" t="s">
        <v>78</v>
      </c>
      <c r="BO287" s="9" t="s">
        <v>78</v>
      </c>
      <c r="BP287" s="12"/>
      <c r="BQ287" s="12"/>
    </row>
    <row r="288" spans="1:69" s="13" customFormat="1" ht="15" customHeight="1" x14ac:dyDescent="0.25">
      <c r="A288" s="9" t="s">
        <v>65</v>
      </c>
      <c r="B288" s="9" t="s">
        <v>66</v>
      </c>
      <c r="C288" s="9" t="s">
        <v>226</v>
      </c>
      <c r="D288" s="9" t="s">
        <v>224</v>
      </c>
      <c r="E288" s="9" t="s">
        <v>69</v>
      </c>
      <c r="F288" s="10">
        <v>8.42</v>
      </c>
      <c r="G288" s="10">
        <v>10.220000000000001</v>
      </c>
      <c r="H288" s="9" t="s">
        <v>86</v>
      </c>
      <c r="I288" s="9" t="s">
        <v>225</v>
      </c>
      <c r="J288" s="10">
        <v>2014</v>
      </c>
      <c r="K288" s="9" t="s">
        <v>71</v>
      </c>
      <c r="L288" s="11">
        <v>42155</v>
      </c>
      <c r="M288" s="11">
        <v>42196</v>
      </c>
      <c r="N288" s="10">
        <v>297</v>
      </c>
      <c r="O288" s="10">
        <v>363.56</v>
      </c>
      <c r="P288" s="10">
        <v>351.63</v>
      </c>
      <c r="Q288" s="10">
        <v>3.39</v>
      </c>
      <c r="R288" s="10">
        <v>354.13</v>
      </c>
      <c r="S288" s="10">
        <v>354.31</v>
      </c>
      <c r="T288" s="9" t="s">
        <v>83</v>
      </c>
      <c r="U288" s="9" t="s">
        <v>82</v>
      </c>
      <c r="V288" s="9" t="s">
        <v>74</v>
      </c>
      <c r="W288" s="32">
        <v>0.46</v>
      </c>
      <c r="X288" s="32">
        <v>0.19863636363636364</v>
      </c>
      <c r="Y288" s="32">
        <v>2.6136363636363638E-2</v>
      </c>
      <c r="Z288" s="32">
        <v>20.075714285714284</v>
      </c>
      <c r="AA288" s="10">
        <v>8887.5</v>
      </c>
      <c r="AB288" s="10">
        <v>9333.1422531243807</v>
      </c>
      <c r="AC288" s="10">
        <v>4.7699999999999996</v>
      </c>
      <c r="AD288" s="10">
        <v>79382</v>
      </c>
      <c r="AE288" s="10">
        <v>23576.454000000002</v>
      </c>
      <c r="AF288" s="10">
        <v>78701</v>
      </c>
      <c r="AG288" s="10">
        <v>28612.53556</v>
      </c>
      <c r="AH288" s="10">
        <v>0</v>
      </c>
      <c r="AI288" s="10">
        <v>0</v>
      </c>
      <c r="AJ288" s="10">
        <v>0</v>
      </c>
      <c r="AK288" s="10">
        <v>5036.0815599999996</v>
      </c>
      <c r="AL288" s="10">
        <v>4293.9311299999999</v>
      </c>
      <c r="AM288" s="10">
        <v>1.7647649058328594</v>
      </c>
      <c r="AN288" s="10">
        <v>2.0697816827816706</v>
      </c>
      <c r="AO288" s="10">
        <v>680</v>
      </c>
      <c r="AP288" s="10">
        <v>630</v>
      </c>
      <c r="AQ288" s="10">
        <v>-7.94</v>
      </c>
      <c r="AR288" s="10">
        <v>0.83</v>
      </c>
      <c r="AS288" s="10">
        <v>0.84</v>
      </c>
      <c r="AT288" s="10">
        <v>0.49</v>
      </c>
      <c r="AU288" s="10">
        <v>8637.5</v>
      </c>
      <c r="AV288" s="10">
        <v>1.1379999999999999</v>
      </c>
      <c r="AW288" s="12"/>
      <c r="AX288" s="9" t="s">
        <v>75</v>
      </c>
      <c r="AY288" s="12"/>
      <c r="AZ288" s="12" t="s">
        <v>77</v>
      </c>
      <c r="BA288" s="12"/>
      <c r="BB288" s="10">
        <v>0</v>
      </c>
      <c r="BC288" s="10">
        <v>4</v>
      </c>
      <c r="BD288" s="10">
        <v>20.55</v>
      </c>
      <c r="BE288" s="10">
        <v>0</v>
      </c>
      <c r="BF288" s="10">
        <v>0</v>
      </c>
      <c r="BG288" s="10">
        <v>0</v>
      </c>
      <c r="BH288" s="10">
        <v>0</v>
      </c>
      <c r="BI288" s="10">
        <v>2</v>
      </c>
      <c r="BJ288" s="10">
        <v>11646</v>
      </c>
      <c r="BK288" s="10">
        <v>13.026845637583893</v>
      </c>
      <c r="BL288" s="10">
        <v>1.6865931145849276</v>
      </c>
      <c r="BM288" s="10">
        <v>640</v>
      </c>
      <c r="BN288" s="9" t="s">
        <v>78</v>
      </c>
      <c r="BO288" s="9" t="s">
        <v>78</v>
      </c>
      <c r="BP288" s="12"/>
      <c r="BQ288" s="12"/>
    </row>
    <row r="289" spans="1:69" s="13" customFormat="1" ht="15" customHeight="1" x14ac:dyDescent="0.25">
      <c r="A289" s="9" t="s">
        <v>65</v>
      </c>
      <c r="B289" s="9" t="s">
        <v>66</v>
      </c>
      <c r="C289" s="9" t="s">
        <v>229</v>
      </c>
      <c r="D289" s="9" t="s">
        <v>228</v>
      </c>
      <c r="E289" s="9" t="s">
        <v>69</v>
      </c>
      <c r="F289" s="10">
        <v>8.74</v>
      </c>
      <c r="G289" s="10">
        <v>10.41</v>
      </c>
      <c r="H289" s="9" t="s">
        <v>86</v>
      </c>
      <c r="I289" s="9" t="s">
        <v>225</v>
      </c>
      <c r="J289" s="10">
        <v>2014</v>
      </c>
      <c r="K289" s="9" t="s">
        <v>71</v>
      </c>
      <c r="L289" s="11">
        <v>42155</v>
      </c>
      <c r="M289" s="11">
        <v>42195</v>
      </c>
      <c r="N289" s="10">
        <v>300</v>
      </c>
      <c r="O289" s="10">
        <v>360.5</v>
      </c>
      <c r="P289" s="10">
        <v>356.56</v>
      </c>
      <c r="Q289" s="10">
        <v>1.1100000000000001</v>
      </c>
      <c r="R289" s="10">
        <v>358.8</v>
      </c>
      <c r="S289" s="10">
        <v>355.88</v>
      </c>
      <c r="T289" s="9" t="s">
        <v>108</v>
      </c>
      <c r="U289" s="9" t="s">
        <v>109</v>
      </c>
      <c r="V289" s="9" t="s">
        <v>110</v>
      </c>
      <c r="W289" s="32">
        <f>VLOOKUP(V289,Tables!$M$2:$N$9,2,FALSE)</f>
        <v>0.42</v>
      </c>
      <c r="X289" s="32">
        <f>VLOOKUP(V289,Tables!$M$2:$P$9,3,FALSE)</f>
        <v>0.2</v>
      </c>
      <c r="Y289" s="32">
        <f>VLOOKUP(V289,Tables!$M$2:$P$9,4,FALSE)</f>
        <v>4.2000000000000003E-2</v>
      </c>
      <c r="Z289" s="32">
        <v>18.329999999999998</v>
      </c>
      <c r="AA289" s="10">
        <v>9520.5</v>
      </c>
      <c r="AB289" s="10">
        <v>9385.6552299982995</v>
      </c>
      <c r="AC289" s="10">
        <v>-1.44</v>
      </c>
      <c r="AD289" s="10">
        <v>81561</v>
      </c>
      <c r="AE289" s="10">
        <v>24468.3</v>
      </c>
      <c r="AF289" s="10">
        <v>80856</v>
      </c>
      <c r="AG289" s="10">
        <v>29148.588</v>
      </c>
      <c r="AH289" s="10">
        <v>0</v>
      </c>
      <c r="AI289" s="10">
        <v>0</v>
      </c>
      <c r="AJ289" s="10">
        <v>0</v>
      </c>
      <c r="AK289" s="10">
        <v>4680.2879999999996</v>
      </c>
      <c r="AL289" s="10">
        <v>4542.8328000000001</v>
      </c>
      <c r="AM289" s="10">
        <v>2.0341696921215107</v>
      </c>
      <c r="AN289" s="10">
        <v>2.0957187770591075</v>
      </c>
      <c r="AO289" s="10">
        <v>705</v>
      </c>
      <c r="AP289" s="10">
        <v>615</v>
      </c>
      <c r="AQ289" s="10">
        <v>-14.63</v>
      </c>
      <c r="AR289" s="10">
        <v>0.89</v>
      </c>
      <c r="AS289" s="10">
        <v>0.89</v>
      </c>
      <c r="AT289" s="10">
        <v>0.46</v>
      </c>
      <c r="AU289" s="10">
        <v>9495.5</v>
      </c>
      <c r="AV289" s="10">
        <v>1.1100000000000001</v>
      </c>
      <c r="AW289" s="12"/>
      <c r="AX289" s="9" t="s">
        <v>75</v>
      </c>
      <c r="AY289" s="12"/>
      <c r="AZ289" s="12" t="s">
        <v>77</v>
      </c>
      <c r="BA289" s="12"/>
      <c r="BB289" s="10">
        <v>0</v>
      </c>
      <c r="BC289" s="10">
        <v>4</v>
      </c>
      <c r="BD289" s="10">
        <v>20.49</v>
      </c>
      <c r="BE289" s="10">
        <v>0</v>
      </c>
      <c r="BF289" s="10">
        <v>0</v>
      </c>
      <c r="BG289" s="10">
        <v>0</v>
      </c>
      <c r="BH289" s="10">
        <v>0</v>
      </c>
      <c r="BI289" s="10">
        <v>2</v>
      </c>
      <c r="BJ289" s="10">
        <v>12560</v>
      </c>
      <c r="BK289" s="10">
        <v>13.893805309734514</v>
      </c>
      <c r="BL289" s="10">
        <v>1.6809495219141071</v>
      </c>
      <c r="BM289" s="10">
        <v>640</v>
      </c>
      <c r="BN289" s="9" t="s">
        <v>78</v>
      </c>
      <c r="BO289" s="9" t="s">
        <v>78</v>
      </c>
      <c r="BP289" s="12"/>
      <c r="BQ289" s="12"/>
    </row>
    <row r="290" spans="1:69" s="13" customFormat="1" ht="15" customHeight="1" x14ac:dyDescent="0.25">
      <c r="A290" s="9" t="s">
        <v>65</v>
      </c>
      <c r="B290" s="9" t="s">
        <v>66</v>
      </c>
      <c r="C290" s="9" t="s">
        <v>223</v>
      </c>
      <c r="D290" s="9" t="s">
        <v>222</v>
      </c>
      <c r="E290" s="9" t="s">
        <v>69</v>
      </c>
      <c r="F290" s="10">
        <v>2.2599999999999998</v>
      </c>
      <c r="G290" s="10">
        <v>5.51</v>
      </c>
      <c r="H290" s="9" t="s">
        <v>86</v>
      </c>
      <c r="I290" s="9"/>
      <c r="J290" s="10">
        <v>2014</v>
      </c>
      <c r="K290" s="9" t="s">
        <v>119</v>
      </c>
      <c r="L290" s="11">
        <v>42158</v>
      </c>
      <c r="M290" s="11">
        <v>42256</v>
      </c>
      <c r="N290" s="10">
        <v>62.31</v>
      </c>
      <c r="O290" s="10">
        <v>154.54</v>
      </c>
      <c r="P290" s="10">
        <v>150.16999999999999</v>
      </c>
      <c r="Q290" s="10">
        <v>2.91</v>
      </c>
      <c r="R290" s="10">
        <v>156.05000000000001</v>
      </c>
      <c r="S290" s="10">
        <v>164.79</v>
      </c>
      <c r="T290" s="9" t="s">
        <v>81</v>
      </c>
      <c r="U290" s="9" t="s">
        <v>82</v>
      </c>
      <c r="V290" s="9" t="s">
        <v>74</v>
      </c>
      <c r="W290" s="32">
        <v>0.46</v>
      </c>
      <c r="X290" s="32">
        <v>0.19863636363636364</v>
      </c>
      <c r="Y290" s="32">
        <v>2.6136363636363638E-2</v>
      </c>
      <c r="Z290" s="32">
        <v>20.075714285714284</v>
      </c>
      <c r="AA290" s="10">
        <v>14287.5</v>
      </c>
      <c r="AB290" s="10">
        <v>16859.429594927155</v>
      </c>
      <c r="AC290" s="10">
        <v>15.26</v>
      </c>
      <c r="AD290" s="10">
        <v>101351</v>
      </c>
      <c r="AE290" s="10">
        <v>6315.1808099999998</v>
      </c>
      <c r="AF290" s="10">
        <v>99841</v>
      </c>
      <c r="AG290" s="10">
        <v>15429.42814</v>
      </c>
      <c r="AH290" s="10">
        <v>0</v>
      </c>
      <c r="AI290" s="10">
        <v>0</v>
      </c>
      <c r="AJ290" s="10">
        <v>0</v>
      </c>
      <c r="AK290" s="10">
        <v>9114.2473300000001</v>
      </c>
      <c r="AL290" s="10">
        <v>9265.0072400000008</v>
      </c>
      <c r="AM290" s="10">
        <v>1.5676006457463558</v>
      </c>
      <c r="AN290" s="10">
        <v>1.5420926967349029</v>
      </c>
      <c r="AO290" s="10">
        <v>1580</v>
      </c>
      <c r="AP290" s="10">
        <v>2958</v>
      </c>
      <c r="AQ290" s="10">
        <v>46.59</v>
      </c>
      <c r="AR290" s="10">
        <v>1.43</v>
      </c>
      <c r="AS290" s="10">
        <v>1.42</v>
      </c>
      <c r="AT290" s="10">
        <v>0.93</v>
      </c>
      <c r="AU290" s="10">
        <v>10475</v>
      </c>
      <c r="AV290" s="10">
        <v>1.1399999999999999</v>
      </c>
      <c r="AW290" s="9" t="s">
        <v>154</v>
      </c>
      <c r="AX290" s="9" t="s">
        <v>75</v>
      </c>
      <c r="AY290" s="12"/>
      <c r="AZ290" s="12" t="s">
        <v>77</v>
      </c>
      <c r="BA290" s="12"/>
      <c r="BB290" s="10">
        <v>0</v>
      </c>
      <c r="BC290" s="10">
        <v>11</v>
      </c>
      <c r="BD290" s="10">
        <v>24.27</v>
      </c>
      <c r="BE290" s="10">
        <v>0</v>
      </c>
      <c r="BF290" s="10">
        <v>0</v>
      </c>
      <c r="BG290" s="10">
        <v>1</v>
      </c>
      <c r="BH290" s="10">
        <v>0</v>
      </c>
      <c r="BI290" s="10">
        <v>1</v>
      </c>
      <c r="BJ290" s="10">
        <v>14218.5</v>
      </c>
      <c r="BK290" s="10">
        <v>13.62692650391921</v>
      </c>
      <c r="BL290" s="10">
        <v>1.7867866135933383</v>
      </c>
      <c r="BM290" s="10">
        <v>1881</v>
      </c>
      <c r="BN290" s="9" t="s">
        <v>78</v>
      </c>
      <c r="BO290" s="9" t="s">
        <v>78</v>
      </c>
      <c r="BP290" s="12"/>
      <c r="BQ290" s="12"/>
    </row>
    <row r="291" spans="1:69" s="13" customFormat="1" ht="15" customHeight="1" x14ac:dyDescent="0.25">
      <c r="A291" s="9" t="s">
        <v>65</v>
      </c>
      <c r="B291" s="9" t="s">
        <v>66</v>
      </c>
      <c r="C291" s="9" t="s">
        <v>170</v>
      </c>
      <c r="D291" s="9" t="s">
        <v>171</v>
      </c>
      <c r="E291" s="9" t="s">
        <v>69</v>
      </c>
      <c r="F291" s="10">
        <v>3.17</v>
      </c>
      <c r="G291" s="10">
        <v>7.32</v>
      </c>
      <c r="H291" s="9" t="s">
        <v>86</v>
      </c>
      <c r="I291" s="9"/>
      <c r="J291" s="10">
        <v>2014</v>
      </c>
      <c r="K291" s="9" t="s">
        <v>147</v>
      </c>
      <c r="L291" s="11">
        <v>42159</v>
      </c>
      <c r="M291" s="11">
        <v>42256</v>
      </c>
      <c r="N291" s="10">
        <v>82.06</v>
      </c>
      <c r="O291" s="10">
        <v>193.12</v>
      </c>
      <c r="P291" s="10">
        <v>175.52</v>
      </c>
      <c r="Q291" s="10">
        <v>10.029999999999999</v>
      </c>
      <c r="R291" s="10">
        <v>182.26</v>
      </c>
      <c r="S291" s="10">
        <v>195.34</v>
      </c>
      <c r="T291" s="9" t="s">
        <v>81</v>
      </c>
      <c r="U291" s="9" t="s">
        <v>82</v>
      </c>
      <c r="V291" s="9" t="s">
        <v>74</v>
      </c>
      <c r="W291" s="32">
        <v>0.46</v>
      </c>
      <c r="X291" s="32">
        <v>0.19863636363636364</v>
      </c>
      <c r="Y291" s="32">
        <v>2.6136363636363638E-2</v>
      </c>
      <c r="Z291" s="32">
        <v>20.075714285714284</v>
      </c>
      <c r="AA291" s="10">
        <v>16925</v>
      </c>
      <c r="AB291" s="10">
        <v>20734.826072830216</v>
      </c>
      <c r="AC291" s="10">
        <v>18.37</v>
      </c>
      <c r="AD291" s="10">
        <v>108130</v>
      </c>
      <c r="AE291" s="10">
        <v>8873.1478000000006</v>
      </c>
      <c r="AF291" s="10">
        <v>106197</v>
      </c>
      <c r="AG291" s="10">
        <v>20508.764640000001</v>
      </c>
      <c r="AH291" s="10">
        <v>0</v>
      </c>
      <c r="AI291" s="10">
        <v>0</v>
      </c>
      <c r="AJ291" s="10">
        <v>0</v>
      </c>
      <c r="AK291" s="10">
        <v>11635.616840000001</v>
      </c>
      <c r="AL291" s="10">
        <v>10482.317419999999</v>
      </c>
      <c r="AM291" s="10">
        <v>1.4545855396180267</v>
      </c>
      <c r="AN291" s="10">
        <v>1.6146238777035622</v>
      </c>
      <c r="AO291" s="10">
        <v>1933</v>
      </c>
      <c r="AP291" s="10">
        <v>3124</v>
      </c>
      <c r="AQ291" s="10">
        <v>38.119999999999997</v>
      </c>
      <c r="AR291" s="10">
        <v>1.26</v>
      </c>
      <c r="AS291" s="10">
        <v>1.3</v>
      </c>
      <c r="AT291" s="10">
        <v>0.88</v>
      </c>
      <c r="AU291" s="10">
        <v>15425</v>
      </c>
      <c r="AV291" s="10">
        <v>1.1399999999999999</v>
      </c>
      <c r="AW291" s="12"/>
      <c r="AX291" s="9" t="s">
        <v>75</v>
      </c>
      <c r="AY291" s="12"/>
      <c r="AZ291" s="12" t="s">
        <v>77</v>
      </c>
      <c r="BA291" s="12"/>
      <c r="BB291" s="10">
        <v>0</v>
      </c>
      <c r="BC291" s="10">
        <v>13</v>
      </c>
      <c r="BD291" s="10">
        <v>24.33</v>
      </c>
      <c r="BE291" s="10">
        <v>0</v>
      </c>
      <c r="BF291" s="10">
        <v>0</v>
      </c>
      <c r="BG291" s="10">
        <v>1</v>
      </c>
      <c r="BH291" s="10">
        <v>0</v>
      </c>
      <c r="BI291" s="10">
        <v>1</v>
      </c>
      <c r="BJ291" s="10">
        <v>16208</v>
      </c>
      <c r="BK291" s="10">
        <v>14.49731663685152</v>
      </c>
      <c r="BL291" s="10">
        <v>1.5183891460934527</v>
      </c>
      <c r="BM291" s="10">
        <v>1585</v>
      </c>
      <c r="BN291" s="9" t="s">
        <v>78</v>
      </c>
      <c r="BO291" s="9" t="s">
        <v>78</v>
      </c>
      <c r="BP291" s="12"/>
      <c r="BQ291" s="12"/>
    </row>
    <row r="292" spans="1:69" s="13" customFormat="1" ht="15" customHeight="1" x14ac:dyDescent="0.25">
      <c r="A292" s="9" t="s">
        <v>65</v>
      </c>
      <c r="B292" s="9" t="s">
        <v>66</v>
      </c>
      <c r="C292" s="9" t="s">
        <v>233</v>
      </c>
      <c r="D292" s="9" t="s">
        <v>287</v>
      </c>
      <c r="E292" s="9" t="s">
        <v>69</v>
      </c>
      <c r="F292" s="10">
        <v>3.22</v>
      </c>
      <c r="G292" s="10">
        <v>7.41</v>
      </c>
      <c r="H292" s="9" t="s">
        <v>86</v>
      </c>
      <c r="I292" s="9"/>
      <c r="J292" s="10">
        <v>2014</v>
      </c>
      <c r="K292" s="9" t="s">
        <v>119</v>
      </c>
      <c r="L292" s="11">
        <v>42163</v>
      </c>
      <c r="M292" s="11">
        <v>42256</v>
      </c>
      <c r="N292" s="10">
        <v>88.5</v>
      </c>
      <c r="O292" s="10">
        <v>206.21</v>
      </c>
      <c r="P292" s="10">
        <v>178.52</v>
      </c>
      <c r="Q292" s="10">
        <v>15.51</v>
      </c>
      <c r="R292" s="10">
        <v>184.79</v>
      </c>
      <c r="S292" s="10">
        <v>200.15</v>
      </c>
      <c r="T292" s="9" t="s">
        <v>81</v>
      </c>
      <c r="U292" s="9" t="s">
        <v>82</v>
      </c>
      <c r="V292" s="9" t="s">
        <v>74</v>
      </c>
      <c r="W292" s="32">
        <v>0.46</v>
      </c>
      <c r="X292" s="32">
        <v>0.19863636363636364</v>
      </c>
      <c r="Y292" s="32">
        <v>2.6136363636363638E-2</v>
      </c>
      <c r="Z292" s="32">
        <v>20.075714285714284</v>
      </c>
      <c r="AA292" s="10">
        <v>15500</v>
      </c>
      <c r="AB292" s="10">
        <v>19449.934471589761</v>
      </c>
      <c r="AC292" s="10">
        <v>20.309999999999999</v>
      </c>
      <c r="AD292" s="10">
        <v>101960</v>
      </c>
      <c r="AE292" s="10">
        <v>9023.4599999999991</v>
      </c>
      <c r="AF292" s="10">
        <v>100555</v>
      </c>
      <c r="AG292" s="10">
        <v>20735.446550000001</v>
      </c>
      <c r="AH292" s="10">
        <v>0</v>
      </c>
      <c r="AI292" s="10">
        <v>0</v>
      </c>
      <c r="AJ292" s="10">
        <v>0</v>
      </c>
      <c r="AK292" s="10">
        <v>11711.98655</v>
      </c>
      <c r="AL292" s="10">
        <v>9558.0984499999995</v>
      </c>
      <c r="AM292" s="10">
        <v>1.3234304815693287</v>
      </c>
      <c r="AN292" s="10">
        <v>1.6216614717962023</v>
      </c>
      <c r="AO292" s="10">
        <v>1405</v>
      </c>
      <c r="AP292" s="10">
        <v>2820</v>
      </c>
      <c r="AQ292" s="10">
        <v>50.18</v>
      </c>
      <c r="AR292" s="10">
        <v>1.18</v>
      </c>
      <c r="AS292" s="10">
        <v>1.26</v>
      </c>
      <c r="AT292" s="10">
        <v>0.91</v>
      </c>
      <c r="AU292" s="10">
        <v>14887.5</v>
      </c>
      <c r="AV292" s="10">
        <v>1.1399999999999999</v>
      </c>
      <c r="AW292" s="12"/>
      <c r="AX292" s="9" t="s">
        <v>75</v>
      </c>
      <c r="AY292" s="12"/>
      <c r="AZ292" s="12" t="s">
        <v>77</v>
      </c>
      <c r="BA292" s="12"/>
      <c r="BB292" s="10">
        <v>0</v>
      </c>
      <c r="BC292" s="10">
        <v>13</v>
      </c>
      <c r="BD292" s="10">
        <v>24.49</v>
      </c>
      <c r="BE292" s="10">
        <v>0</v>
      </c>
      <c r="BF292" s="10">
        <v>0</v>
      </c>
      <c r="BG292" s="10">
        <v>1</v>
      </c>
      <c r="BH292" s="10">
        <v>0</v>
      </c>
      <c r="BI292" s="10">
        <v>1</v>
      </c>
      <c r="BJ292" s="10">
        <v>12365</v>
      </c>
      <c r="BK292" s="10">
        <v>12.439637826961771</v>
      </c>
      <c r="BL292" s="10">
        <v>1.4192418403022595</v>
      </c>
      <c r="BM292" s="10">
        <v>1030</v>
      </c>
      <c r="BN292" s="9" t="s">
        <v>78</v>
      </c>
      <c r="BO292" s="9" t="s">
        <v>78</v>
      </c>
      <c r="BP292" s="12"/>
      <c r="BQ292" s="12"/>
    </row>
    <row r="293" spans="1:69" s="13" customFormat="1" ht="15" customHeight="1" x14ac:dyDescent="0.25">
      <c r="A293" s="9" t="s">
        <v>65</v>
      </c>
      <c r="B293" s="9" t="s">
        <v>66</v>
      </c>
      <c r="C293" s="9" t="s">
        <v>186</v>
      </c>
      <c r="D293" s="9" t="s">
        <v>187</v>
      </c>
      <c r="E293" s="9" t="s">
        <v>69</v>
      </c>
      <c r="F293" s="10">
        <v>4.05</v>
      </c>
      <c r="G293" s="10">
        <v>9.59</v>
      </c>
      <c r="H293" s="9" t="s">
        <v>86</v>
      </c>
      <c r="I293" s="9"/>
      <c r="J293" s="10">
        <v>2014</v>
      </c>
      <c r="K293" s="9" t="s">
        <v>185</v>
      </c>
      <c r="L293" s="11">
        <v>42164</v>
      </c>
      <c r="M293" s="11">
        <v>42243</v>
      </c>
      <c r="N293" s="10">
        <v>47.26</v>
      </c>
      <c r="O293" s="10">
        <v>115.4</v>
      </c>
      <c r="P293" s="10">
        <v>105.53</v>
      </c>
      <c r="Q293" s="10">
        <v>9.35</v>
      </c>
      <c r="R293" s="10">
        <v>110.92</v>
      </c>
      <c r="S293" s="10">
        <v>119.33</v>
      </c>
      <c r="T293" s="9" t="s">
        <v>89</v>
      </c>
      <c r="U293" s="9" t="s">
        <v>90</v>
      </c>
      <c r="V293" s="9" t="s">
        <v>74</v>
      </c>
      <c r="W293" s="32">
        <v>0.48</v>
      </c>
      <c r="X293" s="32">
        <v>0.20727272727272728</v>
      </c>
      <c r="Y293" s="32">
        <v>2.7272727272727275E-2</v>
      </c>
      <c r="Z293" s="32">
        <v>20.948571428571427</v>
      </c>
      <c r="AA293" s="10">
        <v>7401.5</v>
      </c>
      <c r="AB293" s="10">
        <v>9352.4918349691034</v>
      </c>
      <c r="AC293" s="10">
        <v>20.86</v>
      </c>
      <c r="AD293" s="10">
        <v>85720</v>
      </c>
      <c r="AE293" s="10">
        <v>4051.1271999999999</v>
      </c>
      <c r="AF293" s="10">
        <v>83070</v>
      </c>
      <c r="AG293" s="10">
        <v>9586.2780000000002</v>
      </c>
      <c r="AH293" s="10">
        <v>0</v>
      </c>
      <c r="AI293" s="10">
        <v>0</v>
      </c>
      <c r="AJ293" s="10">
        <v>0</v>
      </c>
      <c r="AK293" s="10">
        <v>5535.1508000000003</v>
      </c>
      <c r="AL293" s="10">
        <v>5162.9971999999998</v>
      </c>
      <c r="AM293" s="10">
        <v>1.3371812742662765</v>
      </c>
      <c r="AN293" s="10">
        <v>1.4335665337955248</v>
      </c>
      <c r="AO293" s="10">
        <v>2590</v>
      </c>
      <c r="AP293" s="10">
        <v>1999</v>
      </c>
      <c r="AQ293" s="10">
        <v>-29.56</v>
      </c>
      <c r="AR293" s="10">
        <v>1.46</v>
      </c>
      <c r="AS293" s="10">
        <v>1.49</v>
      </c>
      <c r="AT293" s="10">
        <v>1.1299999999999999</v>
      </c>
      <c r="AU293" s="10">
        <v>5101.5</v>
      </c>
      <c r="AV293" s="10">
        <v>1.25</v>
      </c>
      <c r="AW293" s="12"/>
      <c r="AX293" s="9" t="s">
        <v>75</v>
      </c>
      <c r="AY293" s="12"/>
      <c r="AZ293" s="12" t="s">
        <v>77</v>
      </c>
      <c r="BA293" s="12"/>
      <c r="BB293" s="10">
        <v>0</v>
      </c>
      <c r="BC293" s="10">
        <v>6</v>
      </c>
      <c r="BD293" s="10">
        <v>24.23</v>
      </c>
      <c r="BE293" s="10">
        <v>0</v>
      </c>
      <c r="BF293" s="10">
        <v>0</v>
      </c>
      <c r="BG293" s="10">
        <v>0</v>
      </c>
      <c r="BH293" s="10">
        <v>0</v>
      </c>
      <c r="BI293" s="10">
        <v>2</v>
      </c>
      <c r="BJ293" s="10">
        <v>9230</v>
      </c>
      <c r="BK293" s="10">
        <v>10.476730987514188</v>
      </c>
      <c r="BL293" s="10">
        <v>1.4769005050650925</v>
      </c>
      <c r="BM293" s="10">
        <v>1982</v>
      </c>
      <c r="BN293" s="9" t="s">
        <v>78</v>
      </c>
      <c r="BO293" s="9" t="s">
        <v>78</v>
      </c>
      <c r="BP293" s="12"/>
      <c r="BQ293" s="12"/>
    </row>
    <row r="294" spans="1:69" s="13" customFormat="1" ht="15" customHeight="1" x14ac:dyDescent="0.25">
      <c r="A294" s="9" t="s">
        <v>65</v>
      </c>
      <c r="B294" s="9" t="s">
        <v>66</v>
      </c>
      <c r="C294" s="9" t="s">
        <v>198</v>
      </c>
      <c r="D294" s="9" t="s">
        <v>199</v>
      </c>
      <c r="E294" s="9" t="s">
        <v>69</v>
      </c>
      <c r="F294" s="10">
        <v>2.1800000000000002</v>
      </c>
      <c r="G294" s="10">
        <v>6.52</v>
      </c>
      <c r="H294" s="9" t="s">
        <v>86</v>
      </c>
      <c r="I294" s="9"/>
      <c r="J294" s="10">
        <v>2015</v>
      </c>
      <c r="K294" s="9" t="s">
        <v>88</v>
      </c>
      <c r="L294" s="11">
        <v>42166</v>
      </c>
      <c r="M294" s="11">
        <v>42235</v>
      </c>
      <c r="N294" s="10">
        <v>19.12</v>
      </c>
      <c r="O294" s="10">
        <v>61.15</v>
      </c>
      <c r="P294" s="10">
        <v>63.29</v>
      </c>
      <c r="Q294" s="10">
        <v>-3.38</v>
      </c>
      <c r="R294" s="10">
        <v>64.069999999999993</v>
      </c>
      <c r="S294" s="10">
        <v>60.38</v>
      </c>
      <c r="T294" s="9" t="s">
        <v>89</v>
      </c>
      <c r="U294" s="9" t="s">
        <v>90</v>
      </c>
      <c r="V294" s="9" t="s">
        <v>74</v>
      </c>
      <c r="W294" s="32">
        <v>0.48</v>
      </c>
      <c r="X294" s="32">
        <v>0.20727272727272728</v>
      </c>
      <c r="Y294" s="32">
        <v>2.7272727272727275E-2</v>
      </c>
      <c r="Z294" s="32">
        <v>20.948571428571427</v>
      </c>
      <c r="AA294" s="10">
        <v>6104</v>
      </c>
      <c r="AB294" s="10">
        <v>5649.2022938055461</v>
      </c>
      <c r="AC294" s="10">
        <v>-8.0500000000000007</v>
      </c>
      <c r="AD294" s="10">
        <v>113875</v>
      </c>
      <c r="AE294" s="10">
        <v>2177.29</v>
      </c>
      <c r="AF294" s="10">
        <v>106559</v>
      </c>
      <c r="AG294" s="10">
        <v>6516.0828499999998</v>
      </c>
      <c r="AH294" s="10">
        <v>0</v>
      </c>
      <c r="AI294" s="10">
        <v>0</v>
      </c>
      <c r="AJ294" s="10">
        <v>0</v>
      </c>
      <c r="AK294" s="10">
        <v>4338.7928499999998</v>
      </c>
      <c r="AL294" s="10">
        <v>4649.9451300000001</v>
      </c>
      <c r="AM294" s="10">
        <v>1.4068429194539676</v>
      </c>
      <c r="AN294" s="10">
        <v>1.3127036619462218</v>
      </c>
      <c r="AO294" s="10">
        <v>3265</v>
      </c>
      <c r="AP294" s="10">
        <v>2477</v>
      </c>
      <c r="AQ294" s="10">
        <v>-31.81</v>
      </c>
      <c r="AR294" s="10">
        <v>2.2400000000000002</v>
      </c>
      <c r="AS294" s="10">
        <v>2.17</v>
      </c>
      <c r="AT294" s="10">
        <v>1.68</v>
      </c>
      <c r="AU294" s="10">
        <v>3779</v>
      </c>
      <c r="AV294" s="10">
        <v>1.25</v>
      </c>
      <c r="AW294" s="12"/>
      <c r="AX294" s="9" t="s">
        <v>123</v>
      </c>
      <c r="AY294" s="12"/>
      <c r="AZ294" s="12" t="s">
        <v>77</v>
      </c>
      <c r="BA294" s="12"/>
      <c r="BB294" s="10">
        <v>0</v>
      </c>
      <c r="BC294" s="10">
        <v>2</v>
      </c>
      <c r="BD294" s="10">
        <v>24.11</v>
      </c>
      <c r="BE294" s="10">
        <v>0</v>
      </c>
      <c r="BF294" s="10">
        <v>0</v>
      </c>
      <c r="BG294" s="10">
        <v>0</v>
      </c>
      <c r="BH294" s="10">
        <v>0</v>
      </c>
      <c r="BI294" s="10">
        <v>2</v>
      </c>
      <c r="BJ294" s="10">
        <v>7040</v>
      </c>
      <c r="BK294" s="10">
        <v>5.9762308998302212</v>
      </c>
      <c r="BL294" s="10">
        <v>1.447296155595307</v>
      </c>
      <c r="BM294" s="10">
        <v>2173</v>
      </c>
      <c r="BN294" s="9" t="s">
        <v>78</v>
      </c>
      <c r="BO294" s="9" t="s">
        <v>95</v>
      </c>
      <c r="BP294" s="12"/>
      <c r="BQ294" s="12"/>
    </row>
    <row r="295" spans="1:69" s="13" customFormat="1" ht="15" customHeight="1" x14ac:dyDescent="0.25">
      <c r="A295" s="9" t="s">
        <v>65</v>
      </c>
      <c r="B295" s="9" t="s">
        <v>66</v>
      </c>
      <c r="C295" s="9" t="s">
        <v>205</v>
      </c>
      <c r="D295" s="9" t="s">
        <v>206</v>
      </c>
      <c r="E295" s="9" t="s">
        <v>69</v>
      </c>
      <c r="F295" s="10">
        <v>1.48</v>
      </c>
      <c r="G295" s="10">
        <v>6.35</v>
      </c>
      <c r="H295" s="9" t="s">
        <v>86</v>
      </c>
      <c r="I295" s="9"/>
      <c r="J295" s="10">
        <v>2015</v>
      </c>
      <c r="K295" s="9" t="s">
        <v>88</v>
      </c>
      <c r="L295" s="11">
        <v>42166</v>
      </c>
      <c r="M295" s="11">
        <v>42236</v>
      </c>
      <c r="N295" s="10">
        <v>13</v>
      </c>
      <c r="O295" s="10">
        <v>58.12</v>
      </c>
      <c r="P295" s="10">
        <v>58.05</v>
      </c>
      <c r="Q295" s="10">
        <v>0.12</v>
      </c>
      <c r="R295" s="10">
        <v>59.25</v>
      </c>
      <c r="S295" s="10">
        <v>50.15</v>
      </c>
      <c r="T295" s="9" t="s">
        <v>79</v>
      </c>
      <c r="U295" s="9" t="s">
        <v>73</v>
      </c>
      <c r="V295" s="9" t="s">
        <v>74</v>
      </c>
      <c r="W295" s="32">
        <f>VLOOKUP(V295,Tables!$M$2:$N$9,2,FALSE)</f>
        <v>0.44</v>
      </c>
      <c r="X295" s="32">
        <f>VLOOKUP(V295,Tables!$M$2:$P$9,3,FALSE)</f>
        <v>0.19</v>
      </c>
      <c r="Y295" s="32">
        <f>VLOOKUP(V295,Tables!$M$2:$P$9,4,FALSE)</f>
        <v>2.5000000000000001E-2</v>
      </c>
      <c r="Z295" s="32">
        <v>19.2</v>
      </c>
      <c r="AA295" s="10">
        <v>6146.5</v>
      </c>
      <c r="AB295" s="10">
        <v>4981.6184309681012</v>
      </c>
      <c r="AC295" s="10">
        <v>-23.38</v>
      </c>
      <c r="AD295" s="10">
        <v>113910</v>
      </c>
      <c r="AE295" s="10">
        <v>1480.83</v>
      </c>
      <c r="AF295" s="10">
        <v>109273</v>
      </c>
      <c r="AG295" s="10">
        <v>6350.9467599999998</v>
      </c>
      <c r="AH295" s="10">
        <v>0</v>
      </c>
      <c r="AI295" s="10">
        <v>0</v>
      </c>
      <c r="AJ295" s="10">
        <v>0</v>
      </c>
      <c r="AK295" s="10">
        <v>4870.1167599999999</v>
      </c>
      <c r="AL295" s="10">
        <v>4993.5952500000003</v>
      </c>
      <c r="AM295" s="10">
        <v>1.2620847307981176</v>
      </c>
      <c r="AN295" s="10">
        <v>1.2308766914979743</v>
      </c>
      <c r="AO295" s="10">
        <v>2785</v>
      </c>
      <c r="AP295" s="10">
        <v>2609</v>
      </c>
      <c r="AQ295" s="10">
        <v>-6.75</v>
      </c>
      <c r="AR295" s="10">
        <v>2.63</v>
      </c>
      <c r="AS295" s="10">
        <v>2.59</v>
      </c>
      <c r="AT295" s="10">
        <v>2.14</v>
      </c>
      <c r="AU295" s="10">
        <v>3345.5</v>
      </c>
      <c r="AV295" s="10">
        <v>1.62</v>
      </c>
      <c r="AW295" s="12"/>
      <c r="AX295" s="9" t="s">
        <v>123</v>
      </c>
      <c r="AY295" s="12"/>
      <c r="AZ295" s="12" t="s">
        <v>77</v>
      </c>
      <c r="BA295" s="12"/>
      <c r="BB295" s="10">
        <v>0</v>
      </c>
      <c r="BC295" s="10">
        <v>2</v>
      </c>
      <c r="BD295" s="10">
        <v>24.16</v>
      </c>
      <c r="BE295" s="10">
        <v>0</v>
      </c>
      <c r="BF295" s="10">
        <v>0</v>
      </c>
      <c r="BG295" s="10">
        <v>0</v>
      </c>
      <c r="BH295" s="10">
        <v>0</v>
      </c>
      <c r="BI295" s="10">
        <v>2</v>
      </c>
      <c r="BJ295" s="10">
        <v>6725</v>
      </c>
      <c r="BK295" s="10">
        <v>5.6991525423728815</v>
      </c>
      <c r="BL295" s="10">
        <v>1.2593091352888721</v>
      </c>
      <c r="BM295" s="10">
        <v>1038</v>
      </c>
      <c r="BN295" s="9" t="s">
        <v>78</v>
      </c>
      <c r="BO295" s="9" t="s">
        <v>78</v>
      </c>
      <c r="BP295" s="12"/>
      <c r="BQ295" s="12"/>
    </row>
    <row r="296" spans="1:69" s="13" customFormat="1" ht="15" customHeight="1" x14ac:dyDescent="0.25">
      <c r="A296" s="9" t="s">
        <v>65</v>
      </c>
      <c r="B296" s="9" t="s">
        <v>66</v>
      </c>
      <c r="C296" s="9" t="s">
        <v>249</v>
      </c>
      <c r="D296" s="9" t="s">
        <v>250</v>
      </c>
      <c r="E296" s="9" t="s">
        <v>69</v>
      </c>
      <c r="F296" s="10">
        <v>4.95</v>
      </c>
      <c r="G296" s="10">
        <v>5.6</v>
      </c>
      <c r="H296" s="9" t="s">
        <v>86</v>
      </c>
      <c r="I296" s="9"/>
      <c r="J296" s="10">
        <v>2014</v>
      </c>
      <c r="K296" s="9" t="s">
        <v>151</v>
      </c>
      <c r="L296" s="11">
        <v>42166</v>
      </c>
      <c r="M296" s="11">
        <v>42185</v>
      </c>
      <c r="N296" s="10">
        <v>51.47</v>
      </c>
      <c r="O296" s="10">
        <v>58.71</v>
      </c>
      <c r="P296" s="10">
        <v>63.01</v>
      </c>
      <c r="Q296" s="10">
        <v>-6.82</v>
      </c>
      <c r="R296" s="10">
        <v>64.05</v>
      </c>
      <c r="S296" s="10">
        <v>66.290000000000006</v>
      </c>
      <c r="T296" s="9" t="s">
        <v>89</v>
      </c>
      <c r="U296" s="9" t="s">
        <v>90</v>
      </c>
      <c r="V296" s="9" t="s">
        <v>74</v>
      </c>
      <c r="W296" s="32">
        <v>0.48</v>
      </c>
      <c r="X296" s="32">
        <v>0.20727272727272728</v>
      </c>
      <c r="Y296" s="32">
        <v>2.7272727272727275E-2</v>
      </c>
      <c r="Z296" s="32">
        <v>20.948571428571427</v>
      </c>
      <c r="AA296" s="10">
        <v>1549</v>
      </c>
      <c r="AB296" s="10">
        <v>1990.4889390072171</v>
      </c>
      <c r="AC296" s="10">
        <v>22.18</v>
      </c>
      <c r="AD296" s="10">
        <v>96127</v>
      </c>
      <c r="AE296" s="10">
        <v>4947.6566899999998</v>
      </c>
      <c r="AF296" s="10">
        <v>95422</v>
      </c>
      <c r="AG296" s="10">
        <v>5602.2256200000002</v>
      </c>
      <c r="AH296" s="10">
        <v>0</v>
      </c>
      <c r="AI296" s="10">
        <v>167.54</v>
      </c>
      <c r="AJ296" s="10">
        <v>0</v>
      </c>
      <c r="AK296" s="10">
        <v>822.10892999999999</v>
      </c>
      <c r="AL296" s="10">
        <v>1331.6624099999999</v>
      </c>
      <c r="AM296" s="10">
        <v>1.8841785358054681</v>
      </c>
      <c r="AN296" s="10">
        <v>1.1632077231946496</v>
      </c>
      <c r="AO296" s="10">
        <v>815</v>
      </c>
      <c r="AP296" s="10">
        <v>560</v>
      </c>
      <c r="AQ296" s="10">
        <v>-45.54</v>
      </c>
      <c r="AR296" s="10">
        <v>1.23</v>
      </c>
      <c r="AS296" s="10">
        <v>1.29</v>
      </c>
      <c r="AT296" s="10">
        <v>0.69</v>
      </c>
      <c r="AU296" s="10">
        <v>1374</v>
      </c>
      <c r="AV296" s="10">
        <v>1.252</v>
      </c>
      <c r="AW296" s="12"/>
      <c r="AX296" s="9" t="s">
        <v>75</v>
      </c>
      <c r="AY296" s="12"/>
      <c r="AZ296" s="12" t="s">
        <v>77</v>
      </c>
      <c r="BA296" s="12"/>
      <c r="BB296" s="10">
        <v>0</v>
      </c>
      <c r="BC296" s="10">
        <v>1</v>
      </c>
      <c r="BD296" s="10">
        <v>20.36</v>
      </c>
      <c r="BE296" s="10">
        <v>0</v>
      </c>
      <c r="BF296" s="10">
        <v>1</v>
      </c>
      <c r="BG296" s="10">
        <v>0</v>
      </c>
      <c r="BH296" s="10">
        <v>0</v>
      </c>
      <c r="BI296" s="10">
        <v>2</v>
      </c>
      <c r="BJ296" s="10">
        <v>25175.599999999999</v>
      </c>
      <c r="BK296" s="10">
        <v>20.28967893668014</v>
      </c>
      <c r="BL296" s="10">
        <v>2.9158295896782072</v>
      </c>
      <c r="BM296" s="10">
        <v>708</v>
      </c>
      <c r="BN296" s="9" t="s">
        <v>78</v>
      </c>
      <c r="BO296" s="9" t="s">
        <v>78</v>
      </c>
      <c r="BP296" s="12"/>
      <c r="BQ296" s="12"/>
    </row>
    <row r="297" spans="1:69" s="13" customFormat="1" ht="15" customHeight="1" x14ac:dyDescent="0.25">
      <c r="A297" s="9" t="s">
        <v>65</v>
      </c>
      <c r="B297" s="9" t="s">
        <v>66</v>
      </c>
      <c r="C297" s="9" t="s">
        <v>181</v>
      </c>
      <c r="D297" s="9" t="s">
        <v>182</v>
      </c>
      <c r="E297" s="9" t="s">
        <v>69</v>
      </c>
      <c r="F297" s="10">
        <v>2.57</v>
      </c>
      <c r="G297" s="10">
        <v>6.48</v>
      </c>
      <c r="H297" s="9" t="s">
        <v>86</v>
      </c>
      <c r="I297" s="9"/>
      <c r="J297" s="10">
        <v>2014</v>
      </c>
      <c r="K297" s="9" t="s">
        <v>151</v>
      </c>
      <c r="L297" s="11">
        <v>42170</v>
      </c>
      <c r="M297" s="11">
        <v>42277</v>
      </c>
      <c r="N297" s="10">
        <v>78.319999999999993</v>
      </c>
      <c r="O297" s="10">
        <v>200.61</v>
      </c>
      <c r="P297" s="10">
        <v>187.27</v>
      </c>
      <c r="Q297" s="10">
        <v>7.12</v>
      </c>
      <c r="R297" s="10">
        <v>184.67</v>
      </c>
      <c r="S297" s="10">
        <v>206.92</v>
      </c>
      <c r="T297" s="9" t="s">
        <v>81</v>
      </c>
      <c r="U297" s="9" t="s">
        <v>82</v>
      </c>
      <c r="V297" s="9" t="s">
        <v>74</v>
      </c>
      <c r="W297" s="32">
        <v>0.46</v>
      </c>
      <c r="X297" s="32">
        <v>0.19863636363636364</v>
      </c>
      <c r="Y297" s="32">
        <v>2.6136363636363638E-2</v>
      </c>
      <c r="Z297" s="32">
        <v>20.075714285714284</v>
      </c>
      <c r="AA297" s="10">
        <v>16740</v>
      </c>
      <c r="AB297" s="10">
        <v>19958.032934408093</v>
      </c>
      <c r="AC297" s="10">
        <v>16.12</v>
      </c>
      <c r="AD297" s="10">
        <v>91987</v>
      </c>
      <c r="AE297" s="10">
        <v>7204.42184</v>
      </c>
      <c r="AF297" s="10">
        <v>90458</v>
      </c>
      <c r="AG297" s="10">
        <v>18146.77938</v>
      </c>
      <c r="AH297" s="10">
        <v>0</v>
      </c>
      <c r="AI297" s="10">
        <v>0</v>
      </c>
      <c r="AJ297" s="10">
        <v>0</v>
      </c>
      <c r="AK297" s="10">
        <v>10942.357540000001</v>
      </c>
      <c r="AL297" s="10">
        <v>9500.4570199999998</v>
      </c>
      <c r="AM297" s="10">
        <v>1.5298348586039714</v>
      </c>
      <c r="AN297" s="10">
        <v>1.7620204969886806</v>
      </c>
      <c r="AO297" s="10">
        <v>1599</v>
      </c>
      <c r="AP297" s="10">
        <v>2876</v>
      </c>
      <c r="AQ297" s="10">
        <v>44.4</v>
      </c>
      <c r="AR297" s="10">
        <v>1.32</v>
      </c>
      <c r="AS297" s="10">
        <v>1.38</v>
      </c>
      <c r="AT297" s="10">
        <v>0.88</v>
      </c>
      <c r="AU297" s="10">
        <v>9412.5</v>
      </c>
      <c r="AV297" s="10">
        <v>1.1399999999999999</v>
      </c>
      <c r="AW297" s="12"/>
      <c r="AX297" s="9" t="s">
        <v>75</v>
      </c>
      <c r="AY297" s="12"/>
      <c r="AZ297" s="12" t="s">
        <v>77</v>
      </c>
      <c r="BA297" s="12"/>
      <c r="BB297" s="10">
        <v>0</v>
      </c>
      <c r="BC297" s="10">
        <v>14</v>
      </c>
      <c r="BD297" s="10">
        <v>25.02</v>
      </c>
      <c r="BE297" s="10">
        <v>0</v>
      </c>
      <c r="BF297" s="10">
        <v>0</v>
      </c>
      <c r="BG297" s="10">
        <v>1</v>
      </c>
      <c r="BH297" s="10">
        <v>0</v>
      </c>
      <c r="BI297" s="10">
        <v>1</v>
      </c>
      <c r="BJ297" s="10">
        <v>15954</v>
      </c>
      <c r="BK297" s="10">
        <v>15.519455252918288</v>
      </c>
      <c r="BL297" s="10">
        <v>1.6098425062089878</v>
      </c>
      <c r="BM297" s="10">
        <v>3697</v>
      </c>
      <c r="BN297" s="9" t="s">
        <v>78</v>
      </c>
      <c r="BO297" s="9" t="s">
        <v>78</v>
      </c>
      <c r="BP297" s="12"/>
      <c r="BQ297" s="12"/>
    </row>
    <row r="298" spans="1:69" s="13" customFormat="1" ht="15" customHeight="1" x14ac:dyDescent="0.25">
      <c r="A298" s="9" t="s">
        <v>65</v>
      </c>
      <c r="B298" s="9" t="s">
        <v>66</v>
      </c>
      <c r="C298" s="9" t="s">
        <v>67</v>
      </c>
      <c r="D298" s="9" t="s">
        <v>273</v>
      </c>
      <c r="E298" s="9" t="s">
        <v>69</v>
      </c>
      <c r="F298" s="10">
        <v>2.8</v>
      </c>
      <c r="G298" s="10">
        <v>6.44</v>
      </c>
      <c r="H298" s="9" t="s">
        <v>86</v>
      </c>
      <c r="I298" s="9"/>
      <c r="J298" s="10">
        <v>2015</v>
      </c>
      <c r="K298" s="9" t="s">
        <v>71</v>
      </c>
      <c r="L298" s="11">
        <v>42178</v>
      </c>
      <c r="M298" s="11">
        <v>42227</v>
      </c>
      <c r="N298" s="10">
        <v>28.14</v>
      </c>
      <c r="O298" s="10">
        <v>67.09</v>
      </c>
      <c r="P298" s="10">
        <v>62.21</v>
      </c>
      <c r="Q298" s="10">
        <v>7.84</v>
      </c>
      <c r="R298" s="10">
        <v>65.12</v>
      </c>
      <c r="S298" s="10">
        <v>65.55</v>
      </c>
      <c r="T298" s="9" t="s">
        <v>89</v>
      </c>
      <c r="U298" s="9" t="s">
        <v>90</v>
      </c>
      <c r="V298" s="9" t="s">
        <v>74</v>
      </c>
      <c r="W298" s="32">
        <v>0.48</v>
      </c>
      <c r="X298" s="32">
        <v>0.20727272727272728</v>
      </c>
      <c r="Y298" s="32">
        <v>2.7272727272727275E-2</v>
      </c>
      <c r="Z298" s="32">
        <v>20.948571428571427</v>
      </c>
      <c r="AA298" s="10">
        <v>4469.1000000000004</v>
      </c>
      <c r="AB298" s="10">
        <v>4933.7456835808916</v>
      </c>
      <c r="AC298" s="10">
        <v>9.42</v>
      </c>
      <c r="AD298" s="10">
        <v>99535</v>
      </c>
      <c r="AE298" s="10">
        <v>2800.9149000000002</v>
      </c>
      <c r="AF298" s="10">
        <v>96035</v>
      </c>
      <c r="AG298" s="10">
        <v>6442.9881500000001</v>
      </c>
      <c r="AH298" s="10">
        <v>0</v>
      </c>
      <c r="AI298" s="10">
        <v>0</v>
      </c>
      <c r="AJ298" s="10">
        <v>0</v>
      </c>
      <c r="AK298" s="10">
        <v>3642.0732499999999</v>
      </c>
      <c r="AL298" s="10">
        <v>3452.8843000000002</v>
      </c>
      <c r="AM298" s="10">
        <v>1.2270758145789626</v>
      </c>
      <c r="AN298" s="10">
        <v>1.2943092243200851</v>
      </c>
      <c r="AO298" s="10">
        <v>1030</v>
      </c>
      <c r="AP298" s="10">
        <v>1473</v>
      </c>
      <c r="AQ298" s="10">
        <v>30.07</v>
      </c>
      <c r="AR298" s="10">
        <v>2.09</v>
      </c>
      <c r="AS298" s="10">
        <v>2.12</v>
      </c>
      <c r="AT298" s="10">
        <v>1.77</v>
      </c>
      <c r="AU298" s="10">
        <v>3312.5</v>
      </c>
      <c r="AV298" s="10">
        <v>1.25</v>
      </c>
      <c r="AW298" s="12"/>
      <c r="AX298" s="9" t="s">
        <v>75</v>
      </c>
      <c r="AY298" s="12"/>
      <c r="AZ298" s="12" t="s">
        <v>77</v>
      </c>
      <c r="BA298" s="12"/>
      <c r="BB298" s="10">
        <v>0</v>
      </c>
      <c r="BC298" s="10">
        <v>2</v>
      </c>
      <c r="BD298" s="10">
        <v>24.3</v>
      </c>
      <c r="BE298" s="10">
        <v>0</v>
      </c>
      <c r="BF298" s="10">
        <v>0</v>
      </c>
      <c r="BG298" s="10">
        <v>0</v>
      </c>
      <c r="BH298" s="10">
        <v>0</v>
      </c>
      <c r="BI298" s="10">
        <v>2</v>
      </c>
      <c r="BJ298" s="10">
        <v>4515</v>
      </c>
      <c r="BK298" s="10">
        <v>4.3792434529582929</v>
      </c>
      <c r="BL298" s="10">
        <v>1.2097294483498531</v>
      </c>
      <c r="BM298" s="10">
        <v>419</v>
      </c>
      <c r="BN298" s="9" t="s">
        <v>78</v>
      </c>
      <c r="BO298" s="9" t="s">
        <v>78</v>
      </c>
      <c r="BP298" s="12"/>
      <c r="BQ298" s="12"/>
    </row>
    <row r="299" spans="1:69" s="13" customFormat="1" ht="15" customHeight="1" x14ac:dyDescent="0.25">
      <c r="A299" s="9" t="s">
        <v>65</v>
      </c>
      <c r="B299" s="9" t="s">
        <v>66</v>
      </c>
      <c r="C299" s="9" t="s">
        <v>152</v>
      </c>
      <c r="D299" s="9" t="s">
        <v>153</v>
      </c>
      <c r="E299" s="9" t="s">
        <v>69</v>
      </c>
      <c r="F299" s="10">
        <v>3.28</v>
      </c>
      <c r="G299" s="10">
        <v>6.78</v>
      </c>
      <c r="H299" s="9" t="s">
        <v>86</v>
      </c>
      <c r="I299" s="9"/>
      <c r="J299" s="10">
        <v>2014</v>
      </c>
      <c r="K299" s="9" t="s">
        <v>147</v>
      </c>
      <c r="L299" s="11">
        <v>42179</v>
      </c>
      <c r="M299" s="11">
        <v>42256</v>
      </c>
      <c r="N299" s="10">
        <v>77.209999999999994</v>
      </c>
      <c r="O299" s="10">
        <v>161.97</v>
      </c>
      <c r="P299" s="10">
        <v>154.43</v>
      </c>
      <c r="Q299" s="10">
        <v>4.88</v>
      </c>
      <c r="R299" s="10">
        <v>156.34</v>
      </c>
      <c r="S299" s="10">
        <v>162.29</v>
      </c>
      <c r="T299" s="9" t="s">
        <v>81</v>
      </c>
      <c r="U299" s="9" t="s">
        <v>82</v>
      </c>
      <c r="V299" s="9" t="s">
        <v>74</v>
      </c>
      <c r="W299" s="32">
        <v>0.46</v>
      </c>
      <c r="X299" s="32">
        <v>0.19863636363636364</v>
      </c>
      <c r="Y299" s="32">
        <v>2.6136363636363638E-2</v>
      </c>
      <c r="Z299" s="32">
        <v>20.075714285714284</v>
      </c>
      <c r="AA299" s="10">
        <v>15087.5</v>
      </c>
      <c r="AB299" s="10">
        <v>16715.851228167317</v>
      </c>
      <c r="AC299" s="10">
        <v>9.74</v>
      </c>
      <c r="AD299" s="10">
        <v>118960</v>
      </c>
      <c r="AE299" s="10">
        <v>9184.9015999999992</v>
      </c>
      <c r="AF299" s="10">
        <v>117205</v>
      </c>
      <c r="AG299" s="10">
        <v>18983.69385</v>
      </c>
      <c r="AH299" s="10">
        <v>0</v>
      </c>
      <c r="AI299" s="10">
        <v>0</v>
      </c>
      <c r="AJ299" s="10">
        <v>0</v>
      </c>
      <c r="AK299" s="10">
        <v>9798.7922500000004</v>
      </c>
      <c r="AL299" s="10">
        <v>9138.9280999999992</v>
      </c>
      <c r="AM299" s="10">
        <v>1.5397305724080435</v>
      </c>
      <c r="AN299" s="10">
        <v>1.6509047707684668</v>
      </c>
      <c r="AO299" s="10">
        <v>1755</v>
      </c>
      <c r="AP299" s="10">
        <v>2730</v>
      </c>
      <c r="AQ299" s="10">
        <v>35.71</v>
      </c>
      <c r="AR299" s="10">
        <v>1.45</v>
      </c>
      <c r="AS299" s="10">
        <v>1.48</v>
      </c>
      <c r="AT299" s="10">
        <v>0.96</v>
      </c>
      <c r="AU299" s="10">
        <v>8075</v>
      </c>
      <c r="AV299" s="10">
        <v>1.1399999999999999</v>
      </c>
      <c r="AW299" s="9" t="s">
        <v>154</v>
      </c>
      <c r="AX299" s="9" t="s">
        <v>75</v>
      </c>
      <c r="AY299" s="12"/>
      <c r="AZ299" s="12" t="s">
        <v>77</v>
      </c>
      <c r="BA299" s="12"/>
      <c r="BB299" s="10">
        <v>0</v>
      </c>
      <c r="BC299" s="10">
        <v>5</v>
      </c>
      <c r="BD299" s="10">
        <v>25.23</v>
      </c>
      <c r="BE299" s="10">
        <v>0</v>
      </c>
      <c r="BF299" s="10">
        <v>0</v>
      </c>
      <c r="BG299" s="10">
        <v>1</v>
      </c>
      <c r="BH299" s="10">
        <v>0</v>
      </c>
      <c r="BI299" s="10">
        <v>1</v>
      </c>
      <c r="BJ299" s="10">
        <v>16715.64</v>
      </c>
      <c r="BK299" s="10">
        <v>16.329338472685524</v>
      </c>
      <c r="BL299" s="10">
        <v>1.6280105468789838</v>
      </c>
      <c r="BM299" s="10">
        <v>2854</v>
      </c>
      <c r="BN299" s="9" t="s">
        <v>78</v>
      </c>
      <c r="BO299" s="9" t="s">
        <v>78</v>
      </c>
      <c r="BP299" s="12"/>
      <c r="BQ299" s="12"/>
    </row>
    <row r="300" spans="1:69" s="13" customFormat="1" ht="15" customHeight="1" x14ac:dyDescent="0.25">
      <c r="A300" s="9" t="s">
        <v>65</v>
      </c>
      <c r="B300" s="9" t="s">
        <v>66</v>
      </c>
      <c r="C300" s="9" t="s">
        <v>257</v>
      </c>
      <c r="D300" s="9" t="s">
        <v>258</v>
      </c>
      <c r="E300" s="9" t="s">
        <v>69</v>
      </c>
      <c r="F300" s="10">
        <v>0.5</v>
      </c>
      <c r="G300" s="10">
        <v>2.4500000000000002</v>
      </c>
      <c r="H300" s="9" t="s">
        <v>86</v>
      </c>
      <c r="I300" s="9"/>
      <c r="J300" s="10">
        <v>2015</v>
      </c>
      <c r="K300" s="9" t="s">
        <v>93</v>
      </c>
      <c r="L300" s="11">
        <v>42182</v>
      </c>
      <c r="M300" s="11">
        <v>42229</v>
      </c>
      <c r="N300" s="10">
        <v>4.1500000000000004</v>
      </c>
      <c r="O300" s="10">
        <v>20.71</v>
      </c>
      <c r="P300" s="10">
        <v>20.27</v>
      </c>
      <c r="Q300" s="10">
        <v>2.17</v>
      </c>
      <c r="R300" s="10">
        <v>20.74</v>
      </c>
      <c r="S300" s="10">
        <v>18.809999999999999</v>
      </c>
      <c r="T300" s="9" t="s">
        <v>72</v>
      </c>
      <c r="U300" s="9" t="s">
        <v>73</v>
      </c>
      <c r="V300" s="9" t="s">
        <v>74</v>
      </c>
      <c r="W300" s="32">
        <f>VLOOKUP(V300,Tables!$M$2:$N$9,2,FALSE)</f>
        <v>0.44</v>
      </c>
      <c r="X300" s="32">
        <f>VLOOKUP(V300,Tables!$M$2:$P$9,3,FALSE)</f>
        <v>0.19</v>
      </c>
      <c r="Y300" s="32">
        <f>VLOOKUP(V300,Tables!$M$2:$P$9,4,FALSE)</f>
        <v>2.5000000000000001E-2</v>
      </c>
      <c r="Z300" s="32">
        <v>19.2</v>
      </c>
      <c r="AA300" s="10">
        <v>2102.5</v>
      </c>
      <c r="AB300" s="10">
        <v>1898.5527995511741</v>
      </c>
      <c r="AC300" s="10">
        <v>-10.74</v>
      </c>
      <c r="AD300" s="10">
        <v>120500</v>
      </c>
      <c r="AE300" s="10">
        <v>500.07499999999999</v>
      </c>
      <c r="AF300" s="10">
        <v>118090</v>
      </c>
      <c r="AG300" s="10">
        <v>2445.6439</v>
      </c>
      <c r="AH300" s="10">
        <v>0</v>
      </c>
      <c r="AI300" s="10">
        <v>0</v>
      </c>
      <c r="AJ300" s="10">
        <v>0</v>
      </c>
      <c r="AK300" s="10">
        <v>1945.5689</v>
      </c>
      <c r="AL300" s="10">
        <v>1949.1116</v>
      </c>
      <c r="AM300" s="10">
        <v>1.0806607774209385</v>
      </c>
      <c r="AN300" s="10">
        <v>1.0786965712994576</v>
      </c>
      <c r="AO300" s="10">
        <v>1810</v>
      </c>
      <c r="AP300" s="10">
        <v>2391</v>
      </c>
      <c r="AQ300" s="10">
        <v>24.3</v>
      </c>
      <c r="AR300" s="10">
        <v>3.65</v>
      </c>
      <c r="AS300" s="10">
        <v>3.65</v>
      </c>
      <c r="AT300" s="10">
        <v>3.42</v>
      </c>
      <c r="AU300" s="10">
        <v>1156.5</v>
      </c>
      <c r="AV300" s="10">
        <v>1.97</v>
      </c>
      <c r="AW300" s="12"/>
      <c r="AX300" s="9" t="s">
        <v>123</v>
      </c>
      <c r="AY300" s="12"/>
      <c r="AZ300" s="12" t="s">
        <v>77</v>
      </c>
      <c r="BA300" s="12"/>
      <c r="BB300" s="10">
        <v>0</v>
      </c>
      <c r="BC300" s="10">
        <v>0</v>
      </c>
      <c r="BD300" s="10">
        <v>24.81</v>
      </c>
      <c r="BE300" s="10">
        <v>0</v>
      </c>
      <c r="BF300" s="10">
        <v>0</v>
      </c>
      <c r="BG300" s="10">
        <v>0</v>
      </c>
      <c r="BH300" s="10">
        <v>0</v>
      </c>
      <c r="BI300" s="10">
        <v>1</v>
      </c>
      <c r="BJ300" s="10">
        <v>1810</v>
      </c>
      <c r="BK300" s="10">
        <v>1.5020746887966805</v>
      </c>
      <c r="BL300" s="10">
        <v>1.0806580001921284</v>
      </c>
      <c r="BM300" s="10">
        <v>595</v>
      </c>
      <c r="BN300" s="9" t="s">
        <v>78</v>
      </c>
      <c r="BO300" s="9" t="s">
        <v>78</v>
      </c>
      <c r="BP300" s="12"/>
      <c r="BQ300" s="12"/>
    </row>
    <row r="301" spans="1:69" s="13" customFormat="1" ht="15" customHeight="1" x14ac:dyDescent="0.25">
      <c r="A301" s="9" t="s">
        <v>65</v>
      </c>
      <c r="B301" s="9" t="s">
        <v>66</v>
      </c>
      <c r="C301" s="9" t="s">
        <v>259</v>
      </c>
      <c r="D301" s="9" t="s">
        <v>260</v>
      </c>
      <c r="E301" s="9" t="s">
        <v>69</v>
      </c>
      <c r="F301" s="10">
        <v>0.51</v>
      </c>
      <c r="G301" s="10">
        <v>2.4700000000000002</v>
      </c>
      <c r="H301" s="9" t="s">
        <v>86</v>
      </c>
      <c r="I301" s="9"/>
      <c r="J301" s="10">
        <v>2015</v>
      </c>
      <c r="K301" s="9" t="s">
        <v>93</v>
      </c>
      <c r="L301" s="11">
        <v>42182</v>
      </c>
      <c r="M301" s="11">
        <v>42229</v>
      </c>
      <c r="N301" s="10">
        <v>4.1500000000000004</v>
      </c>
      <c r="O301" s="10">
        <v>20.440000000000001</v>
      </c>
      <c r="P301" s="10">
        <v>20.14</v>
      </c>
      <c r="Q301" s="10">
        <v>1.49</v>
      </c>
      <c r="R301" s="10">
        <v>20.61</v>
      </c>
      <c r="S301" s="10">
        <v>18.809999999999999</v>
      </c>
      <c r="T301" s="9" t="s">
        <v>72</v>
      </c>
      <c r="U301" s="9" t="s">
        <v>73</v>
      </c>
      <c r="V301" s="9" t="s">
        <v>74</v>
      </c>
      <c r="W301" s="32">
        <f>VLOOKUP(V301,Tables!$M$2:$N$9,2,FALSE)</f>
        <v>0.44</v>
      </c>
      <c r="X301" s="32">
        <f>VLOOKUP(V301,Tables!$M$2:$P$9,3,FALSE)</f>
        <v>0.19</v>
      </c>
      <c r="Y301" s="32">
        <f>VLOOKUP(V301,Tables!$M$2:$P$9,4,FALSE)</f>
        <v>2.5000000000000001E-2</v>
      </c>
      <c r="Z301" s="32">
        <v>19.2</v>
      </c>
      <c r="AA301" s="10">
        <v>2132</v>
      </c>
      <c r="AB301" s="10">
        <v>1941.140613453982</v>
      </c>
      <c r="AC301" s="10">
        <v>-9.83</v>
      </c>
      <c r="AD301" s="10">
        <v>122400</v>
      </c>
      <c r="AE301" s="10">
        <v>507.96</v>
      </c>
      <c r="AF301" s="10">
        <v>120800</v>
      </c>
      <c r="AG301" s="10">
        <v>2469.152</v>
      </c>
      <c r="AH301" s="10">
        <v>0</v>
      </c>
      <c r="AI301" s="10">
        <v>0</v>
      </c>
      <c r="AJ301" s="10">
        <v>0</v>
      </c>
      <c r="AK301" s="10">
        <v>1961.192</v>
      </c>
      <c r="AL301" s="10">
        <v>1981.7280000000001</v>
      </c>
      <c r="AM301" s="10">
        <v>1.087093971421462</v>
      </c>
      <c r="AN301" s="10">
        <v>1.0758287716578663</v>
      </c>
      <c r="AO301" s="10">
        <v>1600</v>
      </c>
      <c r="AP301" s="10">
        <v>2439</v>
      </c>
      <c r="AQ301" s="10">
        <v>34.4</v>
      </c>
      <c r="AR301" s="10">
        <v>3.66</v>
      </c>
      <c r="AS301" s="10">
        <v>3.64</v>
      </c>
      <c r="AT301" s="10">
        <v>3.39</v>
      </c>
      <c r="AU301" s="10">
        <v>1283</v>
      </c>
      <c r="AV301" s="10">
        <v>1.97</v>
      </c>
      <c r="AW301" s="12"/>
      <c r="AX301" s="9" t="s">
        <v>123</v>
      </c>
      <c r="AY301" s="12"/>
      <c r="AZ301" s="12" t="s">
        <v>77</v>
      </c>
      <c r="BA301" s="12"/>
      <c r="BB301" s="10">
        <v>0</v>
      </c>
      <c r="BC301" s="10">
        <v>0</v>
      </c>
      <c r="BD301" s="10">
        <v>24.81</v>
      </c>
      <c r="BE301" s="10">
        <v>0</v>
      </c>
      <c r="BF301" s="10">
        <v>0</v>
      </c>
      <c r="BG301" s="10">
        <v>0</v>
      </c>
      <c r="BH301" s="10">
        <v>0</v>
      </c>
      <c r="BI301" s="10">
        <v>1</v>
      </c>
      <c r="BJ301" s="10">
        <v>1600</v>
      </c>
      <c r="BK301" s="10">
        <v>1.3071895424836601</v>
      </c>
      <c r="BL301" s="10">
        <v>1.087093971421462</v>
      </c>
      <c r="BM301" s="10">
        <v>430</v>
      </c>
      <c r="BN301" s="9" t="s">
        <v>78</v>
      </c>
      <c r="BO301" s="9" t="s">
        <v>78</v>
      </c>
      <c r="BP301" s="12"/>
      <c r="BQ301" s="12"/>
    </row>
    <row r="302" spans="1:69" s="13" customFormat="1" ht="15" customHeight="1" x14ac:dyDescent="0.25">
      <c r="A302" s="9" t="s">
        <v>65</v>
      </c>
      <c r="B302" s="9" t="s">
        <v>66</v>
      </c>
      <c r="C302" s="9" t="s">
        <v>211</v>
      </c>
      <c r="D302" s="9" t="s">
        <v>239</v>
      </c>
      <c r="E302" s="9" t="s">
        <v>69</v>
      </c>
      <c r="F302" s="10">
        <v>3.47</v>
      </c>
      <c r="G302" s="10">
        <v>6.34</v>
      </c>
      <c r="H302" s="9" t="s">
        <v>86</v>
      </c>
      <c r="I302" s="9"/>
      <c r="J302" s="10">
        <v>2014</v>
      </c>
      <c r="K302" s="9" t="s">
        <v>119</v>
      </c>
      <c r="L302" s="11">
        <v>42184</v>
      </c>
      <c r="M302" s="11">
        <v>42256</v>
      </c>
      <c r="N302" s="10">
        <v>85.74</v>
      </c>
      <c r="O302" s="10">
        <v>157.94</v>
      </c>
      <c r="P302" s="10">
        <v>155.72</v>
      </c>
      <c r="Q302" s="10">
        <v>1.43</v>
      </c>
      <c r="R302" s="10">
        <v>160.72999999999999</v>
      </c>
      <c r="S302" s="10">
        <v>169.25</v>
      </c>
      <c r="T302" s="9" t="s">
        <v>115</v>
      </c>
      <c r="U302" s="9" t="s">
        <v>109</v>
      </c>
      <c r="V302" s="9" t="s">
        <v>110</v>
      </c>
      <c r="W302" s="32">
        <f>VLOOKUP(V302,Tables!$M$2:$N$9,2,FALSE)</f>
        <v>0.42</v>
      </c>
      <c r="X302" s="32">
        <f>VLOOKUP(V302,Tables!$M$2:$P$9,3,FALSE)</f>
        <v>0.2</v>
      </c>
      <c r="Y302" s="32">
        <f>VLOOKUP(V302,Tables!$M$2:$P$9,4,FALSE)</f>
        <v>4.2000000000000003E-2</v>
      </c>
      <c r="Z302" s="32">
        <v>18.329999999999998</v>
      </c>
      <c r="AA302" s="10">
        <v>13212.5</v>
      </c>
      <c r="AB302" s="10">
        <v>15892.551369958996</v>
      </c>
      <c r="AC302" s="10">
        <v>16.86</v>
      </c>
      <c r="AD302" s="10">
        <v>113375</v>
      </c>
      <c r="AE302" s="10">
        <v>9720.7724999999991</v>
      </c>
      <c r="AF302" s="10">
        <v>112330</v>
      </c>
      <c r="AG302" s="10">
        <v>17741.4002</v>
      </c>
      <c r="AH302" s="10">
        <v>0</v>
      </c>
      <c r="AI302" s="10">
        <v>0</v>
      </c>
      <c r="AJ302" s="10">
        <v>0</v>
      </c>
      <c r="AK302" s="10">
        <v>8020.6277</v>
      </c>
      <c r="AL302" s="10">
        <v>8334.0283999999992</v>
      </c>
      <c r="AM302" s="10">
        <v>1.6473149601495654</v>
      </c>
      <c r="AN302" s="10">
        <v>1.5853677676452362</v>
      </c>
      <c r="AO302" s="10">
        <v>1045</v>
      </c>
      <c r="AP302" s="10">
        <v>2411</v>
      </c>
      <c r="AQ302" s="10">
        <v>56.66</v>
      </c>
      <c r="AR302" s="10">
        <v>1.38</v>
      </c>
      <c r="AS302" s="10">
        <v>1.36</v>
      </c>
      <c r="AT302" s="10">
        <v>0.85</v>
      </c>
      <c r="AU302" s="10">
        <v>11712.5</v>
      </c>
      <c r="AV302" s="10">
        <v>1.1100000000000001</v>
      </c>
      <c r="AW302" s="9" t="s">
        <v>154</v>
      </c>
      <c r="AX302" s="9" t="s">
        <v>75</v>
      </c>
      <c r="AY302" s="12"/>
      <c r="AZ302" s="12" t="s">
        <v>77</v>
      </c>
      <c r="BA302" s="12"/>
      <c r="BB302" s="10">
        <v>0</v>
      </c>
      <c r="BC302" s="10">
        <v>11</v>
      </c>
      <c r="BD302" s="10">
        <v>25.65</v>
      </c>
      <c r="BE302" s="10">
        <v>0</v>
      </c>
      <c r="BF302" s="10">
        <v>0</v>
      </c>
      <c r="BG302" s="10">
        <v>1</v>
      </c>
      <c r="BH302" s="10">
        <v>0</v>
      </c>
      <c r="BI302" s="10">
        <v>1</v>
      </c>
      <c r="BJ302" s="10">
        <v>12448.55</v>
      </c>
      <c r="BK302" s="10">
        <v>10.399589581889474</v>
      </c>
      <c r="BL302" s="10">
        <v>1.7321032590969754</v>
      </c>
      <c r="BM302" s="10">
        <v>1571</v>
      </c>
      <c r="BN302" s="9" t="s">
        <v>78</v>
      </c>
      <c r="BO302" s="9" t="s">
        <v>78</v>
      </c>
      <c r="BP302" s="12"/>
      <c r="BQ302" s="12"/>
    </row>
    <row r="303" spans="1:69" s="13" customFormat="1" ht="15" customHeight="1" x14ac:dyDescent="0.25">
      <c r="A303" s="9" t="s">
        <v>65</v>
      </c>
      <c r="B303" s="9" t="s">
        <v>66</v>
      </c>
      <c r="C303" s="9" t="s">
        <v>121</v>
      </c>
      <c r="D303" s="9" t="s">
        <v>122</v>
      </c>
      <c r="E303" s="9" t="s">
        <v>69</v>
      </c>
      <c r="F303" s="10">
        <v>1.45</v>
      </c>
      <c r="G303" s="10">
        <v>5.67</v>
      </c>
      <c r="H303" s="9" t="s">
        <v>86</v>
      </c>
      <c r="I303" s="9"/>
      <c r="J303" s="10">
        <v>2015</v>
      </c>
      <c r="K303" s="9" t="s">
        <v>106</v>
      </c>
      <c r="L303" s="11">
        <v>42185</v>
      </c>
      <c r="M303" s="11">
        <v>42245</v>
      </c>
      <c r="N303" s="10">
        <v>13.65</v>
      </c>
      <c r="O303" s="10">
        <v>55.12</v>
      </c>
      <c r="P303" s="10">
        <v>56.7</v>
      </c>
      <c r="Q303" s="10">
        <v>-2.79</v>
      </c>
      <c r="R303" s="10">
        <v>58.23</v>
      </c>
      <c r="S303" s="10">
        <v>45.49</v>
      </c>
      <c r="T303" s="9" t="s">
        <v>79</v>
      </c>
      <c r="U303" s="9" t="s">
        <v>73</v>
      </c>
      <c r="V303" s="9" t="s">
        <v>74</v>
      </c>
      <c r="W303" s="32">
        <f>VLOOKUP(V303,Tables!$M$2:$N$9,2,FALSE)</f>
        <v>0.44</v>
      </c>
      <c r="X303" s="32">
        <f>VLOOKUP(V303,Tables!$M$2:$P$9,3,FALSE)</f>
        <v>0.19</v>
      </c>
      <c r="Y303" s="32">
        <f>VLOOKUP(V303,Tables!$M$2:$P$9,4,FALSE)</f>
        <v>2.5000000000000001E-2</v>
      </c>
      <c r="Z303" s="32">
        <v>19.2</v>
      </c>
      <c r="AA303" s="10">
        <v>5437</v>
      </c>
      <c r="AB303" s="10">
        <v>3918.6620598750897</v>
      </c>
      <c r="AC303" s="10">
        <v>-38.75</v>
      </c>
      <c r="AD303" s="10">
        <v>106450</v>
      </c>
      <c r="AE303" s="10">
        <v>1453.0425</v>
      </c>
      <c r="AF303" s="10">
        <v>102920</v>
      </c>
      <c r="AG303" s="10">
        <v>5672.9503999999997</v>
      </c>
      <c r="AH303" s="10">
        <v>0</v>
      </c>
      <c r="AI303" s="10">
        <v>0</v>
      </c>
      <c r="AJ303" s="10">
        <v>0</v>
      </c>
      <c r="AK303" s="10">
        <v>4219.9079000000002</v>
      </c>
      <c r="AL303" s="10">
        <v>4539.9890999999998</v>
      </c>
      <c r="AM303" s="10">
        <v>1.2884167448299049</v>
      </c>
      <c r="AN303" s="10">
        <v>1.1975799677580723</v>
      </c>
      <c r="AO303" s="10">
        <v>2090</v>
      </c>
      <c r="AP303" s="10">
        <v>2114</v>
      </c>
      <c r="AQ303" s="10">
        <v>1.1399999999999999</v>
      </c>
      <c r="AR303" s="10">
        <v>2.92</v>
      </c>
      <c r="AS303" s="10">
        <v>2.83</v>
      </c>
      <c r="AT303" s="10">
        <v>2.33</v>
      </c>
      <c r="AU303" s="10">
        <v>3462</v>
      </c>
      <c r="AV303" s="10">
        <v>1.62</v>
      </c>
      <c r="AW303" s="12"/>
      <c r="AX303" s="9" t="s">
        <v>123</v>
      </c>
      <c r="AY303" s="12"/>
      <c r="AZ303" s="12" t="s">
        <v>77</v>
      </c>
      <c r="BA303" s="12"/>
      <c r="BB303" s="10">
        <v>0</v>
      </c>
      <c r="BC303" s="10">
        <v>2</v>
      </c>
      <c r="BD303" s="10">
        <v>25.58</v>
      </c>
      <c r="BE303" s="10">
        <v>0</v>
      </c>
      <c r="BF303" s="10">
        <v>0</v>
      </c>
      <c r="BG303" s="10">
        <v>0</v>
      </c>
      <c r="BH303" s="10">
        <v>0</v>
      </c>
      <c r="BI303" s="10">
        <v>2</v>
      </c>
      <c r="BJ303" s="10">
        <v>5980</v>
      </c>
      <c r="BK303" s="10">
        <v>5.416666666666667</v>
      </c>
      <c r="BL303" s="10">
        <v>1.2824261369039067</v>
      </c>
      <c r="BM303" s="10">
        <v>1010</v>
      </c>
      <c r="BN303" s="9" t="s">
        <v>78</v>
      </c>
      <c r="BO303" s="9" t="s">
        <v>78</v>
      </c>
      <c r="BP303" s="12"/>
      <c r="BQ303" s="12"/>
    </row>
    <row r="304" spans="1:69" s="13" customFormat="1" ht="15" customHeight="1" x14ac:dyDescent="0.25">
      <c r="A304" s="9" t="s">
        <v>65</v>
      </c>
      <c r="B304" s="9" t="s">
        <v>66</v>
      </c>
      <c r="C304" s="9" t="s">
        <v>149</v>
      </c>
      <c r="D304" s="9" t="s">
        <v>150</v>
      </c>
      <c r="E304" s="9" t="s">
        <v>69</v>
      </c>
      <c r="F304" s="10">
        <v>7.57</v>
      </c>
      <c r="G304" s="10">
        <v>3.02</v>
      </c>
      <c r="H304" s="9" t="s">
        <v>86</v>
      </c>
      <c r="I304" s="9"/>
      <c r="J304" s="10">
        <v>2014</v>
      </c>
      <c r="K304" s="9" t="s">
        <v>151</v>
      </c>
      <c r="L304" s="11">
        <v>42185</v>
      </c>
      <c r="M304" s="11">
        <v>42202</v>
      </c>
      <c r="N304" s="10">
        <v>67.069999999999993</v>
      </c>
      <c r="O304" s="10">
        <v>76.58</v>
      </c>
      <c r="P304" s="10">
        <v>77.63</v>
      </c>
      <c r="Q304" s="10">
        <v>-1.35</v>
      </c>
      <c r="R304" s="10">
        <v>77</v>
      </c>
      <c r="S304" s="10">
        <v>82.14</v>
      </c>
      <c r="T304" s="9" t="s">
        <v>89</v>
      </c>
      <c r="U304" s="9" t="s">
        <v>90</v>
      </c>
      <c r="V304" s="9" t="s">
        <v>74</v>
      </c>
      <c r="W304" s="32">
        <v>0.48</v>
      </c>
      <c r="X304" s="32">
        <v>0.20727272727272728</v>
      </c>
      <c r="Y304" s="32">
        <v>2.7272727272727275E-2</v>
      </c>
      <c r="Z304" s="32">
        <v>20.948571428571427</v>
      </c>
      <c r="AA304" s="10">
        <v>1737.5</v>
      </c>
      <c r="AB304" s="10">
        <v>2494.732238595187</v>
      </c>
      <c r="AC304" s="10">
        <v>30.35</v>
      </c>
      <c r="AD304" s="10">
        <v>112825</v>
      </c>
      <c r="AE304" s="10">
        <v>7567.1727499999997</v>
      </c>
      <c r="AF304" s="10">
        <v>110484</v>
      </c>
      <c r="AG304" s="10">
        <v>8460.8647199999996</v>
      </c>
      <c r="AH304" s="10">
        <v>0</v>
      </c>
      <c r="AI304" s="10">
        <v>0</v>
      </c>
      <c r="AJ304" s="10">
        <v>0</v>
      </c>
      <c r="AK304" s="10">
        <v>893.69196999999997</v>
      </c>
      <c r="AL304" s="10">
        <v>940.09524999999996</v>
      </c>
      <c r="AM304" s="10">
        <v>1.944182177221532</v>
      </c>
      <c r="AN304" s="10">
        <v>1.8482169758862201</v>
      </c>
      <c r="AO304" s="10">
        <v>800</v>
      </c>
      <c r="AP304" s="10">
        <v>594</v>
      </c>
      <c r="AQ304" s="10">
        <v>-34.68</v>
      </c>
      <c r="AR304" s="10">
        <v>1.28</v>
      </c>
      <c r="AS304" s="10">
        <v>1.27</v>
      </c>
      <c r="AT304" s="10">
        <v>0.78</v>
      </c>
      <c r="AU304" s="10">
        <v>1425</v>
      </c>
      <c r="AV304" s="10">
        <v>1.254</v>
      </c>
      <c r="AW304" s="12"/>
      <c r="AX304" s="9" t="s">
        <v>75</v>
      </c>
      <c r="AY304" s="12"/>
      <c r="AZ304" s="12" t="s">
        <v>77</v>
      </c>
      <c r="BA304" s="12"/>
      <c r="BB304" s="10">
        <v>0</v>
      </c>
      <c r="BC304" s="10">
        <v>2</v>
      </c>
      <c r="BD304" s="10">
        <v>22.38</v>
      </c>
      <c r="BE304" s="10">
        <v>0</v>
      </c>
      <c r="BF304" s="10">
        <v>0</v>
      </c>
      <c r="BG304" s="10">
        <v>0</v>
      </c>
      <c r="BH304" s="10">
        <v>0</v>
      </c>
      <c r="BI304" s="10">
        <v>2</v>
      </c>
      <c r="BJ304" s="10">
        <v>8800</v>
      </c>
      <c r="BK304" s="10">
        <v>7.154471544715447</v>
      </c>
      <c r="BL304" s="10">
        <v>1.8580646794047877</v>
      </c>
      <c r="BM304" s="10">
        <v>284</v>
      </c>
      <c r="BN304" s="9" t="s">
        <v>78</v>
      </c>
      <c r="BO304" s="9" t="s">
        <v>78</v>
      </c>
      <c r="BP304" s="12"/>
      <c r="BQ304" s="12"/>
    </row>
    <row r="305" spans="1:69" s="13" customFormat="1" ht="15" customHeight="1" x14ac:dyDescent="0.25">
      <c r="A305" s="9" t="s">
        <v>65</v>
      </c>
      <c r="B305" s="9" t="s">
        <v>66</v>
      </c>
      <c r="C305" s="9" t="s">
        <v>166</v>
      </c>
      <c r="D305" s="9" t="s">
        <v>256</v>
      </c>
      <c r="E305" s="9" t="s">
        <v>69</v>
      </c>
      <c r="F305" s="10">
        <v>2.3199999999999998</v>
      </c>
      <c r="G305" s="10">
        <v>6.58</v>
      </c>
      <c r="H305" s="9" t="s">
        <v>86</v>
      </c>
      <c r="I305" s="9"/>
      <c r="J305" s="10">
        <v>2015</v>
      </c>
      <c r="K305" s="9" t="s">
        <v>88</v>
      </c>
      <c r="L305" s="11">
        <v>42185</v>
      </c>
      <c r="M305" s="11">
        <v>42230</v>
      </c>
      <c r="N305" s="10">
        <v>20</v>
      </c>
      <c r="O305" s="10">
        <v>57.94</v>
      </c>
      <c r="P305" s="10">
        <v>55.51</v>
      </c>
      <c r="Q305" s="10">
        <v>4.38</v>
      </c>
      <c r="R305" s="10">
        <v>59.75</v>
      </c>
      <c r="S305" s="10">
        <v>45.38</v>
      </c>
      <c r="T305" s="9" t="s">
        <v>79</v>
      </c>
      <c r="U305" s="9" t="s">
        <v>73</v>
      </c>
      <c r="V305" s="9" t="s">
        <v>74</v>
      </c>
      <c r="W305" s="32">
        <f>VLOOKUP(V305,Tables!$M$2:$N$9,2,FALSE)</f>
        <v>0.44</v>
      </c>
      <c r="X305" s="32">
        <f>VLOOKUP(V305,Tables!$M$2:$P$9,3,FALSE)</f>
        <v>0.19</v>
      </c>
      <c r="Y305" s="32">
        <f>VLOOKUP(V305,Tables!$M$2:$P$9,4,FALSE)</f>
        <v>2.5000000000000001E-2</v>
      </c>
      <c r="Z305" s="32">
        <v>19.2</v>
      </c>
      <c r="AA305" s="10">
        <v>4902.5</v>
      </c>
      <c r="AB305" s="10">
        <v>3463.3083376135437</v>
      </c>
      <c r="AC305" s="10">
        <v>-41.56</v>
      </c>
      <c r="AD305" s="10">
        <v>115819</v>
      </c>
      <c r="AE305" s="10">
        <v>2316.38</v>
      </c>
      <c r="AF305" s="10">
        <v>113567</v>
      </c>
      <c r="AG305" s="10">
        <v>6580.0719799999997</v>
      </c>
      <c r="AH305" s="10">
        <v>0</v>
      </c>
      <c r="AI305" s="10">
        <v>0</v>
      </c>
      <c r="AJ305" s="10">
        <v>0</v>
      </c>
      <c r="AK305" s="10">
        <v>4263.6919799999996</v>
      </c>
      <c r="AL305" s="10">
        <v>4469.2482499999996</v>
      </c>
      <c r="AM305" s="10">
        <v>1.1498250865673463</v>
      </c>
      <c r="AN305" s="10">
        <v>1.0969406320179238</v>
      </c>
      <c r="AO305" s="10">
        <v>1875</v>
      </c>
      <c r="AP305" s="10">
        <v>1704</v>
      </c>
      <c r="AQ305" s="10">
        <v>-10.039999999999999</v>
      </c>
      <c r="AR305" s="10">
        <v>2.67</v>
      </c>
      <c r="AS305" s="10">
        <v>2.62</v>
      </c>
      <c r="AT305" s="10">
        <v>2.36</v>
      </c>
      <c r="AU305" s="10">
        <v>2715</v>
      </c>
      <c r="AV305" s="10">
        <v>1.62</v>
      </c>
      <c r="AW305" s="12"/>
      <c r="AX305" s="9" t="s">
        <v>123</v>
      </c>
      <c r="AY305" s="12"/>
      <c r="AZ305" s="12" t="s">
        <v>77</v>
      </c>
      <c r="BA305" s="12"/>
      <c r="BB305" s="10">
        <v>0</v>
      </c>
      <c r="BC305" s="10">
        <v>1</v>
      </c>
      <c r="BD305" s="10">
        <v>25.27</v>
      </c>
      <c r="BE305" s="10">
        <v>0</v>
      </c>
      <c r="BF305" s="10">
        <v>0</v>
      </c>
      <c r="BG305" s="10">
        <v>0</v>
      </c>
      <c r="BH305" s="10">
        <v>0</v>
      </c>
      <c r="BI305" s="10">
        <v>2</v>
      </c>
      <c r="BJ305" s="10">
        <v>7655</v>
      </c>
      <c r="BK305" s="10">
        <v>6.2797374897456928</v>
      </c>
      <c r="BL305" s="10">
        <v>1.1881277533288004</v>
      </c>
      <c r="BM305" s="10">
        <v>34</v>
      </c>
      <c r="BN305" s="9" t="s">
        <v>78</v>
      </c>
      <c r="BO305" s="9" t="s">
        <v>78</v>
      </c>
      <c r="BP305" s="12"/>
      <c r="BQ305" s="12"/>
    </row>
    <row r="306" spans="1:69" s="13" customFormat="1" ht="15" customHeight="1" x14ac:dyDescent="0.25">
      <c r="A306" s="9" t="s">
        <v>65</v>
      </c>
      <c r="B306" s="9" t="s">
        <v>66</v>
      </c>
      <c r="C306" s="9" t="s">
        <v>244</v>
      </c>
      <c r="D306" s="9" t="s">
        <v>245</v>
      </c>
      <c r="E306" s="9" t="s">
        <v>69</v>
      </c>
      <c r="F306" s="10">
        <v>5.49</v>
      </c>
      <c r="G306" s="10">
        <v>6.52</v>
      </c>
      <c r="H306" s="9" t="s">
        <v>86</v>
      </c>
      <c r="I306" s="9" t="s">
        <v>246</v>
      </c>
      <c r="J306" s="10">
        <v>2014</v>
      </c>
      <c r="K306" s="9" t="s">
        <v>144</v>
      </c>
      <c r="L306" s="11">
        <v>42188</v>
      </c>
      <c r="M306" s="11">
        <v>42202</v>
      </c>
      <c r="N306" s="10">
        <v>133.44</v>
      </c>
      <c r="O306" s="10">
        <v>158.75</v>
      </c>
      <c r="P306" s="10">
        <v>148.05000000000001</v>
      </c>
      <c r="Q306" s="10">
        <v>7.23</v>
      </c>
      <c r="R306" s="10">
        <v>149.24</v>
      </c>
      <c r="S306" s="10">
        <v>151.16</v>
      </c>
      <c r="T306" s="9" t="s">
        <v>81</v>
      </c>
      <c r="U306" s="9" t="s">
        <v>82</v>
      </c>
      <c r="V306" s="9" t="s">
        <v>74</v>
      </c>
      <c r="W306" s="32">
        <v>0.46</v>
      </c>
      <c r="X306" s="32">
        <v>0.19863636363636364</v>
      </c>
      <c r="Y306" s="32">
        <v>2.6136363636363638E-2</v>
      </c>
      <c r="Z306" s="32">
        <v>20.075714285714284</v>
      </c>
      <c r="AA306" s="10">
        <v>2837.5</v>
      </c>
      <c r="AB306" s="10">
        <v>3442.5871019237215</v>
      </c>
      <c r="AC306" s="10">
        <v>17.579999999999998</v>
      </c>
      <c r="AD306" s="10">
        <v>115199</v>
      </c>
      <c r="AE306" s="10">
        <v>15372.154560000001</v>
      </c>
      <c r="AF306" s="10">
        <v>114924</v>
      </c>
      <c r="AG306" s="10">
        <v>18244.185000000001</v>
      </c>
      <c r="AH306" s="10">
        <v>0</v>
      </c>
      <c r="AI306" s="10">
        <v>0</v>
      </c>
      <c r="AJ306" s="10">
        <v>0</v>
      </c>
      <c r="AK306" s="10">
        <v>2872.03044</v>
      </c>
      <c r="AL306" s="10">
        <v>1779.1032</v>
      </c>
      <c r="AM306" s="10">
        <v>0.987976993725735</v>
      </c>
      <c r="AN306" s="10">
        <v>1.5949046688241582</v>
      </c>
      <c r="AO306" s="10">
        <v>275</v>
      </c>
      <c r="AP306" s="10">
        <v>510</v>
      </c>
      <c r="AQ306" s="10">
        <v>46.08</v>
      </c>
      <c r="AR306" s="10">
        <v>1.21</v>
      </c>
      <c r="AS306" s="10">
        <v>1.25</v>
      </c>
      <c r="AT306" s="10">
        <v>1.24</v>
      </c>
      <c r="AU306" s="10">
        <v>2837.5</v>
      </c>
      <c r="AV306" s="10">
        <v>1.139</v>
      </c>
      <c r="AW306" s="12"/>
      <c r="AX306" s="9" t="s">
        <v>75</v>
      </c>
      <c r="AY306" s="12"/>
      <c r="AZ306" s="12" t="s">
        <v>77</v>
      </c>
      <c r="BA306" s="12"/>
      <c r="BB306" s="10">
        <v>0</v>
      </c>
      <c r="BC306" s="10">
        <v>2</v>
      </c>
      <c r="BD306" s="10">
        <v>22.75</v>
      </c>
      <c r="BE306" s="10">
        <v>0</v>
      </c>
      <c r="BF306" s="10">
        <v>0</v>
      </c>
      <c r="BG306" s="10">
        <v>1</v>
      </c>
      <c r="BH306" s="10">
        <v>0</v>
      </c>
      <c r="BI306" s="10">
        <v>1</v>
      </c>
      <c r="BJ306" s="10">
        <v>7490</v>
      </c>
      <c r="BK306" s="10">
        <v>6.5701754385964914</v>
      </c>
      <c r="BL306" s="10">
        <v>1.4711860766581526</v>
      </c>
      <c r="BM306" s="10">
        <v>640</v>
      </c>
      <c r="BN306" s="9" t="s">
        <v>78</v>
      </c>
      <c r="BO306" s="9" t="s">
        <v>78</v>
      </c>
      <c r="BP306" s="12"/>
      <c r="BQ306" s="12"/>
    </row>
    <row r="307" spans="1:69" s="13" customFormat="1" ht="15" customHeight="1" x14ac:dyDescent="0.25">
      <c r="A307" s="9" t="s">
        <v>65</v>
      </c>
      <c r="B307" s="9" t="s">
        <v>66</v>
      </c>
      <c r="C307" s="9" t="s">
        <v>175</v>
      </c>
      <c r="D307" s="9" t="s">
        <v>174</v>
      </c>
      <c r="E307" s="9" t="s">
        <v>69</v>
      </c>
      <c r="F307" s="10">
        <v>3.5</v>
      </c>
      <c r="G307" s="10">
        <v>3.78</v>
      </c>
      <c r="H307" s="9" t="s">
        <v>86</v>
      </c>
      <c r="I307" s="9"/>
      <c r="J307" s="10">
        <v>2014</v>
      </c>
      <c r="K307" s="9" t="s">
        <v>151</v>
      </c>
      <c r="L307" s="11">
        <v>42191</v>
      </c>
      <c r="M307" s="11">
        <v>42207</v>
      </c>
      <c r="N307" s="10">
        <v>81.25</v>
      </c>
      <c r="O307" s="10">
        <v>88.58</v>
      </c>
      <c r="P307" s="10">
        <v>91.41</v>
      </c>
      <c r="Q307" s="10">
        <v>-3.1</v>
      </c>
      <c r="R307" s="10">
        <v>92.19</v>
      </c>
      <c r="S307" s="10">
        <v>97.52</v>
      </c>
      <c r="T307" s="9" t="s">
        <v>81</v>
      </c>
      <c r="U307" s="9" t="s">
        <v>82</v>
      </c>
      <c r="V307" s="9" t="s">
        <v>74</v>
      </c>
      <c r="W307" s="32">
        <v>0.46</v>
      </c>
      <c r="X307" s="32">
        <v>0.19863636363636364</v>
      </c>
      <c r="Y307" s="32">
        <v>2.6136363636363638E-2</v>
      </c>
      <c r="Z307" s="32">
        <v>20.075714285714284</v>
      </c>
      <c r="AA307" s="10">
        <v>1862.5</v>
      </c>
      <c r="AB307" s="10">
        <v>3002.0356775750524</v>
      </c>
      <c r="AC307" s="10">
        <v>37.96</v>
      </c>
      <c r="AD307" s="10">
        <v>120710</v>
      </c>
      <c r="AE307" s="10">
        <v>9807.6875</v>
      </c>
      <c r="AF307" s="10">
        <v>119630</v>
      </c>
      <c r="AG307" s="10">
        <v>10596.8254</v>
      </c>
      <c r="AH307" s="10">
        <v>0</v>
      </c>
      <c r="AI307" s="10">
        <v>0</v>
      </c>
      <c r="AJ307" s="10">
        <v>0</v>
      </c>
      <c r="AK307" s="10">
        <v>789.13789999999995</v>
      </c>
      <c r="AL307" s="10">
        <v>1221.0021999999999</v>
      </c>
      <c r="AM307" s="10">
        <v>2.3601705101225021</v>
      </c>
      <c r="AN307" s="10">
        <v>1.5253862769452831</v>
      </c>
      <c r="AO307" s="10">
        <v>410</v>
      </c>
      <c r="AP307" s="10">
        <v>611</v>
      </c>
      <c r="AQ307" s="10">
        <v>32.9</v>
      </c>
      <c r="AR307" s="10">
        <v>1.1399999999999999</v>
      </c>
      <c r="AS307" s="10">
        <v>1.1200000000000001</v>
      </c>
      <c r="AT307" s="10">
        <v>0.54</v>
      </c>
      <c r="AU307" s="10">
        <v>1087.5</v>
      </c>
      <c r="AV307" s="10">
        <v>1.139</v>
      </c>
      <c r="AW307" s="12"/>
      <c r="AX307" s="9" t="s">
        <v>75</v>
      </c>
      <c r="AY307" s="12"/>
      <c r="AZ307" s="12" t="s">
        <v>77</v>
      </c>
      <c r="BA307" s="12"/>
      <c r="BB307" s="10">
        <v>0</v>
      </c>
      <c r="BC307" s="10">
        <v>4</v>
      </c>
      <c r="BD307" s="10">
        <v>24.09</v>
      </c>
      <c r="BE307" s="10">
        <v>0</v>
      </c>
      <c r="BF307" s="10">
        <v>0</v>
      </c>
      <c r="BG307" s="10">
        <v>1</v>
      </c>
      <c r="BH307" s="10">
        <v>0</v>
      </c>
      <c r="BI307" s="10">
        <v>1</v>
      </c>
      <c r="BJ307" s="10">
        <v>10970</v>
      </c>
      <c r="BK307" s="10">
        <v>8.692551505546751</v>
      </c>
      <c r="BL307" s="10">
        <v>1.8132241056590515</v>
      </c>
      <c r="BM307" s="10">
        <v>1441</v>
      </c>
      <c r="BN307" s="9" t="s">
        <v>78</v>
      </c>
      <c r="BO307" s="9" t="s">
        <v>78</v>
      </c>
      <c r="BP307" s="12"/>
      <c r="BQ307" s="12"/>
    </row>
    <row r="308" spans="1:69" s="13" customFormat="1" ht="15" customHeight="1" x14ac:dyDescent="0.25">
      <c r="A308" s="9" t="s">
        <v>65</v>
      </c>
      <c r="B308" s="9" t="s">
        <v>66</v>
      </c>
      <c r="C308" s="9" t="s">
        <v>253</v>
      </c>
      <c r="D308" s="9" t="s">
        <v>251</v>
      </c>
      <c r="E308" s="9" t="s">
        <v>69</v>
      </c>
      <c r="F308" s="10">
        <v>7.75</v>
      </c>
      <c r="G308" s="10">
        <v>11.41</v>
      </c>
      <c r="H308" s="9" t="s">
        <v>86</v>
      </c>
      <c r="I308" s="9" t="s">
        <v>252</v>
      </c>
      <c r="J308" s="10">
        <v>2014</v>
      </c>
      <c r="K308" s="9" t="s">
        <v>214</v>
      </c>
      <c r="L308" s="11">
        <v>42194</v>
      </c>
      <c r="M308" s="11">
        <v>42276</v>
      </c>
      <c r="N308" s="10">
        <v>188.56</v>
      </c>
      <c r="O308" s="10">
        <v>280.17</v>
      </c>
      <c r="P308" s="10">
        <v>289.08999999999997</v>
      </c>
      <c r="Q308" s="10">
        <v>-3.09</v>
      </c>
      <c r="R308" s="10">
        <v>294.08999999999997</v>
      </c>
      <c r="S308" s="10">
        <v>310.12</v>
      </c>
      <c r="T308" s="9" t="s">
        <v>115</v>
      </c>
      <c r="U308" s="9" t="s">
        <v>109</v>
      </c>
      <c r="V308" s="9" t="s">
        <v>110</v>
      </c>
      <c r="W308" s="32">
        <f>VLOOKUP(V308,Tables!$M$2:$N$9,2,FALSE)</f>
        <v>0.42</v>
      </c>
      <c r="X308" s="32">
        <f>VLOOKUP(V308,Tables!$M$2:$P$9,3,FALSE)</f>
        <v>0.2</v>
      </c>
      <c r="Y308" s="32">
        <f>VLOOKUP(V308,Tables!$M$2:$P$9,4,FALSE)</f>
        <v>4.2000000000000003E-2</v>
      </c>
      <c r="Z308" s="32">
        <v>18.329999999999998</v>
      </c>
      <c r="AA308" s="10">
        <v>21862.5</v>
      </c>
      <c r="AB308" s="10">
        <v>26626.478816950301</v>
      </c>
      <c r="AC308" s="10">
        <v>17.89</v>
      </c>
      <c r="AD308" s="10">
        <v>115100</v>
      </c>
      <c r="AE308" s="10">
        <v>21703.256000000001</v>
      </c>
      <c r="AF308" s="10">
        <v>114070</v>
      </c>
      <c r="AG308" s="10">
        <v>31958.991900000001</v>
      </c>
      <c r="AH308" s="10">
        <v>0</v>
      </c>
      <c r="AI308" s="10">
        <v>0</v>
      </c>
      <c r="AJ308" s="10">
        <v>0</v>
      </c>
      <c r="AK308" s="10">
        <v>10255.7359</v>
      </c>
      <c r="AL308" s="10">
        <v>11843.5903</v>
      </c>
      <c r="AM308" s="10">
        <v>2.1317339109717128</v>
      </c>
      <c r="AN308" s="10">
        <v>1.8459351806521034</v>
      </c>
      <c r="AO308" s="10">
        <v>1100</v>
      </c>
      <c r="AP308" s="10">
        <v>1878</v>
      </c>
      <c r="AQ308" s="10">
        <v>41.43</v>
      </c>
      <c r="AR308" s="10">
        <v>1.01</v>
      </c>
      <c r="AS308" s="10">
        <v>0.98</v>
      </c>
      <c r="AT308" s="10">
        <v>0.48</v>
      </c>
      <c r="AU308" s="10">
        <v>14712.5</v>
      </c>
      <c r="AV308" s="10">
        <v>1.1100000000000001</v>
      </c>
      <c r="AW308" s="12"/>
      <c r="AX308" s="9" t="s">
        <v>75</v>
      </c>
      <c r="AY308" s="12"/>
      <c r="AZ308" s="12" t="s">
        <v>77</v>
      </c>
      <c r="BA308" s="12"/>
      <c r="BB308" s="10">
        <v>0</v>
      </c>
      <c r="BC308" s="10">
        <v>14</v>
      </c>
      <c r="BD308" s="10">
        <v>26.33</v>
      </c>
      <c r="BE308" s="10">
        <v>0</v>
      </c>
      <c r="BF308" s="10">
        <v>0</v>
      </c>
      <c r="BG308" s="10">
        <v>0</v>
      </c>
      <c r="BH308" s="10">
        <v>0</v>
      </c>
      <c r="BI308" s="10">
        <v>2</v>
      </c>
      <c r="BJ308" s="10">
        <v>9925</v>
      </c>
      <c r="BK308" s="10">
        <v>8.7909654561558899</v>
      </c>
      <c r="BL308" s="10">
        <v>1.7271100884484485</v>
      </c>
      <c r="BM308" s="10">
        <v>126</v>
      </c>
      <c r="BN308" s="9" t="s">
        <v>78</v>
      </c>
      <c r="BO308" s="9" t="s">
        <v>78</v>
      </c>
      <c r="BP308" s="12"/>
      <c r="BQ308" s="12"/>
    </row>
    <row r="309" spans="1:69" s="13" customFormat="1" ht="15" customHeight="1" x14ac:dyDescent="0.25">
      <c r="A309" s="9" t="s">
        <v>65</v>
      </c>
      <c r="B309" s="9" t="s">
        <v>66</v>
      </c>
      <c r="C309" s="9" t="s">
        <v>191</v>
      </c>
      <c r="D309" s="9" t="s">
        <v>189</v>
      </c>
      <c r="E309" s="9" t="s">
        <v>69</v>
      </c>
      <c r="F309" s="10">
        <v>8.69</v>
      </c>
      <c r="G309" s="10">
        <v>10.76</v>
      </c>
      <c r="H309" s="9" t="s">
        <v>86</v>
      </c>
      <c r="I309" s="9" t="s">
        <v>190</v>
      </c>
      <c r="J309" s="10">
        <v>2014</v>
      </c>
      <c r="K309" s="9" t="s">
        <v>71</v>
      </c>
      <c r="L309" s="11">
        <v>42196</v>
      </c>
      <c r="M309" s="11">
        <v>42276</v>
      </c>
      <c r="N309" s="10">
        <v>218.2</v>
      </c>
      <c r="O309" s="10">
        <v>273.48</v>
      </c>
      <c r="P309" s="10">
        <v>294.27</v>
      </c>
      <c r="Q309" s="10">
        <v>-7.06</v>
      </c>
      <c r="R309" s="10">
        <v>297.45</v>
      </c>
      <c r="S309" s="10">
        <v>336.28</v>
      </c>
      <c r="T309" s="9" t="s">
        <v>83</v>
      </c>
      <c r="U309" s="9" t="s">
        <v>82</v>
      </c>
      <c r="V309" s="9" t="s">
        <v>74</v>
      </c>
      <c r="W309" s="32">
        <v>0.46</v>
      </c>
      <c r="X309" s="32">
        <v>0.19863636363636364</v>
      </c>
      <c r="Y309" s="32">
        <v>2.6136363636363638E-2</v>
      </c>
      <c r="Z309" s="32">
        <v>20.075714285714284</v>
      </c>
      <c r="AA309" s="10">
        <v>16225</v>
      </c>
      <c r="AB309" s="10">
        <v>25714.034060153794</v>
      </c>
      <c r="AC309" s="10">
        <v>36.9</v>
      </c>
      <c r="AD309" s="10">
        <v>111539</v>
      </c>
      <c r="AE309" s="10">
        <v>24337.809799999999</v>
      </c>
      <c r="AF309" s="10">
        <v>110144</v>
      </c>
      <c r="AG309" s="10">
        <v>30122.181120000001</v>
      </c>
      <c r="AH309" s="10">
        <v>0</v>
      </c>
      <c r="AI309" s="10">
        <v>0</v>
      </c>
      <c r="AJ309" s="10">
        <v>0</v>
      </c>
      <c r="AK309" s="10">
        <v>5784.3713200000002</v>
      </c>
      <c r="AL309" s="10">
        <v>8424.5229999999992</v>
      </c>
      <c r="AM309" s="10">
        <v>2.8049720708455501</v>
      </c>
      <c r="AN309" s="10">
        <v>1.9259250642439933</v>
      </c>
      <c r="AO309" s="10">
        <v>1375</v>
      </c>
      <c r="AP309" s="10">
        <v>1701</v>
      </c>
      <c r="AQ309" s="10">
        <v>19.170000000000002</v>
      </c>
      <c r="AR309" s="10">
        <v>0.75</v>
      </c>
      <c r="AS309" s="10">
        <v>0.72</v>
      </c>
      <c r="AT309" s="10">
        <v>0.28000000000000003</v>
      </c>
      <c r="AU309" s="10">
        <v>9587.5</v>
      </c>
      <c r="AV309" s="10">
        <v>1.139</v>
      </c>
      <c r="AW309" s="12"/>
      <c r="AX309" s="9" t="s">
        <v>75</v>
      </c>
      <c r="AY309" s="12"/>
      <c r="AZ309" s="12" t="s">
        <v>77</v>
      </c>
      <c r="BA309" s="12"/>
      <c r="BB309" s="10">
        <v>0</v>
      </c>
      <c r="BC309" s="10">
        <v>13</v>
      </c>
      <c r="BD309" s="10">
        <v>26.44</v>
      </c>
      <c r="BE309" s="10">
        <v>0</v>
      </c>
      <c r="BF309" s="10">
        <v>0</v>
      </c>
      <c r="BG309" s="10">
        <v>0</v>
      </c>
      <c r="BH309" s="10">
        <v>0</v>
      </c>
      <c r="BI309" s="10">
        <v>2</v>
      </c>
      <c r="BJ309" s="10">
        <v>16510</v>
      </c>
      <c r="BK309" s="10">
        <v>14.701691896705254</v>
      </c>
      <c r="BL309" s="10">
        <v>1.9259094372674437</v>
      </c>
      <c r="BM309" s="10">
        <v>640</v>
      </c>
      <c r="BN309" s="9" t="s">
        <v>78</v>
      </c>
      <c r="BO309" s="9" t="s">
        <v>78</v>
      </c>
      <c r="BP309" s="12"/>
      <c r="BQ309" s="12"/>
    </row>
    <row r="310" spans="1:69" s="13" customFormat="1" ht="15" customHeight="1" x14ac:dyDescent="0.25">
      <c r="A310" s="9" t="s">
        <v>65</v>
      </c>
      <c r="B310" s="9" t="s">
        <v>66</v>
      </c>
      <c r="C310" s="9" t="s">
        <v>266</v>
      </c>
      <c r="D310" s="9" t="s">
        <v>264</v>
      </c>
      <c r="E310" s="9" t="s">
        <v>69</v>
      </c>
      <c r="F310" s="10">
        <v>4.79</v>
      </c>
      <c r="G310" s="10">
        <v>8.4499999999999993</v>
      </c>
      <c r="H310" s="9" t="s">
        <v>86</v>
      </c>
      <c r="I310" s="9" t="s">
        <v>265</v>
      </c>
      <c r="J310" s="10">
        <v>2014</v>
      </c>
      <c r="K310" s="9" t="s">
        <v>144</v>
      </c>
      <c r="L310" s="11">
        <v>42196</v>
      </c>
      <c r="M310" s="11">
        <v>42276</v>
      </c>
      <c r="N310" s="10">
        <v>130.26</v>
      </c>
      <c r="O310" s="10">
        <v>232.91</v>
      </c>
      <c r="P310" s="10">
        <v>218.53</v>
      </c>
      <c r="Q310" s="10">
        <v>6.58</v>
      </c>
      <c r="R310" s="10">
        <v>221.81</v>
      </c>
      <c r="S310" s="10">
        <v>244.78</v>
      </c>
      <c r="T310" s="9" t="s">
        <v>81</v>
      </c>
      <c r="U310" s="9" t="s">
        <v>82</v>
      </c>
      <c r="V310" s="9" t="s">
        <v>74</v>
      </c>
      <c r="W310" s="32">
        <v>0.46</v>
      </c>
      <c r="X310" s="32">
        <v>0.19863636363636364</v>
      </c>
      <c r="Y310" s="32">
        <v>2.6136363636363638E-2</v>
      </c>
      <c r="Z310" s="32">
        <v>20.075714285714284</v>
      </c>
      <c r="AA310" s="10">
        <v>16125</v>
      </c>
      <c r="AB310" s="10">
        <v>21143.097735729192</v>
      </c>
      <c r="AC310" s="10">
        <v>23.73</v>
      </c>
      <c r="AD310" s="10">
        <v>102906</v>
      </c>
      <c r="AE310" s="10">
        <v>13404.53556</v>
      </c>
      <c r="AF310" s="10">
        <v>101580</v>
      </c>
      <c r="AG310" s="10">
        <v>23658.997800000001</v>
      </c>
      <c r="AH310" s="10">
        <v>0</v>
      </c>
      <c r="AI310" s="10">
        <v>0</v>
      </c>
      <c r="AJ310" s="10">
        <v>0</v>
      </c>
      <c r="AK310" s="10">
        <v>10254.462240000001</v>
      </c>
      <c r="AL310" s="10">
        <v>9126.9242400000003</v>
      </c>
      <c r="AM310" s="10">
        <v>1.5724861648132609</v>
      </c>
      <c r="AN310" s="10">
        <v>1.7667507230234225</v>
      </c>
      <c r="AO310" s="10">
        <v>1315</v>
      </c>
      <c r="AP310" s="10">
        <v>2111</v>
      </c>
      <c r="AQ310" s="10">
        <v>37.71</v>
      </c>
      <c r="AR310" s="10">
        <v>1.1200000000000001</v>
      </c>
      <c r="AS310" s="10">
        <v>1.1499999999999999</v>
      </c>
      <c r="AT310" s="10">
        <v>0.73</v>
      </c>
      <c r="AU310" s="10">
        <v>9800</v>
      </c>
      <c r="AV310" s="10">
        <v>1.1399999999999999</v>
      </c>
      <c r="AW310" s="9" t="s">
        <v>154</v>
      </c>
      <c r="AX310" s="9" t="s">
        <v>75</v>
      </c>
      <c r="AY310" s="12"/>
      <c r="AZ310" s="12" t="s">
        <v>77</v>
      </c>
      <c r="BA310" s="12"/>
      <c r="BB310" s="10">
        <v>0</v>
      </c>
      <c r="BC310" s="10">
        <v>13</v>
      </c>
      <c r="BD310" s="10">
        <v>26.44</v>
      </c>
      <c r="BE310" s="10">
        <v>0</v>
      </c>
      <c r="BF310" s="10">
        <v>0</v>
      </c>
      <c r="BG310" s="10">
        <v>0</v>
      </c>
      <c r="BH310" s="10">
        <v>0</v>
      </c>
      <c r="BI310" s="10">
        <v>2</v>
      </c>
      <c r="BJ310" s="10">
        <v>9565.0300000000007</v>
      </c>
      <c r="BK310" s="10">
        <v>9.8912769551963269</v>
      </c>
      <c r="BL310" s="10">
        <v>1.5311681806677615</v>
      </c>
      <c r="BM310" s="10">
        <v>423</v>
      </c>
      <c r="BN310" s="9" t="s">
        <v>78</v>
      </c>
      <c r="BO310" s="9" t="s">
        <v>78</v>
      </c>
      <c r="BP310" s="12"/>
      <c r="BQ310" s="12"/>
    </row>
    <row r="311" spans="1:69" s="13" customFormat="1" ht="15" customHeight="1" x14ac:dyDescent="0.25">
      <c r="A311" s="9" t="s">
        <v>65</v>
      </c>
      <c r="B311" s="9" t="s">
        <v>66</v>
      </c>
      <c r="C311" s="9" t="s">
        <v>284</v>
      </c>
      <c r="D311" s="9" t="s">
        <v>282</v>
      </c>
      <c r="E311" s="9" t="s">
        <v>69</v>
      </c>
      <c r="F311" s="10">
        <v>7.18</v>
      </c>
      <c r="G311" s="10">
        <v>8.7799999999999994</v>
      </c>
      <c r="H311" s="9" t="s">
        <v>86</v>
      </c>
      <c r="I311" s="9" t="s">
        <v>283</v>
      </c>
      <c r="J311" s="10">
        <v>2014</v>
      </c>
      <c r="K311" s="9" t="s">
        <v>71</v>
      </c>
      <c r="L311" s="11">
        <v>42196</v>
      </c>
      <c r="M311" s="11">
        <v>42276</v>
      </c>
      <c r="N311" s="10">
        <v>217.41</v>
      </c>
      <c r="O311" s="10">
        <v>269</v>
      </c>
      <c r="P311" s="10">
        <v>303.12</v>
      </c>
      <c r="Q311" s="10">
        <v>-11.26</v>
      </c>
      <c r="R311" s="10">
        <v>301.20999999999998</v>
      </c>
      <c r="S311" s="10">
        <v>335.68</v>
      </c>
      <c r="T311" s="9" t="s">
        <v>108</v>
      </c>
      <c r="U311" s="9" t="s">
        <v>109</v>
      </c>
      <c r="V311" s="9" t="s">
        <v>110</v>
      </c>
      <c r="W311" s="32">
        <f>VLOOKUP(V311,Tables!$M$2:$N$9,2,FALSE)</f>
        <v>0.42</v>
      </c>
      <c r="X311" s="32">
        <f>VLOOKUP(V311,Tables!$M$2:$P$9,3,FALSE)</f>
        <v>0.2</v>
      </c>
      <c r="Y311" s="32">
        <f>VLOOKUP(V311,Tables!$M$2:$P$9,4,FALSE)</f>
        <v>4.2000000000000003E-2</v>
      </c>
      <c r="Z311" s="32">
        <v>18.329999999999998</v>
      </c>
      <c r="AA311" s="10">
        <v>15225</v>
      </c>
      <c r="AB311" s="10">
        <v>21322.478322314499</v>
      </c>
      <c r="AC311" s="10">
        <v>28.6</v>
      </c>
      <c r="AD311" s="10">
        <v>92439</v>
      </c>
      <c r="AE311" s="10">
        <v>20097.162990000001</v>
      </c>
      <c r="AF311" s="10">
        <v>91389</v>
      </c>
      <c r="AG311" s="10">
        <v>24583.641</v>
      </c>
      <c r="AH311" s="10">
        <v>0</v>
      </c>
      <c r="AI311" s="10">
        <v>0</v>
      </c>
      <c r="AJ311" s="10">
        <v>0</v>
      </c>
      <c r="AK311" s="10">
        <v>4486.4780099999998</v>
      </c>
      <c r="AL311" s="10">
        <v>7430.1176999999998</v>
      </c>
      <c r="AM311" s="10">
        <v>3.3935305079094773</v>
      </c>
      <c r="AN311" s="10">
        <v>2.0490927081814601</v>
      </c>
      <c r="AO311" s="10">
        <v>945</v>
      </c>
      <c r="AP311" s="10">
        <v>1377</v>
      </c>
      <c r="AQ311" s="10">
        <v>31.37</v>
      </c>
      <c r="AR311" s="10">
        <v>0.85</v>
      </c>
      <c r="AS311" s="10">
        <v>0.81</v>
      </c>
      <c r="AT311" s="10">
        <v>0.27</v>
      </c>
      <c r="AU311" s="10">
        <v>13537.5</v>
      </c>
      <c r="AV311" s="10">
        <v>1.1100000000000001</v>
      </c>
      <c r="AW311" s="12"/>
      <c r="AX311" s="9" t="s">
        <v>75</v>
      </c>
      <c r="AY311" s="12"/>
      <c r="AZ311" s="12" t="s">
        <v>77</v>
      </c>
      <c r="BA311" s="12"/>
      <c r="BB311" s="10">
        <v>0</v>
      </c>
      <c r="BC311" s="10">
        <v>13</v>
      </c>
      <c r="BD311" s="10">
        <v>26.44</v>
      </c>
      <c r="BE311" s="10">
        <v>0</v>
      </c>
      <c r="BF311" s="10">
        <v>0</v>
      </c>
      <c r="BG311" s="10">
        <v>0</v>
      </c>
      <c r="BH311" s="10">
        <v>0</v>
      </c>
      <c r="BI311" s="10">
        <v>2</v>
      </c>
      <c r="BJ311" s="10">
        <v>16045</v>
      </c>
      <c r="BK311" s="10">
        <v>15.136792452830189</v>
      </c>
      <c r="BL311" s="10">
        <v>2.148015604177397</v>
      </c>
      <c r="BM311" s="10">
        <v>640</v>
      </c>
      <c r="BN311" s="9" t="s">
        <v>78</v>
      </c>
      <c r="BO311" s="9" t="s">
        <v>78</v>
      </c>
      <c r="BP311" s="12"/>
      <c r="BQ311" s="12"/>
    </row>
    <row r="312" spans="1:69" s="13" customFormat="1" ht="15" customHeight="1" x14ac:dyDescent="0.25">
      <c r="A312" s="9" t="s">
        <v>65</v>
      </c>
      <c r="B312" s="9" t="s">
        <v>66</v>
      </c>
      <c r="C312" s="9" t="s">
        <v>230</v>
      </c>
      <c r="D312" s="9" t="s">
        <v>231</v>
      </c>
      <c r="E312" s="9" t="s">
        <v>69</v>
      </c>
      <c r="F312" s="10">
        <v>4.03</v>
      </c>
      <c r="G312" s="10">
        <v>6.12</v>
      </c>
      <c r="H312" s="9" t="s">
        <v>86</v>
      </c>
      <c r="I312" s="9"/>
      <c r="J312" s="10">
        <v>2015</v>
      </c>
      <c r="K312" s="9" t="s">
        <v>71</v>
      </c>
      <c r="L312" s="11">
        <v>42198</v>
      </c>
      <c r="M312" s="11">
        <v>42223</v>
      </c>
      <c r="N312" s="10">
        <v>35.94</v>
      </c>
      <c r="O312" s="10">
        <v>55.93</v>
      </c>
      <c r="P312" s="10">
        <v>55.17</v>
      </c>
      <c r="Q312" s="10">
        <v>1.38</v>
      </c>
      <c r="R312" s="10">
        <v>55.04</v>
      </c>
      <c r="S312" s="10">
        <v>53.58</v>
      </c>
      <c r="T312" s="9" t="s">
        <v>89</v>
      </c>
      <c r="U312" s="9" t="s">
        <v>90</v>
      </c>
      <c r="V312" s="9" t="s">
        <v>74</v>
      </c>
      <c r="W312" s="32">
        <v>0.48</v>
      </c>
      <c r="X312" s="32">
        <v>0.20727272727272728</v>
      </c>
      <c r="Y312" s="32">
        <v>2.7272727272727275E-2</v>
      </c>
      <c r="Z312" s="32">
        <v>20.948571428571427</v>
      </c>
      <c r="AA312" s="10">
        <v>2625</v>
      </c>
      <c r="AB312" s="10">
        <v>2399.8977145431827</v>
      </c>
      <c r="AC312" s="10">
        <v>-9.3800000000000008</v>
      </c>
      <c r="AD312" s="10">
        <v>112254</v>
      </c>
      <c r="AE312" s="10">
        <v>4034.4087599999998</v>
      </c>
      <c r="AF312" s="10">
        <v>109359</v>
      </c>
      <c r="AG312" s="10">
        <v>6116.4488700000002</v>
      </c>
      <c r="AH312" s="10">
        <v>0</v>
      </c>
      <c r="AI312" s="10">
        <v>0</v>
      </c>
      <c r="AJ312" s="10">
        <v>0</v>
      </c>
      <c r="AK312" s="10">
        <v>2082.0401099999999</v>
      </c>
      <c r="AL312" s="10">
        <v>1984.7106000000001</v>
      </c>
      <c r="AM312" s="10">
        <v>1.2607826272856963</v>
      </c>
      <c r="AN312" s="10">
        <v>1.3226109640367718</v>
      </c>
      <c r="AO312" s="10">
        <v>545</v>
      </c>
      <c r="AP312" s="10">
        <v>857</v>
      </c>
      <c r="AQ312" s="10">
        <v>36.409999999999997</v>
      </c>
      <c r="AR312" s="10">
        <v>2.1</v>
      </c>
      <c r="AS312" s="10">
        <v>2.12</v>
      </c>
      <c r="AT312" s="10">
        <v>1.77</v>
      </c>
      <c r="AU312" s="10">
        <v>2337.5</v>
      </c>
      <c r="AV312" s="10">
        <v>1.25</v>
      </c>
      <c r="AW312" s="12"/>
      <c r="AX312" s="9" t="s">
        <v>123</v>
      </c>
      <c r="AY312" s="12"/>
      <c r="AZ312" s="12" t="s">
        <v>77</v>
      </c>
      <c r="BA312" s="12"/>
      <c r="BB312" s="10">
        <v>0</v>
      </c>
      <c r="BC312" s="10">
        <v>2</v>
      </c>
      <c r="BD312" s="10">
        <v>26.58</v>
      </c>
      <c r="BE312" s="10">
        <v>0</v>
      </c>
      <c r="BF312" s="10">
        <v>0</v>
      </c>
      <c r="BG312" s="10">
        <v>0</v>
      </c>
      <c r="BH312" s="10">
        <v>0</v>
      </c>
      <c r="BI312" s="10">
        <v>2</v>
      </c>
      <c r="BJ312" s="10">
        <v>5610</v>
      </c>
      <c r="BK312" s="10">
        <v>4.778534923339012</v>
      </c>
      <c r="BL312" s="10">
        <v>1.2689817362790552</v>
      </c>
      <c r="BM312" s="10">
        <v>595</v>
      </c>
      <c r="BN312" s="9" t="s">
        <v>78</v>
      </c>
      <c r="BO312" s="9" t="s">
        <v>78</v>
      </c>
      <c r="BP312" s="12"/>
      <c r="BQ312" s="12"/>
    </row>
    <row r="313" spans="1:69" s="13" customFormat="1" ht="15" customHeight="1" x14ac:dyDescent="0.25">
      <c r="A313" s="9" t="s">
        <v>65</v>
      </c>
      <c r="B313" s="9" t="s">
        <v>66</v>
      </c>
      <c r="C313" s="9" t="s">
        <v>216</v>
      </c>
      <c r="D313" s="9" t="s">
        <v>232</v>
      </c>
      <c r="E313" s="9" t="s">
        <v>69</v>
      </c>
      <c r="F313" s="10">
        <v>4.07</v>
      </c>
      <c r="G313" s="10">
        <v>5.96</v>
      </c>
      <c r="H313" s="9" t="s">
        <v>86</v>
      </c>
      <c r="I313" s="9"/>
      <c r="J313" s="10">
        <v>2015</v>
      </c>
      <c r="K313" s="9" t="s">
        <v>71</v>
      </c>
      <c r="L313" s="11">
        <v>42198</v>
      </c>
      <c r="M313" s="11">
        <v>42221</v>
      </c>
      <c r="N313" s="10">
        <v>36.770000000000003</v>
      </c>
      <c r="O313" s="10">
        <v>55.72</v>
      </c>
      <c r="P313" s="10">
        <v>54.66</v>
      </c>
      <c r="Q313" s="10">
        <v>1.94</v>
      </c>
      <c r="R313" s="10">
        <v>54.37</v>
      </c>
      <c r="S313" s="10">
        <v>53.4</v>
      </c>
      <c r="T313" s="9" t="s">
        <v>89</v>
      </c>
      <c r="U313" s="9" t="s">
        <v>90</v>
      </c>
      <c r="V313" s="9" t="s">
        <v>74</v>
      </c>
      <c r="W313" s="32">
        <v>0.48</v>
      </c>
      <c r="X313" s="32">
        <v>0.20727272727272728</v>
      </c>
      <c r="Y313" s="32">
        <v>2.7272727272727275E-2</v>
      </c>
      <c r="Z313" s="32">
        <v>20.948571428571427</v>
      </c>
      <c r="AA313" s="10">
        <v>2400</v>
      </c>
      <c r="AB313" s="10">
        <v>2210.7163065348909</v>
      </c>
      <c r="AC313" s="10">
        <v>-8.56</v>
      </c>
      <c r="AD313" s="10">
        <v>110670</v>
      </c>
      <c r="AE313" s="10">
        <v>4069.3359</v>
      </c>
      <c r="AF313" s="10">
        <v>106935</v>
      </c>
      <c r="AG313" s="10">
        <v>5958.4182000000001</v>
      </c>
      <c r="AH313" s="10">
        <v>0</v>
      </c>
      <c r="AI313" s="10">
        <v>0</v>
      </c>
      <c r="AJ313" s="10">
        <v>0</v>
      </c>
      <c r="AK313" s="10">
        <v>1889.0823</v>
      </c>
      <c r="AL313" s="10">
        <v>1744.7200499999999</v>
      </c>
      <c r="AM313" s="10">
        <v>1.2704581478530608</v>
      </c>
      <c r="AN313" s="10">
        <v>1.3755788500281176</v>
      </c>
      <c r="AO313" s="10">
        <v>485</v>
      </c>
      <c r="AP313" s="10">
        <v>791</v>
      </c>
      <c r="AQ313" s="10">
        <v>38.69</v>
      </c>
      <c r="AR313" s="10">
        <v>2.11</v>
      </c>
      <c r="AS313" s="10">
        <v>2.13</v>
      </c>
      <c r="AT313" s="10">
        <v>1.81</v>
      </c>
      <c r="AU313" s="10">
        <v>2300</v>
      </c>
      <c r="AV313" s="10">
        <v>1.25</v>
      </c>
      <c r="AW313" s="12"/>
      <c r="AX313" s="9" t="s">
        <v>123</v>
      </c>
      <c r="AY313" s="12"/>
      <c r="AZ313" s="12" t="s">
        <v>77</v>
      </c>
      <c r="BA313" s="12"/>
      <c r="BB313" s="10">
        <v>0</v>
      </c>
      <c r="BC313" s="10">
        <v>2</v>
      </c>
      <c r="BD313" s="10">
        <v>26.5</v>
      </c>
      <c r="BE313" s="10">
        <v>0</v>
      </c>
      <c r="BF313" s="10">
        <v>0</v>
      </c>
      <c r="BG313" s="10">
        <v>0</v>
      </c>
      <c r="BH313" s="10">
        <v>0</v>
      </c>
      <c r="BI313" s="10">
        <v>2</v>
      </c>
      <c r="BJ313" s="10">
        <v>6635</v>
      </c>
      <c r="BK313" s="10">
        <v>5.6757912745936698</v>
      </c>
      <c r="BL313" s="10">
        <v>1.2635400380688369</v>
      </c>
      <c r="BM313" s="10">
        <v>476</v>
      </c>
      <c r="BN313" s="9" t="s">
        <v>78</v>
      </c>
      <c r="BO313" s="9" t="s">
        <v>78</v>
      </c>
      <c r="BP313" s="12"/>
      <c r="BQ313" s="12"/>
    </row>
    <row r="314" spans="1:69" s="13" customFormat="1" ht="15" customHeight="1" x14ac:dyDescent="0.25">
      <c r="A314" s="9" t="s">
        <v>65</v>
      </c>
      <c r="B314" s="9" t="s">
        <v>66</v>
      </c>
      <c r="C314" s="9" t="s">
        <v>161</v>
      </c>
      <c r="D314" s="9" t="s">
        <v>295</v>
      </c>
      <c r="E314" s="9" t="s">
        <v>69</v>
      </c>
      <c r="F314" s="10">
        <v>8.8000000000000007</v>
      </c>
      <c r="G314" s="10">
        <v>10.38</v>
      </c>
      <c r="H314" s="9" t="s">
        <v>86</v>
      </c>
      <c r="I314" s="9" t="s">
        <v>296</v>
      </c>
      <c r="J314" s="10">
        <v>2014</v>
      </c>
      <c r="K314" s="9" t="s">
        <v>71</v>
      </c>
      <c r="L314" s="11">
        <v>42199</v>
      </c>
      <c r="M314" s="11">
        <v>42277</v>
      </c>
      <c r="N314" s="10">
        <v>229.52</v>
      </c>
      <c r="O314" s="10">
        <v>273.22000000000003</v>
      </c>
      <c r="P314" s="10">
        <v>307.92</v>
      </c>
      <c r="Q314" s="10">
        <v>-11.27</v>
      </c>
      <c r="R314" s="10">
        <v>307.14999999999998</v>
      </c>
      <c r="S314" s="10">
        <v>344.86</v>
      </c>
      <c r="T314" s="9" t="s">
        <v>108</v>
      </c>
      <c r="U314" s="9" t="s">
        <v>109</v>
      </c>
      <c r="V314" s="9" t="s">
        <v>110</v>
      </c>
      <c r="W314" s="32">
        <f>VLOOKUP(V314,Tables!$M$2:$N$9,2,FALSE)</f>
        <v>0.42</v>
      </c>
      <c r="X314" s="32">
        <f>VLOOKUP(V314,Tables!$M$2:$P$9,3,FALSE)</f>
        <v>0.2</v>
      </c>
      <c r="Y314" s="32">
        <f>VLOOKUP(V314,Tables!$M$2:$P$9,4,FALSE)</f>
        <v>4.2000000000000003E-2</v>
      </c>
      <c r="Z314" s="32">
        <v>18.329999999999998</v>
      </c>
      <c r="AA314" s="10">
        <v>16312.5</v>
      </c>
      <c r="AB314" s="10">
        <v>24446.307681328562</v>
      </c>
      <c r="AC314" s="10">
        <v>33.270000000000003</v>
      </c>
      <c r="AD314" s="10">
        <v>107325</v>
      </c>
      <c r="AE314" s="10">
        <v>24633.234</v>
      </c>
      <c r="AF314" s="10">
        <v>106354</v>
      </c>
      <c r="AG314" s="10">
        <v>29058.03988</v>
      </c>
      <c r="AH314" s="10">
        <v>0</v>
      </c>
      <c r="AI314" s="10">
        <v>0</v>
      </c>
      <c r="AJ314" s="10">
        <v>0</v>
      </c>
      <c r="AK314" s="10">
        <v>4424.8058799999999</v>
      </c>
      <c r="AL314" s="10">
        <v>8033.3971000000001</v>
      </c>
      <c r="AM314" s="10">
        <v>3.6866024052562505</v>
      </c>
      <c r="AN314" s="10">
        <v>2.030585541451698</v>
      </c>
      <c r="AO314" s="10">
        <v>970</v>
      </c>
      <c r="AP314" s="10">
        <v>1580</v>
      </c>
      <c r="AQ314" s="10">
        <v>38.61</v>
      </c>
      <c r="AR314" s="10">
        <v>0.78</v>
      </c>
      <c r="AS314" s="10">
        <v>0.73</v>
      </c>
      <c r="AT314" s="10">
        <v>0.22</v>
      </c>
      <c r="AU314" s="10">
        <v>8225</v>
      </c>
      <c r="AV314" s="10">
        <v>1.1100000000000001</v>
      </c>
      <c r="AW314" s="12"/>
      <c r="AX314" s="9" t="s">
        <v>75</v>
      </c>
      <c r="AY314" s="12"/>
      <c r="AZ314" s="12" t="s">
        <v>77</v>
      </c>
      <c r="BA314" s="12"/>
      <c r="BB314" s="10">
        <v>0</v>
      </c>
      <c r="BC314" s="10">
        <v>12</v>
      </c>
      <c r="BD314" s="10">
        <v>26.55</v>
      </c>
      <c r="BE314" s="10">
        <v>0</v>
      </c>
      <c r="BF314" s="10">
        <v>0</v>
      </c>
      <c r="BG314" s="10">
        <v>0</v>
      </c>
      <c r="BH314" s="10">
        <v>0</v>
      </c>
      <c r="BI314" s="10">
        <v>2</v>
      </c>
      <c r="BJ314" s="10">
        <v>16015</v>
      </c>
      <c r="BK314" s="10">
        <v>14.011373578302711</v>
      </c>
      <c r="BL314" s="10">
        <v>2.0014326232923469</v>
      </c>
      <c r="BM314" s="10">
        <v>1723</v>
      </c>
      <c r="BN314" s="9" t="s">
        <v>78</v>
      </c>
      <c r="BO314" s="9" t="s">
        <v>78</v>
      </c>
      <c r="BP314" s="12"/>
      <c r="BQ314" s="12"/>
    </row>
    <row r="315" spans="1:69" s="13" customFormat="1" ht="15" customHeight="1" x14ac:dyDescent="0.25">
      <c r="A315" s="9" t="s">
        <v>65</v>
      </c>
      <c r="B315" s="9" t="s">
        <v>66</v>
      </c>
      <c r="C315" s="9" t="s">
        <v>116</v>
      </c>
      <c r="D315" s="9" t="s">
        <v>272</v>
      </c>
      <c r="E315" s="9" t="s">
        <v>69</v>
      </c>
      <c r="F315" s="10">
        <v>2.97</v>
      </c>
      <c r="G315" s="10">
        <v>5.57</v>
      </c>
      <c r="H315" s="9" t="s">
        <v>86</v>
      </c>
      <c r="I315" s="9"/>
      <c r="J315" s="10">
        <v>2014</v>
      </c>
      <c r="K315" s="9" t="s">
        <v>147</v>
      </c>
      <c r="L315" s="11">
        <v>42200</v>
      </c>
      <c r="M315" s="11">
        <v>42277</v>
      </c>
      <c r="N315" s="10">
        <v>99.49</v>
      </c>
      <c r="O315" s="10">
        <v>190.17</v>
      </c>
      <c r="P315" s="10">
        <v>183.87</v>
      </c>
      <c r="Q315" s="10">
        <v>3.43</v>
      </c>
      <c r="R315" s="10">
        <v>183.49</v>
      </c>
      <c r="S315" s="10">
        <v>199.31</v>
      </c>
      <c r="T315" s="9" t="s">
        <v>81</v>
      </c>
      <c r="U315" s="9" t="s">
        <v>82</v>
      </c>
      <c r="V315" s="9" t="s">
        <v>74</v>
      </c>
      <c r="W315" s="32">
        <v>0.46</v>
      </c>
      <c r="X315" s="32">
        <v>0.19863636363636364</v>
      </c>
      <c r="Y315" s="32">
        <v>2.6136363636363638E-2</v>
      </c>
      <c r="Z315" s="32">
        <v>20.075714285714284</v>
      </c>
      <c r="AA315" s="10">
        <v>11962.5</v>
      </c>
      <c r="AB315" s="10">
        <v>14257.209005801111</v>
      </c>
      <c r="AC315" s="10">
        <v>16.100000000000001</v>
      </c>
      <c r="AD315" s="10">
        <v>83523</v>
      </c>
      <c r="AE315" s="10">
        <v>8309.70327</v>
      </c>
      <c r="AF315" s="10">
        <v>82048</v>
      </c>
      <c r="AG315" s="10">
        <v>15603.068160000001</v>
      </c>
      <c r="AH315" s="10">
        <v>0</v>
      </c>
      <c r="AI315" s="10">
        <v>0</v>
      </c>
      <c r="AJ315" s="10">
        <v>0</v>
      </c>
      <c r="AK315" s="10">
        <v>7293.3648899999998</v>
      </c>
      <c r="AL315" s="10">
        <v>6745.2842499999997</v>
      </c>
      <c r="AM315" s="10">
        <v>1.6401894297653878</v>
      </c>
      <c r="AN315" s="10">
        <v>1.7734612147738622</v>
      </c>
      <c r="AO315" s="10">
        <v>1475</v>
      </c>
      <c r="AP315" s="10">
        <v>1879</v>
      </c>
      <c r="AQ315" s="10">
        <v>21.5</v>
      </c>
      <c r="AR315" s="10">
        <v>1.34</v>
      </c>
      <c r="AS315" s="10">
        <v>1.37</v>
      </c>
      <c r="AT315" s="10">
        <v>0.84</v>
      </c>
      <c r="AU315" s="10">
        <v>6875</v>
      </c>
      <c r="AV315" s="10">
        <v>1.1399999999999999</v>
      </c>
      <c r="AW315" s="12"/>
      <c r="AX315" s="9" t="s">
        <v>75</v>
      </c>
      <c r="AY315" s="12"/>
      <c r="AZ315" s="12" t="s">
        <v>77</v>
      </c>
      <c r="BA315" s="12"/>
      <c r="BB315" s="10">
        <v>0</v>
      </c>
      <c r="BC315" s="10">
        <v>10</v>
      </c>
      <c r="BD315" s="10">
        <v>26.58</v>
      </c>
      <c r="BE315" s="10">
        <v>0</v>
      </c>
      <c r="BF315" s="10">
        <v>0</v>
      </c>
      <c r="BG315" s="10">
        <v>1</v>
      </c>
      <c r="BH315" s="10">
        <v>0</v>
      </c>
      <c r="BI315" s="10">
        <v>1</v>
      </c>
      <c r="BJ315" s="10">
        <v>10754.79</v>
      </c>
      <c r="BK315" s="10">
        <v>12.051586503842127</v>
      </c>
      <c r="BL315" s="10">
        <v>1.5359110807648597</v>
      </c>
      <c r="BM315" s="10">
        <v>1657</v>
      </c>
      <c r="BN315" s="9" t="s">
        <v>78</v>
      </c>
      <c r="BO315" s="9" t="s">
        <v>78</v>
      </c>
      <c r="BP315" s="12"/>
      <c r="BQ315" s="12"/>
    </row>
    <row r="316" spans="1:69" s="13" customFormat="1" ht="15" customHeight="1" x14ac:dyDescent="0.25">
      <c r="A316" s="9" t="s">
        <v>65</v>
      </c>
      <c r="B316" s="9" t="s">
        <v>66</v>
      </c>
      <c r="C316" s="9" t="s">
        <v>242</v>
      </c>
      <c r="D316" s="9" t="s">
        <v>241</v>
      </c>
      <c r="E316" s="9" t="s">
        <v>69</v>
      </c>
      <c r="F316" s="10">
        <v>2.99</v>
      </c>
      <c r="G316" s="10">
        <v>5.75</v>
      </c>
      <c r="H316" s="9" t="s">
        <v>86</v>
      </c>
      <c r="I316" s="9"/>
      <c r="J316" s="10">
        <v>2014</v>
      </c>
      <c r="K316" s="9" t="s">
        <v>147</v>
      </c>
      <c r="L316" s="11">
        <v>42202</v>
      </c>
      <c r="M316" s="11">
        <v>42277</v>
      </c>
      <c r="N316" s="10">
        <v>94.18</v>
      </c>
      <c r="O316" s="10">
        <v>192.79</v>
      </c>
      <c r="P316" s="10">
        <v>171.22</v>
      </c>
      <c r="Q316" s="10">
        <v>12.6</v>
      </c>
      <c r="R316" s="10">
        <v>175.82</v>
      </c>
      <c r="S316" s="10">
        <v>188.51</v>
      </c>
      <c r="T316" s="9" t="s">
        <v>81</v>
      </c>
      <c r="U316" s="9" t="s">
        <v>82</v>
      </c>
      <c r="V316" s="9" t="s">
        <v>74</v>
      </c>
      <c r="W316" s="32">
        <v>0.46</v>
      </c>
      <c r="X316" s="32">
        <v>0.19863636363636364</v>
      </c>
      <c r="Y316" s="32">
        <v>2.6136363636363638E-2</v>
      </c>
      <c r="Z316" s="32">
        <v>20.075714285714284</v>
      </c>
      <c r="AA316" s="10">
        <v>11520</v>
      </c>
      <c r="AB316" s="10">
        <v>14215.558940210491</v>
      </c>
      <c r="AC316" s="10">
        <v>18.96</v>
      </c>
      <c r="AD316" s="10">
        <v>89041</v>
      </c>
      <c r="AE316" s="10">
        <v>8385.8813800000007</v>
      </c>
      <c r="AF316" s="10">
        <v>83556</v>
      </c>
      <c r="AG316" s="10">
        <v>16108.76124</v>
      </c>
      <c r="AH316" s="10">
        <v>0</v>
      </c>
      <c r="AI316" s="10">
        <v>0</v>
      </c>
      <c r="AJ316" s="10">
        <v>0</v>
      </c>
      <c r="AK316" s="10">
        <v>7722.87986</v>
      </c>
      <c r="AL316" s="10">
        <v>6304.9345400000002</v>
      </c>
      <c r="AM316" s="10">
        <v>1.4916715278282213</v>
      </c>
      <c r="AN316" s="10">
        <v>1.8271403020783781</v>
      </c>
      <c r="AO316" s="10">
        <v>1485</v>
      </c>
      <c r="AP316" s="10">
        <v>1975</v>
      </c>
      <c r="AQ316" s="10">
        <v>24.81</v>
      </c>
      <c r="AR316" s="10">
        <v>1.3</v>
      </c>
      <c r="AS316" s="10">
        <v>1.37</v>
      </c>
      <c r="AT316" s="10">
        <v>0.96</v>
      </c>
      <c r="AU316" s="10">
        <v>11320</v>
      </c>
      <c r="AV316" s="10">
        <v>1.1399999999999999</v>
      </c>
      <c r="AW316" s="12"/>
      <c r="AX316" s="9" t="s">
        <v>75</v>
      </c>
      <c r="AY316" s="12"/>
      <c r="AZ316" s="12" t="s">
        <v>77</v>
      </c>
      <c r="BA316" s="12"/>
      <c r="BB316" s="10">
        <v>0</v>
      </c>
      <c r="BC316" s="10">
        <v>9</v>
      </c>
      <c r="BD316" s="10">
        <v>26.62</v>
      </c>
      <c r="BE316" s="10">
        <v>0</v>
      </c>
      <c r="BF316" s="10">
        <v>0</v>
      </c>
      <c r="BG316" s="10">
        <v>1</v>
      </c>
      <c r="BH316" s="10">
        <v>0</v>
      </c>
      <c r="BI316" s="10">
        <v>1</v>
      </c>
      <c r="BJ316" s="10">
        <v>15478.2</v>
      </c>
      <c r="BK316" s="10">
        <v>15.832796050178615</v>
      </c>
      <c r="BL316" s="10">
        <v>1.4117663003375214</v>
      </c>
      <c r="BM316" s="10">
        <v>726</v>
      </c>
      <c r="BN316" s="9" t="s">
        <v>78</v>
      </c>
      <c r="BO316" s="9" t="s">
        <v>78</v>
      </c>
      <c r="BP316" s="12"/>
      <c r="BQ316" s="12"/>
    </row>
    <row r="317" spans="1:69" s="13" customFormat="1" ht="15" customHeight="1" x14ac:dyDescent="0.25">
      <c r="A317" s="9" t="s">
        <v>65</v>
      </c>
      <c r="B317" s="9" t="s">
        <v>66</v>
      </c>
      <c r="C317" s="9" t="s">
        <v>244</v>
      </c>
      <c r="D317" s="9" t="s">
        <v>245</v>
      </c>
      <c r="E317" s="9" t="s">
        <v>69</v>
      </c>
      <c r="F317" s="10">
        <v>6.52</v>
      </c>
      <c r="G317" s="10">
        <v>10.08</v>
      </c>
      <c r="H317" s="9" t="s">
        <v>86</v>
      </c>
      <c r="I317" s="9" t="s">
        <v>246</v>
      </c>
      <c r="J317" s="10">
        <v>2014</v>
      </c>
      <c r="K317" s="9" t="s">
        <v>144</v>
      </c>
      <c r="L317" s="11">
        <v>42202</v>
      </c>
      <c r="M317" s="11">
        <v>42276</v>
      </c>
      <c r="N317" s="10">
        <v>158.75</v>
      </c>
      <c r="O317" s="10">
        <v>252.35</v>
      </c>
      <c r="P317" s="10">
        <v>250.58</v>
      </c>
      <c r="Q317" s="10">
        <v>0.71</v>
      </c>
      <c r="R317" s="10">
        <v>255.8</v>
      </c>
      <c r="S317" s="10">
        <v>268.08</v>
      </c>
      <c r="T317" s="9" t="s">
        <v>81</v>
      </c>
      <c r="U317" s="9" t="s">
        <v>82</v>
      </c>
      <c r="V317" s="9" t="s">
        <v>74</v>
      </c>
      <c r="W317" s="32">
        <v>0.46</v>
      </c>
      <c r="X317" s="32">
        <v>0.19863636363636364</v>
      </c>
      <c r="Y317" s="32">
        <v>2.6136363636363638E-2</v>
      </c>
      <c r="Z317" s="32">
        <v>20.075714285714284</v>
      </c>
      <c r="AA317" s="10">
        <v>19312.5</v>
      </c>
      <c r="AB317" s="10">
        <v>23153.313589332069</v>
      </c>
      <c r="AC317" s="10">
        <v>16.59</v>
      </c>
      <c r="AD317" s="10">
        <v>114924</v>
      </c>
      <c r="AE317" s="10">
        <v>18244.185000000001</v>
      </c>
      <c r="AF317" s="10">
        <v>111833</v>
      </c>
      <c r="AG317" s="10">
        <v>28221.057550000001</v>
      </c>
      <c r="AH317" s="10">
        <v>0</v>
      </c>
      <c r="AI317" s="10">
        <v>0</v>
      </c>
      <c r="AJ317" s="10">
        <v>0</v>
      </c>
      <c r="AK317" s="10">
        <v>9976.87255</v>
      </c>
      <c r="AL317" s="10">
        <v>10362.696400000001</v>
      </c>
      <c r="AM317" s="10">
        <v>1.9357268425765346</v>
      </c>
      <c r="AN317" s="10">
        <v>1.8636558724233203</v>
      </c>
      <c r="AO317" s="10">
        <v>2935</v>
      </c>
      <c r="AP317" s="10">
        <v>1965</v>
      </c>
      <c r="AQ317" s="10">
        <v>-49.36</v>
      </c>
      <c r="AR317" s="10">
        <v>1.1399999999999999</v>
      </c>
      <c r="AS317" s="10">
        <v>1.1299999999999999</v>
      </c>
      <c r="AT317" s="10">
        <v>0.63</v>
      </c>
      <c r="AU317" s="10">
        <v>18975</v>
      </c>
      <c r="AV317" s="10">
        <v>1.1399999999999999</v>
      </c>
      <c r="AW317" s="12"/>
      <c r="AX317" s="9" t="s">
        <v>75</v>
      </c>
      <c r="AY317" s="12"/>
      <c r="AZ317" s="12" t="s">
        <v>77</v>
      </c>
      <c r="BA317" s="12"/>
      <c r="BB317" s="10">
        <v>0</v>
      </c>
      <c r="BC317" s="10">
        <v>11</v>
      </c>
      <c r="BD317" s="10">
        <v>26.63</v>
      </c>
      <c r="BE317" s="10">
        <v>0</v>
      </c>
      <c r="BF317" s="10">
        <v>0</v>
      </c>
      <c r="BG317" s="10">
        <v>0</v>
      </c>
      <c r="BH317" s="10">
        <v>0</v>
      </c>
      <c r="BI317" s="10">
        <v>2</v>
      </c>
      <c r="BJ317" s="10">
        <v>10281</v>
      </c>
      <c r="BK317" s="10">
        <v>9.0184210526315791</v>
      </c>
      <c r="BL317" s="10">
        <v>1.6341423709047815</v>
      </c>
      <c r="BM317" s="10">
        <v>640</v>
      </c>
      <c r="BN317" s="9" t="s">
        <v>78</v>
      </c>
      <c r="BO317" s="9" t="s">
        <v>78</v>
      </c>
      <c r="BP317" s="12"/>
      <c r="BQ317" s="12"/>
    </row>
    <row r="318" spans="1:69" s="13" customFormat="1" ht="15" customHeight="1" x14ac:dyDescent="0.25">
      <c r="A318" s="9" t="s">
        <v>65</v>
      </c>
      <c r="B318" s="9" t="s">
        <v>66</v>
      </c>
      <c r="C318" s="9" t="s">
        <v>80</v>
      </c>
      <c r="D318" s="9" t="s">
        <v>302</v>
      </c>
      <c r="E318" s="9" t="s">
        <v>69</v>
      </c>
      <c r="F318" s="10">
        <v>6.51</v>
      </c>
      <c r="G318" s="10">
        <v>9.3800000000000008</v>
      </c>
      <c r="H318" s="9" t="s">
        <v>86</v>
      </c>
      <c r="I318" s="9" t="s">
        <v>303</v>
      </c>
      <c r="J318" s="10">
        <v>2014</v>
      </c>
      <c r="K318" s="9" t="s">
        <v>214</v>
      </c>
      <c r="L318" s="11">
        <v>42202</v>
      </c>
      <c r="M318" s="11">
        <v>42276</v>
      </c>
      <c r="N318" s="10">
        <v>160.85</v>
      </c>
      <c r="O318" s="10">
        <v>237.52</v>
      </c>
      <c r="P318" s="10">
        <v>247.09</v>
      </c>
      <c r="Q318" s="10">
        <v>-3.87</v>
      </c>
      <c r="R318" s="10">
        <v>248.35</v>
      </c>
      <c r="S318" s="10">
        <v>270.19</v>
      </c>
      <c r="T318" s="9" t="s">
        <v>115</v>
      </c>
      <c r="U318" s="9" t="s">
        <v>109</v>
      </c>
      <c r="V318" s="9" t="s">
        <v>110</v>
      </c>
      <c r="W318" s="32">
        <f>VLOOKUP(V318,Tables!$M$2:$N$9,2,FALSE)</f>
        <v>0.42</v>
      </c>
      <c r="X318" s="32">
        <f>VLOOKUP(V318,Tables!$M$2:$P$9,3,FALSE)</f>
        <v>0.2</v>
      </c>
      <c r="Y318" s="32">
        <f>VLOOKUP(V318,Tables!$M$2:$P$9,4,FALSE)</f>
        <v>4.2000000000000003E-2</v>
      </c>
      <c r="Z318" s="32">
        <v>18.329999999999998</v>
      </c>
      <c r="AA318" s="10">
        <v>17887.5</v>
      </c>
      <c r="AB318" s="10">
        <v>22916.767330284561</v>
      </c>
      <c r="AC318" s="10">
        <v>21.95</v>
      </c>
      <c r="AD318" s="10">
        <v>113400</v>
      </c>
      <c r="AE318" s="10">
        <v>18240.39</v>
      </c>
      <c r="AF318" s="10">
        <v>110600</v>
      </c>
      <c r="AG318" s="10">
        <v>26269.712</v>
      </c>
      <c r="AH318" s="10">
        <v>0</v>
      </c>
      <c r="AI318" s="10">
        <v>0</v>
      </c>
      <c r="AJ318" s="10">
        <v>0</v>
      </c>
      <c r="AK318" s="10">
        <v>8029.3220000000001</v>
      </c>
      <c r="AL318" s="10">
        <v>9227.1200000000008</v>
      </c>
      <c r="AM318" s="10">
        <v>2.2277721580975332</v>
      </c>
      <c r="AN318" s="10">
        <v>1.9385788848524783</v>
      </c>
      <c r="AO318" s="10">
        <v>2800</v>
      </c>
      <c r="AP318" s="10">
        <v>1917</v>
      </c>
      <c r="AQ318" s="10">
        <v>-46.06</v>
      </c>
      <c r="AR318" s="10">
        <v>1.1000000000000001</v>
      </c>
      <c r="AS318" s="10">
        <v>1.07</v>
      </c>
      <c r="AT318" s="10">
        <v>0.53</v>
      </c>
      <c r="AU318" s="10">
        <v>17362.5</v>
      </c>
      <c r="AV318" s="10">
        <v>1.1100000000000001</v>
      </c>
      <c r="AW318" s="9" t="s">
        <v>154</v>
      </c>
      <c r="AX318" s="9" t="s">
        <v>75</v>
      </c>
      <c r="AY318" s="12"/>
      <c r="AZ318" s="12" t="s">
        <v>77</v>
      </c>
      <c r="BA318" s="12"/>
      <c r="BB318" s="10">
        <v>0</v>
      </c>
      <c r="BC318" s="10">
        <v>12</v>
      </c>
      <c r="BD318" s="10">
        <v>26.63</v>
      </c>
      <c r="BE318" s="10">
        <v>0</v>
      </c>
      <c r="BF318" s="10">
        <v>0</v>
      </c>
      <c r="BG318" s="10">
        <v>0</v>
      </c>
      <c r="BH318" s="10">
        <v>0</v>
      </c>
      <c r="BI318" s="10">
        <v>2</v>
      </c>
      <c r="BJ318" s="10">
        <v>13113.86</v>
      </c>
      <c r="BK318" s="10">
        <v>12.218931980894135</v>
      </c>
      <c r="BL318" s="10">
        <v>1.7947001349681067</v>
      </c>
      <c r="BM318" s="10">
        <v>430</v>
      </c>
      <c r="BN318" s="9" t="s">
        <v>78</v>
      </c>
      <c r="BO318" s="9" t="s">
        <v>78</v>
      </c>
      <c r="BP318" s="12"/>
      <c r="BQ318" s="12"/>
    </row>
    <row r="319" spans="1:69" s="13" customFormat="1" ht="15" customHeight="1" x14ac:dyDescent="0.25">
      <c r="A319" s="9" t="s">
        <v>65</v>
      </c>
      <c r="B319" s="9" t="s">
        <v>66</v>
      </c>
      <c r="C319" s="9" t="s">
        <v>124</v>
      </c>
      <c r="D319" s="9" t="s">
        <v>125</v>
      </c>
      <c r="E319" s="9" t="s">
        <v>69</v>
      </c>
      <c r="F319" s="10">
        <v>4.04</v>
      </c>
      <c r="G319" s="10">
        <v>4.82</v>
      </c>
      <c r="H319" s="9" t="s">
        <v>86</v>
      </c>
      <c r="I319" s="9"/>
      <c r="J319" s="10">
        <v>2015</v>
      </c>
      <c r="K319" s="9" t="s">
        <v>71</v>
      </c>
      <c r="L319" s="11">
        <v>42203</v>
      </c>
      <c r="M319" s="11">
        <v>42217</v>
      </c>
      <c r="N319" s="10">
        <v>39.909999999999997</v>
      </c>
      <c r="O319" s="10">
        <v>48.25</v>
      </c>
      <c r="P319" s="10">
        <v>51.12</v>
      </c>
      <c r="Q319" s="10">
        <v>-5.61</v>
      </c>
      <c r="R319" s="10">
        <v>50.41</v>
      </c>
      <c r="S319" s="10">
        <v>50.46</v>
      </c>
      <c r="T319" s="9" t="s">
        <v>89</v>
      </c>
      <c r="U319" s="9" t="s">
        <v>90</v>
      </c>
      <c r="V319" s="9" t="s">
        <v>74</v>
      </c>
      <c r="W319" s="32">
        <v>0.48</v>
      </c>
      <c r="X319" s="32">
        <v>0.20727272727272728</v>
      </c>
      <c r="Y319" s="32">
        <v>2.7272727272727275E-2</v>
      </c>
      <c r="Z319" s="32">
        <v>20.948571428571427</v>
      </c>
      <c r="AA319" s="10">
        <v>1357.5</v>
      </c>
      <c r="AB319" s="10">
        <v>1281.0622338047367</v>
      </c>
      <c r="AC319" s="10">
        <v>-5.97</v>
      </c>
      <c r="AD319" s="10">
        <v>101170</v>
      </c>
      <c r="AE319" s="10">
        <v>4037.6947</v>
      </c>
      <c r="AF319" s="10">
        <v>99845</v>
      </c>
      <c r="AG319" s="10">
        <v>4817.5212499999998</v>
      </c>
      <c r="AH319" s="10">
        <v>0</v>
      </c>
      <c r="AI319" s="10">
        <v>0</v>
      </c>
      <c r="AJ319" s="10">
        <v>0</v>
      </c>
      <c r="AK319" s="10">
        <v>779.82655</v>
      </c>
      <c r="AL319" s="10">
        <v>995.49175000000002</v>
      </c>
      <c r="AM319" s="10">
        <v>1.7407717139151007</v>
      </c>
      <c r="AN319" s="10">
        <v>1.3636476645838602</v>
      </c>
      <c r="AO319" s="10">
        <v>275</v>
      </c>
      <c r="AP319" s="10">
        <v>449</v>
      </c>
      <c r="AQ319" s="10">
        <v>38.75</v>
      </c>
      <c r="AR319" s="10">
        <v>2.2000000000000002</v>
      </c>
      <c r="AS319" s="10">
        <v>2.15</v>
      </c>
      <c r="AT319" s="10">
        <v>1.36</v>
      </c>
      <c r="AU319" s="10">
        <v>1357.5</v>
      </c>
      <c r="AV319" s="10">
        <v>1.25</v>
      </c>
      <c r="AW319" s="12"/>
      <c r="AX319" s="9" t="s">
        <v>123</v>
      </c>
      <c r="AY319" s="12"/>
      <c r="AZ319" s="12" t="s">
        <v>77</v>
      </c>
      <c r="BA319" s="12"/>
      <c r="BB319" s="10">
        <v>0</v>
      </c>
      <c r="BC319" s="10">
        <v>2</v>
      </c>
      <c r="BD319" s="10">
        <v>26.77</v>
      </c>
      <c r="BE319" s="10">
        <v>0</v>
      </c>
      <c r="BF319" s="10">
        <v>0</v>
      </c>
      <c r="BG319" s="10">
        <v>0</v>
      </c>
      <c r="BH319" s="10">
        <v>0</v>
      </c>
      <c r="BI319" s="10">
        <v>2</v>
      </c>
      <c r="BJ319" s="10">
        <v>4505</v>
      </c>
      <c r="BK319" s="10">
        <v>4.2660984848484844</v>
      </c>
      <c r="BL319" s="10">
        <v>1.386443668376971</v>
      </c>
      <c r="BM319" s="10">
        <v>505</v>
      </c>
      <c r="BN319" s="9" t="s">
        <v>78</v>
      </c>
      <c r="BO319" s="9" t="s">
        <v>78</v>
      </c>
      <c r="BP319" s="12"/>
      <c r="BQ319" s="12"/>
    </row>
    <row r="320" spans="1:69" s="13" customFormat="1" ht="15" customHeight="1" x14ac:dyDescent="0.25">
      <c r="A320" s="9" t="s">
        <v>65</v>
      </c>
      <c r="B320" s="9" t="s">
        <v>66</v>
      </c>
      <c r="C320" s="9" t="s">
        <v>175</v>
      </c>
      <c r="D320" s="9" t="s">
        <v>174</v>
      </c>
      <c r="E320" s="9" t="s">
        <v>69</v>
      </c>
      <c r="F320" s="10">
        <v>3.78</v>
      </c>
      <c r="G320" s="10">
        <v>6.9</v>
      </c>
      <c r="H320" s="9" t="s">
        <v>86</v>
      </c>
      <c r="I320" s="9"/>
      <c r="J320" s="10">
        <v>2014</v>
      </c>
      <c r="K320" s="9" t="s">
        <v>151</v>
      </c>
      <c r="L320" s="11">
        <v>42207</v>
      </c>
      <c r="M320" s="11">
        <v>42277</v>
      </c>
      <c r="N320" s="10">
        <v>88.58</v>
      </c>
      <c r="O320" s="10">
        <v>165.77</v>
      </c>
      <c r="P320" s="10">
        <v>156.96</v>
      </c>
      <c r="Q320" s="10">
        <v>5.61</v>
      </c>
      <c r="R320" s="10">
        <v>159.19</v>
      </c>
      <c r="S320" s="10">
        <v>173.17</v>
      </c>
      <c r="T320" s="9" t="s">
        <v>81</v>
      </c>
      <c r="U320" s="9" t="s">
        <v>82</v>
      </c>
      <c r="V320" s="9" t="s">
        <v>74</v>
      </c>
      <c r="W320" s="32">
        <v>0.46</v>
      </c>
      <c r="X320" s="32">
        <v>0.19863636363636364</v>
      </c>
      <c r="Y320" s="32">
        <v>2.6136363636363638E-2</v>
      </c>
      <c r="Z320" s="32">
        <v>20.075714285714284</v>
      </c>
      <c r="AA320" s="10">
        <v>13350</v>
      </c>
      <c r="AB320" s="10">
        <v>16683.213425735019</v>
      </c>
      <c r="AC320" s="10">
        <v>19.98</v>
      </c>
      <c r="AD320" s="10">
        <v>119630</v>
      </c>
      <c r="AE320" s="10">
        <v>10596.8254</v>
      </c>
      <c r="AF320" s="10">
        <v>116610</v>
      </c>
      <c r="AG320" s="10">
        <v>19330.439699999999</v>
      </c>
      <c r="AH320" s="10">
        <v>0</v>
      </c>
      <c r="AI320" s="10">
        <v>0</v>
      </c>
      <c r="AJ320" s="10">
        <v>0</v>
      </c>
      <c r="AK320" s="10">
        <v>8733.6142999999993</v>
      </c>
      <c r="AL320" s="10">
        <v>7966.3204999999998</v>
      </c>
      <c r="AM320" s="10">
        <v>1.52857677719979</v>
      </c>
      <c r="AN320" s="10">
        <v>1.6758050344572504</v>
      </c>
      <c r="AO320" s="10">
        <v>930</v>
      </c>
      <c r="AP320" s="10">
        <v>2484</v>
      </c>
      <c r="AQ320" s="10">
        <v>62.56</v>
      </c>
      <c r="AR320" s="10">
        <v>1.31</v>
      </c>
      <c r="AS320" s="10">
        <v>1.34</v>
      </c>
      <c r="AT320" s="10">
        <v>0.9</v>
      </c>
      <c r="AU320" s="10">
        <v>13100</v>
      </c>
      <c r="AV320" s="10">
        <v>1.1399999999999999</v>
      </c>
      <c r="AW320" s="12"/>
      <c r="AX320" s="9" t="s">
        <v>75</v>
      </c>
      <c r="AY320" s="12"/>
      <c r="AZ320" s="12" t="s">
        <v>77</v>
      </c>
      <c r="BA320" s="12"/>
      <c r="BB320" s="10">
        <v>0</v>
      </c>
      <c r="BC320" s="10">
        <v>13</v>
      </c>
      <c r="BD320" s="10">
        <v>26.64</v>
      </c>
      <c r="BE320" s="10">
        <v>0</v>
      </c>
      <c r="BF320" s="10">
        <v>0</v>
      </c>
      <c r="BG320" s="10">
        <v>0</v>
      </c>
      <c r="BH320" s="10">
        <v>0</v>
      </c>
      <c r="BI320" s="10">
        <v>2</v>
      </c>
      <c r="BJ320" s="10">
        <v>11785</v>
      </c>
      <c r="BK320" s="10">
        <v>9.3383518225039612</v>
      </c>
      <c r="BL320" s="10">
        <v>1.6423095767421607</v>
      </c>
      <c r="BM320" s="10">
        <v>712</v>
      </c>
      <c r="BN320" s="9" t="s">
        <v>78</v>
      </c>
      <c r="BO320" s="9" t="s">
        <v>78</v>
      </c>
      <c r="BP320" s="12"/>
      <c r="BQ320" s="12"/>
    </row>
    <row r="321" spans="1:69" s="13" customFormat="1" ht="15" customHeight="1" x14ac:dyDescent="0.25">
      <c r="A321" s="9" t="s">
        <v>65</v>
      </c>
      <c r="B321" s="9" t="s">
        <v>66</v>
      </c>
      <c r="C321" s="9" t="s">
        <v>267</v>
      </c>
      <c r="D321" s="9" t="s">
        <v>264</v>
      </c>
      <c r="E321" s="9" t="s">
        <v>69</v>
      </c>
      <c r="F321" s="10">
        <v>6.72</v>
      </c>
      <c r="G321" s="10">
        <v>9.4499999999999993</v>
      </c>
      <c r="H321" s="9" t="s">
        <v>86</v>
      </c>
      <c r="I321" s="9" t="s">
        <v>265</v>
      </c>
      <c r="J321" s="10">
        <v>2014</v>
      </c>
      <c r="K321" s="9" t="s">
        <v>144</v>
      </c>
      <c r="L321" s="11">
        <v>42207</v>
      </c>
      <c r="M321" s="11">
        <v>42276</v>
      </c>
      <c r="N321" s="10">
        <v>164.56</v>
      </c>
      <c r="O321" s="10">
        <v>237.52</v>
      </c>
      <c r="P321" s="10">
        <v>244.6</v>
      </c>
      <c r="Q321" s="10">
        <v>-2.89</v>
      </c>
      <c r="R321" s="10">
        <v>246.12</v>
      </c>
      <c r="S321" s="10">
        <v>267.02999999999997</v>
      </c>
      <c r="T321" s="9" t="s">
        <v>81</v>
      </c>
      <c r="U321" s="9" t="s">
        <v>82</v>
      </c>
      <c r="V321" s="9" t="s">
        <v>74</v>
      </c>
      <c r="W321" s="32">
        <v>0.46</v>
      </c>
      <c r="X321" s="32">
        <v>0.19863636363636364</v>
      </c>
      <c r="Y321" s="32">
        <v>2.6136363636363638E-2</v>
      </c>
      <c r="Z321" s="32">
        <v>20.075714285714284</v>
      </c>
      <c r="AA321" s="10">
        <v>16787.5</v>
      </c>
      <c r="AB321" s="10">
        <v>21672.376604874844</v>
      </c>
      <c r="AC321" s="10">
        <v>22.54</v>
      </c>
      <c r="AD321" s="10">
        <v>114421</v>
      </c>
      <c r="AE321" s="10">
        <v>18829.119760000001</v>
      </c>
      <c r="AF321" s="10">
        <v>111436</v>
      </c>
      <c r="AG321" s="10">
        <v>26468.278719999998</v>
      </c>
      <c r="AH321" s="10">
        <v>0</v>
      </c>
      <c r="AI321" s="10">
        <v>0</v>
      </c>
      <c r="AJ321" s="10">
        <v>0</v>
      </c>
      <c r="AK321" s="10">
        <v>7639.1589599999998</v>
      </c>
      <c r="AL321" s="10">
        <v>8597.5085600000002</v>
      </c>
      <c r="AM321" s="10">
        <v>2.1975586694690277</v>
      </c>
      <c r="AN321" s="10">
        <v>1.9526005566431213</v>
      </c>
      <c r="AO321" s="10">
        <v>2685</v>
      </c>
      <c r="AP321" s="10">
        <v>1795</v>
      </c>
      <c r="AQ321" s="10">
        <v>-49.58</v>
      </c>
      <c r="AR321" s="10">
        <v>1.08</v>
      </c>
      <c r="AS321" s="10">
        <v>1.06</v>
      </c>
      <c r="AT321" s="10">
        <v>0.53</v>
      </c>
      <c r="AU321" s="10">
        <v>9912.5</v>
      </c>
      <c r="AV321" s="10">
        <v>1.1399999999999999</v>
      </c>
      <c r="AW321" s="9" t="s">
        <v>178</v>
      </c>
      <c r="AX321" s="9" t="s">
        <v>75</v>
      </c>
      <c r="AY321" s="12"/>
      <c r="AZ321" s="12" t="s">
        <v>77</v>
      </c>
      <c r="BA321" s="12"/>
      <c r="BB321" s="10">
        <v>0</v>
      </c>
      <c r="BC321" s="10">
        <v>12</v>
      </c>
      <c r="BD321" s="10">
        <v>26.66</v>
      </c>
      <c r="BE321" s="10">
        <v>0</v>
      </c>
      <c r="BF321" s="10">
        <v>0</v>
      </c>
      <c r="BG321" s="10">
        <v>1</v>
      </c>
      <c r="BH321" s="10">
        <v>0</v>
      </c>
      <c r="BI321" s="10">
        <v>1</v>
      </c>
      <c r="BJ321" s="10">
        <v>10139.94</v>
      </c>
      <c r="BK321" s="10">
        <v>9.548118943523578</v>
      </c>
      <c r="BL321" s="10">
        <v>1.6374665436573468</v>
      </c>
      <c r="BM321" s="10">
        <v>476</v>
      </c>
      <c r="BN321" s="9" t="s">
        <v>78</v>
      </c>
      <c r="BO321" s="9" t="s">
        <v>78</v>
      </c>
      <c r="BP321" s="12"/>
      <c r="BQ321" s="12"/>
    </row>
    <row r="322" spans="1:69" s="13" customFormat="1" ht="15" customHeight="1" x14ac:dyDescent="0.25">
      <c r="A322" s="9" t="s">
        <v>65</v>
      </c>
      <c r="B322" s="9" t="s">
        <v>66</v>
      </c>
      <c r="C322" s="9" t="s">
        <v>126</v>
      </c>
      <c r="D322" s="9" t="s">
        <v>127</v>
      </c>
      <c r="E322" s="9" t="s">
        <v>69</v>
      </c>
      <c r="F322" s="10">
        <v>5.68</v>
      </c>
      <c r="G322" s="10"/>
      <c r="H322" s="9" t="s">
        <v>86</v>
      </c>
      <c r="I322" s="9"/>
      <c r="J322" s="10">
        <v>2015</v>
      </c>
      <c r="K322" s="9" t="s">
        <v>71</v>
      </c>
      <c r="L322" s="11">
        <v>42220</v>
      </c>
      <c r="M322" s="11">
        <v>42292</v>
      </c>
      <c r="N322" s="10">
        <v>54.15</v>
      </c>
      <c r="O322" s="10">
        <v>108.92</v>
      </c>
      <c r="P322" s="10">
        <v>108.92</v>
      </c>
      <c r="Q322" s="10">
        <v>0</v>
      </c>
      <c r="R322" s="10">
        <v>111.28</v>
      </c>
      <c r="S322" s="10">
        <v>115.82</v>
      </c>
      <c r="T322" s="9" t="s">
        <v>89</v>
      </c>
      <c r="U322" s="9" t="s">
        <v>90</v>
      </c>
      <c r="V322" s="9" t="s">
        <v>74</v>
      </c>
      <c r="W322" s="32">
        <v>0.48</v>
      </c>
      <c r="X322" s="32">
        <v>0.20727272727272728</v>
      </c>
      <c r="Y322" s="32">
        <v>2.7272727272727275E-2</v>
      </c>
      <c r="Z322" s="32">
        <v>20.948571428571427</v>
      </c>
      <c r="AA322" s="10">
        <v>7900</v>
      </c>
      <c r="AB322" s="10">
        <v>8906.0130025579601</v>
      </c>
      <c r="AC322" s="10">
        <v>11.3</v>
      </c>
      <c r="AD322" s="10">
        <v>104862</v>
      </c>
      <c r="AE322" s="10">
        <v>5678.2772999999997</v>
      </c>
      <c r="AF322" s="10">
        <v>0</v>
      </c>
      <c r="AG322" s="10">
        <v>0</v>
      </c>
      <c r="AH322" s="10">
        <v>0</v>
      </c>
      <c r="AI322" s="10">
        <v>11122.03</v>
      </c>
      <c r="AJ322" s="10">
        <v>0</v>
      </c>
      <c r="AK322" s="10">
        <v>5443.7527</v>
      </c>
      <c r="AL322" s="10">
        <v>5443.7527</v>
      </c>
      <c r="AM322" s="10">
        <v>1.4512047911360852</v>
      </c>
      <c r="AN322" s="10">
        <v>1.4512047911360852</v>
      </c>
      <c r="AO322" s="10">
        <v>2785</v>
      </c>
      <c r="AP322" s="10">
        <v>2204</v>
      </c>
      <c r="AQ322" s="10">
        <v>-26.36</v>
      </c>
      <c r="AR322" s="10">
        <v>0</v>
      </c>
      <c r="AS322" s="10">
        <v>0</v>
      </c>
      <c r="AT322" s="10">
        <v>0.97</v>
      </c>
      <c r="AU322" s="10">
        <v>6012.5</v>
      </c>
      <c r="AV322" s="10">
        <v>1.254</v>
      </c>
      <c r="AW322" s="12"/>
      <c r="AX322" s="9" t="s">
        <v>123</v>
      </c>
      <c r="AY322" s="12"/>
      <c r="AZ322" s="12" t="s">
        <v>77</v>
      </c>
      <c r="BA322" s="12"/>
      <c r="BB322" s="10">
        <v>0</v>
      </c>
      <c r="BC322" s="10">
        <v>12</v>
      </c>
      <c r="BD322" s="10">
        <v>26.23</v>
      </c>
      <c r="BE322" s="10">
        <v>0</v>
      </c>
      <c r="BF322" s="10">
        <v>1</v>
      </c>
      <c r="BG322" s="10">
        <v>0</v>
      </c>
      <c r="BH322" s="10">
        <v>0</v>
      </c>
      <c r="BI322" s="10">
        <v>2</v>
      </c>
      <c r="BJ322" s="10">
        <v>7860</v>
      </c>
      <c r="BK322" s="10">
        <v>7.3252562907735319</v>
      </c>
      <c r="BL322" s="10">
        <v>1.3180739454891377</v>
      </c>
      <c r="BM322" s="10">
        <v>640</v>
      </c>
      <c r="BN322" s="9" t="s">
        <v>78</v>
      </c>
      <c r="BO322" s="9" t="s">
        <v>78</v>
      </c>
      <c r="BP322" s="12"/>
      <c r="BQ322" s="12"/>
    </row>
    <row r="323" spans="1:69" s="13" customFormat="1" ht="15" customHeight="1" x14ac:dyDescent="0.25">
      <c r="A323" s="9" t="s">
        <v>65</v>
      </c>
      <c r="B323" s="9" t="s">
        <v>66</v>
      </c>
      <c r="C323" s="9" t="s">
        <v>216</v>
      </c>
      <c r="D323" s="9" t="s">
        <v>232</v>
      </c>
      <c r="E323" s="9" t="s">
        <v>69</v>
      </c>
      <c r="F323" s="10">
        <v>5.96</v>
      </c>
      <c r="G323" s="10">
        <v>9.93</v>
      </c>
      <c r="H323" s="9" t="s">
        <v>86</v>
      </c>
      <c r="I323" s="9"/>
      <c r="J323" s="10">
        <v>2015</v>
      </c>
      <c r="K323" s="9" t="s">
        <v>71</v>
      </c>
      <c r="L323" s="11">
        <v>42221</v>
      </c>
      <c r="M323" s="11">
        <v>42292</v>
      </c>
      <c r="N323" s="10">
        <v>55.72</v>
      </c>
      <c r="O323" s="10">
        <v>106.77</v>
      </c>
      <c r="P323" s="10">
        <v>108.03</v>
      </c>
      <c r="Q323" s="10">
        <v>-1.17</v>
      </c>
      <c r="R323" s="10">
        <v>108.96</v>
      </c>
      <c r="S323" s="10">
        <v>117.95</v>
      </c>
      <c r="T323" s="9" t="s">
        <v>89</v>
      </c>
      <c r="U323" s="9" t="s">
        <v>90</v>
      </c>
      <c r="V323" s="9" t="s">
        <v>74</v>
      </c>
      <c r="W323" s="32">
        <v>0.48</v>
      </c>
      <c r="X323" s="32">
        <v>0.20727272727272728</v>
      </c>
      <c r="Y323" s="32">
        <v>2.7272727272727275E-2</v>
      </c>
      <c r="Z323" s="32">
        <v>20.948571428571427</v>
      </c>
      <c r="AA323" s="10">
        <v>7862.5</v>
      </c>
      <c r="AB323" s="10">
        <v>9378.6755689619149</v>
      </c>
      <c r="AC323" s="10">
        <v>16.170000000000002</v>
      </c>
      <c r="AD323" s="10">
        <v>106935</v>
      </c>
      <c r="AE323" s="10">
        <v>5958.4182000000001</v>
      </c>
      <c r="AF323" s="10">
        <v>93016</v>
      </c>
      <c r="AG323" s="10">
        <v>9931.3183200000003</v>
      </c>
      <c r="AH323" s="10">
        <v>0</v>
      </c>
      <c r="AI323" s="10">
        <v>1424.89</v>
      </c>
      <c r="AJ323" s="10">
        <v>0</v>
      </c>
      <c r="AK323" s="10">
        <v>5397.7901199999997</v>
      </c>
      <c r="AL323" s="10">
        <v>5601.4951600000004</v>
      </c>
      <c r="AM323" s="10">
        <v>1.4566146191693723</v>
      </c>
      <c r="AN323" s="10">
        <v>1.4036430944626577</v>
      </c>
      <c r="AO323" s="10">
        <v>1535</v>
      </c>
      <c r="AP323" s="10">
        <v>2299</v>
      </c>
      <c r="AQ323" s="10">
        <v>33.229999999999997</v>
      </c>
      <c r="AR323" s="10">
        <v>1.05</v>
      </c>
      <c r="AS323" s="10">
        <v>1.05</v>
      </c>
      <c r="AT323" s="10">
        <v>0.92</v>
      </c>
      <c r="AU323" s="10">
        <v>5150</v>
      </c>
      <c r="AV323" s="10">
        <v>1.254</v>
      </c>
      <c r="AW323" s="12"/>
      <c r="AX323" s="9" t="s">
        <v>123</v>
      </c>
      <c r="AY323" s="12"/>
      <c r="AZ323" s="12" t="s">
        <v>77</v>
      </c>
      <c r="BA323" s="12"/>
      <c r="BB323" s="10">
        <v>0</v>
      </c>
      <c r="BC323" s="10">
        <v>15</v>
      </c>
      <c r="BD323" s="10">
        <v>26.21</v>
      </c>
      <c r="BE323" s="10">
        <v>0</v>
      </c>
      <c r="BF323" s="10">
        <v>1</v>
      </c>
      <c r="BG323" s="10">
        <v>0</v>
      </c>
      <c r="BH323" s="10">
        <v>0</v>
      </c>
      <c r="BI323" s="10">
        <v>2</v>
      </c>
      <c r="BJ323" s="10">
        <v>8170</v>
      </c>
      <c r="BK323" s="10">
        <v>6.9888793840889649</v>
      </c>
      <c r="BL323" s="10">
        <v>1.3532652013961488</v>
      </c>
      <c r="BM323" s="10">
        <v>461</v>
      </c>
      <c r="BN323" s="9" t="s">
        <v>78</v>
      </c>
      <c r="BO323" s="9" t="s">
        <v>78</v>
      </c>
      <c r="BP323" s="12"/>
      <c r="BQ323" s="12"/>
    </row>
    <row r="324" spans="1:69" s="13" customFormat="1" ht="15" customHeight="1" x14ac:dyDescent="0.25">
      <c r="A324" s="9" t="s">
        <v>65</v>
      </c>
      <c r="B324" s="9" t="s">
        <v>66</v>
      </c>
      <c r="C324" s="9" t="s">
        <v>240</v>
      </c>
      <c r="D324" s="9" t="s">
        <v>250</v>
      </c>
      <c r="E324" s="9" t="s">
        <v>69</v>
      </c>
      <c r="F324" s="10">
        <v>3.11</v>
      </c>
      <c r="G324" s="10">
        <v>4.78</v>
      </c>
      <c r="H324" s="9" t="s">
        <v>86</v>
      </c>
      <c r="I324" s="9"/>
      <c r="J324" s="10">
        <v>2014</v>
      </c>
      <c r="K324" s="9" t="s">
        <v>151</v>
      </c>
      <c r="L324" s="11">
        <v>42227</v>
      </c>
      <c r="M324" s="11">
        <v>42277</v>
      </c>
      <c r="N324" s="10">
        <v>95.8</v>
      </c>
      <c r="O324" s="10">
        <v>149.38999999999999</v>
      </c>
      <c r="P324" s="10">
        <v>142.91999999999999</v>
      </c>
      <c r="Q324" s="10">
        <v>4.53</v>
      </c>
      <c r="R324" s="10">
        <v>141.18</v>
      </c>
      <c r="S324" s="10">
        <v>156.13999999999999</v>
      </c>
      <c r="T324" s="9" t="s">
        <v>81</v>
      </c>
      <c r="U324" s="9" t="s">
        <v>82</v>
      </c>
      <c r="V324" s="9" t="s">
        <v>74</v>
      </c>
      <c r="W324" s="32">
        <v>0.46</v>
      </c>
      <c r="X324" s="32">
        <v>0.19863636363636364</v>
      </c>
      <c r="Y324" s="32">
        <v>2.6136363636363638E-2</v>
      </c>
      <c r="Z324" s="32">
        <v>20.075714285714284</v>
      </c>
      <c r="AA324" s="10">
        <v>6987.5</v>
      </c>
      <c r="AB324" s="10">
        <v>9021.4195163870536</v>
      </c>
      <c r="AC324" s="10">
        <v>22.55</v>
      </c>
      <c r="AD324" s="10">
        <v>90775</v>
      </c>
      <c r="AE324" s="10">
        <v>8696.2450000000008</v>
      </c>
      <c r="AF324" s="10">
        <v>89510</v>
      </c>
      <c r="AG324" s="10">
        <v>13371.8989</v>
      </c>
      <c r="AH324" s="10">
        <v>0</v>
      </c>
      <c r="AI324" s="10">
        <v>0</v>
      </c>
      <c r="AJ324" s="10">
        <v>0</v>
      </c>
      <c r="AK324" s="10">
        <v>4675.6539000000002</v>
      </c>
      <c r="AL324" s="10">
        <v>3940.7768000000001</v>
      </c>
      <c r="AM324" s="10">
        <v>1.4944433761446714</v>
      </c>
      <c r="AN324" s="10">
        <v>1.7731275722086062</v>
      </c>
      <c r="AO324" s="10">
        <v>1305</v>
      </c>
      <c r="AP324" s="10">
        <v>1348</v>
      </c>
      <c r="AQ324" s="10">
        <v>3.19</v>
      </c>
      <c r="AR324" s="10">
        <v>1.29</v>
      </c>
      <c r="AS324" s="10">
        <v>1.33</v>
      </c>
      <c r="AT324" s="10">
        <v>0.89</v>
      </c>
      <c r="AU324" s="10">
        <v>6762.5</v>
      </c>
      <c r="AV324" s="10">
        <v>1.1399999999999999</v>
      </c>
      <c r="AW324" s="12"/>
      <c r="AX324" s="9" t="s">
        <v>75</v>
      </c>
      <c r="AY324" s="12"/>
      <c r="AZ324" s="12" t="s">
        <v>77</v>
      </c>
      <c r="BA324" s="12"/>
      <c r="BB324" s="10">
        <v>0</v>
      </c>
      <c r="BC324" s="10">
        <v>9</v>
      </c>
      <c r="BD324" s="10">
        <v>26.45</v>
      </c>
      <c r="BE324" s="10">
        <v>0</v>
      </c>
      <c r="BF324" s="10">
        <v>0</v>
      </c>
      <c r="BG324" s="10">
        <v>1</v>
      </c>
      <c r="BH324" s="10">
        <v>0</v>
      </c>
      <c r="BI324" s="10">
        <v>1</v>
      </c>
      <c r="BJ324" s="10">
        <v>27475.599999999999</v>
      </c>
      <c r="BK324" s="10">
        <v>22.143309497793453</v>
      </c>
      <c r="BL324" s="10">
        <v>1.8585669084660905</v>
      </c>
      <c r="BM324" s="10">
        <v>1910</v>
      </c>
      <c r="BN324" s="9" t="s">
        <v>78</v>
      </c>
      <c r="BO324" s="9" t="s">
        <v>78</v>
      </c>
      <c r="BP324" s="12"/>
      <c r="BQ324" s="12"/>
    </row>
    <row r="325" spans="1:69" s="13" customFormat="1" ht="15" customHeight="1" x14ac:dyDescent="0.25">
      <c r="A325" s="9" t="s">
        <v>65</v>
      </c>
      <c r="B325" s="9" t="s">
        <v>66</v>
      </c>
      <c r="C325" s="9" t="s">
        <v>180</v>
      </c>
      <c r="D325" s="9" t="s">
        <v>177</v>
      </c>
      <c r="E325" s="9" t="s">
        <v>69</v>
      </c>
      <c r="F325" s="10">
        <v>4.4000000000000004</v>
      </c>
      <c r="G325" s="10">
        <v>5.59</v>
      </c>
      <c r="H325" s="9" t="s">
        <v>86</v>
      </c>
      <c r="I325" s="9"/>
      <c r="J325" s="10">
        <v>2014</v>
      </c>
      <c r="K325" s="9" t="s">
        <v>119</v>
      </c>
      <c r="L325" s="11">
        <v>42234</v>
      </c>
      <c r="M325" s="11">
        <v>42277</v>
      </c>
      <c r="N325" s="10">
        <v>182.85</v>
      </c>
      <c r="O325" s="10">
        <v>229.5</v>
      </c>
      <c r="P325" s="10">
        <v>238.53</v>
      </c>
      <c r="Q325" s="10">
        <v>-3.79</v>
      </c>
      <c r="R325" s="10">
        <v>243.82</v>
      </c>
      <c r="S325" s="10">
        <v>249.69</v>
      </c>
      <c r="T325" s="9" t="s">
        <v>115</v>
      </c>
      <c r="U325" s="9" t="s">
        <v>109</v>
      </c>
      <c r="V325" s="9" t="s">
        <v>110</v>
      </c>
      <c r="W325" s="32">
        <f>VLOOKUP(V325,Tables!$M$2:$N$9,2,FALSE)</f>
        <v>0.42</v>
      </c>
      <c r="X325" s="32">
        <f>VLOOKUP(V325,Tables!$M$2:$P$9,3,FALSE)</f>
        <v>0.2</v>
      </c>
      <c r="Y325" s="32">
        <f>VLOOKUP(V325,Tables!$M$2:$P$9,4,FALSE)</f>
        <v>4.2000000000000003E-2</v>
      </c>
      <c r="Z325" s="32">
        <v>18.329999999999998</v>
      </c>
      <c r="AA325" s="10">
        <v>24362.5</v>
      </c>
      <c r="AB325" s="10">
        <v>29393.211766465647</v>
      </c>
      <c r="AC325" s="10">
        <v>17.12</v>
      </c>
      <c r="AD325" s="10">
        <v>240492</v>
      </c>
      <c r="AE325" s="10">
        <v>43973.962200000002</v>
      </c>
      <c r="AF325" s="10">
        <v>243675</v>
      </c>
      <c r="AG325" s="10">
        <v>55923.412499999999</v>
      </c>
      <c r="AH325" s="10">
        <v>0</v>
      </c>
      <c r="AI325" s="10">
        <v>0</v>
      </c>
      <c r="AJ325" s="10">
        <v>0</v>
      </c>
      <c r="AK325" s="10">
        <v>11949.4503</v>
      </c>
      <c r="AL325" s="10">
        <v>15438.8763</v>
      </c>
      <c r="AM325" s="10">
        <v>2.038796713519115</v>
      </c>
      <c r="AN325" s="10">
        <v>1.5779969686006201</v>
      </c>
      <c r="AO325" s="10">
        <v>815</v>
      </c>
      <c r="AP325" s="10">
        <v>2336</v>
      </c>
      <c r="AQ325" s="10">
        <v>65.11</v>
      </c>
      <c r="AR325" s="10">
        <v>1.1399999999999999</v>
      </c>
      <c r="AS325" s="10">
        <v>1.1000000000000001</v>
      </c>
      <c r="AT325" s="10">
        <v>0.53</v>
      </c>
      <c r="AU325" s="10">
        <v>15675</v>
      </c>
      <c r="AV325" s="10">
        <v>1.1100000000000001</v>
      </c>
      <c r="AW325" s="9" t="s">
        <v>154</v>
      </c>
      <c r="AX325" s="9" t="s">
        <v>75</v>
      </c>
      <c r="AY325" s="12"/>
      <c r="AZ325" s="12" t="s">
        <v>77</v>
      </c>
      <c r="BA325" s="12"/>
      <c r="BB325" s="10">
        <v>0</v>
      </c>
      <c r="BC325" s="10">
        <v>8</v>
      </c>
      <c r="BD325" s="10">
        <v>26.23</v>
      </c>
      <c r="BE325" s="10">
        <v>0</v>
      </c>
      <c r="BF325" s="10">
        <v>0</v>
      </c>
      <c r="BG325" s="10">
        <v>2</v>
      </c>
      <c r="BH325" s="10">
        <v>0</v>
      </c>
      <c r="BI325" s="10">
        <v>1</v>
      </c>
      <c r="BJ325" s="10">
        <v>25518.01</v>
      </c>
      <c r="BK325" s="10">
        <v>10.749806050287402</v>
      </c>
      <c r="BL325" s="10">
        <v>1.6179284145780293</v>
      </c>
      <c r="BM325" s="10">
        <v>1356</v>
      </c>
      <c r="BN325" s="9" t="s">
        <v>78</v>
      </c>
      <c r="BO325" s="9" t="s">
        <v>78</v>
      </c>
      <c r="BP325" s="12"/>
      <c r="BQ325" s="12"/>
    </row>
    <row r="326" spans="1:69" s="13" customFormat="1" ht="15" customHeight="1" x14ac:dyDescent="0.25">
      <c r="A326" s="9" t="s">
        <v>65</v>
      </c>
      <c r="B326" s="9" t="s">
        <v>66</v>
      </c>
      <c r="C326" s="9" t="s">
        <v>205</v>
      </c>
      <c r="D326" s="9" t="s">
        <v>206</v>
      </c>
      <c r="E326" s="9" t="s">
        <v>69</v>
      </c>
      <c r="F326" s="10">
        <v>6.35</v>
      </c>
      <c r="G326" s="10"/>
      <c r="H326" s="9" t="s">
        <v>86</v>
      </c>
      <c r="I326" s="9"/>
      <c r="J326" s="10">
        <v>2015</v>
      </c>
      <c r="K326" s="9" t="s">
        <v>88</v>
      </c>
      <c r="L326" s="11">
        <v>42236</v>
      </c>
      <c r="M326" s="11">
        <v>42278</v>
      </c>
      <c r="N326" s="10">
        <v>58.12</v>
      </c>
      <c r="O326" s="10">
        <v>89.54</v>
      </c>
      <c r="P326" s="10">
        <v>91.68</v>
      </c>
      <c r="Q326" s="10">
        <v>-2.33</v>
      </c>
      <c r="R326" s="10">
        <v>92.26</v>
      </c>
      <c r="S326" s="10">
        <v>94.72</v>
      </c>
      <c r="T326" s="9" t="s">
        <v>89</v>
      </c>
      <c r="U326" s="9" t="s">
        <v>90</v>
      </c>
      <c r="V326" s="9" t="s">
        <v>74</v>
      </c>
      <c r="W326" s="32">
        <v>0.48</v>
      </c>
      <c r="X326" s="32">
        <v>0.20727272727272728</v>
      </c>
      <c r="Y326" s="32">
        <v>2.7272727272727275E-2</v>
      </c>
      <c r="Z326" s="32">
        <v>20.948571428571427</v>
      </c>
      <c r="AA326" s="10">
        <v>4669</v>
      </c>
      <c r="AB326" s="10">
        <v>5137.7310600299634</v>
      </c>
      <c r="AC326" s="10">
        <v>9.1199999999999992</v>
      </c>
      <c r="AD326" s="10">
        <v>109273</v>
      </c>
      <c r="AE326" s="10">
        <v>6350.9467599999998</v>
      </c>
      <c r="AF326" s="10">
        <v>0</v>
      </c>
      <c r="AG326" s="10">
        <v>0</v>
      </c>
      <c r="AH326" s="10">
        <v>0</v>
      </c>
      <c r="AI326" s="10">
        <v>9480.76</v>
      </c>
      <c r="AJ326" s="10">
        <v>0</v>
      </c>
      <c r="AK326" s="10">
        <v>3129.81324</v>
      </c>
      <c r="AL326" s="10">
        <v>3129.81324</v>
      </c>
      <c r="AM326" s="10">
        <v>1.4917823020008696</v>
      </c>
      <c r="AN326" s="10">
        <v>1.4917823020008696</v>
      </c>
      <c r="AO326" s="10">
        <v>1205</v>
      </c>
      <c r="AP326" s="10">
        <v>1304</v>
      </c>
      <c r="AQ326" s="10">
        <v>7.59</v>
      </c>
      <c r="AR326" s="10">
        <v>0</v>
      </c>
      <c r="AS326" s="10">
        <v>0</v>
      </c>
      <c r="AT326" s="10">
        <v>1.03</v>
      </c>
      <c r="AU326" s="10">
        <v>4256.5</v>
      </c>
      <c r="AV326" s="10">
        <v>1.254</v>
      </c>
      <c r="AW326" s="12"/>
      <c r="AX326" s="9" t="s">
        <v>123</v>
      </c>
      <c r="AY326" s="12"/>
      <c r="AZ326" s="12" t="s">
        <v>77</v>
      </c>
      <c r="BA326" s="12"/>
      <c r="BB326" s="10">
        <v>0</v>
      </c>
      <c r="BC326" s="10">
        <v>9</v>
      </c>
      <c r="BD326" s="10">
        <v>26.15</v>
      </c>
      <c r="BE326" s="10">
        <v>0</v>
      </c>
      <c r="BF326" s="10">
        <v>1</v>
      </c>
      <c r="BG326" s="10">
        <v>0</v>
      </c>
      <c r="BH326" s="10">
        <v>0</v>
      </c>
      <c r="BI326" s="10">
        <v>2</v>
      </c>
      <c r="BJ326" s="10">
        <v>7770</v>
      </c>
      <c r="BK326" s="10">
        <v>6.5847457627118642</v>
      </c>
      <c r="BL326" s="10">
        <v>1.3405209035639509</v>
      </c>
      <c r="BM326" s="10">
        <v>1038</v>
      </c>
      <c r="BN326" s="9" t="s">
        <v>78</v>
      </c>
      <c r="BO326" s="9" t="s">
        <v>78</v>
      </c>
      <c r="BP326" s="12"/>
      <c r="BQ326" s="12"/>
    </row>
    <row r="327" spans="1:69" s="13" customFormat="1" ht="15" customHeight="1" x14ac:dyDescent="0.25">
      <c r="A327" s="9" t="s">
        <v>65</v>
      </c>
      <c r="B327" s="9" t="s">
        <v>66</v>
      </c>
      <c r="C327" s="9" t="s">
        <v>274</v>
      </c>
      <c r="D327" s="9" t="s">
        <v>273</v>
      </c>
      <c r="E327" s="9" t="s">
        <v>69</v>
      </c>
      <c r="F327" s="10">
        <v>2.61</v>
      </c>
      <c r="G327" s="10">
        <v>4.38</v>
      </c>
      <c r="H327" s="9" t="s">
        <v>86</v>
      </c>
      <c r="I327" s="9"/>
      <c r="J327" s="10">
        <v>2015</v>
      </c>
      <c r="K327" s="9" t="s">
        <v>71</v>
      </c>
      <c r="L327" s="11">
        <v>42236</v>
      </c>
      <c r="M327" s="11">
        <v>42300</v>
      </c>
      <c r="N327" s="10">
        <v>74.2</v>
      </c>
      <c r="O327" s="10">
        <v>126.79</v>
      </c>
      <c r="P327" s="10">
        <v>125.49</v>
      </c>
      <c r="Q327" s="10">
        <v>1.04</v>
      </c>
      <c r="R327" s="10">
        <v>127.3</v>
      </c>
      <c r="S327" s="10">
        <v>137.38999999999999</v>
      </c>
      <c r="T327" s="9" t="s">
        <v>81</v>
      </c>
      <c r="U327" s="9" t="s">
        <v>82</v>
      </c>
      <c r="V327" s="9" t="s">
        <v>74</v>
      </c>
      <c r="W327" s="32">
        <v>0.46</v>
      </c>
      <c r="X327" s="32">
        <v>0.19863636363636364</v>
      </c>
      <c r="Y327" s="32">
        <v>2.6136363636363638E-2</v>
      </c>
      <c r="Z327" s="32">
        <v>20.075714285714284</v>
      </c>
      <c r="AA327" s="10">
        <v>7262.5</v>
      </c>
      <c r="AB327" s="10">
        <v>9057.2659079997047</v>
      </c>
      <c r="AC327" s="10">
        <v>19.82</v>
      </c>
      <c r="AD327" s="10">
        <v>98574</v>
      </c>
      <c r="AE327" s="10">
        <v>7314.1908000000003</v>
      </c>
      <c r="AF327" s="10">
        <v>96688</v>
      </c>
      <c r="AG327" s="10">
        <v>12259.07152</v>
      </c>
      <c r="AH327" s="10">
        <v>0</v>
      </c>
      <c r="AI327" s="10">
        <v>0</v>
      </c>
      <c r="AJ327" s="10">
        <v>0</v>
      </c>
      <c r="AK327" s="10">
        <v>4944.8807200000001</v>
      </c>
      <c r="AL327" s="10">
        <v>4994.1916000000001</v>
      </c>
      <c r="AM327" s="10">
        <v>1.4686906340584085</v>
      </c>
      <c r="AN327" s="10">
        <v>1.4541893026290782</v>
      </c>
      <c r="AO327" s="10">
        <v>1125</v>
      </c>
      <c r="AP327" s="10">
        <v>1885</v>
      </c>
      <c r="AQ327" s="10">
        <v>40.32</v>
      </c>
      <c r="AR327" s="10">
        <v>1.19</v>
      </c>
      <c r="AS327" s="10">
        <v>1.18</v>
      </c>
      <c r="AT327" s="10">
        <v>0.84</v>
      </c>
      <c r="AU327" s="10">
        <v>4012.5</v>
      </c>
      <c r="AV327" s="10">
        <v>1.1399999999999999</v>
      </c>
      <c r="AW327" s="12"/>
      <c r="AX327" s="9" t="s">
        <v>123</v>
      </c>
      <c r="AY327" s="12"/>
      <c r="AZ327" s="12" t="s">
        <v>77</v>
      </c>
      <c r="BA327" s="12"/>
      <c r="BB327" s="10">
        <v>0</v>
      </c>
      <c r="BC327" s="10">
        <v>13</v>
      </c>
      <c r="BD327" s="10">
        <v>25.59</v>
      </c>
      <c r="BE327" s="10">
        <v>0</v>
      </c>
      <c r="BF327" s="10">
        <v>0</v>
      </c>
      <c r="BG327" s="10">
        <v>1</v>
      </c>
      <c r="BH327" s="10">
        <v>0</v>
      </c>
      <c r="BI327" s="10">
        <v>1</v>
      </c>
      <c r="BJ327" s="10">
        <v>5710</v>
      </c>
      <c r="BK327" s="10">
        <v>5.5383123181377307</v>
      </c>
      <c r="BL327" s="10">
        <v>1.3135080984218046</v>
      </c>
      <c r="BM327" s="10">
        <v>505</v>
      </c>
      <c r="BN327" s="9" t="s">
        <v>78</v>
      </c>
      <c r="BO327" s="9" t="s">
        <v>78</v>
      </c>
      <c r="BP327" s="12"/>
      <c r="BQ327" s="12"/>
    </row>
    <row r="328" spans="1:69" s="13" customFormat="1" ht="15" customHeight="1" x14ac:dyDescent="0.25">
      <c r="A328" s="9" t="s">
        <v>65</v>
      </c>
      <c r="B328" s="9" t="s">
        <v>66</v>
      </c>
      <c r="C328" s="9" t="s">
        <v>121</v>
      </c>
      <c r="D328" s="9" t="s">
        <v>122</v>
      </c>
      <c r="E328" s="9" t="s">
        <v>69</v>
      </c>
      <c r="F328" s="10">
        <v>5.67</v>
      </c>
      <c r="G328" s="10">
        <v>9.2899999999999991</v>
      </c>
      <c r="H328" s="9" t="s">
        <v>86</v>
      </c>
      <c r="I328" s="9"/>
      <c r="J328" s="10">
        <v>2015</v>
      </c>
      <c r="K328" s="9" t="s">
        <v>106</v>
      </c>
      <c r="L328" s="11">
        <v>42245</v>
      </c>
      <c r="M328" s="11">
        <v>42307</v>
      </c>
      <c r="N328" s="10">
        <v>55.12</v>
      </c>
      <c r="O328" s="10">
        <v>94.92</v>
      </c>
      <c r="P328" s="10">
        <v>98.01</v>
      </c>
      <c r="Q328" s="10">
        <v>-3.15</v>
      </c>
      <c r="R328" s="10">
        <v>98.99</v>
      </c>
      <c r="S328" s="10">
        <v>110.42</v>
      </c>
      <c r="T328" s="9" t="s">
        <v>89</v>
      </c>
      <c r="U328" s="9" t="s">
        <v>90</v>
      </c>
      <c r="V328" s="9" t="s">
        <v>74</v>
      </c>
      <c r="W328" s="32">
        <v>0.48</v>
      </c>
      <c r="X328" s="32">
        <v>0.20727272727272728</v>
      </c>
      <c r="Y328" s="32">
        <v>2.7272727272727275E-2</v>
      </c>
      <c r="Z328" s="32">
        <v>20.948571428571427</v>
      </c>
      <c r="AA328" s="10">
        <v>5777</v>
      </c>
      <c r="AB328" s="10">
        <v>7627.5634482127407</v>
      </c>
      <c r="AC328" s="10">
        <v>24.26</v>
      </c>
      <c r="AD328" s="10">
        <v>102920</v>
      </c>
      <c r="AE328" s="10">
        <v>5672.9503999999997</v>
      </c>
      <c r="AF328" s="10">
        <v>97845</v>
      </c>
      <c r="AG328" s="10">
        <v>9287.4473999999991</v>
      </c>
      <c r="AH328" s="10">
        <v>0</v>
      </c>
      <c r="AI328" s="10">
        <v>0</v>
      </c>
      <c r="AJ328" s="10">
        <v>0</v>
      </c>
      <c r="AK328" s="10">
        <v>3614.4969999999998</v>
      </c>
      <c r="AL328" s="10">
        <v>4012.72615</v>
      </c>
      <c r="AM328" s="10">
        <v>1.5982860132405698</v>
      </c>
      <c r="AN328" s="10">
        <v>1.4396696370620756</v>
      </c>
      <c r="AO328" s="10">
        <v>3180</v>
      </c>
      <c r="AP328" s="10">
        <v>1883</v>
      </c>
      <c r="AQ328" s="10">
        <v>-68.88</v>
      </c>
      <c r="AR328" s="10">
        <v>1.27</v>
      </c>
      <c r="AS328" s="10">
        <v>1.24</v>
      </c>
      <c r="AT328" s="10">
        <v>0.88</v>
      </c>
      <c r="AU328" s="10">
        <v>4525</v>
      </c>
      <c r="AV328" s="10">
        <v>1.254</v>
      </c>
      <c r="AW328" s="12"/>
      <c r="AX328" s="9" t="s">
        <v>123</v>
      </c>
      <c r="AY328" s="12"/>
      <c r="AZ328" s="12" t="s">
        <v>77</v>
      </c>
      <c r="BA328" s="12"/>
      <c r="BB328" s="10">
        <v>0</v>
      </c>
      <c r="BC328" s="10">
        <v>10</v>
      </c>
      <c r="BD328" s="10">
        <v>25.24</v>
      </c>
      <c r="BE328" s="10">
        <v>0</v>
      </c>
      <c r="BF328" s="10">
        <v>0</v>
      </c>
      <c r="BG328" s="10">
        <v>0</v>
      </c>
      <c r="BH328" s="10">
        <v>0</v>
      </c>
      <c r="BI328" s="10">
        <v>2</v>
      </c>
      <c r="BJ328" s="10">
        <v>9140</v>
      </c>
      <c r="BK328" s="10">
        <v>8.2789855072463769</v>
      </c>
      <c r="BL328" s="10">
        <v>1.4100085339181059</v>
      </c>
      <c r="BM328" s="10">
        <v>1874</v>
      </c>
      <c r="BN328" s="9" t="s">
        <v>78</v>
      </c>
      <c r="BO328" s="9" t="s">
        <v>78</v>
      </c>
      <c r="BP328" s="12"/>
      <c r="BQ328" s="12"/>
    </row>
    <row r="329" spans="1:69" s="13" customFormat="1" ht="15" customHeight="1" x14ac:dyDescent="0.25">
      <c r="A329" s="9" t="s">
        <v>65</v>
      </c>
      <c r="B329" s="9" t="s">
        <v>66</v>
      </c>
      <c r="C329" s="9" t="s">
        <v>221</v>
      </c>
      <c r="D329" s="9" t="s">
        <v>222</v>
      </c>
      <c r="E329" s="9" t="s">
        <v>69</v>
      </c>
      <c r="F329" s="10">
        <v>7.33</v>
      </c>
      <c r="G329" s="10">
        <v>8.59</v>
      </c>
      <c r="H329" s="9" t="s">
        <v>86</v>
      </c>
      <c r="I329" s="9"/>
      <c r="J329" s="10">
        <v>2014</v>
      </c>
      <c r="K329" s="9" t="s">
        <v>119</v>
      </c>
      <c r="L329" s="11">
        <v>42247</v>
      </c>
      <c r="M329" s="11">
        <v>42285</v>
      </c>
      <c r="N329" s="10">
        <v>195</v>
      </c>
      <c r="O329" s="10">
        <v>235.7</v>
      </c>
      <c r="P329" s="10">
        <v>239.07</v>
      </c>
      <c r="Q329" s="10">
        <v>-1.41</v>
      </c>
      <c r="R329" s="10">
        <v>235.56</v>
      </c>
      <c r="S329" s="10">
        <v>254.16</v>
      </c>
      <c r="T329" s="9" t="s">
        <v>81</v>
      </c>
      <c r="U329" s="9" t="s">
        <v>82</v>
      </c>
      <c r="V329" s="9" t="s">
        <v>74</v>
      </c>
      <c r="W329" s="32">
        <v>0.46</v>
      </c>
      <c r="X329" s="32">
        <v>0.19863636363636364</v>
      </c>
      <c r="Y329" s="32">
        <v>2.6136363636363638E-2</v>
      </c>
      <c r="Z329" s="32">
        <v>20.075714285714284</v>
      </c>
      <c r="AA329" s="10">
        <v>8375</v>
      </c>
      <c r="AB329" s="10">
        <v>11305.658716099098</v>
      </c>
      <c r="AC329" s="10">
        <v>25.92</v>
      </c>
      <c r="AD329" s="10">
        <v>105206</v>
      </c>
      <c r="AE329" s="10">
        <v>20515.169999999998</v>
      </c>
      <c r="AF329" s="10">
        <v>102066</v>
      </c>
      <c r="AG329" s="10">
        <v>24056.956200000001</v>
      </c>
      <c r="AH329" s="10">
        <v>0</v>
      </c>
      <c r="AI329" s="10">
        <v>0</v>
      </c>
      <c r="AJ329" s="10">
        <v>0</v>
      </c>
      <c r="AK329" s="10">
        <v>3541.7862</v>
      </c>
      <c r="AL329" s="10">
        <v>3527.4969599999999</v>
      </c>
      <c r="AM329" s="10">
        <v>2.3646260748319592</v>
      </c>
      <c r="AN329" s="10">
        <v>2.3742047392154237</v>
      </c>
      <c r="AO329" s="10">
        <v>3155</v>
      </c>
      <c r="AP329" s="10">
        <v>809</v>
      </c>
      <c r="AQ329" s="10">
        <v>-289.99</v>
      </c>
      <c r="AR329" s="10">
        <v>0.99</v>
      </c>
      <c r="AS329" s="10">
        <v>0.99</v>
      </c>
      <c r="AT329" s="10">
        <v>0.5</v>
      </c>
      <c r="AU329" s="10">
        <v>7362.5</v>
      </c>
      <c r="AV329" s="10">
        <v>1.1399999999999999</v>
      </c>
      <c r="AW329" s="9" t="s">
        <v>178</v>
      </c>
      <c r="AX329" s="9" t="s">
        <v>75</v>
      </c>
      <c r="AY329" s="12"/>
      <c r="AZ329" s="12" t="s">
        <v>77</v>
      </c>
      <c r="BA329" s="12"/>
      <c r="BB329" s="10">
        <v>0</v>
      </c>
      <c r="BC329" s="10">
        <v>3</v>
      </c>
      <c r="BD329" s="10">
        <v>26.03</v>
      </c>
      <c r="BE329" s="10">
        <v>0</v>
      </c>
      <c r="BF329" s="10">
        <v>0</v>
      </c>
      <c r="BG329" s="10">
        <v>0</v>
      </c>
      <c r="BH329" s="10">
        <v>0</v>
      </c>
      <c r="BI329" s="10">
        <v>2</v>
      </c>
      <c r="BJ329" s="10">
        <v>18636.46</v>
      </c>
      <c r="BK329" s="10">
        <v>16.979475440454632</v>
      </c>
      <c r="BL329" s="10">
        <v>1.6154805839824391</v>
      </c>
      <c r="BM329" s="10">
        <v>2030</v>
      </c>
      <c r="BN329" s="9" t="s">
        <v>78</v>
      </c>
      <c r="BO329" s="9" t="s">
        <v>78</v>
      </c>
      <c r="BP329" s="12"/>
      <c r="BQ329" s="12"/>
    </row>
    <row r="330" spans="1:69" s="13" customFormat="1" ht="15" customHeight="1" x14ac:dyDescent="0.25">
      <c r="A330" s="9" t="s">
        <v>65</v>
      </c>
      <c r="B330" s="9" t="s">
        <v>66</v>
      </c>
      <c r="C330" s="9" t="s">
        <v>188</v>
      </c>
      <c r="D330" s="9" t="s">
        <v>187</v>
      </c>
      <c r="E330" s="9" t="s">
        <v>69</v>
      </c>
      <c r="F330" s="10">
        <v>3.63</v>
      </c>
      <c r="G330" s="10">
        <v>4.2699999999999996</v>
      </c>
      <c r="H330" s="9" t="s">
        <v>86</v>
      </c>
      <c r="I330" s="9"/>
      <c r="J330" s="10">
        <v>2014</v>
      </c>
      <c r="K330" s="9" t="s">
        <v>185</v>
      </c>
      <c r="L330" s="11">
        <v>42250</v>
      </c>
      <c r="M330" s="11">
        <v>42277</v>
      </c>
      <c r="N330" s="10">
        <v>121.78</v>
      </c>
      <c r="O330" s="10">
        <v>143.74</v>
      </c>
      <c r="P330" s="10">
        <v>148.01</v>
      </c>
      <c r="Q330" s="10">
        <v>-2.88</v>
      </c>
      <c r="R330" s="10">
        <v>146.19</v>
      </c>
      <c r="S330" s="10">
        <v>157.47999999999999</v>
      </c>
      <c r="T330" s="9" t="s">
        <v>115</v>
      </c>
      <c r="U330" s="9" t="s">
        <v>109</v>
      </c>
      <c r="V330" s="9" t="s">
        <v>110</v>
      </c>
      <c r="W330" s="32">
        <f>VLOOKUP(V330,Tables!$M$2:$N$9,2,FALSE)</f>
        <v>0.42</v>
      </c>
      <c r="X330" s="32">
        <f>VLOOKUP(V330,Tables!$M$2:$P$9,3,FALSE)</f>
        <v>0.2</v>
      </c>
      <c r="Y330" s="32">
        <f>VLOOKUP(V330,Tables!$M$2:$P$9,4,FALSE)</f>
        <v>4.2000000000000003E-2</v>
      </c>
      <c r="Z330" s="32">
        <v>18.329999999999998</v>
      </c>
      <c r="AA330" s="10">
        <v>3637.5</v>
      </c>
      <c r="AB330" s="10">
        <v>4981.5959432783802</v>
      </c>
      <c r="AC330" s="10">
        <v>26.98</v>
      </c>
      <c r="AD330" s="10">
        <v>83462</v>
      </c>
      <c r="AE330" s="10">
        <v>10164.00236</v>
      </c>
      <c r="AF330" s="10">
        <v>83141</v>
      </c>
      <c r="AG330" s="10">
        <v>11950.68734</v>
      </c>
      <c r="AH330" s="10">
        <v>0</v>
      </c>
      <c r="AI330" s="10">
        <v>0</v>
      </c>
      <c r="AJ330" s="10">
        <v>0</v>
      </c>
      <c r="AK330" s="10">
        <v>1786.68498</v>
      </c>
      <c r="AL330" s="10">
        <v>1990.3804299999999</v>
      </c>
      <c r="AM330" s="10">
        <v>2.0358933111980377</v>
      </c>
      <c r="AN330" s="10">
        <v>1.8275400748388588</v>
      </c>
      <c r="AO330" s="10">
        <v>320</v>
      </c>
      <c r="AP330" s="10">
        <v>685</v>
      </c>
      <c r="AQ330" s="10">
        <v>53.28</v>
      </c>
      <c r="AR330" s="10">
        <v>1.22</v>
      </c>
      <c r="AS330" s="10">
        <v>1.21</v>
      </c>
      <c r="AT330" s="10">
        <v>0.61</v>
      </c>
      <c r="AU330" s="10">
        <v>3312.5</v>
      </c>
      <c r="AV330" s="10">
        <v>1.1100000000000001</v>
      </c>
      <c r="AW330" s="12"/>
      <c r="AX330" s="9" t="s">
        <v>75</v>
      </c>
      <c r="AY330" s="12"/>
      <c r="AZ330" s="12" t="s">
        <v>77</v>
      </c>
      <c r="BA330" s="12"/>
      <c r="BB330" s="10">
        <v>0</v>
      </c>
      <c r="BC330" s="10">
        <v>7</v>
      </c>
      <c r="BD330" s="10">
        <v>26.25</v>
      </c>
      <c r="BE330" s="10">
        <v>0</v>
      </c>
      <c r="BF330" s="10">
        <v>0</v>
      </c>
      <c r="BG330" s="10">
        <v>1</v>
      </c>
      <c r="BH330" s="10">
        <v>0</v>
      </c>
      <c r="BI330" s="10">
        <v>1</v>
      </c>
      <c r="BJ330" s="10">
        <v>9765</v>
      </c>
      <c r="BK330" s="10">
        <v>11.08399545970488</v>
      </c>
      <c r="BL330" s="10">
        <v>1.5560095615113458</v>
      </c>
      <c r="BM330" s="10">
        <v>403</v>
      </c>
      <c r="BN330" s="9" t="s">
        <v>78</v>
      </c>
      <c r="BO330" s="9" t="s">
        <v>78</v>
      </c>
      <c r="BP330" s="12"/>
      <c r="BQ330" s="12"/>
    </row>
    <row r="331" spans="1:69" s="13" customFormat="1" ht="15" customHeight="1" x14ac:dyDescent="0.25">
      <c r="A331" s="9" t="s">
        <v>65</v>
      </c>
      <c r="B331" s="9" t="s">
        <v>66</v>
      </c>
      <c r="C331" s="9" t="s">
        <v>277</v>
      </c>
      <c r="D331" s="9" t="s">
        <v>276</v>
      </c>
      <c r="E331" s="9" t="s">
        <v>69</v>
      </c>
      <c r="F331" s="10">
        <v>2.65</v>
      </c>
      <c r="G331" s="10">
        <v>3.12</v>
      </c>
      <c r="H331" s="9" t="s">
        <v>86</v>
      </c>
      <c r="I331" s="9"/>
      <c r="J331" s="10">
        <v>2015</v>
      </c>
      <c r="K331" s="9" t="s">
        <v>71</v>
      </c>
      <c r="L331" s="11">
        <v>42252</v>
      </c>
      <c r="M331" s="11">
        <v>42277</v>
      </c>
      <c r="N331" s="10">
        <v>82.31</v>
      </c>
      <c r="O331" s="10">
        <v>97.5</v>
      </c>
      <c r="P331" s="10">
        <v>101.77</v>
      </c>
      <c r="Q331" s="10">
        <v>-4.2</v>
      </c>
      <c r="R331" s="10">
        <v>101.81</v>
      </c>
      <c r="S331" s="10">
        <v>106.56</v>
      </c>
      <c r="T331" s="9" t="s">
        <v>89</v>
      </c>
      <c r="U331" s="9" t="s">
        <v>90</v>
      </c>
      <c r="V331" s="9" t="s">
        <v>74</v>
      </c>
      <c r="W331" s="32">
        <v>0.48</v>
      </c>
      <c r="X331" s="32">
        <v>0.20727272727272728</v>
      </c>
      <c r="Y331" s="32">
        <v>2.7272727272727275E-2</v>
      </c>
      <c r="Z331" s="32">
        <v>20.948571428571427</v>
      </c>
      <c r="AA331" s="10">
        <v>2475</v>
      </c>
      <c r="AB331" s="10">
        <v>3105.2036665789137</v>
      </c>
      <c r="AC331" s="10">
        <v>20.3</v>
      </c>
      <c r="AD331" s="10">
        <v>90218</v>
      </c>
      <c r="AE331" s="10">
        <v>7425.8435799999997</v>
      </c>
      <c r="AF331" s="10">
        <v>89488</v>
      </c>
      <c r="AG331" s="10">
        <v>8725.08</v>
      </c>
      <c r="AH331" s="10">
        <v>0</v>
      </c>
      <c r="AI331" s="10">
        <v>0</v>
      </c>
      <c r="AJ331" s="10">
        <v>0</v>
      </c>
      <c r="AK331" s="10">
        <v>1299.23642</v>
      </c>
      <c r="AL331" s="10">
        <v>1684.9296999999999</v>
      </c>
      <c r="AM331" s="10">
        <v>1.9049650717149693</v>
      </c>
      <c r="AN331" s="10">
        <v>1.468904014214955</v>
      </c>
      <c r="AO331" s="10">
        <v>730</v>
      </c>
      <c r="AP331" s="10">
        <v>682</v>
      </c>
      <c r="AQ331" s="10">
        <v>-7.04</v>
      </c>
      <c r="AR331" s="10">
        <v>1.23</v>
      </c>
      <c r="AS331" s="10">
        <v>1.2</v>
      </c>
      <c r="AT331" s="10">
        <v>0.68</v>
      </c>
      <c r="AU331" s="10">
        <v>1837.5</v>
      </c>
      <c r="AV331" s="10">
        <v>1.254</v>
      </c>
      <c r="AW331" s="12"/>
      <c r="AX331" s="9" t="s">
        <v>123</v>
      </c>
      <c r="AY331" s="12"/>
      <c r="AZ331" s="12" t="s">
        <v>77</v>
      </c>
      <c r="BA331" s="12"/>
      <c r="BB331" s="10">
        <v>0</v>
      </c>
      <c r="BC331" s="10">
        <v>5</v>
      </c>
      <c r="BD331" s="10">
        <v>26.26</v>
      </c>
      <c r="BE331" s="10">
        <v>0</v>
      </c>
      <c r="BF331" s="10">
        <v>0</v>
      </c>
      <c r="BG331" s="10">
        <v>1</v>
      </c>
      <c r="BH331" s="10">
        <v>0</v>
      </c>
      <c r="BI331" s="10">
        <v>1</v>
      </c>
      <c r="BJ331" s="10">
        <v>6670</v>
      </c>
      <c r="BK331" s="10">
        <v>6.5779092702169626</v>
      </c>
      <c r="BL331" s="10">
        <v>1.3053943323303308</v>
      </c>
      <c r="BM331" s="10">
        <v>640</v>
      </c>
      <c r="BN331" s="9" t="s">
        <v>78</v>
      </c>
      <c r="BO331" s="9" t="s">
        <v>78</v>
      </c>
      <c r="BP331" s="12"/>
      <c r="BQ331" s="12"/>
    </row>
    <row r="332" spans="1:69" s="13" customFormat="1" ht="15" customHeight="1" x14ac:dyDescent="0.25">
      <c r="A332" s="9" t="s">
        <v>65</v>
      </c>
      <c r="B332" s="9" t="s">
        <v>66</v>
      </c>
      <c r="C332" s="9" t="s">
        <v>172</v>
      </c>
      <c r="D332" s="9" t="s">
        <v>171</v>
      </c>
      <c r="E332" s="9" t="s">
        <v>69</v>
      </c>
      <c r="F332" s="10">
        <v>4.04</v>
      </c>
      <c r="G332" s="10">
        <v>4.41</v>
      </c>
      <c r="H332" s="9" t="s">
        <v>86</v>
      </c>
      <c r="I332" s="9"/>
      <c r="J332" s="10">
        <v>2014</v>
      </c>
      <c r="K332" s="9" t="s">
        <v>147</v>
      </c>
      <c r="L332" s="11">
        <v>42261</v>
      </c>
      <c r="M332" s="11">
        <v>42277</v>
      </c>
      <c r="N332" s="10">
        <v>195.39</v>
      </c>
      <c r="O332" s="10">
        <v>211</v>
      </c>
      <c r="P332" s="10">
        <v>216.29</v>
      </c>
      <c r="Q332" s="10">
        <v>-2.4500000000000002</v>
      </c>
      <c r="R332" s="10">
        <v>221.98</v>
      </c>
      <c r="S332" s="10">
        <v>222.02</v>
      </c>
      <c r="T332" s="9" t="s">
        <v>81</v>
      </c>
      <c r="U332" s="9" t="s">
        <v>82</v>
      </c>
      <c r="V332" s="9" t="s">
        <v>74</v>
      </c>
      <c r="W332" s="32">
        <v>0.46</v>
      </c>
      <c r="X332" s="32">
        <v>0.19863636363636364</v>
      </c>
      <c r="Y332" s="32">
        <v>2.6136363636363638E-2</v>
      </c>
      <c r="Z332" s="32">
        <v>20.075714285714284</v>
      </c>
      <c r="AA332" s="10">
        <v>7775</v>
      </c>
      <c r="AB332" s="10">
        <v>9926.9250878945477</v>
      </c>
      <c r="AC332" s="10">
        <v>21.68</v>
      </c>
      <c r="AD332" s="10">
        <v>206602</v>
      </c>
      <c r="AE332" s="10">
        <v>40367.964780000002</v>
      </c>
      <c r="AF332" s="10">
        <v>209137</v>
      </c>
      <c r="AG332" s="10">
        <v>44127.906999999999</v>
      </c>
      <c r="AH332" s="10">
        <v>0</v>
      </c>
      <c r="AI332" s="10">
        <v>0</v>
      </c>
      <c r="AJ332" s="10">
        <v>0</v>
      </c>
      <c r="AK332" s="10">
        <v>3759.9422199999999</v>
      </c>
      <c r="AL332" s="10">
        <v>6056.2664800000002</v>
      </c>
      <c r="AM332" s="10">
        <v>2.0678509256453412</v>
      </c>
      <c r="AN332" s="10">
        <v>1.2837942362139918</v>
      </c>
      <c r="AO332" s="10">
        <v>465</v>
      </c>
      <c r="AP332" s="10">
        <v>730</v>
      </c>
      <c r="AQ332" s="10">
        <v>36.299999999999997</v>
      </c>
      <c r="AR332" s="10">
        <v>1.1499999999999999</v>
      </c>
      <c r="AS332" s="10">
        <v>1.1200000000000001</v>
      </c>
      <c r="AT332" s="10">
        <v>0.48</v>
      </c>
      <c r="AU332" s="10">
        <v>7775</v>
      </c>
      <c r="AV332" s="10">
        <v>1.1399999999999999</v>
      </c>
      <c r="AW332" s="12"/>
      <c r="AX332" s="9" t="s">
        <v>75</v>
      </c>
      <c r="AY332" s="12"/>
      <c r="AZ332" s="12" t="s">
        <v>77</v>
      </c>
      <c r="BA332" s="12"/>
      <c r="BB332" s="10">
        <v>0</v>
      </c>
      <c r="BC332" s="10">
        <v>3</v>
      </c>
      <c r="BD332" s="10">
        <v>26</v>
      </c>
      <c r="BE332" s="10">
        <v>0</v>
      </c>
      <c r="BF332" s="10">
        <v>0</v>
      </c>
      <c r="BG332" s="10">
        <v>2</v>
      </c>
      <c r="BH332" s="10">
        <v>0</v>
      </c>
      <c r="BI332" s="10">
        <v>1</v>
      </c>
      <c r="BJ332" s="10">
        <v>29188</v>
      </c>
      <c r="BK332" s="10">
        <v>13.820075757575758</v>
      </c>
      <c r="BL332" s="10">
        <v>1.5934154011469421</v>
      </c>
      <c r="BM332" s="10">
        <v>1160</v>
      </c>
      <c r="BN332" s="9" t="s">
        <v>78</v>
      </c>
      <c r="BO332" s="9" t="s">
        <v>78</v>
      </c>
      <c r="BP332" s="12"/>
      <c r="BQ332" s="12"/>
    </row>
    <row r="333" spans="1:69" s="13" customFormat="1" ht="15" customHeight="1" x14ac:dyDescent="0.25">
      <c r="A333" s="9" t="s">
        <v>65</v>
      </c>
      <c r="B333" s="9" t="s">
        <v>66</v>
      </c>
      <c r="C333" s="9" t="s">
        <v>172</v>
      </c>
      <c r="D333" s="9" t="s">
        <v>171</v>
      </c>
      <c r="E333" s="9" t="s">
        <v>69</v>
      </c>
      <c r="F333" s="10">
        <v>4.41</v>
      </c>
      <c r="G333" s="10">
        <v>4.75</v>
      </c>
      <c r="H333" s="9" t="s">
        <v>86</v>
      </c>
      <c r="I333" s="9"/>
      <c r="J333" s="10">
        <v>2014</v>
      </c>
      <c r="K333" s="9" t="s">
        <v>147</v>
      </c>
      <c r="L333" s="11">
        <v>42277</v>
      </c>
      <c r="M333" s="11">
        <v>42285</v>
      </c>
      <c r="N333" s="10">
        <v>211</v>
      </c>
      <c r="O333" s="10">
        <v>227.15</v>
      </c>
      <c r="P333" s="10">
        <v>223.17</v>
      </c>
      <c r="Q333" s="10">
        <v>1.78</v>
      </c>
      <c r="R333" s="10">
        <v>221.24</v>
      </c>
      <c r="S333" s="10">
        <v>224.62</v>
      </c>
      <c r="T333" s="9" t="s">
        <v>81</v>
      </c>
      <c r="U333" s="9" t="s">
        <v>82</v>
      </c>
      <c r="V333" s="9" t="s">
        <v>74</v>
      </c>
      <c r="W333" s="32">
        <v>0.46</v>
      </c>
      <c r="X333" s="32">
        <v>0.19863636363636364</v>
      </c>
      <c r="Y333" s="32">
        <v>2.6136363636363638E-2</v>
      </c>
      <c r="Z333" s="32">
        <v>20.075714285714284</v>
      </c>
      <c r="AA333" s="10">
        <v>4650</v>
      </c>
      <c r="AB333" s="10">
        <v>5206.2521130532932</v>
      </c>
      <c r="AC333" s="10">
        <v>10.68</v>
      </c>
      <c r="AD333" s="10">
        <v>209137</v>
      </c>
      <c r="AE333" s="10">
        <v>44127.906999999999</v>
      </c>
      <c r="AF333" s="10">
        <v>208947</v>
      </c>
      <c r="AG333" s="10">
        <v>47462.311049999997</v>
      </c>
      <c r="AH333" s="10">
        <v>0</v>
      </c>
      <c r="AI333" s="10">
        <v>0</v>
      </c>
      <c r="AJ333" s="10">
        <v>0</v>
      </c>
      <c r="AK333" s="10">
        <v>3334.4040500000001</v>
      </c>
      <c r="AL333" s="10">
        <v>2099.5272799999998</v>
      </c>
      <c r="AM333" s="10">
        <v>1.3945520489635921</v>
      </c>
      <c r="AN333" s="10">
        <v>2.214784272772107</v>
      </c>
      <c r="AO333" s="10">
        <v>275</v>
      </c>
      <c r="AP333" s="10">
        <v>360</v>
      </c>
      <c r="AQ333" s="10">
        <v>23.61</v>
      </c>
      <c r="AR333" s="10">
        <v>1.27</v>
      </c>
      <c r="AS333" s="10">
        <v>1.29</v>
      </c>
      <c r="AT333" s="10">
        <v>0.92</v>
      </c>
      <c r="AU333" s="10">
        <v>4650</v>
      </c>
      <c r="AV333" s="10">
        <v>1.1399999999999999</v>
      </c>
      <c r="AW333" s="12"/>
      <c r="AX333" s="9" t="s">
        <v>75</v>
      </c>
      <c r="AY333" s="12"/>
      <c r="AZ333" s="12" t="s">
        <v>77</v>
      </c>
      <c r="BA333" s="12"/>
      <c r="BB333" s="10">
        <v>0</v>
      </c>
      <c r="BC333" s="10">
        <v>1</v>
      </c>
      <c r="BD333" s="10">
        <v>25.2</v>
      </c>
      <c r="BE333" s="10">
        <v>0</v>
      </c>
      <c r="BF333" s="10">
        <v>0</v>
      </c>
      <c r="BG333" s="10">
        <v>0</v>
      </c>
      <c r="BH333" s="10">
        <v>0</v>
      </c>
      <c r="BI333" s="10">
        <v>2</v>
      </c>
      <c r="BJ333" s="10">
        <v>29378</v>
      </c>
      <c r="BK333" s="10">
        <v>13.910037878787879</v>
      </c>
      <c r="BL333" s="10">
        <v>1.5662240012719333</v>
      </c>
      <c r="BM333" s="10">
        <v>1670</v>
      </c>
      <c r="BN333" s="9" t="s">
        <v>78</v>
      </c>
      <c r="BO333" s="9" t="s">
        <v>78</v>
      </c>
      <c r="BP333" s="12"/>
      <c r="BQ333" s="12"/>
    </row>
    <row r="334" spans="1:69" s="13" customFormat="1" ht="15" customHeight="1" x14ac:dyDescent="0.25">
      <c r="A334" s="9" t="s">
        <v>65</v>
      </c>
      <c r="B334" s="9" t="s">
        <v>66</v>
      </c>
      <c r="C334" s="9" t="s">
        <v>180</v>
      </c>
      <c r="D334" s="9" t="s">
        <v>177</v>
      </c>
      <c r="E334" s="9" t="s">
        <v>69</v>
      </c>
      <c r="F334" s="10">
        <v>5.59</v>
      </c>
      <c r="G334" s="10">
        <v>5.77</v>
      </c>
      <c r="H334" s="9" t="s">
        <v>86</v>
      </c>
      <c r="I334" s="9"/>
      <c r="J334" s="10">
        <v>2014</v>
      </c>
      <c r="K334" s="9" t="s">
        <v>119</v>
      </c>
      <c r="L334" s="11">
        <v>42277</v>
      </c>
      <c r="M334" s="11">
        <v>42285</v>
      </c>
      <c r="N334" s="10">
        <v>229.5</v>
      </c>
      <c r="O334" s="10">
        <v>237.01</v>
      </c>
      <c r="P334" s="10">
        <v>240.35</v>
      </c>
      <c r="Q334" s="10">
        <v>-1.39</v>
      </c>
      <c r="R334" s="10">
        <v>238.47</v>
      </c>
      <c r="S334" s="10">
        <v>242.75</v>
      </c>
      <c r="T334" s="9" t="s">
        <v>115</v>
      </c>
      <c r="U334" s="9" t="s">
        <v>109</v>
      </c>
      <c r="V334" s="9" t="s">
        <v>110</v>
      </c>
      <c r="W334" s="32">
        <f>VLOOKUP(V334,Tables!$M$2:$N$9,2,FALSE)</f>
        <v>0.42</v>
      </c>
      <c r="X334" s="32">
        <f>VLOOKUP(V334,Tables!$M$2:$P$9,3,FALSE)</f>
        <v>0.2</v>
      </c>
      <c r="Y334" s="32">
        <f>VLOOKUP(V334,Tables!$M$2:$P$9,4,FALSE)</f>
        <v>4.2000000000000003E-2</v>
      </c>
      <c r="Z334" s="32">
        <v>18.329999999999998</v>
      </c>
      <c r="AA334" s="10">
        <v>4900</v>
      </c>
      <c r="AB334" s="10">
        <v>5989.7824894313271</v>
      </c>
      <c r="AC334" s="10">
        <v>18.190000000000001</v>
      </c>
      <c r="AD334" s="10">
        <v>243675</v>
      </c>
      <c r="AE334" s="10">
        <v>55923.412499999999</v>
      </c>
      <c r="AF334" s="10">
        <v>243475</v>
      </c>
      <c r="AG334" s="10">
        <v>57706.009749999997</v>
      </c>
      <c r="AH334" s="10">
        <v>0</v>
      </c>
      <c r="AI334" s="10">
        <v>0</v>
      </c>
      <c r="AJ334" s="10">
        <v>0</v>
      </c>
      <c r="AK334" s="10">
        <v>1782.59725</v>
      </c>
      <c r="AL334" s="10">
        <v>2138.0707499999999</v>
      </c>
      <c r="AM334" s="10">
        <v>2.7487981371002341</v>
      </c>
      <c r="AN334" s="10">
        <v>2.2917857138263549</v>
      </c>
      <c r="AO334" s="10">
        <v>290</v>
      </c>
      <c r="AP334" s="10">
        <v>414</v>
      </c>
      <c r="AQ334" s="10">
        <v>29.95</v>
      </c>
      <c r="AR334" s="10">
        <v>1.08</v>
      </c>
      <c r="AS334" s="10">
        <v>1.07</v>
      </c>
      <c r="AT334" s="10">
        <v>0.4</v>
      </c>
      <c r="AU334" s="10">
        <v>4900</v>
      </c>
      <c r="AV334" s="10">
        <v>1.1100000000000001</v>
      </c>
      <c r="AW334" s="9" t="s">
        <v>154</v>
      </c>
      <c r="AX334" s="9" t="s">
        <v>75</v>
      </c>
      <c r="AY334" s="12"/>
      <c r="AZ334" s="12" t="s">
        <v>77</v>
      </c>
      <c r="BA334" s="12"/>
      <c r="BB334" s="10">
        <v>0</v>
      </c>
      <c r="BC334" s="10">
        <v>1</v>
      </c>
      <c r="BD334" s="10">
        <v>25.2</v>
      </c>
      <c r="BE334" s="10">
        <v>0</v>
      </c>
      <c r="BF334" s="10">
        <v>0</v>
      </c>
      <c r="BG334" s="10">
        <v>0</v>
      </c>
      <c r="BH334" s="10">
        <v>0</v>
      </c>
      <c r="BI334" s="10">
        <v>2</v>
      </c>
      <c r="BJ334" s="10">
        <v>25718.01</v>
      </c>
      <c r="BK334" s="10">
        <v>10.83405874906985</v>
      </c>
      <c r="BL334" s="10">
        <v>1.6429664791845195</v>
      </c>
      <c r="BM334" s="10">
        <v>538</v>
      </c>
      <c r="BN334" s="9" t="s">
        <v>78</v>
      </c>
      <c r="BO334" s="9" t="s">
        <v>78</v>
      </c>
      <c r="BP334" s="12"/>
      <c r="BQ334" s="12"/>
    </row>
    <row r="335" spans="1:69" s="13" customFormat="1" ht="15" customHeight="1" x14ac:dyDescent="0.25">
      <c r="A335" s="9" t="s">
        <v>65</v>
      </c>
      <c r="B335" s="9" t="s">
        <v>66</v>
      </c>
      <c r="C335" s="9" t="s">
        <v>203</v>
      </c>
      <c r="D335" s="9" t="s">
        <v>201</v>
      </c>
      <c r="E335" s="9" t="s">
        <v>69</v>
      </c>
      <c r="F335" s="10">
        <v>10.09</v>
      </c>
      <c r="G335" s="10">
        <v>11</v>
      </c>
      <c r="H335" s="9" t="s">
        <v>86</v>
      </c>
      <c r="I335" s="9" t="s">
        <v>202</v>
      </c>
      <c r="J335" s="10">
        <v>2014</v>
      </c>
      <c r="K335" s="9" t="s">
        <v>88</v>
      </c>
      <c r="L335" s="11">
        <v>42277</v>
      </c>
      <c r="M335" s="11">
        <v>42308</v>
      </c>
      <c r="N335" s="10">
        <v>387.5</v>
      </c>
      <c r="O335" s="10">
        <v>440</v>
      </c>
      <c r="P335" s="10">
        <v>427.07</v>
      </c>
      <c r="Q335" s="10">
        <v>3.03</v>
      </c>
      <c r="R335" s="10">
        <v>447.49</v>
      </c>
      <c r="S335" s="10">
        <v>432.64</v>
      </c>
      <c r="T335" s="9" t="s">
        <v>83</v>
      </c>
      <c r="U335" s="9" t="s">
        <v>82</v>
      </c>
      <c r="V335" s="9" t="s">
        <v>74</v>
      </c>
      <c r="W335" s="32">
        <v>0.46</v>
      </c>
      <c r="X335" s="32">
        <v>0.19863636363636364</v>
      </c>
      <c r="Y335" s="32">
        <v>2.6136363636363638E-2</v>
      </c>
      <c r="Z335" s="32">
        <v>20.075714285714284</v>
      </c>
      <c r="AA335" s="10">
        <v>23162.5</v>
      </c>
      <c r="AB335" s="10">
        <v>26595.618687766902</v>
      </c>
      <c r="AC335" s="10">
        <v>12.91</v>
      </c>
      <c r="AD335" s="10">
        <v>260262</v>
      </c>
      <c r="AE335" s="10">
        <v>100851.52499999999</v>
      </c>
      <c r="AF335" s="10">
        <v>249997</v>
      </c>
      <c r="AG335" s="10">
        <v>109998.68</v>
      </c>
      <c r="AH335" s="10">
        <v>3563.6708199999998</v>
      </c>
      <c r="AI335" s="10">
        <v>0</v>
      </c>
      <c r="AJ335" s="10">
        <v>0</v>
      </c>
      <c r="AK335" s="10">
        <v>12710.82582</v>
      </c>
      <c r="AL335" s="10">
        <v>14583.30335</v>
      </c>
      <c r="AM335" s="10">
        <v>1.8222655496981706</v>
      </c>
      <c r="AN335" s="10">
        <v>1.5882889798078568</v>
      </c>
      <c r="AO335" s="10">
        <v>2150</v>
      </c>
      <c r="AP335" s="10">
        <v>1555</v>
      </c>
      <c r="AQ335" s="10">
        <v>-38.26</v>
      </c>
      <c r="AR335" s="10">
        <v>0.7</v>
      </c>
      <c r="AS335" s="10">
        <v>0.53</v>
      </c>
      <c r="AT335" s="10">
        <v>0.41</v>
      </c>
      <c r="AU335" s="10">
        <v>23162.5</v>
      </c>
      <c r="AV335" s="10">
        <v>1.139</v>
      </c>
      <c r="AW335" s="12"/>
      <c r="AX335" s="9" t="s">
        <v>75</v>
      </c>
      <c r="AY335" s="12"/>
      <c r="AZ335" s="12" t="s">
        <v>77</v>
      </c>
      <c r="BA335" s="12"/>
      <c r="BB335" s="10">
        <v>0</v>
      </c>
      <c r="BC335" s="10">
        <v>5</v>
      </c>
      <c r="BD335" s="10">
        <v>24.11</v>
      </c>
      <c r="BE335" s="10">
        <v>0</v>
      </c>
      <c r="BF335" s="10">
        <v>0</v>
      </c>
      <c r="BG335" s="10">
        <v>0</v>
      </c>
      <c r="BH335" s="10">
        <v>2</v>
      </c>
      <c r="BI335" s="10">
        <v>2</v>
      </c>
      <c r="BJ335" s="10">
        <v>61444.99</v>
      </c>
      <c r="BK335" s="10">
        <v>21.424334030683404</v>
      </c>
      <c r="BL335" s="10">
        <v>1.9229498708810422</v>
      </c>
      <c r="BM335" s="10">
        <v>1018</v>
      </c>
      <c r="BN335" s="9" t="s">
        <v>78</v>
      </c>
      <c r="BO335" s="9" t="s">
        <v>78</v>
      </c>
      <c r="BP335" s="12"/>
      <c r="BQ335" s="12"/>
    </row>
  </sheetData>
  <autoFilter ref="A1:BQ335">
    <sortState ref="A2:BQ335">
      <sortCondition ref="L1"/>
    </sortState>
  </autoFilter>
  <pageMargins left="1" right="1" top="1" bottom="1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36"/>
  <sheetViews>
    <sheetView showGridLines="0" workbookViewId="0">
      <selection activeCell="C147" sqref="C147"/>
    </sheetView>
  </sheetViews>
  <sheetFormatPr defaultRowHeight="15" x14ac:dyDescent="0.25"/>
  <cols>
    <col min="1" max="2" width="10.7109375" customWidth="1"/>
    <col min="3" max="3" width="8.5703125" customWidth="1"/>
    <col min="4" max="4" width="22.85546875" customWidth="1"/>
    <col min="5" max="5" width="10.7109375" customWidth="1"/>
    <col min="6" max="6" width="15.42578125" bestFit="1" customWidth="1"/>
    <col min="7" max="7" width="14.140625" bestFit="1" customWidth="1"/>
    <col min="8" max="8" width="7.28515625" bestFit="1" customWidth="1"/>
    <col min="9" max="9" width="10.5703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12.7109375" customWidth="1"/>
    <col min="16" max="16" width="23.140625" customWidth="1"/>
    <col min="17" max="17" width="16.5703125" bestFit="1" customWidth="1"/>
    <col min="18" max="18" width="18.28515625" customWidth="1"/>
    <col min="19" max="19" width="23.42578125" customWidth="1"/>
    <col min="20" max="20" width="16.7109375" customWidth="1"/>
    <col min="21" max="21" width="12.28515625" customWidth="1"/>
    <col min="22" max="22" width="9.140625" customWidth="1"/>
    <col min="23" max="23" width="10.7109375" customWidth="1"/>
    <col min="24" max="24" width="10.28515625" customWidth="1"/>
    <col min="25" max="26" width="17.7109375" customWidth="1"/>
    <col min="27" max="28" width="12.7109375" customWidth="1"/>
    <col min="29" max="29" width="16.140625" customWidth="1"/>
    <col min="30" max="36" width="12.7109375" customWidth="1"/>
    <col min="37" max="37" width="14.28515625" customWidth="1"/>
    <col min="38" max="38" width="24.140625" customWidth="1"/>
    <col min="39" max="39" width="14.28515625" bestFit="1" customWidth="1"/>
    <col min="40" max="40" width="22.7109375" bestFit="1" customWidth="1"/>
    <col min="41" max="41" width="12.7109375" customWidth="1"/>
    <col min="42" max="42" width="13.85546875" bestFit="1" customWidth="1"/>
    <col min="43" max="43" width="17.28515625" bestFit="1" customWidth="1"/>
    <col min="44" max="44" width="13.85546875" customWidth="1"/>
    <col min="45" max="45" width="22" bestFit="1" customWidth="1"/>
    <col min="46" max="46" width="15.140625" customWidth="1"/>
    <col min="47" max="49" width="12.7109375" customWidth="1"/>
    <col min="50" max="50" width="18.42578125" customWidth="1"/>
    <col min="51" max="51" width="18.5703125" customWidth="1"/>
    <col min="52" max="64" width="12.7109375" customWidth="1"/>
    <col min="65" max="65" width="17.5703125" customWidth="1"/>
    <col min="66" max="66" width="19.7109375" bestFit="1" customWidth="1"/>
    <col min="67" max="67" width="18.85546875" bestFit="1" customWidth="1"/>
    <col min="68" max="69" width="12.7109375" customWidth="1"/>
  </cols>
  <sheetData>
    <row r="1" spans="1:69" ht="3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22</v>
      </c>
      <c r="AB1" s="1" t="s">
        <v>23</v>
      </c>
      <c r="AC1" s="2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2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2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</row>
    <row r="2" spans="1:69" s="7" customFormat="1" ht="15" customHeight="1" x14ac:dyDescent="0.25">
      <c r="A2" s="3" t="s">
        <v>65</v>
      </c>
      <c r="B2" s="3" t="s">
        <v>66</v>
      </c>
      <c r="C2" s="3" t="s">
        <v>67</v>
      </c>
      <c r="D2" s="3" t="s">
        <v>68</v>
      </c>
      <c r="E2" s="3" t="s">
        <v>69</v>
      </c>
      <c r="F2" s="4">
        <v>0.97</v>
      </c>
      <c r="G2" s="4">
        <v>1.81</v>
      </c>
      <c r="H2" s="3" t="s">
        <v>70</v>
      </c>
      <c r="I2" s="3"/>
      <c r="J2" s="4">
        <v>2013</v>
      </c>
      <c r="K2" s="3" t="s">
        <v>71</v>
      </c>
      <c r="L2" s="5">
        <v>41394</v>
      </c>
      <c r="M2" s="5">
        <v>41425</v>
      </c>
      <c r="N2" s="4">
        <v>9</v>
      </c>
      <c r="O2" s="4">
        <v>17</v>
      </c>
      <c r="P2" s="4">
        <v>17.23</v>
      </c>
      <c r="Q2" s="4">
        <v>-1.33</v>
      </c>
      <c r="R2" s="4">
        <v>17.12</v>
      </c>
      <c r="S2" s="4">
        <v>19.07</v>
      </c>
      <c r="T2" s="3" t="s">
        <v>72</v>
      </c>
      <c r="U2" s="3" t="s">
        <v>73</v>
      </c>
      <c r="V2" s="3" t="s">
        <v>74</v>
      </c>
      <c r="W2" s="10">
        <f>VLOOKUP(V2,Tables!$M$2:$P$9,2,FALSE)</f>
        <v>0.44</v>
      </c>
      <c r="X2" s="10">
        <f>VLOOKUP(V2,Tables!$M$2:$P$9,3,FALSE)</f>
        <v>0.19</v>
      </c>
      <c r="Y2" s="10">
        <f>VLOOKUP(V2,Tables!$M$2:$P$9,4,FALSE)</f>
        <v>2.5000000000000001E-2</v>
      </c>
      <c r="Z2" s="10">
        <v>19.2</v>
      </c>
      <c r="AA2" s="4">
        <v>1099</v>
      </c>
      <c r="AB2" s="4">
        <v>1348.3057531812419</v>
      </c>
      <c r="AC2" s="4">
        <v>18.489999999999998</v>
      </c>
      <c r="AD2" s="4">
        <v>107775</v>
      </c>
      <c r="AE2" s="4">
        <v>969.97500000000002</v>
      </c>
      <c r="AF2" s="4">
        <v>106735</v>
      </c>
      <c r="AG2" s="4">
        <v>1814.4949999999999</v>
      </c>
      <c r="AH2" s="4">
        <v>0</v>
      </c>
      <c r="AI2" s="4">
        <v>0</v>
      </c>
      <c r="AJ2" s="4">
        <v>0</v>
      </c>
      <c r="AK2" s="4">
        <v>844.52</v>
      </c>
      <c r="AL2" s="4">
        <v>857.32820000000004</v>
      </c>
      <c r="AM2" s="4">
        <v>1.301330933548051</v>
      </c>
      <c r="AN2" s="4">
        <v>1.2818894794315643</v>
      </c>
      <c r="AO2" s="4">
        <v>1040</v>
      </c>
      <c r="AP2" s="4">
        <v>1281</v>
      </c>
      <c r="AQ2" s="4">
        <v>18.809999999999999</v>
      </c>
      <c r="AR2" s="4">
        <v>2.63</v>
      </c>
      <c r="AS2" s="4">
        <v>2.62</v>
      </c>
      <c r="AT2" s="4">
        <v>2.0499999999999998</v>
      </c>
      <c r="AU2" s="4">
        <v>749</v>
      </c>
      <c r="AV2" s="4">
        <v>2.0179999999999998</v>
      </c>
      <c r="AW2" s="6"/>
      <c r="AX2" s="3" t="s">
        <v>75</v>
      </c>
      <c r="AY2" s="3" t="s">
        <v>76</v>
      </c>
      <c r="AZ2" s="6" t="s">
        <v>77</v>
      </c>
      <c r="BA2" s="6"/>
      <c r="BB2" s="4">
        <v>0</v>
      </c>
      <c r="BC2" s="4">
        <v>3</v>
      </c>
      <c r="BD2" s="4">
        <v>17.97</v>
      </c>
      <c r="BE2" s="4">
        <v>0</v>
      </c>
      <c r="BF2" s="4">
        <v>0</v>
      </c>
      <c r="BG2" s="4">
        <v>0</v>
      </c>
      <c r="BH2" s="4">
        <v>0</v>
      </c>
      <c r="BI2" s="4">
        <v>2</v>
      </c>
      <c r="BJ2" s="4">
        <v>3265</v>
      </c>
      <c r="BK2" s="4">
        <v>2.9681818181818183</v>
      </c>
      <c r="BL2" s="4">
        <v>1.3794009925434905</v>
      </c>
      <c r="BM2" s="4">
        <v>470</v>
      </c>
      <c r="BN2" s="3" t="s">
        <v>78</v>
      </c>
      <c r="BO2" s="3" t="s">
        <v>78</v>
      </c>
      <c r="BP2" s="6"/>
      <c r="BQ2" s="6"/>
    </row>
    <row r="3" spans="1:69" s="7" customFormat="1" ht="15" customHeight="1" x14ac:dyDescent="0.25">
      <c r="A3" s="3" t="s">
        <v>65</v>
      </c>
      <c r="B3" s="3" t="s">
        <v>66</v>
      </c>
      <c r="C3" s="3" t="s">
        <v>67</v>
      </c>
      <c r="D3" s="3" t="s">
        <v>68</v>
      </c>
      <c r="E3" s="3" t="s">
        <v>69</v>
      </c>
      <c r="F3" s="4">
        <v>1.81</v>
      </c>
      <c r="G3" s="4">
        <v>2.71</v>
      </c>
      <c r="H3" s="3" t="s">
        <v>70</v>
      </c>
      <c r="I3" s="3"/>
      <c r="J3" s="4">
        <v>2013</v>
      </c>
      <c r="K3" s="3" t="s">
        <v>71</v>
      </c>
      <c r="L3" s="5">
        <v>41425</v>
      </c>
      <c r="M3" s="5">
        <v>41450</v>
      </c>
      <c r="N3" s="4">
        <v>17</v>
      </c>
      <c r="O3" s="4">
        <v>25.5</v>
      </c>
      <c r="P3" s="4">
        <v>28.26</v>
      </c>
      <c r="Q3" s="4">
        <v>-9.77</v>
      </c>
      <c r="R3" s="4">
        <v>27.94</v>
      </c>
      <c r="S3" s="4">
        <v>29.61</v>
      </c>
      <c r="T3" s="3" t="s">
        <v>79</v>
      </c>
      <c r="U3" s="3" t="s">
        <v>73</v>
      </c>
      <c r="V3" s="3" t="s">
        <v>74</v>
      </c>
      <c r="W3" s="10">
        <f>VLOOKUP(V3,Tables!$M$2:$N$9,2,FALSE)</f>
        <v>0.44</v>
      </c>
      <c r="X3" s="10">
        <f>VLOOKUP(V3,Tables!$M$2:$P$9,3,FALSE)</f>
        <v>0.19</v>
      </c>
      <c r="Y3" s="10">
        <f>VLOOKUP(V3,Tables!$M$2:$P$9,4,FALSE)</f>
        <v>2.5000000000000001E-2</v>
      </c>
      <c r="Z3" s="10">
        <v>19.2</v>
      </c>
      <c r="AA3" s="4">
        <v>1512.5</v>
      </c>
      <c r="AB3" s="4">
        <v>1695.0451549304539</v>
      </c>
      <c r="AC3" s="4">
        <v>10.77</v>
      </c>
      <c r="AD3" s="4">
        <v>106735</v>
      </c>
      <c r="AE3" s="4">
        <v>1814.4949999999999</v>
      </c>
      <c r="AF3" s="4">
        <v>106225</v>
      </c>
      <c r="AG3" s="4">
        <v>2708.7375000000002</v>
      </c>
      <c r="AH3" s="4">
        <v>0</v>
      </c>
      <c r="AI3" s="4">
        <v>0</v>
      </c>
      <c r="AJ3" s="4">
        <v>0</v>
      </c>
      <c r="AK3" s="4">
        <v>894.24249999999995</v>
      </c>
      <c r="AL3" s="4">
        <v>1153.4314999999999</v>
      </c>
      <c r="AM3" s="4">
        <v>1.69137566152358</v>
      </c>
      <c r="AN3" s="4">
        <v>1.3113045724865326</v>
      </c>
      <c r="AO3" s="4">
        <v>510</v>
      </c>
      <c r="AP3" s="4">
        <v>988</v>
      </c>
      <c r="AQ3" s="4">
        <v>48.38</v>
      </c>
      <c r="AR3" s="4">
        <v>2.71</v>
      </c>
      <c r="AS3" s="4">
        <v>2.58</v>
      </c>
      <c r="AT3" s="4">
        <v>1.62</v>
      </c>
      <c r="AU3" s="4">
        <v>1462.5</v>
      </c>
      <c r="AV3" s="4">
        <v>1.7010000000000001</v>
      </c>
      <c r="AW3" s="6"/>
      <c r="AX3" s="3" t="s">
        <v>75</v>
      </c>
      <c r="AY3" s="3" t="s">
        <v>76</v>
      </c>
      <c r="AZ3" s="6" t="s">
        <v>77</v>
      </c>
      <c r="BA3" s="6"/>
      <c r="BB3" s="4">
        <v>0</v>
      </c>
      <c r="BC3" s="4">
        <v>1</v>
      </c>
      <c r="BD3" s="4">
        <v>11.93</v>
      </c>
      <c r="BE3" s="4">
        <v>0</v>
      </c>
      <c r="BF3" s="4">
        <v>0</v>
      </c>
      <c r="BG3" s="4">
        <v>0</v>
      </c>
      <c r="BH3" s="4">
        <v>0</v>
      </c>
      <c r="BI3" s="4">
        <v>2</v>
      </c>
      <c r="BJ3" s="4">
        <v>3775</v>
      </c>
      <c r="BK3" s="4">
        <v>3.4318181818181817</v>
      </c>
      <c r="BL3" s="4">
        <v>1.4734521204090387</v>
      </c>
      <c r="BM3" s="4">
        <v>430</v>
      </c>
      <c r="BN3" s="3" t="s">
        <v>78</v>
      </c>
      <c r="BO3" s="3" t="s">
        <v>78</v>
      </c>
      <c r="BP3" s="6"/>
      <c r="BQ3" s="6"/>
    </row>
    <row r="4" spans="1:69" s="7" customFormat="1" ht="15" customHeight="1" x14ac:dyDescent="0.25">
      <c r="A4" s="3" t="s">
        <v>65</v>
      </c>
      <c r="B4" s="3" t="s">
        <v>66</v>
      </c>
      <c r="C4" s="3" t="s">
        <v>67</v>
      </c>
      <c r="D4" s="3" t="s">
        <v>68</v>
      </c>
      <c r="E4" s="3" t="s">
        <v>69</v>
      </c>
      <c r="F4" s="4">
        <v>2.71</v>
      </c>
      <c r="G4" s="4">
        <v>3.08</v>
      </c>
      <c r="H4" s="3" t="s">
        <v>70</v>
      </c>
      <c r="I4" s="3"/>
      <c r="J4" s="4">
        <v>2013</v>
      </c>
      <c r="K4" s="3" t="s">
        <v>71</v>
      </c>
      <c r="L4" s="5">
        <v>41450</v>
      </c>
      <c r="M4" s="5">
        <v>41455</v>
      </c>
      <c r="N4" s="4">
        <v>25.5</v>
      </c>
      <c r="O4" s="4">
        <v>29</v>
      </c>
      <c r="P4" s="4">
        <v>27.89</v>
      </c>
      <c r="Q4" s="4">
        <v>3.98</v>
      </c>
      <c r="R4" s="4">
        <v>27.56</v>
      </c>
      <c r="S4" s="4">
        <v>28.68</v>
      </c>
      <c r="T4" s="3" t="s">
        <v>79</v>
      </c>
      <c r="U4" s="3" t="s">
        <v>73</v>
      </c>
      <c r="V4" s="3" t="s">
        <v>74</v>
      </c>
      <c r="W4" s="10">
        <f>VLOOKUP(V4,Tables!$M$2:$N$9,2,FALSE)</f>
        <v>0.44</v>
      </c>
      <c r="X4" s="10">
        <f>VLOOKUP(V4,Tables!$M$2:$P$9,3,FALSE)</f>
        <v>0.19</v>
      </c>
      <c r="Y4" s="10">
        <f>VLOOKUP(V4,Tables!$M$2:$P$9,4,FALSE)</f>
        <v>2.5000000000000001E-2</v>
      </c>
      <c r="Z4" s="10">
        <v>19.2</v>
      </c>
      <c r="AA4" s="4">
        <v>325</v>
      </c>
      <c r="AB4" s="4">
        <v>434.68620855481481</v>
      </c>
      <c r="AC4" s="4">
        <v>25.23</v>
      </c>
      <c r="AD4" s="4">
        <v>106225</v>
      </c>
      <c r="AE4" s="4">
        <v>2708.7375000000002</v>
      </c>
      <c r="AF4" s="4">
        <v>106135</v>
      </c>
      <c r="AG4" s="4">
        <v>3077.915</v>
      </c>
      <c r="AH4" s="4">
        <v>0</v>
      </c>
      <c r="AI4" s="4">
        <v>0</v>
      </c>
      <c r="AJ4" s="4">
        <v>0</v>
      </c>
      <c r="AK4" s="4">
        <v>369.17750000000001</v>
      </c>
      <c r="AL4" s="4">
        <v>216.34309999999999</v>
      </c>
      <c r="AM4" s="8">
        <v>0.88033534004645464</v>
      </c>
      <c r="AN4" s="4">
        <v>1.5022434272227772</v>
      </c>
      <c r="AO4" s="4">
        <v>130</v>
      </c>
      <c r="AP4" s="4">
        <v>228</v>
      </c>
      <c r="AQ4" s="4">
        <v>42.98</v>
      </c>
      <c r="AR4" s="4">
        <v>2.25</v>
      </c>
      <c r="AS4" s="4">
        <v>2.31</v>
      </c>
      <c r="AT4" s="4">
        <v>2.57</v>
      </c>
      <c r="AU4" s="4">
        <v>325</v>
      </c>
      <c r="AV4" s="4">
        <v>1.7010000000000001</v>
      </c>
      <c r="AW4" s="6"/>
      <c r="AX4" s="3" t="s">
        <v>75</v>
      </c>
      <c r="AY4" s="3" t="s">
        <v>76</v>
      </c>
      <c r="AZ4" s="6" t="s">
        <v>77</v>
      </c>
      <c r="BA4" s="6"/>
      <c r="BB4" s="4">
        <v>0</v>
      </c>
      <c r="BC4" s="4">
        <v>1</v>
      </c>
      <c r="BD4" s="4">
        <v>20.25</v>
      </c>
      <c r="BE4" s="4">
        <v>0</v>
      </c>
      <c r="BF4" s="4">
        <v>0</v>
      </c>
      <c r="BG4" s="4">
        <v>0</v>
      </c>
      <c r="BH4" s="4">
        <v>0</v>
      </c>
      <c r="BI4" s="4">
        <v>2</v>
      </c>
      <c r="BJ4" s="4">
        <v>3865</v>
      </c>
      <c r="BK4" s="4">
        <v>3.5136363636363637</v>
      </c>
      <c r="BL4" s="4">
        <v>1.3727505368010589</v>
      </c>
      <c r="BM4" s="4">
        <v>419</v>
      </c>
      <c r="BN4" s="3" t="s">
        <v>78</v>
      </c>
      <c r="BO4" s="3" t="s">
        <v>78</v>
      </c>
      <c r="BP4" s="6"/>
      <c r="BQ4" s="6"/>
    </row>
    <row r="5" spans="1:69" s="13" customFormat="1" ht="15" customHeight="1" x14ac:dyDescent="0.25">
      <c r="A5" s="9" t="s">
        <v>65</v>
      </c>
      <c r="B5" s="9" t="s">
        <v>66</v>
      </c>
      <c r="C5" s="9" t="s">
        <v>67</v>
      </c>
      <c r="D5" s="9" t="s">
        <v>273</v>
      </c>
      <c r="E5" s="9" t="s">
        <v>69</v>
      </c>
      <c r="F5" s="10">
        <v>0.68</v>
      </c>
      <c r="G5" s="10">
        <v>2.8</v>
      </c>
      <c r="H5" s="9" t="s">
        <v>86</v>
      </c>
      <c r="I5" s="9"/>
      <c r="J5" s="10">
        <v>2015</v>
      </c>
      <c r="K5" s="9" t="s">
        <v>71</v>
      </c>
      <c r="L5" s="11">
        <v>42091</v>
      </c>
      <c r="M5" s="11">
        <v>42178</v>
      </c>
      <c r="N5" s="10">
        <v>6.6</v>
      </c>
      <c r="O5" s="10">
        <v>28.14</v>
      </c>
      <c r="P5" s="10">
        <v>25.6</v>
      </c>
      <c r="Q5" s="10">
        <v>9.92</v>
      </c>
      <c r="R5" s="10">
        <v>27.01</v>
      </c>
      <c r="S5" s="10">
        <v>32.18</v>
      </c>
      <c r="T5" s="9" t="s">
        <v>79</v>
      </c>
      <c r="U5" s="9" t="s">
        <v>73</v>
      </c>
      <c r="V5" s="9" t="s">
        <v>74</v>
      </c>
      <c r="W5" s="10">
        <f>VLOOKUP(V5,Tables!$M$2:$N$9,2,FALSE)</f>
        <v>0.44</v>
      </c>
      <c r="X5" s="10">
        <f>VLOOKUP(V5,Tables!$M$2:$P$9,3,FALSE)</f>
        <v>0.19</v>
      </c>
      <c r="Y5" s="10">
        <f>VLOOKUP(V5,Tables!$M$2:$P$9,4,FALSE)</f>
        <v>2.5000000000000001E-2</v>
      </c>
      <c r="Z5" s="10">
        <v>19.2</v>
      </c>
      <c r="AA5" s="10">
        <v>2542</v>
      </c>
      <c r="AB5" s="10">
        <v>3451.7356928419204</v>
      </c>
      <c r="AC5" s="10">
        <v>26.36</v>
      </c>
      <c r="AD5" s="10">
        <v>103100</v>
      </c>
      <c r="AE5" s="10">
        <v>680.46</v>
      </c>
      <c r="AF5" s="10">
        <v>99535</v>
      </c>
      <c r="AG5" s="10">
        <v>2800.9149000000002</v>
      </c>
      <c r="AH5" s="10">
        <v>0</v>
      </c>
      <c r="AI5" s="10">
        <v>0</v>
      </c>
      <c r="AJ5" s="10">
        <v>0</v>
      </c>
      <c r="AK5" s="10">
        <v>2120.4549000000002</v>
      </c>
      <c r="AL5" s="10">
        <v>2007.98035</v>
      </c>
      <c r="AM5" s="10">
        <v>1.1987993708331171</v>
      </c>
      <c r="AN5" s="10">
        <v>1.2659486433719334</v>
      </c>
      <c r="AO5" s="10">
        <v>3535</v>
      </c>
      <c r="AP5" s="10">
        <v>3566</v>
      </c>
      <c r="AQ5" s="10">
        <v>0.87</v>
      </c>
      <c r="AR5" s="10">
        <v>1.95</v>
      </c>
      <c r="AS5" s="10">
        <v>2</v>
      </c>
      <c r="AT5" s="10">
        <v>1.67</v>
      </c>
      <c r="AU5" s="10">
        <v>1661.5</v>
      </c>
      <c r="AV5" s="10">
        <v>1.641</v>
      </c>
      <c r="AW5" s="12"/>
      <c r="AX5" s="9" t="s">
        <v>75</v>
      </c>
      <c r="AY5" s="12"/>
      <c r="AZ5" s="12" t="s">
        <v>77</v>
      </c>
      <c r="BA5" s="12"/>
      <c r="BB5" s="10">
        <v>0</v>
      </c>
      <c r="BC5" s="10">
        <v>2</v>
      </c>
      <c r="BD5" s="10">
        <v>17.88</v>
      </c>
      <c r="BE5" s="10">
        <v>0</v>
      </c>
      <c r="BF5" s="10">
        <v>0</v>
      </c>
      <c r="BG5" s="10">
        <v>0</v>
      </c>
      <c r="BH5" s="10">
        <v>0</v>
      </c>
      <c r="BI5" s="10">
        <v>1</v>
      </c>
      <c r="BJ5" s="10">
        <v>3535</v>
      </c>
      <c r="BK5" s="10">
        <v>3.4287099903006788</v>
      </c>
      <c r="BL5" s="10">
        <v>1.1987993708331171</v>
      </c>
      <c r="BM5" s="10">
        <v>419</v>
      </c>
      <c r="BN5" s="9" t="s">
        <v>78</v>
      </c>
      <c r="BO5" s="9" t="s">
        <v>78</v>
      </c>
      <c r="BP5" s="12"/>
      <c r="BQ5" s="12"/>
    </row>
    <row r="6" spans="1:69" s="13" customFormat="1" ht="15" customHeight="1" x14ac:dyDescent="0.25">
      <c r="A6" s="9" t="s">
        <v>65</v>
      </c>
      <c r="B6" s="9" t="s">
        <v>66</v>
      </c>
      <c r="C6" s="9" t="s">
        <v>67</v>
      </c>
      <c r="D6" s="9" t="s">
        <v>273</v>
      </c>
      <c r="E6" s="9" t="s">
        <v>69</v>
      </c>
      <c r="F6" s="10">
        <v>2.8</v>
      </c>
      <c r="G6" s="10">
        <v>6.44</v>
      </c>
      <c r="H6" s="9" t="s">
        <v>86</v>
      </c>
      <c r="I6" s="9"/>
      <c r="J6" s="10">
        <v>2015</v>
      </c>
      <c r="K6" s="9" t="s">
        <v>71</v>
      </c>
      <c r="L6" s="11">
        <v>42178</v>
      </c>
      <c r="M6" s="11">
        <v>42227</v>
      </c>
      <c r="N6" s="10">
        <v>28.14</v>
      </c>
      <c r="O6" s="10">
        <v>67.09</v>
      </c>
      <c r="P6" s="10">
        <v>62.21</v>
      </c>
      <c r="Q6" s="10">
        <v>7.84</v>
      </c>
      <c r="R6" s="10">
        <v>65.12</v>
      </c>
      <c r="S6" s="10">
        <v>65.55</v>
      </c>
      <c r="T6" s="9" t="s">
        <v>89</v>
      </c>
      <c r="U6" s="9" t="s">
        <v>90</v>
      </c>
      <c r="V6" s="9" t="s">
        <v>74</v>
      </c>
      <c r="W6" s="10">
        <f>VLOOKUP(V6,Tables!$M$2:$N$9,2,FALSE)</f>
        <v>0.44</v>
      </c>
      <c r="X6" s="10">
        <f>VLOOKUP(V6,Tables!$M$2:$P$9,3,FALSE)</f>
        <v>0.19</v>
      </c>
      <c r="Y6" s="10">
        <f>VLOOKUP(V6,Tables!$M$2:$P$9,4,FALSE)</f>
        <v>2.5000000000000001E-2</v>
      </c>
      <c r="Z6" s="10">
        <v>19.2</v>
      </c>
      <c r="AA6" s="10">
        <v>4469.1000000000004</v>
      </c>
      <c r="AB6" s="10">
        <v>4933.7456835808916</v>
      </c>
      <c r="AC6" s="10">
        <v>9.42</v>
      </c>
      <c r="AD6" s="10">
        <v>99535</v>
      </c>
      <c r="AE6" s="10">
        <v>2800.9149000000002</v>
      </c>
      <c r="AF6" s="10">
        <v>96035</v>
      </c>
      <c r="AG6" s="10">
        <v>6442.9881500000001</v>
      </c>
      <c r="AH6" s="10">
        <v>0</v>
      </c>
      <c r="AI6" s="10">
        <v>0</v>
      </c>
      <c r="AJ6" s="10">
        <v>0</v>
      </c>
      <c r="AK6" s="10">
        <v>3642.0732499999999</v>
      </c>
      <c r="AL6" s="10">
        <v>3452.8843000000002</v>
      </c>
      <c r="AM6" s="10">
        <v>1.2270758145789626</v>
      </c>
      <c r="AN6" s="10">
        <v>1.2943092243200851</v>
      </c>
      <c r="AO6" s="10">
        <v>1030</v>
      </c>
      <c r="AP6" s="10">
        <v>1473</v>
      </c>
      <c r="AQ6" s="10">
        <v>30.07</v>
      </c>
      <c r="AR6" s="10">
        <v>2.09</v>
      </c>
      <c r="AS6" s="10">
        <v>2.12</v>
      </c>
      <c r="AT6" s="10">
        <v>1.77</v>
      </c>
      <c r="AU6" s="10">
        <v>3312.5</v>
      </c>
      <c r="AV6" s="10">
        <v>1.25</v>
      </c>
      <c r="AW6" s="12"/>
      <c r="AX6" s="9" t="s">
        <v>75</v>
      </c>
      <c r="AY6" s="12"/>
      <c r="AZ6" s="12" t="s">
        <v>77</v>
      </c>
      <c r="BA6" s="12"/>
      <c r="BB6" s="10">
        <v>0</v>
      </c>
      <c r="BC6" s="10">
        <v>2</v>
      </c>
      <c r="BD6" s="10">
        <v>24.3</v>
      </c>
      <c r="BE6" s="10">
        <v>0</v>
      </c>
      <c r="BF6" s="10">
        <v>0</v>
      </c>
      <c r="BG6" s="10">
        <v>0</v>
      </c>
      <c r="BH6" s="10">
        <v>0</v>
      </c>
      <c r="BI6" s="10">
        <v>2</v>
      </c>
      <c r="BJ6" s="10">
        <v>4515</v>
      </c>
      <c r="BK6" s="10">
        <v>4.3792434529582929</v>
      </c>
      <c r="BL6" s="10">
        <v>1.2097294483498531</v>
      </c>
      <c r="BM6" s="10">
        <v>419</v>
      </c>
      <c r="BN6" s="9" t="s">
        <v>78</v>
      </c>
      <c r="BO6" s="9" t="s">
        <v>78</v>
      </c>
      <c r="BP6" s="12"/>
      <c r="BQ6" s="12"/>
    </row>
    <row r="7" spans="1:69" s="13" customFormat="1" ht="15" customHeight="1" x14ac:dyDescent="0.25">
      <c r="A7" s="9" t="s">
        <v>65</v>
      </c>
      <c r="B7" s="9" t="s">
        <v>66</v>
      </c>
      <c r="C7" s="9" t="s">
        <v>80</v>
      </c>
      <c r="D7" s="9" t="s">
        <v>68</v>
      </c>
      <c r="E7" s="9" t="s">
        <v>69</v>
      </c>
      <c r="F7" s="10">
        <v>5.34</v>
      </c>
      <c r="G7" s="10">
        <v>6.79</v>
      </c>
      <c r="H7" s="9" t="s">
        <v>70</v>
      </c>
      <c r="I7" s="9"/>
      <c r="J7" s="10">
        <v>2013</v>
      </c>
      <c r="K7" s="9" t="s">
        <v>71</v>
      </c>
      <c r="L7" s="11">
        <v>41759</v>
      </c>
      <c r="M7" s="11">
        <v>41821</v>
      </c>
      <c r="N7" s="10">
        <v>202.7</v>
      </c>
      <c r="O7" s="10">
        <v>261</v>
      </c>
      <c r="P7" s="10">
        <v>264.14999999999998</v>
      </c>
      <c r="Q7" s="10">
        <v>-1.19</v>
      </c>
      <c r="R7" s="10">
        <v>238.1</v>
      </c>
      <c r="S7" s="10">
        <v>267.95999999999998</v>
      </c>
      <c r="T7" s="9" t="s">
        <v>81</v>
      </c>
      <c r="U7" s="9" t="s">
        <v>82</v>
      </c>
      <c r="V7" s="9" t="s">
        <v>74</v>
      </c>
      <c r="W7" s="10">
        <f>VLOOKUP(V7,Tables!$M$2:$N$9,2,FALSE)</f>
        <v>0.44</v>
      </c>
      <c r="X7" s="10">
        <f>VLOOKUP(V7,Tables!$M$2:$P$9,3,FALSE)</f>
        <v>0.19</v>
      </c>
      <c r="Y7" s="10">
        <f>VLOOKUP(V7,Tables!$M$2:$P$9,4,FALSE)</f>
        <v>2.5000000000000001E-2</v>
      </c>
      <c r="Z7" s="10">
        <v>19.2</v>
      </c>
      <c r="AA7" s="10">
        <v>8675</v>
      </c>
      <c r="AB7" s="10">
        <v>9232.2963398392367</v>
      </c>
      <c r="AC7" s="10">
        <v>6.04</v>
      </c>
      <c r="AD7" s="10">
        <v>73780</v>
      </c>
      <c r="AE7" s="10">
        <v>14955.206</v>
      </c>
      <c r="AF7" s="10">
        <v>72790</v>
      </c>
      <c r="AG7" s="10">
        <v>18998.189999999999</v>
      </c>
      <c r="AH7" s="10">
        <v>0</v>
      </c>
      <c r="AI7" s="10">
        <v>0</v>
      </c>
      <c r="AJ7" s="10">
        <v>0</v>
      </c>
      <c r="AK7" s="10">
        <v>4042.9839999999999</v>
      </c>
      <c r="AL7" s="10">
        <v>2376.0929999999998</v>
      </c>
      <c r="AM7" s="10">
        <v>2.1456923895815567</v>
      </c>
      <c r="AN7" s="10">
        <v>3.6509513726945872</v>
      </c>
      <c r="AO7" s="10">
        <v>990</v>
      </c>
      <c r="AP7" s="10">
        <v>876</v>
      </c>
      <c r="AQ7" s="10">
        <v>-13.01</v>
      </c>
      <c r="AR7" s="10">
        <v>0.83</v>
      </c>
      <c r="AS7" s="10">
        <v>0.87</v>
      </c>
      <c r="AT7" s="10">
        <v>0.41</v>
      </c>
      <c r="AU7" s="10">
        <v>6012.5</v>
      </c>
      <c r="AV7" s="10">
        <v>1.121</v>
      </c>
      <c r="AW7" s="12"/>
      <c r="AX7" s="9" t="s">
        <v>75</v>
      </c>
      <c r="AY7" s="9" t="s">
        <v>76</v>
      </c>
      <c r="AZ7" s="12" t="s">
        <v>77</v>
      </c>
      <c r="BA7" s="12"/>
      <c r="BB7" s="10">
        <v>0</v>
      </c>
      <c r="BC7" s="10">
        <v>15</v>
      </c>
      <c r="BD7" s="10">
        <v>18.95</v>
      </c>
      <c r="BE7" s="10">
        <v>0</v>
      </c>
      <c r="BF7" s="10">
        <v>0</v>
      </c>
      <c r="BG7" s="10">
        <v>0</v>
      </c>
      <c r="BH7" s="10">
        <v>0</v>
      </c>
      <c r="BI7" s="10">
        <v>2</v>
      </c>
      <c r="BJ7" s="10">
        <v>54765</v>
      </c>
      <c r="BK7" s="10">
        <v>49.786363636363639</v>
      </c>
      <c r="BL7" s="10">
        <v>2.2343916661601542</v>
      </c>
      <c r="BM7" s="10">
        <v>356</v>
      </c>
      <c r="BN7" s="9" t="s">
        <v>78</v>
      </c>
      <c r="BO7" s="9" t="s">
        <v>78</v>
      </c>
      <c r="BP7" s="12"/>
      <c r="BQ7" s="12"/>
    </row>
    <row r="8" spans="1:69" s="13" customFormat="1" ht="15" customHeight="1" x14ac:dyDescent="0.25">
      <c r="A8" s="9" t="s">
        <v>65</v>
      </c>
      <c r="B8" s="9" t="s">
        <v>66</v>
      </c>
      <c r="C8" s="9" t="s">
        <v>80</v>
      </c>
      <c r="D8" s="9" t="s">
        <v>68</v>
      </c>
      <c r="E8" s="9" t="s">
        <v>69</v>
      </c>
      <c r="F8" s="10">
        <v>6.79</v>
      </c>
      <c r="G8" s="10">
        <v>7.94</v>
      </c>
      <c r="H8" s="9" t="s">
        <v>70</v>
      </c>
      <c r="I8" s="9"/>
      <c r="J8" s="10">
        <v>2013</v>
      </c>
      <c r="K8" s="9" t="s">
        <v>71</v>
      </c>
      <c r="L8" s="11">
        <v>41821</v>
      </c>
      <c r="M8" s="11">
        <v>41851</v>
      </c>
      <c r="N8" s="10">
        <v>261</v>
      </c>
      <c r="O8" s="10">
        <v>309.20999999999998</v>
      </c>
      <c r="P8" s="10">
        <v>310.2</v>
      </c>
      <c r="Q8" s="10">
        <v>-0.32</v>
      </c>
      <c r="R8" s="10">
        <v>309.20999999999998</v>
      </c>
      <c r="S8" s="10">
        <v>303.91000000000003</v>
      </c>
      <c r="T8" s="9" t="s">
        <v>83</v>
      </c>
      <c r="U8" s="9" t="s">
        <v>82</v>
      </c>
      <c r="V8" s="9" t="s">
        <v>74</v>
      </c>
      <c r="W8" s="10">
        <f>VLOOKUP(V8,Tables!$M$2:$N$9,2,FALSE)</f>
        <v>0.44</v>
      </c>
      <c r="X8" s="10">
        <f>VLOOKUP(V8,Tables!$M$2:$P$9,3,FALSE)</f>
        <v>0.19</v>
      </c>
      <c r="Y8" s="10">
        <f>VLOOKUP(V8,Tables!$M$2:$P$9,4,FALSE)</f>
        <v>2.5000000000000001E-2</v>
      </c>
      <c r="Z8" s="10">
        <v>19.2</v>
      </c>
      <c r="AA8" s="10">
        <v>6912.5</v>
      </c>
      <c r="AB8" s="10">
        <v>6014.4655869650842</v>
      </c>
      <c r="AC8" s="10">
        <v>-14.93</v>
      </c>
      <c r="AD8" s="10">
        <v>72790</v>
      </c>
      <c r="AE8" s="10">
        <v>18998.189999999999</v>
      </c>
      <c r="AF8" s="10">
        <v>71900</v>
      </c>
      <c r="AG8" s="10">
        <v>22232.199000000001</v>
      </c>
      <c r="AH8" s="10">
        <v>0</v>
      </c>
      <c r="AI8" s="10">
        <v>0</v>
      </c>
      <c r="AJ8" s="10">
        <v>0</v>
      </c>
      <c r="AK8" s="10">
        <v>3234.009</v>
      </c>
      <c r="AL8" s="10">
        <v>3234.009</v>
      </c>
      <c r="AM8" s="10">
        <v>2.1374399390972627</v>
      </c>
      <c r="AN8" s="10">
        <v>2.1374399390972627</v>
      </c>
      <c r="AO8" s="10">
        <v>890</v>
      </c>
      <c r="AP8" s="10">
        <v>403</v>
      </c>
      <c r="AQ8" s="10">
        <v>-120.84</v>
      </c>
      <c r="AR8" s="10">
        <v>1.1200000000000001</v>
      </c>
      <c r="AS8" s="10">
        <v>1.1200000000000001</v>
      </c>
      <c r="AT8" s="10">
        <v>0.56999999999999995</v>
      </c>
      <c r="AU8" s="10">
        <v>6912.5</v>
      </c>
      <c r="AV8" s="10">
        <v>1.1200000000000001</v>
      </c>
      <c r="AW8" s="12"/>
      <c r="AX8" s="9" t="s">
        <v>75</v>
      </c>
      <c r="AY8" s="9" t="s">
        <v>76</v>
      </c>
      <c r="AZ8" s="12" t="s">
        <v>77</v>
      </c>
      <c r="BA8" s="12"/>
      <c r="BB8" s="10">
        <v>0</v>
      </c>
      <c r="BC8" s="10">
        <v>6</v>
      </c>
      <c r="BD8" s="10">
        <v>22.85</v>
      </c>
      <c r="BE8" s="10">
        <v>0</v>
      </c>
      <c r="BF8" s="10">
        <v>0</v>
      </c>
      <c r="BG8" s="10">
        <v>0</v>
      </c>
      <c r="BH8" s="10">
        <v>0</v>
      </c>
      <c r="BI8" s="10">
        <v>2</v>
      </c>
      <c r="BJ8" s="10">
        <v>55655</v>
      </c>
      <c r="BK8" s="10">
        <v>50.595454545454544</v>
      </c>
      <c r="BL8" s="10">
        <v>2.220025576857283</v>
      </c>
      <c r="BM8" s="10">
        <v>476</v>
      </c>
      <c r="BN8" s="9" t="s">
        <v>78</v>
      </c>
      <c r="BO8" s="9" t="s">
        <v>78</v>
      </c>
      <c r="BP8" s="12"/>
      <c r="BQ8" s="12"/>
    </row>
    <row r="9" spans="1:69" s="13" customFormat="1" ht="15" customHeight="1" x14ac:dyDescent="0.25">
      <c r="A9" s="9" t="s">
        <v>65</v>
      </c>
      <c r="B9" s="9" t="s">
        <v>66</v>
      </c>
      <c r="C9" s="9" t="s">
        <v>80</v>
      </c>
      <c r="D9" s="9" t="s">
        <v>302</v>
      </c>
      <c r="E9" s="9" t="s">
        <v>69</v>
      </c>
      <c r="F9" s="10">
        <v>3.37</v>
      </c>
      <c r="G9" s="10">
        <v>6.51</v>
      </c>
      <c r="H9" s="9" t="s">
        <v>86</v>
      </c>
      <c r="I9" s="9" t="s">
        <v>303</v>
      </c>
      <c r="J9" s="10">
        <v>2014</v>
      </c>
      <c r="K9" s="9" t="s">
        <v>214</v>
      </c>
      <c r="L9" s="11">
        <v>42109</v>
      </c>
      <c r="M9" s="11">
        <v>42202</v>
      </c>
      <c r="N9" s="10">
        <v>81.84</v>
      </c>
      <c r="O9" s="10">
        <v>160.85</v>
      </c>
      <c r="P9" s="10">
        <v>150.76</v>
      </c>
      <c r="Q9" s="10">
        <v>6.69</v>
      </c>
      <c r="R9" s="10">
        <v>155.62</v>
      </c>
      <c r="S9" s="10">
        <v>162.22999999999999</v>
      </c>
      <c r="T9" s="9" t="s">
        <v>115</v>
      </c>
      <c r="U9" s="9" t="s">
        <v>109</v>
      </c>
      <c r="V9" s="9" t="s">
        <v>110</v>
      </c>
      <c r="W9" s="10">
        <f>VLOOKUP(V9,Tables!$M$2:$N$9,2,FALSE)</f>
        <v>0.42</v>
      </c>
      <c r="X9" s="10">
        <f>VLOOKUP(V9,Tables!$M$2:$P$9,3,FALSE)</f>
        <v>0.2</v>
      </c>
      <c r="Y9" s="10">
        <f>VLOOKUP(V9,Tables!$M$2:$P$9,4,FALSE)</f>
        <v>4.2000000000000003E-2</v>
      </c>
      <c r="Z9" s="10">
        <v>18.329999999999998</v>
      </c>
      <c r="AA9" s="10">
        <v>13225</v>
      </c>
      <c r="AB9" s="10">
        <v>15585.12038489702</v>
      </c>
      <c r="AC9" s="10">
        <v>15.14</v>
      </c>
      <c r="AD9" s="10">
        <v>115215</v>
      </c>
      <c r="AE9" s="10">
        <v>9429.1955999999991</v>
      </c>
      <c r="AF9" s="10">
        <v>113400</v>
      </c>
      <c r="AG9" s="10">
        <v>18240.39</v>
      </c>
      <c r="AH9" s="10">
        <v>0</v>
      </c>
      <c r="AI9" s="10">
        <v>0</v>
      </c>
      <c r="AJ9" s="10">
        <v>0</v>
      </c>
      <c r="AK9" s="10">
        <v>8811.1944000000003</v>
      </c>
      <c r="AL9" s="10">
        <v>8218.1124</v>
      </c>
      <c r="AM9" s="10">
        <v>1.5009315876630756</v>
      </c>
      <c r="AN9" s="10">
        <v>1.6092503188445073</v>
      </c>
      <c r="AO9" s="10">
        <v>1855</v>
      </c>
      <c r="AP9" s="10">
        <v>3196</v>
      </c>
      <c r="AQ9" s="10">
        <v>41.96</v>
      </c>
      <c r="AR9" s="10">
        <v>1.06</v>
      </c>
      <c r="AS9" s="10">
        <v>1.08</v>
      </c>
      <c r="AT9" s="10">
        <v>0.73</v>
      </c>
      <c r="AU9" s="10">
        <v>9962.5</v>
      </c>
      <c r="AV9" s="10">
        <v>1.1100000000000001</v>
      </c>
      <c r="AW9" s="9" t="s">
        <v>154</v>
      </c>
      <c r="AX9" s="9" t="s">
        <v>75</v>
      </c>
      <c r="AY9" s="12"/>
      <c r="AZ9" s="12" t="s">
        <v>77</v>
      </c>
      <c r="BA9" s="12"/>
      <c r="BB9" s="10">
        <v>0</v>
      </c>
      <c r="BC9" s="10">
        <v>10</v>
      </c>
      <c r="BD9" s="10">
        <v>19.36</v>
      </c>
      <c r="BE9" s="10">
        <v>0</v>
      </c>
      <c r="BF9" s="10">
        <v>0</v>
      </c>
      <c r="BG9" s="10">
        <v>1</v>
      </c>
      <c r="BH9" s="10">
        <v>0</v>
      </c>
      <c r="BI9" s="10">
        <v>1</v>
      </c>
      <c r="BJ9" s="10">
        <v>10313.86</v>
      </c>
      <c r="BK9" s="10">
        <v>9.6100121398630751</v>
      </c>
      <c r="BL9" s="10">
        <v>1.6238969722100511</v>
      </c>
      <c r="BM9" s="10">
        <v>430</v>
      </c>
      <c r="BN9" s="9" t="s">
        <v>95</v>
      </c>
      <c r="BO9" s="9" t="s">
        <v>95</v>
      </c>
      <c r="BP9" s="12"/>
      <c r="BQ9" s="12"/>
    </row>
    <row r="10" spans="1:69" s="13" customFormat="1" ht="15" customHeight="1" x14ac:dyDescent="0.25">
      <c r="A10" s="9" t="s">
        <v>65</v>
      </c>
      <c r="B10" s="9" t="s">
        <v>66</v>
      </c>
      <c r="C10" s="9" t="s">
        <v>80</v>
      </c>
      <c r="D10" s="9" t="s">
        <v>302</v>
      </c>
      <c r="E10" s="9" t="s">
        <v>69</v>
      </c>
      <c r="F10" s="10">
        <v>6.51</v>
      </c>
      <c r="G10" s="10">
        <v>9.3800000000000008</v>
      </c>
      <c r="H10" s="9" t="s">
        <v>86</v>
      </c>
      <c r="I10" s="9" t="s">
        <v>303</v>
      </c>
      <c r="J10" s="10">
        <v>2014</v>
      </c>
      <c r="K10" s="9" t="s">
        <v>214</v>
      </c>
      <c r="L10" s="11">
        <v>42202</v>
      </c>
      <c r="M10" s="11">
        <v>42276</v>
      </c>
      <c r="N10" s="10">
        <v>160.85</v>
      </c>
      <c r="O10" s="10">
        <v>237.52</v>
      </c>
      <c r="P10" s="10">
        <v>247.09</v>
      </c>
      <c r="Q10" s="10">
        <v>-3.87</v>
      </c>
      <c r="R10" s="10">
        <v>248.35</v>
      </c>
      <c r="S10" s="10">
        <v>270.19</v>
      </c>
      <c r="T10" s="9" t="s">
        <v>115</v>
      </c>
      <c r="U10" s="9" t="s">
        <v>109</v>
      </c>
      <c r="V10" s="9" t="s">
        <v>110</v>
      </c>
      <c r="W10" s="10">
        <f>VLOOKUP(V10,Tables!$M$2:$N$9,2,FALSE)</f>
        <v>0.42</v>
      </c>
      <c r="X10" s="10">
        <f>VLOOKUP(V10,Tables!$M$2:$P$9,3,FALSE)</f>
        <v>0.2</v>
      </c>
      <c r="Y10" s="10">
        <f>VLOOKUP(V10,Tables!$M$2:$P$9,4,FALSE)</f>
        <v>4.2000000000000003E-2</v>
      </c>
      <c r="Z10" s="10">
        <v>18.329999999999998</v>
      </c>
      <c r="AA10" s="10">
        <v>17887.5</v>
      </c>
      <c r="AB10" s="10">
        <v>22916.767330284561</v>
      </c>
      <c r="AC10" s="10">
        <v>21.95</v>
      </c>
      <c r="AD10" s="10">
        <v>113400</v>
      </c>
      <c r="AE10" s="10">
        <v>18240.39</v>
      </c>
      <c r="AF10" s="10">
        <v>110600</v>
      </c>
      <c r="AG10" s="10">
        <v>26269.712</v>
      </c>
      <c r="AH10" s="10">
        <v>0</v>
      </c>
      <c r="AI10" s="10">
        <v>0</v>
      </c>
      <c r="AJ10" s="10">
        <v>0</v>
      </c>
      <c r="AK10" s="10">
        <v>8029.3220000000001</v>
      </c>
      <c r="AL10" s="10">
        <v>9227.1200000000008</v>
      </c>
      <c r="AM10" s="10">
        <v>2.2277721580975332</v>
      </c>
      <c r="AN10" s="10">
        <v>1.9385788848524783</v>
      </c>
      <c r="AO10" s="10">
        <v>2800</v>
      </c>
      <c r="AP10" s="10">
        <v>1917</v>
      </c>
      <c r="AQ10" s="10">
        <v>-46.06</v>
      </c>
      <c r="AR10" s="10">
        <v>1.1000000000000001</v>
      </c>
      <c r="AS10" s="10">
        <v>1.07</v>
      </c>
      <c r="AT10" s="10">
        <v>0.53</v>
      </c>
      <c r="AU10" s="10">
        <v>17362.5</v>
      </c>
      <c r="AV10" s="10">
        <v>1.1100000000000001</v>
      </c>
      <c r="AW10" s="9" t="s">
        <v>154</v>
      </c>
      <c r="AX10" s="9" t="s">
        <v>75</v>
      </c>
      <c r="AY10" s="12"/>
      <c r="AZ10" s="12" t="s">
        <v>77</v>
      </c>
      <c r="BA10" s="12"/>
      <c r="BB10" s="10">
        <v>0</v>
      </c>
      <c r="BC10" s="10">
        <v>12</v>
      </c>
      <c r="BD10" s="10">
        <v>26.63</v>
      </c>
      <c r="BE10" s="10">
        <v>0</v>
      </c>
      <c r="BF10" s="10">
        <v>0</v>
      </c>
      <c r="BG10" s="10">
        <v>0</v>
      </c>
      <c r="BH10" s="10">
        <v>0</v>
      </c>
      <c r="BI10" s="10">
        <v>2</v>
      </c>
      <c r="BJ10" s="10">
        <v>13113.86</v>
      </c>
      <c r="BK10" s="10">
        <v>12.218931980894135</v>
      </c>
      <c r="BL10" s="10">
        <v>1.7947001349681067</v>
      </c>
      <c r="BM10" s="10">
        <v>430</v>
      </c>
      <c r="BN10" s="9" t="s">
        <v>78</v>
      </c>
      <c r="BO10" s="9" t="s">
        <v>78</v>
      </c>
      <c r="BP10" s="12"/>
      <c r="BQ10" s="12"/>
    </row>
    <row r="11" spans="1:69" s="13" customFormat="1" ht="15" customHeight="1" x14ac:dyDescent="0.25">
      <c r="A11" s="9" t="s">
        <v>65</v>
      </c>
      <c r="B11" s="9" t="s">
        <v>66</v>
      </c>
      <c r="C11" s="9" t="s">
        <v>259</v>
      </c>
      <c r="D11" s="9" t="s">
        <v>260</v>
      </c>
      <c r="E11" s="9" t="s">
        <v>69</v>
      </c>
      <c r="F11" s="10">
        <v>0.51</v>
      </c>
      <c r="G11" s="10">
        <v>2.4700000000000002</v>
      </c>
      <c r="H11" s="9" t="s">
        <v>86</v>
      </c>
      <c r="I11" s="9"/>
      <c r="J11" s="10">
        <v>2015</v>
      </c>
      <c r="K11" s="9" t="s">
        <v>93</v>
      </c>
      <c r="L11" s="11">
        <v>42182</v>
      </c>
      <c r="M11" s="11">
        <v>42229</v>
      </c>
      <c r="N11" s="10">
        <v>4.1500000000000004</v>
      </c>
      <c r="O11" s="10">
        <v>20.440000000000001</v>
      </c>
      <c r="P11" s="10">
        <v>20.14</v>
      </c>
      <c r="Q11" s="10">
        <v>1.49</v>
      </c>
      <c r="R11" s="10">
        <v>20.61</v>
      </c>
      <c r="S11" s="10">
        <v>18.809999999999999</v>
      </c>
      <c r="T11" s="9" t="s">
        <v>72</v>
      </c>
      <c r="U11" s="9" t="s">
        <v>73</v>
      </c>
      <c r="V11" s="9" t="s">
        <v>74</v>
      </c>
      <c r="W11" s="10">
        <f>VLOOKUP(V11,Tables!$M$2:$N$9,2,FALSE)</f>
        <v>0.44</v>
      </c>
      <c r="X11" s="10">
        <f>VLOOKUP(V11,Tables!$M$2:$P$9,3,FALSE)</f>
        <v>0.19</v>
      </c>
      <c r="Y11" s="10">
        <f>VLOOKUP(V11,Tables!$M$2:$P$9,4,FALSE)</f>
        <v>2.5000000000000001E-2</v>
      </c>
      <c r="Z11" s="10">
        <v>19.2</v>
      </c>
      <c r="AA11" s="10">
        <v>2132</v>
      </c>
      <c r="AB11" s="10">
        <v>1941.140613453982</v>
      </c>
      <c r="AC11" s="10">
        <v>-9.83</v>
      </c>
      <c r="AD11" s="10">
        <v>122400</v>
      </c>
      <c r="AE11" s="10">
        <v>507.96</v>
      </c>
      <c r="AF11" s="10">
        <v>120800</v>
      </c>
      <c r="AG11" s="10">
        <v>2469.152</v>
      </c>
      <c r="AH11" s="10">
        <v>0</v>
      </c>
      <c r="AI11" s="10">
        <v>0</v>
      </c>
      <c r="AJ11" s="10">
        <v>0</v>
      </c>
      <c r="AK11" s="10">
        <v>1961.192</v>
      </c>
      <c r="AL11" s="10">
        <v>1981.7280000000001</v>
      </c>
      <c r="AM11" s="10">
        <v>1.087093971421462</v>
      </c>
      <c r="AN11" s="10">
        <v>1.0758287716578663</v>
      </c>
      <c r="AO11" s="10">
        <v>1600</v>
      </c>
      <c r="AP11" s="10">
        <v>2439</v>
      </c>
      <c r="AQ11" s="10">
        <v>34.4</v>
      </c>
      <c r="AR11" s="10">
        <v>3.66</v>
      </c>
      <c r="AS11" s="10">
        <v>3.64</v>
      </c>
      <c r="AT11" s="10">
        <v>3.39</v>
      </c>
      <c r="AU11" s="10">
        <v>1283</v>
      </c>
      <c r="AV11" s="10">
        <v>1.97</v>
      </c>
      <c r="AW11" s="12"/>
      <c r="AX11" s="9" t="s">
        <v>123</v>
      </c>
      <c r="AY11" s="12"/>
      <c r="AZ11" s="12" t="s">
        <v>77</v>
      </c>
      <c r="BA11" s="12"/>
      <c r="BB11" s="10">
        <v>0</v>
      </c>
      <c r="BC11" s="10">
        <v>0</v>
      </c>
      <c r="BD11" s="10">
        <v>24.81</v>
      </c>
      <c r="BE11" s="10">
        <v>0</v>
      </c>
      <c r="BF11" s="10">
        <v>0</v>
      </c>
      <c r="BG11" s="10">
        <v>0</v>
      </c>
      <c r="BH11" s="10">
        <v>0</v>
      </c>
      <c r="BI11" s="10">
        <v>1</v>
      </c>
      <c r="BJ11" s="10">
        <v>1600</v>
      </c>
      <c r="BK11" s="10">
        <v>1.3071895424836601</v>
      </c>
      <c r="BL11" s="10">
        <v>1.087093971421462</v>
      </c>
      <c r="BM11" s="10">
        <v>430</v>
      </c>
      <c r="BN11" s="9" t="s">
        <v>78</v>
      </c>
      <c r="BO11" s="9" t="s">
        <v>78</v>
      </c>
      <c r="BP11" s="12"/>
      <c r="BQ11" s="12"/>
    </row>
    <row r="12" spans="1:69" s="13" customFormat="1" ht="15" customHeight="1" x14ac:dyDescent="0.25">
      <c r="A12" s="9" t="s">
        <v>65</v>
      </c>
      <c r="B12" s="9" t="s">
        <v>66</v>
      </c>
      <c r="C12" s="9" t="s">
        <v>259</v>
      </c>
      <c r="D12" s="9" t="s">
        <v>302</v>
      </c>
      <c r="E12" s="9" t="s">
        <v>69</v>
      </c>
      <c r="F12" s="10">
        <v>0.38</v>
      </c>
      <c r="G12" s="10">
        <v>3.3</v>
      </c>
      <c r="H12" s="9" t="s">
        <v>86</v>
      </c>
      <c r="I12" s="9" t="s">
        <v>303</v>
      </c>
      <c r="J12" s="10">
        <v>2014</v>
      </c>
      <c r="K12" s="9" t="s">
        <v>214</v>
      </c>
      <c r="L12" s="11">
        <v>41851</v>
      </c>
      <c r="M12" s="11">
        <v>41915</v>
      </c>
      <c r="N12" s="10">
        <v>3.45</v>
      </c>
      <c r="O12" s="10">
        <v>30.41</v>
      </c>
      <c r="P12" s="10">
        <v>27.38</v>
      </c>
      <c r="Q12" s="10">
        <v>11.07</v>
      </c>
      <c r="R12" s="10">
        <v>28.26</v>
      </c>
      <c r="S12" s="10">
        <v>28.82</v>
      </c>
      <c r="T12" s="9" t="s">
        <v>79</v>
      </c>
      <c r="U12" s="9" t="s">
        <v>73</v>
      </c>
      <c r="V12" s="9" t="s">
        <v>74</v>
      </c>
      <c r="W12" s="10">
        <f>VLOOKUP(V12,Tables!$M$2:$N$9,2,FALSE)</f>
        <v>0.44</v>
      </c>
      <c r="X12" s="10">
        <f>VLOOKUP(V12,Tables!$M$2:$P$9,3,FALSE)</f>
        <v>0.19</v>
      </c>
      <c r="Y12" s="10">
        <f>VLOOKUP(V12,Tables!$M$2:$P$9,4,FALSE)</f>
        <v>2.5000000000000001E-2</v>
      </c>
      <c r="Z12" s="10">
        <v>19.2</v>
      </c>
      <c r="AA12" s="10">
        <v>3088</v>
      </c>
      <c r="AB12" s="10">
        <v>3284.845029450817</v>
      </c>
      <c r="AC12" s="10">
        <v>5.99</v>
      </c>
      <c r="AD12" s="10">
        <v>110400</v>
      </c>
      <c r="AE12" s="10">
        <v>380.88</v>
      </c>
      <c r="AF12" s="10">
        <v>108580</v>
      </c>
      <c r="AG12" s="10">
        <v>3301.9178000000002</v>
      </c>
      <c r="AH12" s="10">
        <v>0</v>
      </c>
      <c r="AI12" s="10">
        <v>0</v>
      </c>
      <c r="AJ12" s="10">
        <v>0</v>
      </c>
      <c r="AK12" s="10">
        <v>2921.0378000000001</v>
      </c>
      <c r="AL12" s="10">
        <v>2687.5907999999999</v>
      </c>
      <c r="AM12" s="10">
        <v>1.0571585208517329</v>
      </c>
      <c r="AN12" s="10">
        <v>1.1489844361723518</v>
      </c>
      <c r="AO12" s="10">
        <v>1820</v>
      </c>
      <c r="AP12" s="10">
        <v>2912</v>
      </c>
      <c r="AQ12" s="10">
        <v>37.5</v>
      </c>
      <c r="AR12" s="10">
        <v>3.57</v>
      </c>
      <c r="AS12" s="10">
        <v>3.75</v>
      </c>
      <c r="AT12" s="10">
        <v>3.4</v>
      </c>
      <c r="AU12" s="10">
        <v>1914</v>
      </c>
      <c r="AV12" s="10">
        <v>1.6080000000000001</v>
      </c>
      <c r="AW12" s="12"/>
      <c r="AX12" s="9" t="s">
        <v>75</v>
      </c>
      <c r="AY12" s="12"/>
      <c r="AZ12" s="12" t="s">
        <v>77</v>
      </c>
      <c r="BA12" s="12"/>
      <c r="BB12" s="10">
        <v>0</v>
      </c>
      <c r="BC12" s="10">
        <v>2</v>
      </c>
      <c r="BD12" s="10">
        <v>23.54</v>
      </c>
      <c r="BE12" s="10">
        <v>0</v>
      </c>
      <c r="BF12" s="10">
        <v>0</v>
      </c>
      <c r="BG12" s="10">
        <v>0</v>
      </c>
      <c r="BH12" s="10">
        <v>0</v>
      </c>
      <c r="BI12" s="10">
        <v>2</v>
      </c>
      <c r="BJ12" s="10">
        <v>1820</v>
      </c>
      <c r="BK12" s="10">
        <v>1.6485507246376812</v>
      </c>
      <c r="BL12" s="10">
        <v>1.0571585208517329</v>
      </c>
      <c r="BM12" s="10">
        <v>505</v>
      </c>
      <c r="BN12" s="9" t="s">
        <v>78</v>
      </c>
      <c r="BO12" s="9" t="s">
        <v>78</v>
      </c>
      <c r="BP12" s="12"/>
      <c r="BQ12" s="12"/>
    </row>
    <row r="13" spans="1:69" s="13" customFormat="1" ht="15" customHeight="1" x14ac:dyDescent="0.25">
      <c r="A13" s="9" t="s">
        <v>65</v>
      </c>
      <c r="B13" s="9" t="s">
        <v>66</v>
      </c>
      <c r="C13" s="9" t="s">
        <v>281</v>
      </c>
      <c r="D13" s="9" t="s">
        <v>282</v>
      </c>
      <c r="E13" s="9" t="s">
        <v>69</v>
      </c>
      <c r="F13" s="10">
        <v>0.68</v>
      </c>
      <c r="G13" s="10">
        <v>2.2799999999999998</v>
      </c>
      <c r="H13" s="9" t="s">
        <v>86</v>
      </c>
      <c r="I13" s="9" t="s">
        <v>283</v>
      </c>
      <c r="J13" s="10">
        <v>2014</v>
      </c>
      <c r="K13" s="9" t="s">
        <v>71</v>
      </c>
      <c r="L13" s="11">
        <v>41727</v>
      </c>
      <c r="M13" s="11">
        <v>41821</v>
      </c>
      <c r="N13" s="10">
        <v>6.43</v>
      </c>
      <c r="O13" s="10">
        <v>22.09</v>
      </c>
      <c r="P13" s="10">
        <v>22.41</v>
      </c>
      <c r="Q13" s="10">
        <v>-1.43</v>
      </c>
      <c r="R13" s="10">
        <v>17.350000000000001</v>
      </c>
      <c r="S13" s="10">
        <v>37.94</v>
      </c>
      <c r="T13" s="9" t="s">
        <v>79</v>
      </c>
      <c r="U13" s="9" t="s">
        <v>73</v>
      </c>
      <c r="V13" s="9" t="s">
        <v>74</v>
      </c>
      <c r="W13" s="10">
        <f>VLOOKUP(V13,Tables!$M$2:$N$9,2,FALSE)</f>
        <v>0.44</v>
      </c>
      <c r="X13" s="10">
        <f>VLOOKUP(V13,Tables!$M$2:$P$9,3,FALSE)</f>
        <v>0.19</v>
      </c>
      <c r="Y13" s="10">
        <f>VLOOKUP(V13,Tables!$M$2:$P$9,4,FALSE)</f>
        <v>2.5000000000000001E-2</v>
      </c>
      <c r="Z13" s="10">
        <v>19.2</v>
      </c>
      <c r="AA13" s="10">
        <v>2139</v>
      </c>
      <c r="AB13" s="10">
        <v>4344.9021266672989</v>
      </c>
      <c r="AC13" s="10">
        <v>50.77</v>
      </c>
      <c r="AD13" s="10">
        <v>106000</v>
      </c>
      <c r="AE13" s="10">
        <v>681.58</v>
      </c>
      <c r="AF13" s="10">
        <v>103310</v>
      </c>
      <c r="AG13" s="10">
        <v>2282.1179000000002</v>
      </c>
      <c r="AH13" s="10">
        <v>0</v>
      </c>
      <c r="AI13" s="10">
        <v>0</v>
      </c>
      <c r="AJ13" s="10">
        <v>0</v>
      </c>
      <c r="AK13" s="10">
        <v>1600.5379</v>
      </c>
      <c r="AL13" s="10">
        <v>1110.8485000000001</v>
      </c>
      <c r="AM13" s="10">
        <v>1.3364257103814912</v>
      </c>
      <c r="AN13" s="10">
        <v>1.9255551049490547</v>
      </c>
      <c r="AO13" s="10">
        <v>2690</v>
      </c>
      <c r="AP13" s="10">
        <v>3760</v>
      </c>
      <c r="AQ13" s="10">
        <v>28.46</v>
      </c>
      <c r="AR13" s="10">
        <v>1.72</v>
      </c>
      <c r="AS13" s="10">
        <v>1.98</v>
      </c>
      <c r="AT13" s="10">
        <v>1.31</v>
      </c>
      <c r="AU13" s="10">
        <v>1393.5</v>
      </c>
      <c r="AV13" s="10">
        <v>1.6040000000000001</v>
      </c>
      <c r="AW13" s="12"/>
      <c r="AX13" s="9" t="s">
        <v>75</v>
      </c>
      <c r="AY13" s="12"/>
      <c r="AZ13" s="12" t="s">
        <v>77</v>
      </c>
      <c r="BA13" s="12"/>
      <c r="BB13" s="10">
        <v>0</v>
      </c>
      <c r="BC13" s="10">
        <v>6</v>
      </c>
      <c r="BD13" s="10">
        <v>18.149999999999999</v>
      </c>
      <c r="BE13" s="10">
        <v>0</v>
      </c>
      <c r="BF13" s="10">
        <v>0</v>
      </c>
      <c r="BG13" s="10">
        <v>0</v>
      </c>
      <c r="BH13" s="10">
        <v>0</v>
      </c>
      <c r="BI13" s="10">
        <v>1</v>
      </c>
      <c r="BJ13" s="10">
        <v>2690</v>
      </c>
      <c r="BK13" s="10">
        <v>2.5377358490566038</v>
      </c>
      <c r="BL13" s="10">
        <v>1.3095597423841072</v>
      </c>
      <c r="BM13" s="10">
        <v>430</v>
      </c>
      <c r="BN13" s="9" t="s">
        <v>78</v>
      </c>
      <c r="BO13" s="9" t="s">
        <v>78</v>
      </c>
      <c r="BP13" s="12"/>
      <c r="BQ13" s="12"/>
    </row>
    <row r="14" spans="1:69" s="13" customFormat="1" ht="15" customHeight="1" x14ac:dyDescent="0.25">
      <c r="A14" s="9" t="s">
        <v>65</v>
      </c>
      <c r="B14" s="9" t="s">
        <v>66</v>
      </c>
      <c r="C14" s="9" t="s">
        <v>281</v>
      </c>
      <c r="D14" s="9" t="s">
        <v>282</v>
      </c>
      <c r="E14" s="9" t="s">
        <v>69</v>
      </c>
      <c r="F14" s="10">
        <v>2.2799999999999998</v>
      </c>
      <c r="G14" s="10">
        <v>2.48</v>
      </c>
      <c r="H14" s="9" t="s">
        <v>86</v>
      </c>
      <c r="I14" s="9" t="s">
        <v>283</v>
      </c>
      <c r="J14" s="10">
        <v>2014</v>
      </c>
      <c r="K14" s="9" t="s">
        <v>71</v>
      </c>
      <c r="L14" s="11">
        <v>41821</v>
      </c>
      <c r="M14" s="11">
        <v>41831</v>
      </c>
      <c r="N14" s="10">
        <v>22.09</v>
      </c>
      <c r="O14" s="10">
        <v>24.33</v>
      </c>
      <c r="P14" s="10">
        <v>24.83</v>
      </c>
      <c r="Q14" s="10">
        <v>-2.0099999999999998</v>
      </c>
      <c r="R14" s="10">
        <v>24.86</v>
      </c>
      <c r="S14" s="10">
        <v>28.55</v>
      </c>
      <c r="T14" s="9" t="s">
        <v>79</v>
      </c>
      <c r="U14" s="9" t="s">
        <v>73</v>
      </c>
      <c r="V14" s="9" t="s">
        <v>74</v>
      </c>
      <c r="W14" s="10">
        <f>VLOOKUP(V14,Tables!$M$2:$N$9,2,FALSE)</f>
        <v>0.44</v>
      </c>
      <c r="X14" s="10">
        <f>VLOOKUP(V14,Tables!$M$2:$P$9,3,FALSE)</f>
        <v>0.19</v>
      </c>
      <c r="Y14" s="10">
        <f>VLOOKUP(V14,Tables!$M$2:$P$9,4,FALSE)</f>
        <v>2.5000000000000001E-2</v>
      </c>
      <c r="Z14" s="10">
        <v>19.2</v>
      </c>
      <c r="AA14" s="10">
        <v>353.5</v>
      </c>
      <c r="AB14" s="10">
        <v>836.74055344294004</v>
      </c>
      <c r="AC14" s="10">
        <v>57.75</v>
      </c>
      <c r="AD14" s="10">
        <v>103310</v>
      </c>
      <c r="AE14" s="10">
        <v>2282.1179000000002</v>
      </c>
      <c r="AF14" s="10">
        <v>101877</v>
      </c>
      <c r="AG14" s="10">
        <v>2478.66741</v>
      </c>
      <c r="AH14" s="10">
        <v>0</v>
      </c>
      <c r="AI14" s="10">
        <v>0</v>
      </c>
      <c r="AJ14" s="10">
        <v>0</v>
      </c>
      <c r="AK14" s="10">
        <v>196.54951</v>
      </c>
      <c r="AL14" s="10">
        <v>250.54432</v>
      </c>
      <c r="AM14" s="10">
        <v>1.7985290322016065</v>
      </c>
      <c r="AN14" s="10">
        <v>1.410928014652258</v>
      </c>
      <c r="AO14" s="10">
        <v>2030</v>
      </c>
      <c r="AP14" s="10">
        <v>404</v>
      </c>
      <c r="AQ14" s="10">
        <v>-402.48</v>
      </c>
      <c r="AR14" s="10">
        <v>1.49</v>
      </c>
      <c r="AS14" s="10">
        <v>1.47</v>
      </c>
      <c r="AT14" s="10">
        <v>0.97</v>
      </c>
      <c r="AU14" s="10">
        <v>353.5</v>
      </c>
      <c r="AV14" s="10">
        <v>1.607</v>
      </c>
      <c r="AW14" s="12"/>
      <c r="AX14" s="9" t="s">
        <v>75</v>
      </c>
      <c r="AY14" s="12"/>
      <c r="AZ14" s="12" t="s">
        <v>77</v>
      </c>
      <c r="BA14" s="12"/>
      <c r="BB14" s="10">
        <v>0</v>
      </c>
      <c r="BC14" s="10">
        <v>3</v>
      </c>
      <c r="BD14" s="10">
        <v>23.15</v>
      </c>
      <c r="BE14" s="10">
        <v>0</v>
      </c>
      <c r="BF14" s="10">
        <v>0</v>
      </c>
      <c r="BG14" s="10">
        <v>0</v>
      </c>
      <c r="BH14" s="10">
        <v>0</v>
      </c>
      <c r="BI14" s="10">
        <v>2</v>
      </c>
      <c r="BJ14" s="10">
        <v>4720</v>
      </c>
      <c r="BK14" s="10">
        <v>4.4528301886792452</v>
      </c>
      <c r="BL14" s="10">
        <v>1.3630388741079655</v>
      </c>
      <c r="BM14" s="10">
        <v>430</v>
      </c>
      <c r="BN14" s="9" t="s">
        <v>78</v>
      </c>
      <c r="BO14" s="9" t="s">
        <v>78</v>
      </c>
      <c r="BP14" s="12"/>
      <c r="BQ14" s="12"/>
    </row>
    <row r="15" spans="1:69" s="13" customFormat="1" ht="15" customHeight="1" x14ac:dyDescent="0.25">
      <c r="A15" s="9" t="s">
        <v>65</v>
      </c>
      <c r="B15" s="9" t="s">
        <v>66</v>
      </c>
      <c r="C15" s="9" t="s">
        <v>281</v>
      </c>
      <c r="D15" s="9" t="s">
        <v>282</v>
      </c>
      <c r="E15" s="9" t="s">
        <v>69</v>
      </c>
      <c r="F15" s="10">
        <v>2.48</v>
      </c>
      <c r="G15" s="10">
        <v>3.61</v>
      </c>
      <c r="H15" s="9" t="s">
        <v>86</v>
      </c>
      <c r="I15" s="9" t="s">
        <v>283</v>
      </c>
      <c r="J15" s="10">
        <v>2014</v>
      </c>
      <c r="K15" s="9" t="s">
        <v>71</v>
      </c>
      <c r="L15" s="11">
        <v>41831</v>
      </c>
      <c r="M15" s="11">
        <v>41851</v>
      </c>
      <c r="N15" s="10">
        <v>24.33</v>
      </c>
      <c r="O15" s="10">
        <v>35.69</v>
      </c>
      <c r="P15" s="10">
        <v>35.9</v>
      </c>
      <c r="Q15" s="10">
        <v>-0.57999999999999996</v>
      </c>
      <c r="R15" s="10">
        <v>35.69</v>
      </c>
      <c r="S15" s="10">
        <v>37.79</v>
      </c>
      <c r="T15" s="9" t="s">
        <v>79</v>
      </c>
      <c r="U15" s="9" t="s">
        <v>73</v>
      </c>
      <c r="V15" s="9" t="s">
        <v>74</v>
      </c>
      <c r="W15" s="10">
        <f>VLOOKUP(V15,Tables!$M$2:$N$9,2,FALSE)</f>
        <v>0.44</v>
      </c>
      <c r="X15" s="10">
        <f>VLOOKUP(V15,Tables!$M$2:$P$9,3,FALSE)</f>
        <v>0.19</v>
      </c>
      <c r="Y15" s="10">
        <f>VLOOKUP(V15,Tables!$M$2:$P$9,4,FALSE)</f>
        <v>2.5000000000000001E-2</v>
      </c>
      <c r="Z15" s="10">
        <v>19.2</v>
      </c>
      <c r="AA15" s="10">
        <v>1500</v>
      </c>
      <c r="AB15" s="10">
        <v>1748.0090713633956</v>
      </c>
      <c r="AC15" s="10">
        <v>14.19</v>
      </c>
      <c r="AD15" s="10">
        <v>101877</v>
      </c>
      <c r="AE15" s="10">
        <v>2478.66741</v>
      </c>
      <c r="AF15" s="10">
        <v>101267</v>
      </c>
      <c r="AG15" s="10">
        <v>3614.2192300000002</v>
      </c>
      <c r="AH15" s="10">
        <v>0</v>
      </c>
      <c r="AI15" s="10">
        <v>0</v>
      </c>
      <c r="AJ15" s="10">
        <v>0</v>
      </c>
      <c r="AK15" s="10">
        <v>1135.5518199999999</v>
      </c>
      <c r="AL15" s="10">
        <v>1135.5518199999999</v>
      </c>
      <c r="AM15" s="10">
        <v>1.3209436800515189</v>
      </c>
      <c r="AN15" s="10">
        <v>1.3209436800515189</v>
      </c>
      <c r="AO15" s="10">
        <v>1010</v>
      </c>
      <c r="AP15" s="10">
        <v>690</v>
      </c>
      <c r="AQ15" s="10">
        <v>-46.38</v>
      </c>
      <c r="AR15" s="10">
        <v>2.4900000000000002</v>
      </c>
      <c r="AS15" s="10">
        <v>2.4900000000000002</v>
      </c>
      <c r="AT15" s="10">
        <v>1.92</v>
      </c>
      <c r="AU15" s="10">
        <v>1500</v>
      </c>
      <c r="AV15" s="10">
        <v>1.607</v>
      </c>
      <c r="AW15" s="12"/>
      <c r="AX15" s="9" t="s">
        <v>75</v>
      </c>
      <c r="AY15" s="12"/>
      <c r="AZ15" s="12" t="s">
        <v>77</v>
      </c>
      <c r="BA15" s="12"/>
      <c r="BB15" s="10">
        <v>0</v>
      </c>
      <c r="BC15" s="10">
        <v>0</v>
      </c>
      <c r="BD15" s="10">
        <v>22.74</v>
      </c>
      <c r="BE15" s="10">
        <v>0</v>
      </c>
      <c r="BF15" s="10">
        <v>0</v>
      </c>
      <c r="BG15" s="10">
        <v>0</v>
      </c>
      <c r="BH15" s="10">
        <v>0</v>
      </c>
      <c r="BI15" s="10">
        <v>2</v>
      </c>
      <c r="BJ15" s="10">
        <v>5330</v>
      </c>
      <c r="BK15" s="10">
        <v>5.0283018867924527</v>
      </c>
      <c r="BL15" s="10">
        <v>1.3382143837719855</v>
      </c>
      <c r="BM15" s="10">
        <v>430</v>
      </c>
      <c r="BN15" s="9" t="s">
        <v>78</v>
      </c>
      <c r="BO15" s="9" t="s">
        <v>78</v>
      </c>
      <c r="BP15" s="12"/>
      <c r="BQ15" s="12"/>
    </row>
    <row r="16" spans="1:69" s="13" customFormat="1" ht="15" customHeight="1" x14ac:dyDescent="0.25">
      <c r="A16" s="9" t="s">
        <v>65</v>
      </c>
      <c r="B16" s="9" t="s">
        <v>66</v>
      </c>
      <c r="C16" s="9" t="s">
        <v>281</v>
      </c>
      <c r="D16" s="9" t="s">
        <v>282</v>
      </c>
      <c r="E16" s="9" t="s">
        <v>69</v>
      </c>
      <c r="F16" s="10">
        <v>3.61</v>
      </c>
      <c r="G16" s="10">
        <v>5.69</v>
      </c>
      <c r="H16" s="9" t="s">
        <v>86</v>
      </c>
      <c r="I16" s="9" t="s">
        <v>283</v>
      </c>
      <c r="J16" s="10">
        <v>2014</v>
      </c>
      <c r="K16" s="9" t="s">
        <v>71</v>
      </c>
      <c r="L16" s="11">
        <v>41851</v>
      </c>
      <c r="M16" s="11">
        <v>41881</v>
      </c>
      <c r="N16" s="10">
        <v>35.69</v>
      </c>
      <c r="O16" s="10">
        <v>56.33</v>
      </c>
      <c r="P16" s="10">
        <v>54.57</v>
      </c>
      <c r="Q16" s="10">
        <v>3.23</v>
      </c>
      <c r="R16" s="10">
        <v>54.5</v>
      </c>
      <c r="S16" s="10">
        <v>58.66</v>
      </c>
      <c r="T16" s="9" t="s">
        <v>89</v>
      </c>
      <c r="U16" s="9" t="s">
        <v>90</v>
      </c>
      <c r="V16" s="9" t="s">
        <v>74</v>
      </c>
      <c r="W16" s="10">
        <f>VLOOKUP(V16,Tables!$M$2:$N$9,2,FALSE)</f>
        <v>0.44</v>
      </c>
      <c r="X16" s="10">
        <f>VLOOKUP(V16,Tables!$M$2:$P$9,3,FALSE)</f>
        <v>0.19</v>
      </c>
      <c r="Y16" s="10">
        <f>VLOOKUP(V16,Tables!$M$2:$P$9,4,FALSE)</f>
        <v>2.5000000000000001E-2</v>
      </c>
      <c r="Z16" s="10">
        <v>19.2</v>
      </c>
      <c r="AA16" s="10">
        <v>2525</v>
      </c>
      <c r="AB16" s="10">
        <v>3087.9324411977395</v>
      </c>
      <c r="AC16" s="10">
        <v>18.23</v>
      </c>
      <c r="AD16" s="10">
        <v>101267</v>
      </c>
      <c r="AE16" s="10">
        <v>3614.2192300000002</v>
      </c>
      <c r="AF16" s="10">
        <v>101035</v>
      </c>
      <c r="AG16" s="10">
        <v>5691.3015500000001</v>
      </c>
      <c r="AH16" s="10">
        <v>0</v>
      </c>
      <c r="AI16" s="10">
        <v>0</v>
      </c>
      <c r="AJ16" s="10">
        <v>0</v>
      </c>
      <c r="AK16" s="10">
        <v>2077.08232</v>
      </c>
      <c r="AL16" s="10">
        <v>1892.1882700000001</v>
      </c>
      <c r="AM16" s="10">
        <v>1.2156475338926385</v>
      </c>
      <c r="AN16" s="10">
        <v>1.3344338087456804</v>
      </c>
      <c r="AO16" s="10">
        <v>1265</v>
      </c>
      <c r="AP16" s="10">
        <v>930</v>
      </c>
      <c r="AQ16" s="10">
        <v>-36.020000000000003</v>
      </c>
      <c r="AR16" s="10">
        <v>1.84</v>
      </c>
      <c r="AS16" s="10">
        <v>1.87</v>
      </c>
      <c r="AT16" s="10">
        <v>1.52</v>
      </c>
      <c r="AU16" s="10">
        <v>1875</v>
      </c>
      <c r="AV16" s="10">
        <v>1.2230000000000001</v>
      </c>
      <c r="AW16" s="12"/>
      <c r="AX16" s="9" t="s">
        <v>75</v>
      </c>
      <c r="AY16" s="12"/>
      <c r="AZ16" s="12" t="s">
        <v>77</v>
      </c>
      <c r="BA16" s="12"/>
      <c r="BB16" s="10">
        <v>0</v>
      </c>
      <c r="BC16" s="10">
        <v>2</v>
      </c>
      <c r="BD16" s="10">
        <v>22.39</v>
      </c>
      <c r="BE16" s="10">
        <v>0</v>
      </c>
      <c r="BF16" s="10">
        <v>0</v>
      </c>
      <c r="BG16" s="10">
        <v>0</v>
      </c>
      <c r="BH16" s="10">
        <v>0</v>
      </c>
      <c r="BI16" s="10">
        <v>2</v>
      </c>
      <c r="BJ16" s="10">
        <v>6505</v>
      </c>
      <c r="BK16" s="10">
        <v>6.1367924528301883</v>
      </c>
      <c r="BL16" s="10">
        <v>1.2749211580432049</v>
      </c>
      <c r="BM16" s="10">
        <v>430</v>
      </c>
      <c r="BN16" s="9" t="s">
        <v>78</v>
      </c>
      <c r="BO16" s="9" t="s">
        <v>78</v>
      </c>
      <c r="BP16" s="12"/>
      <c r="BQ16" s="12"/>
    </row>
    <row r="17" spans="1:69" s="13" customFormat="1" ht="15" customHeight="1" x14ac:dyDescent="0.25">
      <c r="A17" s="9" t="s">
        <v>65</v>
      </c>
      <c r="B17" s="9" t="s">
        <v>66</v>
      </c>
      <c r="C17" s="9" t="s">
        <v>281</v>
      </c>
      <c r="D17" s="9" t="s">
        <v>282</v>
      </c>
      <c r="E17" s="9" t="s">
        <v>69</v>
      </c>
      <c r="F17" s="10">
        <v>5.69</v>
      </c>
      <c r="G17" s="10">
        <v>12.97</v>
      </c>
      <c r="H17" s="9" t="s">
        <v>86</v>
      </c>
      <c r="I17" s="9" t="s">
        <v>283</v>
      </c>
      <c r="J17" s="10">
        <v>2014</v>
      </c>
      <c r="K17" s="9" t="s">
        <v>71</v>
      </c>
      <c r="L17" s="11">
        <v>41881</v>
      </c>
      <c r="M17" s="11">
        <v>41992</v>
      </c>
      <c r="N17" s="10">
        <v>56.33</v>
      </c>
      <c r="O17" s="10">
        <v>134.77000000000001</v>
      </c>
      <c r="P17" s="10">
        <v>129.85</v>
      </c>
      <c r="Q17" s="10">
        <v>3.79</v>
      </c>
      <c r="R17" s="10">
        <v>132.97999999999999</v>
      </c>
      <c r="S17" s="10">
        <v>166.47</v>
      </c>
      <c r="T17" s="9" t="s">
        <v>81</v>
      </c>
      <c r="U17" s="9" t="s">
        <v>82</v>
      </c>
      <c r="V17" s="9" t="s">
        <v>74</v>
      </c>
      <c r="W17" s="10">
        <f>VLOOKUP(V17,Tables!$M$2:$N$9,2,FALSE)</f>
        <v>0.44</v>
      </c>
      <c r="X17" s="10">
        <f>VLOOKUP(V17,Tables!$M$2:$P$9,3,FALSE)</f>
        <v>0.19</v>
      </c>
      <c r="Y17" s="10">
        <f>VLOOKUP(V17,Tables!$M$2:$P$9,4,FALSE)</f>
        <v>2.5000000000000001E-2</v>
      </c>
      <c r="Z17" s="10">
        <v>19.2</v>
      </c>
      <c r="AA17" s="10">
        <v>11226</v>
      </c>
      <c r="AB17" s="10">
        <v>17397.395757562641</v>
      </c>
      <c r="AC17" s="10">
        <v>35.47</v>
      </c>
      <c r="AD17" s="10">
        <v>101035</v>
      </c>
      <c r="AE17" s="10">
        <v>5691.3015500000001</v>
      </c>
      <c r="AF17" s="10">
        <v>96210</v>
      </c>
      <c r="AG17" s="10">
        <v>12966.2217</v>
      </c>
      <c r="AH17" s="10">
        <v>0</v>
      </c>
      <c r="AI17" s="10">
        <v>0</v>
      </c>
      <c r="AJ17" s="10">
        <v>0</v>
      </c>
      <c r="AK17" s="10">
        <v>7274.9201499999999</v>
      </c>
      <c r="AL17" s="10">
        <v>7102.7042499999998</v>
      </c>
      <c r="AM17" s="10">
        <v>1.5431097205926034</v>
      </c>
      <c r="AN17" s="10">
        <v>1.5805247698438238</v>
      </c>
      <c r="AO17" s="10">
        <v>4890</v>
      </c>
      <c r="AP17" s="10">
        <v>3248</v>
      </c>
      <c r="AQ17" s="10">
        <v>-50.55</v>
      </c>
      <c r="AR17" s="10">
        <v>1.1399999999999999</v>
      </c>
      <c r="AS17" s="10">
        <v>1.1499999999999999</v>
      </c>
      <c r="AT17" s="10">
        <v>0.79</v>
      </c>
      <c r="AU17" s="10">
        <v>6237.5</v>
      </c>
      <c r="AV17" s="10">
        <v>1.123</v>
      </c>
      <c r="AW17" s="12"/>
      <c r="AX17" s="9" t="s">
        <v>75</v>
      </c>
      <c r="AY17" s="12"/>
      <c r="AZ17" s="12" t="s">
        <v>77</v>
      </c>
      <c r="BA17" s="12"/>
      <c r="BB17" s="10">
        <v>0</v>
      </c>
      <c r="BC17" s="10">
        <v>21</v>
      </c>
      <c r="BD17" s="10">
        <v>22.2</v>
      </c>
      <c r="BE17" s="10">
        <v>0</v>
      </c>
      <c r="BF17" s="10">
        <v>0</v>
      </c>
      <c r="BG17" s="10">
        <v>0</v>
      </c>
      <c r="BH17" s="10">
        <v>0</v>
      </c>
      <c r="BI17" s="10">
        <v>2</v>
      </c>
      <c r="BJ17" s="10">
        <v>11330</v>
      </c>
      <c r="BK17" s="10">
        <v>10.688679245283019</v>
      </c>
      <c r="BL17" s="10">
        <v>1.4317063883108614</v>
      </c>
      <c r="BM17" s="10">
        <v>430</v>
      </c>
      <c r="BN17" s="9" t="s">
        <v>78</v>
      </c>
      <c r="BO17" s="9" t="s">
        <v>78</v>
      </c>
      <c r="BP17" s="12"/>
      <c r="BQ17" s="12"/>
    </row>
    <row r="18" spans="1:69" s="13" customFormat="1" ht="15" customHeight="1" x14ac:dyDescent="0.25">
      <c r="A18" s="9" t="s">
        <v>65</v>
      </c>
      <c r="B18" s="9" t="s">
        <v>66</v>
      </c>
      <c r="C18" s="9" t="s">
        <v>281</v>
      </c>
      <c r="D18" s="9" t="s">
        <v>349</v>
      </c>
      <c r="E18" s="9" t="s">
        <v>69</v>
      </c>
      <c r="F18" s="10">
        <v>4.16</v>
      </c>
      <c r="G18" s="10">
        <v>4.67</v>
      </c>
      <c r="H18" s="9" t="s">
        <v>322</v>
      </c>
      <c r="I18" s="9"/>
      <c r="J18" s="10">
        <v>2012</v>
      </c>
      <c r="K18" s="9" t="s">
        <v>214</v>
      </c>
      <c r="L18" s="11">
        <v>41364</v>
      </c>
      <c r="M18" s="11">
        <v>41394</v>
      </c>
      <c r="N18" s="10">
        <v>177</v>
      </c>
      <c r="O18" s="10">
        <v>200</v>
      </c>
      <c r="P18" s="10">
        <v>192.63</v>
      </c>
      <c r="Q18" s="10">
        <v>3.83</v>
      </c>
      <c r="R18" s="10">
        <v>192.69</v>
      </c>
      <c r="S18" s="10">
        <v>193.74</v>
      </c>
      <c r="T18" s="9" t="s">
        <v>81</v>
      </c>
      <c r="U18" s="9" t="s">
        <v>82</v>
      </c>
      <c r="V18" s="9" t="s">
        <v>74</v>
      </c>
      <c r="W18" s="10">
        <f>VLOOKUP(V18,Tables!$M$2:$N$9,2,FALSE)</f>
        <v>0.44</v>
      </c>
      <c r="X18" s="10">
        <f>VLOOKUP(V18,Tables!$M$2:$P$9,3,FALSE)</f>
        <v>0.19</v>
      </c>
      <c r="Y18" s="10">
        <f>VLOOKUP(V18,Tables!$M$2:$P$9,4,FALSE)</f>
        <v>2.5000000000000001E-2</v>
      </c>
      <c r="Z18" s="10">
        <v>19.2</v>
      </c>
      <c r="AA18" s="10">
        <v>2300</v>
      </c>
      <c r="AB18" s="10">
        <v>2445.8060406066415</v>
      </c>
      <c r="AC18" s="10">
        <v>5.96</v>
      </c>
      <c r="AD18" s="10">
        <v>65844</v>
      </c>
      <c r="AE18" s="10">
        <v>11654.388000000001</v>
      </c>
      <c r="AF18" s="10">
        <v>65409</v>
      </c>
      <c r="AG18" s="10">
        <v>13081.8</v>
      </c>
      <c r="AH18" s="10">
        <v>0</v>
      </c>
      <c r="AI18" s="10">
        <v>0</v>
      </c>
      <c r="AJ18" s="10">
        <v>0</v>
      </c>
      <c r="AK18" s="10">
        <v>1427.412</v>
      </c>
      <c r="AL18" s="10">
        <v>949.27220999999997</v>
      </c>
      <c r="AM18" s="10">
        <v>1.6113077373596412</v>
      </c>
      <c r="AN18" s="10">
        <v>2.4229088092655742</v>
      </c>
      <c r="AO18" s="10">
        <v>435</v>
      </c>
      <c r="AP18" s="10">
        <v>589</v>
      </c>
      <c r="AQ18" s="10">
        <v>26.15</v>
      </c>
      <c r="AR18" s="10">
        <v>0.62</v>
      </c>
      <c r="AS18" s="10">
        <v>0.63</v>
      </c>
      <c r="AT18" s="10">
        <v>0.41</v>
      </c>
      <c r="AU18" s="10">
        <v>2300</v>
      </c>
      <c r="AV18" s="10">
        <v>1.1839999999999999</v>
      </c>
      <c r="AW18" s="12"/>
      <c r="AX18" s="9" t="s">
        <v>75</v>
      </c>
      <c r="AY18" s="9" t="s">
        <v>350</v>
      </c>
      <c r="AZ18" s="12" t="s">
        <v>77</v>
      </c>
      <c r="BA18" s="12"/>
      <c r="BB18" s="10">
        <v>0</v>
      </c>
      <c r="BC18" s="10">
        <v>6</v>
      </c>
      <c r="BD18" s="10">
        <v>15.92</v>
      </c>
      <c r="BE18" s="10">
        <v>0</v>
      </c>
      <c r="BF18" s="10">
        <v>0</v>
      </c>
      <c r="BG18" s="10">
        <v>0</v>
      </c>
      <c r="BH18" s="10">
        <v>0</v>
      </c>
      <c r="BI18" s="10">
        <v>2</v>
      </c>
      <c r="BJ18" s="10">
        <v>12240</v>
      </c>
      <c r="BK18" s="10">
        <v>17.215916283387486</v>
      </c>
      <c r="BL18" s="10">
        <v>1.6177891690695172</v>
      </c>
      <c r="BM18" s="10">
        <v>430</v>
      </c>
      <c r="BN18" s="9" t="s">
        <v>95</v>
      </c>
      <c r="BO18" s="9" t="s">
        <v>95</v>
      </c>
      <c r="BP18" s="12"/>
      <c r="BQ18" s="12"/>
    </row>
    <row r="19" spans="1:69" s="13" customFormat="1" ht="15" customHeight="1" x14ac:dyDescent="0.25">
      <c r="A19" s="9" t="s">
        <v>65</v>
      </c>
      <c r="B19" s="9" t="s">
        <v>66</v>
      </c>
      <c r="C19" s="9" t="s">
        <v>281</v>
      </c>
      <c r="D19" s="9" t="s">
        <v>349</v>
      </c>
      <c r="E19" s="9" t="s">
        <v>69</v>
      </c>
      <c r="F19" s="10">
        <v>4.67</v>
      </c>
      <c r="G19" s="10">
        <v>5.23</v>
      </c>
      <c r="H19" s="9" t="s">
        <v>322</v>
      </c>
      <c r="I19" s="9"/>
      <c r="J19" s="10">
        <v>2012</v>
      </c>
      <c r="K19" s="9" t="s">
        <v>214</v>
      </c>
      <c r="L19" s="11">
        <v>41394</v>
      </c>
      <c r="M19" s="11">
        <v>41425</v>
      </c>
      <c r="N19" s="10">
        <v>200</v>
      </c>
      <c r="O19" s="10">
        <v>226</v>
      </c>
      <c r="P19" s="10">
        <v>224.01</v>
      </c>
      <c r="Q19" s="10">
        <v>0.89</v>
      </c>
      <c r="R19" s="10">
        <v>223.43</v>
      </c>
      <c r="S19" s="10">
        <v>231.52</v>
      </c>
      <c r="T19" s="9" t="s">
        <v>81</v>
      </c>
      <c r="U19" s="9" t="s">
        <v>82</v>
      </c>
      <c r="V19" s="9" t="s">
        <v>74</v>
      </c>
      <c r="W19" s="10">
        <f>VLOOKUP(V19,Tables!$M$2:$N$9,2,FALSE)</f>
        <v>0.44</v>
      </c>
      <c r="X19" s="10">
        <f>VLOOKUP(V19,Tables!$M$2:$P$9,3,FALSE)</f>
        <v>0.19</v>
      </c>
      <c r="Y19" s="10">
        <f>VLOOKUP(V19,Tables!$M$2:$P$9,4,FALSE)</f>
        <v>2.5000000000000001E-2</v>
      </c>
      <c r="Z19" s="10">
        <v>19.2</v>
      </c>
      <c r="AA19" s="10">
        <v>2987.5</v>
      </c>
      <c r="AB19" s="10">
        <v>3920.207828077831</v>
      </c>
      <c r="AC19" s="10">
        <v>23.79</v>
      </c>
      <c r="AD19" s="10">
        <v>65409</v>
      </c>
      <c r="AE19" s="10">
        <v>13081.8</v>
      </c>
      <c r="AF19" s="10">
        <v>64744</v>
      </c>
      <c r="AG19" s="10">
        <v>14632.144</v>
      </c>
      <c r="AH19" s="10">
        <v>0</v>
      </c>
      <c r="AI19" s="10">
        <v>0</v>
      </c>
      <c r="AJ19" s="10">
        <v>0</v>
      </c>
      <c r="AK19" s="10">
        <v>1550.3440000000001</v>
      </c>
      <c r="AL19" s="10">
        <v>1383.95192</v>
      </c>
      <c r="AM19" s="10">
        <v>1.9269916870062387</v>
      </c>
      <c r="AN19" s="10">
        <v>2.1586732579553773</v>
      </c>
      <c r="AO19" s="10">
        <v>665</v>
      </c>
      <c r="AP19" s="10">
        <v>384</v>
      </c>
      <c r="AQ19" s="10">
        <v>-73.180000000000007</v>
      </c>
      <c r="AR19" s="10">
        <v>0.7</v>
      </c>
      <c r="AS19" s="10">
        <v>0.7</v>
      </c>
      <c r="AT19" s="10">
        <v>0.39</v>
      </c>
      <c r="AU19" s="10">
        <v>2987.5</v>
      </c>
      <c r="AV19" s="10">
        <v>1.1850000000000001</v>
      </c>
      <c r="AW19" s="12"/>
      <c r="AX19" s="9" t="s">
        <v>75</v>
      </c>
      <c r="AY19" s="9" t="s">
        <v>350</v>
      </c>
      <c r="AZ19" s="12" t="s">
        <v>77</v>
      </c>
      <c r="BA19" s="12"/>
      <c r="BB19" s="10">
        <v>0</v>
      </c>
      <c r="BC19" s="10">
        <v>9</v>
      </c>
      <c r="BD19" s="10">
        <v>17.97</v>
      </c>
      <c r="BE19" s="10">
        <v>0</v>
      </c>
      <c r="BF19" s="10">
        <v>0</v>
      </c>
      <c r="BG19" s="10">
        <v>0</v>
      </c>
      <c r="BH19" s="10">
        <v>0</v>
      </c>
      <c r="BI19" s="10">
        <v>2</v>
      </c>
      <c r="BJ19" s="10">
        <v>12905</v>
      </c>
      <c r="BK19" s="10">
        <v>18.151258140287212</v>
      </c>
      <c r="BL19" s="10">
        <v>1.6881793490865815</v>
      </c>
      <c r="BM19" s="10">
        <v>430</v>
      </c>
      <c r="BN19" s="9" t="s">
        <v>95</v>
      </c>
      <c r="BO19" s="9" t="s">
        <v>95</v>
      </c>
      <c r="BP19" s="12"/>
      <c r="BQ19" s="12"/>
    </row>
    <row r="20" spans="1:69" s="13" customFormat="1" ht="15" customHeight="1" x14ac:dyDescent="0.25">
      <c r="A20" s="9" t="s">
        <v>65</v>
      </c>
      <c r="B20" s="9" t="s">
        <v>66</v>
      </c>
      <c r="C20" s="9" t="s">
        <v>281</v>
      </c>
      <c r="D20" s="9" t="s">
        <v>349</v>
      </c>
      <c r="E20" s="9" t="s">
        <v>69</v>
      </c>
      <c r="F20" s="10">
        <v>5.23</v>
      </c>
      <c r="G20" s="10">
        <v>6.02</v>
      </c>
      <c r="H20" s="9" t="s">
        <v>322</v>
      </c>
      <c r="I20" s="9"/>
      <c r="J20" s="10">
        <v>2012</v>
      </c>
      <c r="K20" s="9" t="s">
        <v>214</v>
      </c>
      <c r="L20" s="11">
        <v>41425</v>
      </c>
      <c r="M20" s="11">
        <v>41455</v>
      </c>
      <c r="N20" s="10">
        <v>226</v>
      </c>
      <c r="O20" s="10">
        <v>262</v>
      </c>
      <c r="P20" s="10">
        <v>265.99</v>
      </c>
      <c r="Q20" s="10">
        <v>-1.5</v>
      </c>
      <c r="R20" s="10">
        <v>266.20999999999998</v>
      </c>
      <c r="S20" s="10">
        <v>265.41000000000003</v>
      </c>
      <c r="T20" s="9" t="s">
        <v>81</v>
      </c>
      <c r="U20" s="9" t="s">
        <v>82</v>
      </c>
      <c r="V20" s="9" t="s">
        <v>74</v>
      </c>
      <c r="W20" s="10">
        <f>VLOOKUP(V20,Tables!$M$2:$N$9,2,FALSE)</f>
        <v>0.44</v>
      </c>
      <c r="X20" s="10">
        <f>VLOOKUP(V20,Tables!$M$2:$P$9,3,FALSE)</f>
        <v>0.19</v>
      </c>
      <c r="Y20" s="10">
        <f>VLOOKUP(V20,Tables!$M$2:$P$9,4,FALSE)</f>
        <v>2.5000000000000001E-2</v>
      </c>
      <c r="Z20" s="10">
        <v>19.2</v>
      </c>
      <c r="AA20" s="10">
        <v>4887.5</v>
      </c>
      <c r="AB20" s="10">
        <v>4823.4933183756048</v>
      </c>
      <c r="AC20" s="10">
        <v>-1.33</v>
      </c>
      <c r="AD20" s="10">
        <v>64744</v>
      </c>
      <c r="AE20" s="10">
        <v>14632.144</v>
      </c>
      <c r="AF20" s="10">
        <v>64289</v>
      </c>
      <c r="AG20" s="10">
        <v>16843.718000000001</v>
      </c>
      <c r="AH20" s="10">
        <v>0</v>
      </c>
      <c r="AI20" s="10">
        <v>0</v>
      </c>
      <c r="AJ20" s="10">
        <v>0</v>
      </c>
      <c r="AK20" s="10">
        <v>2211.5740000000001</v>
      </c>
      <c r="AL20" s="10">
        <v>2482.2306899999999</v>
      </c>
      <c r="AM20" s="10">
        <v>2.2099644868315509</v>
      </c>
      <c r="AN20" s="10">
        <v>1.9689950735400825</v>
      </c>
      <c r="AO20" s="10">
        <v>455</v>
      </c>
      <c r="AP20" s="10">
        <v>372</v>
      </c>
      <c r="AQ20" s="10">
        <v>-22.31</v>
      </c>
      <c r="AR20" s="10">
        <v>1.04</v>
      </c>
      <c r="AS20" s="10">
        <v>1.03</v>
      </c>
      <c r="AT20" s="10">
        <v>0.49</v>
      </c>
      <c r="AU20" s="10">
        <v>4525</v>
      </c>
      <c r="AV20" s="10">
        <v>1.1850000000000001</v>
      </c>
      <c r="AW20" s="12"/>
      <c r="AX20" s="9" t="s">
        <v>75</v>
      </c>
      <c r="AY20" s="9" t="s">
        <v>350</v>
      </c>
      <c r="AZ20" s="12" t="s">
        <v>77</v>
      </c>
      <c r="BA20" s="12"/>
      <c r="BB20" s="10">
        <v>0</v>
      </c>
      <c r="BC20" s="10">
        <v>11</v>
      </c>
      <c r="BD20" s="10">
        <v>13.26</v>
      </c>
      <c r="BE20" s="10">
        <v>0</v>
      </c>
      <c r="BF20" s="10">
        <v>0</v>
      </c>
      <c r="BG20" s="10">
        <v>0</v>
      </c>
      <c r="BH20" s="10">
        <v>0</v>
      </c>
      <c r="BI20" s="10">
        <v>2</v>
      </c>
      <c r="BJ20" s="10">
        <v>13360</v>
      </c>
      <c r="BK20" s="10">
        <v>18.791228884481765</v>
      </c>
      <c r="BL20" s="10">
        <v>1.8399949060058087</v>
      </c>
      <c r="BM20" s="10">
        <v>430</v>
      </c>
      <c r="BN20" s="9" t="s">
        <v>95</v>
      </c>
      <c r="BO20" s="9" t="s">
        <v>95</v>
      </c>
      <c r="BP20" s="12"/>
      <c r="BQ20" s="12"/>
    </row>
    <row r="21" spans="1:69" s="13" customFormat="1" ht="15" customHeight="1" x14ac:dyDescent="0.25">
      <c r="A21" s="9" t="s">
        <v>65</v>
      </c>
      <c r="B21" s="9" t="s">
        <v>66</v>
      </c>
      <c r="C21" s="9" t="s">
        <v>91</v>
      </c>
      <c r="D21" s="9" t="s">
        <v>92</v>
      </c>
      <c r="E21" s="9" t="s">
        <v>69</v>
      </c>
      <c r="F21" s="10">
        <v>4.66</v>
      </c>
      <c r="G21" s="10">
        <v>6.18</v>
      </c>
      <c r="H21" s="9" t="s">
        <v>70</v>
      </c>
      <c r="I21" s="9"/>
      <c r="J21" s="10">
        <v>2013</v>
      </c>
      <c r="K21" s="9" t="s">
        <v>93</v>
      </c>
      <c r="L21" s="11">
        <v>41759</v>
      </c>
      <c r="M21" s="11">
        <v>41821</v>
      </c>
      <c r="N21" s="10">
        <v>147.5</v>
      </c>
      <c r="O21" s="10">
        <v>198.19</v>
      </c>
      <c r="P21" s="10">
        <v>201.39</v>
      </c>
      <c r="Q21" s="10">
        <v>-1.59</v>
      </c>
      <c r="R21" s="10">
        <v>182.81</v>
      </c>
      <c r="S21" s="10">
        <v>211.45</v>
      </c>
      <c r="T21" s="9" t="s">
        <v>81</v>
      </c>
      <c r="U21" s="9" t="s">
        <v>82</v>
      </c>
      <c r="V21" s="9" t="s">
        <v>74</v>
      </c>
      <c r="W21" s="10">
        <f>VLOOKUP(V21,Tables!$M$2:$N$9,2,FALSE)</f>
        <v>0.44</v>
      </c>
      <c r="X21" s="10">
        <f>VLOOKUP(V21,Tables!$M$2:$P$9,3,FALSE)</f>
        <v>0.19</v>
      </c>
      <c r="Y21" s="10">
        <f>VLOOKUP(V21,Tables!$M$2:$P$9,4,FALSE)</f>
        <v>2.5000000000000001E-2</v>
      </c>
      <c r="Z21" s="10">
        <v>19.2</v>
      </c>
      <c r="AA21" s="10">
        <v>8625</v>
      </c>
      <c r="AB21" s="10">
        <v>10294.570214912612</v>
      </c>
      <c r="AC21" s="10">
        <v>16.22</v>
      </c>
      <c r="AD21" s="10">
        <v>88396</v>
      </c>
      <c r="AE21" s="10">
        <v>13038.41</v>
      </c>
      <c r="AF21" s="10">
        <v>87276</v>
      </c>
      <c r="AG21" s="10">
        <v>17297.230439999999</v>
      </c>
      <c r="AH21" s="10">
        <v>0</v>
      </c>
      <c r="AI21" s="10">
        <v>0</v>
      </c>
      <c r="AJ21" s="10">
        <v>0</v>
      </c>
      <c r="AK21" s="10">
        <v>4258.8204400000004</v>
      </c>
      <c r="AL21" s="10">
        <v>2916.5155599999998</v>
      </c>
      <c r="AM21" s="10">
        <v>2.0252086514358894</v>
      </c>
      <c r="AN21" s="10">
        <v>2.9572960687375862</v>
      </c>
      <c r="AO21" s="10">
        <v>1120</v>
      </c>
      <c r="AP21" s="10">
        <v>1558</v>
      </c>
      <c r="AQ21" s="10">
        <v>28.11</v>
      </c>
      <c r="AR21" s="10">
        <v>0.92</v>
      </c>
      <c r="AS21" s="10">
        <v>0.96</v>
      </c>
      <c r="AT21" s="10">
        <v>0.48</v>
      </c>
      <c r="AU21" s="10">
        <v>8625</v>
      </c>
      <c r="AV21" s="10">
        <v>1.1200000000000001</v>
      </c>
      <c r="AW21" s="12"/>
      <c r="AX21" s="9" t="s">
        <v>75</v>
      </c>
      <c r="AY21" s="9" t="s">
        <v>94</v>
      </c>
      <c r="AZ21" s="12" t="s">
        <v>77</v>
      </c>
      <c r="BA21" s="12"/>
      <c r="BB21" s="10">
        <v>0</v>
      </c>
      <c r="BC21" s="10">
        <v>17</v>
      </c>
      <c r="BD21" s="10">
        <v>18.95</v>
      </c>
      <c r="BE21" s="10">
        <v>0</v>
      </c>
      <c r="BF21" s="10">
        <v>0</v>
      </c>
      <c r="BG21" s="10">
        <v>0</v>
      </c>
      <c r="BH21" s="10">
        <v>0</v>
      </c>
      <c r="BI21" s="10">
        <v>2</v>
      </c>
      <c r="BJ21" s="10">
        <v>95075.76</v>
      </c>
      <c r="BK21" s="10">
        <v>55.811433941157986</v>
      </c>
      <c r="BL21" s="10">
        <v>2.1727421401053024</v>
      </c>
      <c r="BM21" s="10">
        <v>430</v>
      </c>
      <c r="BN21" s="9" t="s">
        <v>95</v>
      </c>
      <c r="BO21" s="9" t="s">
        <v>95</v>
      </c>
      <c r="BP21" s="12"/>
      <c r="BQ21" s="12"/>
    </row>
    <row r="22" spans="1:69" s="13" customFormat="1" ht="15" customHeight="1" x14ac:dyDescent="0.25">
      <c r="A22" s="9" t="s">
        <v>65</v>
      </c>
      <c r="B22" s="9" t="s">
        <v>66</v>
      </c>
      <c r="C22" s="9" t="s">
        <v>91</v>
      </c>
      <c r="D22" s="9" t="s">
        <v>92</v>
      </c>
      <c r="E22" s="9" t="s">
        <v>69</v>
      </c>
      <c r="F22" s="10">
        <v>6.18</v>
      </c>
      <c r="G22" s="10">
        <v>7.48</v>
      </c>
      <c r="H22" s="9" t="s">
        <v>70</v>
      </c>
      <c r="I22" s="9"/>
      <c r="J22" s="10">
        <v>2013</v>
      </c>
      <c r="K22" s="9" t="s">
        <v>93</v>
      </c>
      <c r="L22" s="11">
        <v>41821</v>
      </c>
      <c r="M22" s="11">
        <v>41851</v>
      </c>
      <c r="N22" s="10">
        <v>198.19</v>
      </c>
      <c r="O22" s="10">
        <v>241.34</v>
      </c>
      <c r="P22" s="10">
        <v>242.63</v>
      </c>
      <c r="Q22" s="10">
        <v>-0.53</v>
      </c>
      <c r="R22" s="10">
        <v>241.35</v>
      </c>
      <c r="S22" s="10">
        <v>242.04</v>
      </c>
      <c r="T22" s="9" t="s">
        <v>81</v>
      </c>
      <c r="U22" s="9" t="s">
        <v>82</v>
      </c>
      <c r="V22" s="9" t="s">
        <v>74</v>
      </c>
      <c r="W22" s="10">
        <f>VLOOKUP(V22,Tables!$M$2:$N$9,2,FALSE)</f>
        <v>0.44</v>
      </c>
      <c r="X22" s="10">
        <f>VLOOKUP(V22,Tables!$M$2:$P$9,3,FALSE)</f>
        <v>0.19</v>
      </c>
      <c r="Y22" s="10">
        <f>VLOOKUP(V22,Tables!$M$2:$P$9,4,FALSE)</f>
        <v>2.5000000000000001E-2</v>
      </c>
      <c r="Z22" s="10">
        <v>19.2</v>
      </c>
      <c r="AA22" s="10">
        <v>7112.5</v>
      </c>
      <c r="AB22" s="10">
        <v>7015.8277461813723</v>
      </c>
      <c r="AC22" s="10">
        <v>-1.38</v>
      </c>
      <c r="AD22" s="10">
        <v>87276</v>
      </c>
      <c r="AE22" s="10">
        <v>17297.230439999999</v>
      </c>
      <c r="AF22" s="10">
        <v>86806</v>
      </c>
      <c r="AG22" s="10">
        <v>20949.760040000001</v>
      </c>
      <c r="AH22" s="10">
        <v>0</v>
      </c>
      <c r="AI22" s="10">
        <v>0</v>
      </c>
      <c r="AJ22" s="10">
        <v>0</v>
      </c>
      <c r="AK22" s="10">
        <v>3652.5295999999998</v>
      </c>
      <c r="AL22" s="10">
        <v>3653.3976600000001</v>
      </c>
      <c r="AM22" s="10">
        <v>1.9472805915111544</v>
      </c>
      <c r="AN22" s="10">
        <v>1.9468179108649235</v>
      </c>
      <c r="AO22" s="10">
        <v>470</v>
      </c>
      <c r="AP22" s="10">
        <v>516</v>
      </c>
      <c r="AQ22" s="10">
        <v>8.91</v>
      </c>
      <c r="AR22" s="10">
        <v>1.24</v>
      </c>
      <c r="AS22" s="10">
        <v>1.24</v>
      </c>
      <c r="AT22" s="10">
        <v>0.66</v>
      </c>
      <c r="AU22" s="10">
        <v>5550</v>
      </c>
      <c r="AV22" s="10">
        <v>1.1200000000000001</v>
      </c>
      <c r="AW22" s="12"/>
      <c r="AX22" s="9" t="s">
        <v>75</v>
      </c>
      <c r="AY22" s="9" t="s">
        <v>94</v>
      </c>
      <c r="AZ22" s="12" t="s">
        <v>77</v>
      </c>
      <c r="BA22" s="12"/>
      <c r="BB22" s="10">
        <v>0</v>
      </c>
      <c r="BC22" s="10">
        <v>6</v>
      </c>
      <c r="BD22" s="10">
        <v>22.85</v>
      </c>
      <c r="BE22" s="10">
        <v>0</v>
      </c>
      <c r="BF22" s="10">
        <v>0</v>
      </c>
      <c r="BG22" s="10">
        <v>0</v>
      </c>
      <c r="BH22" s="10">
        <v>0</v>
      </c>
      <c r="BI22" s="10">
        <v>2</v>
      </c>
      <c r="BJ22" s="10">
        <v>95545.76</v>
      </c>
      <c r="BK22" s="10">
        <v>56.08733364421947</v>
      </c>
      <c r="BL22" s="10">
        <v>2.1328002566105231</v>
      </c>
      <c r="BM22" s="10">
        <v>430</v>
      </c>
      <c r="BN22" s="9" t="s">
        <v>78</v>
      </c>
      <c r="BO22" s="9" t="s">
        <v>78</v>
      </c>
      <c r="BP22" s="12"/>
      <c r="BQ22" s="12"/>
    </row>
    <row r="23" spans="1:69" s="13" customFormat="1" ht="15" customHeight="1" x14ac:dyDescent="0.25">
      <c r="A23" s="9" t="s">
        <v>65</v>
      </c>
      <c r="B23" s="9" t="s">
        <v>66</v>
      </c>
      <c r="C23" s="9" t="s">
        <v>91</v>
      </c>
      <c r="D23" s="9" t="s">
        <v>351</v>
      </c>
      <c r="E23" s="9" t="s">
        <v>69</v>
      </c>
      <c r="F23" s="10">
        <v>5.82</v>
      </c>
      <c r="G23" s="10">
        <v>6.57</v>
      </c>
      <c r="H23" s="9" t="s">
        <v>86</v>
      </c>
      <c r="I23" s="9"/>
      <c r="J23" s="10">
        <v>2012</v>
      </c>
      <c r="K23" s="9" t="s">
        <v>214</v>
      </c>
      <c r="L23" s="11">
        <v>41364</v>
      </c>
      <c r="M23" s="11">
        <v>41394</v>
      </c>
      <c r="N23" s="10">
        <v>187</v>
      </c>
      <c r="O23" s="10">
        <v>212</v>
      </c>
      <c r="P23" s="10">
        <v>204.91</v>
      </c>
      <c r="Q23" s="10">
        <v>3.46</v>
      </c>
      <c r="R23" s="10">
        <v>205.01</v>
      </c>
      <c r="S23" s="10">
        <v>203.84</v>
      </c>
      <c r="T23" s="9" t="s">
        <v>81</v>
      </c>
      <c r="U23" s="9" t="s">
        <v>82</v>
      </c>
      <c r="V23" s="9" t="s">
        <v>74</v>
      </c>
      <c r="W23" s="10">
        <f>VLOOKUP(V23,Tables!$M$2:$N$9,2,FALSE)</f>
        <v>0.44</v>
      </c>
      <c r="X23" s="10">
        <f>VLOOKUP(V23,Tables!$M$2:$P$9,3,FALSE)</f>
        <v>0.19</v>
      </c>
      <c r="Y23" s="10">
        <f>VLOOKUP(V23,Tables!$M$2:$P$9,4,FALSE)</f>
        <v>2.5000000000000001E-2</v>
      </c>
      <c r="Z23" s="10">
        <v>19.2</v>
      </c>
      <c r="AA23" s="10">
        <v>3537.5</v>
      </c>
      <c r="AB23" s="10">
        <v>3299.4600501490768</v>
      </c>
      <c r="AC23" s="10">
        <v>-7.21</v>
      </c>
      <c r="AD23" s="10">
        <v>87200</v>
      </c>
      <c r="AE23" s="10">
        <v>16306.4</v>
      </c>
      <c r="AF23" s="10">
        <v>86745</v>
      </c>
      <c r="AG23" s="10">
        <v>18389.939999999999</v>
      </c>
      <c r="AH23" s="10">
        <v>0</v>
      </c>
      <c r="AI23" s="10">
        <v>0</v>
      </c>
      <c r="AJ23" s="10">
        <v>0</v>
      </c>
      <c r="AK23" s="10">
        <v>2083.54</v>
      </c>
      <c r="AL23" s="10">
        <v>1477.19245</v>
      </c>
      <c r="AM23" s="10">
        <v>1.6978315751077493</v>
      </c>
      <c r="AN23" s="10">
        <v>2.3947455187710984</v>
      </c>
      <c r="AO23" s="10">
        <v>455</v>
      </c>
      <c r="AP23" s="10">
        <v>766</v>
      </c>
      <c r="AQ23" s="10">
        <v>40.6</v>
      </c>
      <c r="AR23" s="10">
        <v>0.68</v>
      </c>
      <c r="AS23" s="10">
        <v>0.69</v>
      </c>
      <c r="AT23" s="10">
        <v>0.42</v>
      </c>
      <c r="AU23" s="10">
        <v>3537.5</v>
      </c>
      <c r="AV23" s="10">
        <v>1.1839999999999999</v>
      </c>
      <c r="AW23" s="12"/>
      <c r="AX23" s="9" t="s">
        <v>75</v>
      </c>
      <c r="AY23" s="9" t="s">
        <v>352</v>
      </c>
      <c r="AZ23" s="12" t="s">
        <v>77</v>
      </c>
      <c r="BA23" s="12"/>
      <c r="BB23" s="10">
        <v>0</v>
      </c>
      <c r="BC23" s="10">
        <v>6</v>
      </c>
      <c r="BD23" s="10">
        <v>15.92</v>
      </c>
      <c r="BE23" s="10">
        <v>0</v>
      </c>
      <c r="BF23" s="10">
        <v>0</v>
      </c>
      <c r="BG23" s="10">
        <v>0</v>
      </c>
      <c r="BH23" s="10">
        <v>0</v>
      </c>
      <c r="BI23" s="10">
        <v>2</v>
      </c>
      <c r="BJ23" s="10">
        <v>1970</v>
      </c>
      <c r="BK23" s="10">
        <v>2.2205940370850477</v>
      </c>
      <c r="BL23" s="10">
        <v>1.7714121192632422</v>
      </c>
      <c r="BM23" s="10">
        <v>640</v>
      </c>
      <c r="BN23" s="9" t="s">
        <v>78</v>
      </c>
      <c r="BO23" s="9" t="s">
        <v>78</v>
      </c>
      <c r="BP23" s="12"/>
      <c r="BQ23" s="12"/>
    </row>
    <row r="24" spans="1:69" s="13" customFormat="1" ht="15" customHeight="1" x14ac:dyDescent="0.25">
      <c r="A24" s="9" t="s">
        <v>65</v>
      </c>
      <c r="B24" s="9" t="s">
        <v>66</v>
      </c>
      <c r="C24" s="9" t="s">
        <v>91</v>
      </c>
      <c r="D24" s="9" t="s">
        <v>351</v>
      </c>
      <c r="E24" s="9" t="s">
        <v>69</v>
      </c>
      <c r="F24" s="10">
        <v>6.57</v>
      </c>
      <c r="G24" s="10">
        <v>7.44</v>
      </c>
      <c r="H24" s="9" t="s">
        <v>86</v>
      </c>
      <c r="I24" s="9"/>
      <c r="J24" s="10">
        <v>2012</v>
      </c>
      <c r="K24" s="9" t="s">
        <v>214</v>
      </c>
      <c r="L24" s="11">
        <v>41394</v>
      </c>
      <c r="M24" s="11">
        <v>41425</v>
      </c>
      <c r="N24" s="10">
        <v>212</v>
      </c>
      <c r="O24" s="10">
        <v>242</v>
      </c>
      <c r="P24" s="10">
        <v>238.57</v>
      </c>
      <c r="Q24" s="10">
        <v>1.44</v>
      </c>
      <c r="R24" s="10">
        <v>237.97</v>
      </c>
      <c r="S24" s="10">
        <v>244.71</v>
      </c>
      <c r="T24" s="9" t="s">
        <v>81</v>
      </c>
      <c r="U24" s="9" t="s">
        <v>82</v>
      </c>
      <c r="V24" s="9" t="s">
        <v>74</v>
      </c>
      <c r="W24" s="10">
        <f>VLOOKUP(V24,Tables!$M$2:$N$9,2,FALSE)</f>
        <v>0.44</v>
      </c>
      <c r="X24" s="10">
        <f>VLOOKUP(V24,Tables!$M$2:$P$9,3,FALSE)</f>
        <v>0.19</v>
      </c>
      <c r="Y24" s="10">
        <f>VLOOKUP(V24,Tables!$M$2:$P$9,4,FALSE)</f>
        <v>2.5000000000000001E-2</v>
      </c>
      <c r="Z24" s="10">
        <v>19.2</v>
      </c>
      <c r="AA24" s="10">
        <v>4437.5</v>
      </c>
      <c r="AB24" s="10">
        <v>5463.6859662288443</v>
      </c>
      <c r="AC24" s="10">
        <v>18.78</v>
      </c>
      <c r="AD24" s="10">
        <v>86745</v>
      </c>
      <c r="AE24" s="10">
        <v>18389.939999999999</v>
      </c>
      <c r="AF24" s="10">
        <v>86100</v>
      </c>
      <c r="AG24" s="10">
        <v>20836.2</v>
      </c>
      <c r="AH24" s="10">
        <v>0</v>
      </c>
      <c r="AI24" s="10">
        <v>0</v>
      </c>
      <c r="AJ24" s="10">
        <v>0</v>
      </c>
      <c r="AK24" s="10">
        <v>2446.2600000000002</v>
      </c>
      <c r="AL24" s="10">
        <v>2099.277</v>
      </c>
      <c r="AM24" s="10">
        <v>1.813993606566759</v>
      </c>
      <c r="AN24" s="10">
        <v>2.1138229971556872</v>
      </c>
      <c r="AO24" s="10">
        <v>645</v>
      </c>
      <c r="AP24" s="10">
        <v>512</v>
      </c>
      <c r="AQ24" s="10">
        <v>-25.98</v>
      </c>
      <c r="AR24" s="10">
        <v>0.73</v>
      </c>
      <c r="AS24" s="10">
        <v>0.74</v>
      </c>
      <c r="AT24" s="10">
        <v>0.43</v>
      </c>
      <c r="AU24" s="10">
        <v>4387.5</v>
      </c>
      <c r="AV24" s="10">
        <v>1.1850000000000001</v>
      </c>
      <c r="AW24" s="12"/>
      <c r="AX24" s="9" t="s">
        <v>75</v>
      </c>
      <c r="AY24" s="9" t="s">
        <v>352</v>
      </c>
      <c r="AZ24" s="12" t="s">
        <v>77</v>
      </c>
      <c r="BA24" s="12"/>
      <c r="BB24" s="10">
        <v>0</v>
      </c>
      <c r="BC24" s="10">
        <v>9</v>
      </c>
      <c r="BD24" s="10">
        <v>17.97</v>
      </c>
      <c r="BE24" s="10">
        <v>0</v>
      </c>
      <c r="BF24" s="10">
        <v>0</v>
      </c>
      <c r="BG24" s="10">
        <v>0</v>
      </c>
      <c r="BH24" s="10">
        <v>0</v>
      </c>
      <c r="BI24" s="10">
        <v>2</v>
      </c>
      <c r="BJ24" s="10">
        <v>2615</v>
      </c>
      <c r="BK24" s="10">
        <v>2.9476413233387815</v>
      </c>
      <c r="BL24" s="10">
        <v>1.7671357647753076</v>
      </c>
      <c r="BM24" s="10">
        <v>430</v>
      </c>
      <c r="BN24" s="9" t="s">
        <v>78</v>
      </c>
      <c r="BO24" s="9" t="s">
        <v>78</v>
      </c>
      <c r="BP24" s="12"/>
      <c r="BQ24" s="12"/>
    </row>
    <row r="25" spans="1:69" s="13" customFormat="1" ht="15" customHeight="1" x14ac:dyDescent="0.25">
      <c r="A25" s="9" t="s">
        <v>65</v>
      </c>
      <c r="B25" s="9" t="s">
        <v>66</v>
      </c>
      <c r="C25" s="9" t="s">
        <v>91</v>
      </c>
      <c r="D25" s="9" t="s">
        <v>351</v>
      </c>
      <c r="E25" s="9" t="s">
        <v>69</v>
      </c>
      <c r="F25" s="10">
        <v>7.44</v>
      </c>
      <c r="G25" s="10">
        <v>8.41</v>
      </c>
      <c r="H25" s="9" t="s">
        <v>86</v>
      </c>
      <c r="I25" s="9"/>
      <c r="J25" s="10">
        <v>2012</v>
      </c>
      <c r="K25" s="9" t="s">
        <v>214</v>
      </c>
      <c r="L25" s="11">
        <v>41425</v>
      </c>
      <c r="M25" s="11">
        <v>41455</v>
      </c>
      <c r="N25" s="10">
        <v>242</v>
      </c>
      <c r="O25" s="10">
        <v>275</v>
      </c>
      <c r="P25" s="10">
        <v>275.66000000000003</v>
      </c>
      <c r="Q25" s="10">
        <v>-0.24</v>
      </c>
      <c r="R25" s="10">
        <v>275.85000000000002</v>
      </c>
      <c r="S25" s="10">
        <v>281.91000000000003</v>
      </c>
      <c r="T25" s="9" t="s">
        <v>81</v>
      </c>
      <c r="U25" s="9" t="s">
        <v>82</v>
      </c>
      <c r="V25" s="9" t="s">
        <v>74</v>
      </c>
      <c r="W25" s="10">
        <f>VLOOKUP(V25,Tables!$M$2:$N$9,2,FALSE)</f>
        <v>0.44</v>
      </c>
      <c r="X25" s="10">
        <f>VLOOKUP(V25,Tables!$M$2:$P$9,3,FALSE)</f>
        <v>0.19</v>
      </c>
      <c r="Y25" s="10">
        <f>VLOOKUP(V25,Tables!$M$2:$P$9,4,FALSE)</f>
        <v>2.5000000000000001E-2</v>
      </c>
      <c r="Z25" s="10">
        <v>19.2</v>
      </c>
      <c r="AA25" s="10">
        <v>5537.5</v>
      </c>
      <c r="AB25" s="10">
        <v>6590.9901275411248</v>
      </c>
      <c r="AC25" s="10">
        <v>15.98</v>
      </c>
      <c r="AD25" s="10">
        <v>86100</v>
      </c>
      <c r="AE25" s="10">
        <v>20836.2</v>
      </c>
      <c r="AF25" s="10">
        <v>85655</v>
      </c>
      <c r="AG25" s="10">
        <v>23555.125</v>
      </c>
      <c r="AH25" s="10">
        <v>0</v>
      </c>
      <c r="AI25" s="10">
        <v>0</v>
      </c>
      <c r="AJ25" s="10">
        <v>0</v>
      </c>
      <c r="AK25" s="10">
        <v>2718.9250000000002</v>
      </c>
      <c r="AL25" s="10">
        <v>2791.7317499999999</v>
      </c>
      <c r="AM25" s="10">
        <v>2.0366505144496445</v>
      </c>
      <c r="AN25" s="10">
        <v>1.9835358465225035</v>
      </c>
      <c r="AO25" s="10">
        <v>445</v>
      </c>
      <c r="AP25" s="10">
        <v>496</v>
      </c>
      <c r="AQ25" s="10">
        <v>10.28</v>
      </c>
      <c r="AR25" s="10">
        <v>0.83</v>
      </c>
      <c r="AS25" s="10">
        <v>0.83</v>
      </c>
      <c r="AT25" s="10">
        <v>0.43</v>
      </c>
      <c r="AU25" s="10">
        <v>5050</v>
      </c>
      <c r="AV25" s="10">
        <v>1.1850000000000001</v>
      </c>
      <c r="AW25" s="12"/>
      <c r="AX25" s="9" t="s">
        <v>75</v>
      </c>
      <c r="AY25" s="9" t="s">
        <v>352</v>
      </c>
      <c r="AZ25" s="12" t="s">
        <v>77</v>
      </c>
      <c r="BA25" s="12"/>
      <c r="BB25" s="10">
        <v>0</v>
      </c>
      <c r="BC25" s="10">
        <v>11</v>
      </c>
      <c r="BD25" s="10">
        <v>13.26</v>
      </c>
      <c r="BE25" s="10">
        <v>0</v>
      </c>
      <c r="BF25" s="10">
        <v>0</v>
      </c>
      <c r="BG25" s="10">
        <v>0</v>
      </c>
      <c r="BH25" s="10">
        <v>0</v>
      </c>
      <c r="BI25" s="10">
        <v>2</v>
      </c>
      <c r="BJ25" s="10">
        <v>3060</v>
      </c>
      <c r="BK25" s="10">
        <v>3.4492475905991093</v>
      </c>
      <c r="BL25" s="10">
        <v>1.8368322312339946</v>
      </c>
      <c r="BM25" s="10">
        <v>430</v>
      </c>
      <c r="BN25" s="9" t="s">
        <v>78</v>
      </c>
      <c r="BO25" s="9" t="s">
        <v>78</v>
      </c>
      <c r="BP25" s="12"/>
      <c r="BQ25" s="12"/>
    </row>
    <row r="26" spans="1:69" s="13" customFormat="1" ht="15" customHeight="1" x14ac:dyDescent="0.25">
      <c r="A26" s="9" t="s">
        <v>65</v>
      </c>
      <c r="B26" s="9" t="s">
        <v>66</v>
      </c>
      <c r="C26" s="9" t="s">
        <v>238</v>
      </c>
      <c r="D26" s="9" t="s">
        <v>236</v>
      </c>
      <c r="E26" s="9" t="s">
        <v>69</v>
      </c>
      <c r="F26" s="10">
        <v>5.23</v>
      </c>
      <c r="G26" s="10">
        <v>6.76</v>
      </c>
      <c r="H26" s="9" t="s">
        <v>70</v>
      </c>
      <c r="I26" s="9"/>
      <c r="J26" s="10">
        <v>2013</v>
      </c>
      <c r="K26" s="9" t="s">
        <v>106</v>
      </c>
      <c r="L26" s="11">
        <v>41759</v>
      </c>
      <c r="M26" s="11">
        <v>41821</v>
      </c>
      <c r="N26" s="10">
        <v>168.9</v>
      </c>
      <c r="O26" s="10">
        <v>220.74</v>
      </c>
      <c r="P26" s="10">
        <v>224.01</v>
      </c>
      <c r="Q26" s="10">
        <v>-1.46</v>
      </c>
      <c r="R26" s="10">
        <v>185.85</v>
      </c>
      <c r="S26" s="10">
        <v>233.26</v>
      </c>
      <c r="T26" s="9" t="s">
        <v>81</v>
      </c>
      <c r="U26" s="9" t="s">
        <v>82</v>
      </c>
      <c r="V26" s="9" t="s">
        <v>74</v>
      </c>
      <c r="W26" s="10">
        <f>VLOOKUP(V26,Tables!$M$2:$N$9,2,FALSE)</f>
        <v>0.44</v>
      </c>
      <c r="X26" s="10">
        <f>VLOOKUP(V26,Tables!$M$2:$P$9,3,FALSE)</f>
        <v>0.19</v>
      </c>
      <c r="Y26" s="10">
        <f>VLOOKUP(V26,Tables!$M$2:$P$9,4,FALSE)</f>
        <v>2.5000000000000001E-2</v>
      </c>
      <c r="Z26" s="10">
        <v>19.2</v>
      </c>
      <c r="AA26" s="10">
        <v>8862.5</v>
      </c>
      <c r="AB26" s="10">
        <v>10387.798726221974</v>
      </c>
      <c r="AC26" s="10">
        <v>14.68</v>
      </c>
      <c r="AD26" s="10">
        <v>86756</v>
      </c>
      <c r="AE26" s="10">
        <v>14653.088400000001</v>
      </c>
      <c r="AF26" s="10">
        <v>85741</v>
      </c>
      <c r="AG26" s="10">
        <v>18926.468339999999</v>
      </c>
      <c r="AH26" s="10">
        <v>0</v>
      </c>
      <c r="AI26" s="10">
        <v>0</v>
      </c>
      <c r="AJ26" s="10">
        <v>0</v>
      </c>
      <c r="AK26" s="10">
        <v>4273.3799399999998</v>
      </c>
      <c r="AL26" s="10">
        <v>1281.87645</v>
      </c>
      <c r="AM26" s="10">
        <v>2.0738853377029707</v>
      </c>
      <c r="AN26" s="10">
        <v>6.9136928133752669</v>
      </c>
      <c r="AO26" s="10">
        <v>1015</v>
      </c>
      <c r="AP26" s="10">
        <v>1339</v>
      </c>
      <c r="AQ26" s="10">
        <v>24.2</v>
      </c>
      <c r="AR26" s="10">
        <v>0.86</v>
      </c>
      <c r="AS26" s="10">
        <v>0.94</v>
      </c>
      <c r="AT26" s="10">
        <v>0.43</v>
      </c>
      <c r="AU26" s="10">
        <v>8862.5</v>
      </c>
      <c r="AV26" s="10">
        <v>1.1200000000000001</v>
      </c>
      <c r="AW26" s="12"/>
      <c r="AX26" s="9" t="s">
        <v>75</v>
      </c>
      <c r="AY26" s="9" t="s">
        <v>237</v>
      </c>
      <c r="AZ26" s="12" t="s">
        <v>77</v>
      </c>
      <c r="BA26" s="12"/>
      <c r="BB26" s="10">
        <v>0</v>
      </c>
      <c r="BC26" s="10">
        <v>16</v>
      </c>
      <c r="BD26" s="10">
        <v>18.95</v>
      </c>
      <c r="BE26" s="10">
        <v>0</v>
      </c>
      <c r="BF26" s="10">
        <v>0</v>
      </c>
      <c r="BG26" s="10">
        <v>0</v>
      </c>
      <c r="BH26" s="10">
        <v>0</v>
      </c>
      <c r="BI26" s="10">
        <v>2</v>
      </c>
      <c r="BJ26" s="10">
        <v>64476.91</v>
      </c>
      <c r="BK26" s="10">
        <v>46.123161754054621</v>
      </c>
      <c r="BL26" s="10">
        <v>2.0338442468136337</v>
      </c>
      <c r="BM26" s="10">
        <v>430</v>
      </c>
      <c r="BN26" s="9" t="s">
        <v>78</v>
      </c>
      <c r="BO26" s="9" t="s">
        <v>78</v>
      </c>
      <c r="BP26" s="12"/>
      <c r="BQ26" s="12"/>
    </row>
    <row r="27" spans="1:69" s="13" customFormat="1" ht="15" customHeight="1" x14ac:dyDescent="0.25">
      <c r="A27" s="9" t="s">
        <v>65</v>
      </c>
      <c r="B27" s="9" t="s">
        <v>66</v>
      </c>
      <c r="C27" s="9" t="s">
        <v>238</v>
      </c>
      <c r="D27" s="9" t="s">
        <v>236</v>
      </c>
      <c r="E27" s="9" t="s">
        <v>69</v>
      </c>
      <c r="F27" s="10">
        <v>6.76</v>
      </c>
      <c r="G27" s="10">
        <v>8.02</v>
      </c>
      <c r="H27" s="9" t="s">
        <v>70</v>
      </c>
      <c r="I27" s="9"/>
      <c r="J27" s="10">
        <v>2013</v>
      </c>
      <c r="K27" s="9" t="s">
        <v>106</v>
      </c>
      <c r="L27" s="11">
        <v>41821</v>
      </c>
      <c r="M27" s="11">
        <v>41851</v>
      </c>
      <c r="N27" s="10">
        <v>220.74</v>
      </c>
      <c r="O27" s="10">
        <v>264.07</v>
      </c>
      <c r="P27" s="10">
        <v>265.39999999999998</v>
      </c>
      <c r="Q27" s="10">
        <v>-0.5</v>
      </c>
      <c r="R27" s="10">
        <v>264.07</v>
      </c>
      <c r="S27" s="10">
        <v>263.01</v>
      </c>
      <c r="T27" s="9" t="s">
        <v>83</v>
      </c>
      <c r="U27" s="9" t="s">
        <v>82</v>
      </c>
      <c r="V27" s="9" t="s">
        <v>74</v>
      </c>
      <c r="W27" s="10">
        <f>VLOOKUP(V27,Tables!$M$2:$N$9,2,FALSE)</f>
        <v>0.44</v>
      </c>
      <c r="X27" s="10">
        <f>VLOOKUP(V27,Tables!$M$2:$P$9,3,FALSE)</f>
        <v>0.19</v>
      </c>
      <c r="Y27" s="10">
        <f>VLOOKUP(V27,Tables!$M$2:$P$9,4,FALSE)</f>
        <v>2.5000000000000001E-2</v>
      </c>
      <c r="Z27" s="10">
        <v>19.2</v>
      </c>
      <c r="AA27" s="10">
        <v>7150</v>
      </c>
      <c r="AB27" s="10">
        <v>6763.1941069298973</v>
      </c>
      <c r="AC27" s="10">
        <v>-5.72</v>
      </c>
      <c r="AD27" s="10">
        <v>85741</v>
      </c>
      <c r="AE27" s="10">
        <v>18926.468339999999</v>
      </c>
      <c r="AF27" s="10">
        <v>85036</v>
      </c>
      <c r="AG27" s="10">
        <v>22455.45652</v>
      </c>
      <c r="AH27" s="10">
        <v>0</v>
      </c>
      <c r="AI27" s="10">
        <v>0</v>
      </c>
      <c r="AJ27" s="10">
        <v>0</v>
      </c>
      <c r="AK27" s="10">
        <v>3528.9881799999998</v>
      </c>
      <c r="AL27" s="10">
        <v>3528.9881799999998</v>
      </c>
      <c r="AM27" s="10">
        <v>2.0260764942545091</v>
      </c>
      <c r="AN27" s="10">
        <v>2.0260764942545091</v>
      </c>
      <c r="AO27" s="10">
        <v>705</v>
      </c>
      <c r="AP27" s="10">
        <v>496</v>
      </c>
      <c r="AQ27" s="10">
        <v>-42.14</v>
      </c>
      <c r="AR27" s="10">
        <v>1.1499999999999999</v>
      </c>
      <c r="AS27" s="10">
        <v>1.1499999999999999</v>
      </c>
      <c r="AT27" s="10">
        <v>0.6</v>
      </c>
      <c r="AU27" s="10">
        <v>4000</v>
      </c>
      <c r="AV27" s="10">
        <v>1.1200000000000001</v>
      </c>
      <c r="AW27" s="12"/>
      <c r="AX27" s="9" t="s">
        <v>75</v>
      </c>
      <c r="AY27" s="9" t="s">
        <v>237</v>
      </c>
      <c r="AZ27" s="12" t="s">
        <v>77</v>
      </c>
      <c r="BA27" s="12"/>
      <c r="BB27" s="10">
        <v>0</v>
      </c>
      <c r="BC27" s="10">
        <v>6</v>
      </c>
      <c r="BD27" s="10">
        <v>22.85</v>
      </c>
      <c r="BE27" s="10">
        <v>0</v>
      </c>
      <c r="BF27" s="10">
        <v>0</v>
      </c>
      <c r="BG27" s="10">
        <v>0</v>
      </c>
      <c r="BH27" s="10">
        <v>0</v>
      </c>
      <c r="BI27" s="10">
        <v>2</v>
      </c>
      <c r="BJ27" s="10">
        <v>65181.91</v>
      </c>
      <c r="BK27" s="10">
        <v>46.627479176161366</v>
      </c>
      <c r="BL27" s="10">
        <v>2.0326077252165029</v>
      </c>
      <c r="BM27" s="10">
        <v>476</v>
      </c>
      <c r="BN27" s="9" t="s">
        <v>78</v>
      </c>
      <c r="BO27" s="9" t="s">
        <v>78</v>
      </c>
      <c r="BP27" s="12"/>
      <c r="BQ27" s="12"/>
    </row>
    <row r="28" spans="1:69" s="13" customFormat="1" ht="15" customHeight="1" x14ac:dyDescent="0.25">
      <c r="A28" s="9" t="s">
        <v>65</v>
      </c>
      <c r="B28" s="9" t="s">
        <v>66</v>
      </c>
      <c r="C28" s="9" t="s">
        <v>238</v>
      </c>
      <c r="D28" s="9" t="s">
        <v>236</v>
      </c>
      <c r="E28" s="9" t="s">
        <v>69</v>
      </c>
      <c r="F28" s="10">
        <v>8.02</v>
      </c>
      <c r="G28" s="10">
        <v>13.55</v>
      </c>
      <c r="H28" s="9" t="s">
        <v>70</v>
      </c>
      <c r="I28" s="9"/>
      <c r="J28" s="10">
        <v>2013</v>
      </c>
      <c r="K28" s="9" t="s">
        <v>106</v>
      </c>
      <c r="L28" s="11">
        <v>41851</v>
      </c>
      <c r="M28" s="11">
        <v>42035</v>
      </c>
      <c r="N28" s="10">
        <v>264.07</v>
      </c>
      <c r="O28" s="10">
        <v>532</v>
      </c>
      <c r="P28" s="10">
        <v>470.16</v>
      </c>
      <c r="Q28" s="10">
        <v>13.15</v>
      </c>
      <c r="R28" s="10">
        <v>532.65</v>
      </c>
      <c r="S28" s="10">
        <v>489.69</v>
      </c>
      <c r="T28" s="9" t="s">
        <v>83</v>
      </c>
      <c r="U28" s="9" t="s">
        <v>82</v>
      </c>
      <c r="V28" s="9" t="s">
        <v>74</v>
      </c>
      <c r="W28" s="10">
        <f>VLOOKUP(V28,Tables!$M$2:$N$9,2,FALSE)</f>
        <v>0.44</v>
      </c>
      <c r="X28" s="10">
        <f>VLOOKUP(V28,Tables!$M$2:$P$9,3,FALSE)</f>
        <v>0.19</v>
      </c>
      <c r="Y28" s="10">
        <f>VLOOKUP(V28,Tables!$M$2:$P$9,4,FALSE)</f>
        <v>2.5000000000000001E-2</v>
      </c>
      <c r="Z28" s="10">
        <v>19.2</v>
      </c>
      <c r="AA28" s="10">
        <v>37575</v>
      </c>
      <c r="AB28" s="10">
        <v>41805.178260084875</v>
      </c>
      <c r="AC28" s="10">
        <v>10.119999999999999</v>
      </c>
      <c r="AD28" s="10">
        <v>85036</v>
      </c>
      <c r="AE28" s="10">
        <v>22455.45652</v>
      </c>
      <c r="AF28" s="10">
        <v>71291</v>
      </c>
      <c r="AG28" s="10">
        <v>37926.811999999998</v>
      </c>
      <c r="AH28" s="10">
        <v>555.09943999999996</v>
      </c>
      <c r="AI28" s="10">
        <v>0</v>
      </c>
      <c r="AJ28" s="10">
        <v>0</v>
      </c>
      <c r="AK28" s="10">
        <v>16026.45492</v>
      </c>
      <c r="AL28" s="10">
        <v>16072.79407</v>
      </c>
      <c r="AM28" s="10">
        <v>2.3445609267654559</v>
      </c>
      <c r="AN28" s="10">
        <v>2.337801370213163</v>
      </c>
      <c r="AO28" s="10">
        <v>4653</v>
      </c>
      <c r="AP28" s="10">
        <v>2332</v>
      </c>
      <c r="AQ28" s="10">
        <v>-99.53</v>
      </c>
      <c r="AR28" s="10">
        <v>0.69</v>
      </c>
      <c r="AS28" s="10">
        <v>0.67</v>
      </c>
      <c r="AT28" s="10">
        <v>0.38</v>
      </c>
      <c r="AU28" s="10">
        <v>37375</v>
      </c>
      <c r="AV28" s="10">
        <v>1.1200000000000001</v>
      </c>
      <c r="AW28" s="12"/>
      <c r="AX28" s="9" t="s">
        <v>75</v>
      </c>
      <c r="AY28" s="9" t="s">
        <v>237</v>
      </c>
      <c r="AZ28" s="12" t="s">
        <v>77</v>
      </c>
      <c r="BA28" s="12"/>
      <c r="BB28" s="10">
        <v>0</v>
      </c>
      <c r="BC28" s="10">
        <v>51</v>
      </c>
      <c r="BD28" s="10">
        <v>21.01</v>
      </c>
      <c r="BE28" s="10">
        <v>0</v>
      </c>
      <c r="BF28" s="10">
        <v>0</v>
      </c>
      <c r="BG28" s="10">
        <v>0</v>
      </c>
      <c r="BH28" s="10">
        <v>1</v>
      </c>
      <c r="BI28" s="10">
        <v>2</v>
      </c>
      <c r="BJ28" s="10">
        <v>69774.91</v>
      </c>
      <c r="BK28" s="10">
        <v>49.913053530397214</v>
      </c>
      <c r="BL28" s="10">
        <v>2.1559736263128628</v>
      </c>
      <c r="BM28" s="10">
        <v>476</v>
      </c>
      <c r="BN28" s="9" t="s">
        <v>78</v>
      </c>
      <c r="BO28" s="9" t="s">
        <v>78</v>
      </c>
      <c r="BP28" s="12"/>
      <c r="BQ28" s="12"/>
    </row>
    <row r="29" spans="1:69" s="13" customFormat="1" ht="15" customHeight="1" x14ac:dyDescent="0.25">
      <c r="A29" s="9" t="s">
        <v>65</v>
      </c>
      <c r="B29" s="9" t="s">
        <v>66</v>
      </c>
      <c r="C29" s="9" t="s">
        <v>227</v>
      </c>
      <c r="D29" s="9" t="s">
        <v>228</v>
      </c>
      <c r="E29" s="9" t="s">
        <v>69</v>
      </c>
      <c r="F29" s="10">
        <v>0.66</v>
      </c>
      <c r="G29" s="10">
        <v>2.69</v>
      </c>
      <c r="H29" s="9" t="s">
        <v>86</v>
      </c>
      <c r="I29" s="9" t="s">
        <v>225</v>
      </c>
      <c r="J29" s="10">
        <v>2014</v>
      </c>
      <c r="K29" s="9" t="s">
        <v>71</v>
      </c>
      <c r="L29" s="11">
        <v>41718</v>
      </c>
      <c r="M29" s="11">
        <v>41821</v>
      </c>
      <c r="N29" s="10">
        <v>7.31</v>
      </c>
      <c r="O29" s="10">
        <v>30.5</v>
      </c>
      <c r="P29" s="10">
        <v>31.19</v>
      </c>
      <c r="Q29" s="10">
        <v>-2.21</v>
      </c>
      <c r="R29" s="10">
        <v>26.69</v>
      </c>
      <c r="S29" s="10">
        <v>43.03</v>
      </c>
      <c r="T29" s="9" t="s">
        <v>79</v>
      </c>
      <c r="U29" s="9" t="s">
        <v>73</v>
      </c>
      <c r="V29" s="9" t="s">
        <v>74</v>
      </c>
      <c r="W29" s="10">
        <f>VLOOKUP(V29,Tables!$M$2:$N$9,2,FALSE)</f>
        <v>0.44</v>
      </c>
      <c r="X29" s="10">
        <f>VLOOKUP(V29,Tables!$M$2:$P$9,3,FALSE)</f>
        <v>0.19</v>
      </c>
      <c r="Y29" s="10">
        <f>VLOOKUP(V29,Tables!$M$2:$P$9,4,FALSE)</f>
        <v>2.5000000000000001E-2</v>
      </c>
      <c r="Z29" s="10">
        <v>19.2</v>
      </c>
      <c r="AA29" s="10">
        <v>2851</v>
      </c>
      <c r="AB29" s="10">
        <v>4295.6344073731298</v>
      </c>
      <c r="AC29" s="10">
        <v>33.630000000000003</v>
      </c>
      <c r="AD29" s="10">
        <v>90400</v>
      </c>
      <c r="AE29" s="10">
        <v>660.82399999999996</v>
      </c>
      <c r="AF29" s="10">
        <v>88195</v>
      </c>
      <c r="AG29" s="10">
        <v>2689.9475000000002</v>
      </c>
      <c r="AH29" s="10">
        <v>0</v>
      </c>
      <c r="AI29" s="10">
        <v>0</v>
      </c>
      <c r="AJ29" s="10">
        <v>0</v>
      </c>
      <c r="AK29" s="10">
        <v>2029.1234999999999</v>
      </c>
      <c r="AL29" s="10">
        <v>1693.1005500000001</v>
      </c>
      <c r="AM29" s="10">
        <v>1.4050401565010706</v>
      </c>
      <c r="AN29" s="10">
        <v>1.683892902875733</v>
      </c>
      <c r="AO29" s="10">
        <v>2205</v>
      </c>
      <c r="AP29" s="10">
        <v>3413</v>
      </c>
      <c r="AQ29" s="10">
        <v>35.39</v>
      </c>
      <c r="AR29" s="10">
        <v>1.91</v>
      </c>
      <c r="AS29" s="10">
        <v>2.08</v>
      </c>
      <c r="AT29" s="10">
        <v>1.39</v>
      </c>
      <c r="AU29" s="10">
        <v>2159</v>
      </c>
      <c r="AV29" s="10">
        <v>1.6040000000000001</v>
      </c>
      <c r="AW29" s="12"/>
      <c r="AX29" s="9" t="s">
        <v>75</v>
      </c>
      <c r="AY29" s="12"/>
      <c r="AZ29" s="12" t="s">
        <v>77</v>
      </c>
      <c r="BA29" s="12"/>
      <c r="BB29" s="10">
        <v>0</v>
      </c>
      <c r="BC29" s="10">
        <v>7</v>
      </c>
      <c r="BD29" s="10">
        <v>17.98</v>
      </c>
      <c r="BE29" s="10">
        <v>0</v>
      </c>
      <c r="BF29" s="10">
        <v>0</v>
      </c>
      <c r="BG29" s="10">
        <v>0</v>
      </c>
      <c r="BH29" s="10">
        <v>0</v>
      </c>
      <c r="BI29" s="10">
        <v>1</v>
      </c>
      <c r="BJ29" s="10">
        <v>2205</v>
      </c>
      <c r="BK29" s="10">
        <v>2.4391592920353982</v>
      </c>
      <c r="BL29" s="10">
        <v>1.3680756877032123</v>
      </c>
      <c r="BM29" s="10">
        <v>476</v>
      </c>
      <c r="BN29" s="9" t="s">
        <v>95</v>
      </c>
      <c r="BO29" s="9" t="s">
        <v>95</v>
      </c>
      <c r="BP29" s="12"/>
      <c r="BQ29" s="12"/>
    </row>
    <row r="30" spans="1:69" s="13" customFormat="1" ht="15" customHeight="1" x14ac:dyDescent="0.25">
      <c r="A30" s="9" t="s">
        <v>65</v>
      </c>
      <c r="B30" s="9" t="s">
        <v>66</v>
      </c>
      <c r="C30" s="9" t="s">
        <v>227</v>
      </c>
      <c r="D30" s="9" t="s">
        <v>228</v>
      </c>
      <c r="E30" s="9" t="s">
        <v>69</v>
      </c>
      <c r="F30" s="10">
        <v>2.69</v>
      </c>
      <c r="G30" s="10">
        <v>4.58</v>
      </c>
      <c r="H30" s="9" t="s">
        <v>86</v>
      </c>
      <c r="I30" s="9" t="s">
        <v>225</v>
      </c>
      <c r="J30" s="10">
        <v>2014</v>
      </c>
      <c r="K30" s="9" t="s">
        <v>71</v>
      </c>
      <c r="L30" s="11">
        <v>41821</v>
      </c>
      <c r="M30" s="11">
        <v>41851</v>
      </c>
      <c r="N30" s="10">
        <v>30.5</v>
      </c>
      <c r="O30" s="10">
        <v>52.28</v>
      </c>
      <c r="P30" s="10">
        <v>52.31</v>
      </c>
      <c r="Q30" s="10">
        <v>-0.06</v>
      </c>
      <c r="R30" s="10">
        <v>52.24</v>
      </c>
      <c r="S30" s="10">
        <v>53.06</v>
      </c>
      <c r="T30" s="9" t="s">
        <v>79</v>
      </c>
      <c r="U30" s="9" t="s">
        <v>73</v>
      </c>
      <c r="V30" s="9" t="s">
        <v>74</v>
      </c>
      <c r="W30" s="10">
        <f>VLOOKUP(V30,Tables!$M$2:$N$9,2,FALSE)</f>
        <v>0.44</v>
      </c>
      <c r="X30" s="10">
        <f>VLOOKUP(V30,Tables!$M$2:$P$9,3,FALSE)</f>
        <v>0.19</v>
      </c>
      <c r="Y30" s="10">
        <f>VLOOKUP(V30,Tables!$M$2:$P$9,4,FALSE)</f>
        <v>2.5000000000000001E-2</v>
      </c>
      <c r="Z30" s="10">
        <v>19.2</v>
      </c>
      <c r="AA30" s="10">
        <v>2515</v>
      </c>
      <c r="AB30" s="10">
        <v>2603.3994620267658</v>
      </c>
      <c r="AC30" s="10">
        <v>3.4</v>
      </c>
      <c r="AD30" s="10">
        <v>88195</v>
      </c>
      <c r="AE30" s="10">
        <v>2689.9475000000002</v>
      </c>
      <c r="AF30" s="10">
        <v>87560</v>
      </c>
      <c r="AG30" s="10">
        <v>4577.6368000000002</v>
      </c>
      <c r="AH30" s="10">
        <v>0</v>
      </c>
      <c r="AI30" s="10">
        <v>0</v>
      </c>
      <c r="AJ30" s="10">
        <v>0</v>
      </c>
      <c r="AK30" s="10">
        <v>1887.6893</v>
      </c>
      <c r="AL30" s="10">
        <v>1884.1868999999999</v>
      </c>
      <c r="AM30" s="10">
        <v>1.3323167112299679</v>
      </c>
      <c r="AN30" s="10">
        <v>1.3347932734273866</v>
      </c>
      <c r="AO30" s="10">
        <v>625</v>
      </c>
      <c r="AP30" s="10">
        <v>806</v>
      </c>
      <c r="AQ30" s="10">
        <v>22.46</v>
      </c>
      <c r="AR30" s="10">
        <v>2.36</v>
      </c>
      <c r="AS30" s="10">
        <v>2.36</v>
      </c>
      <c r="AT30" s="10">
        <v>1.8</v>
      </c>
      <c r="AU30" s="10">
        <v>1652.5</v>
      </c>
      <c r="AV30" s="10">
        <v>1.607</v>
      </c>
      <c r="AW30" s="12"/>
      <c r="AX30" s="9" t="s">
        <v>75</v>
      </c>
      <c r="AY30" s="12"/>
      <c r="AZ30" s="12" t="s">
        <v>77</v>
      </c>
      <c r="BA30" s="12"/>
      <c r="BB30" s="10">
        <v>0</v>
      </c>
      <c r="BC30" s="10">
        <v>0</v>
      </c>
      <c r="BD30" s="10">
        <v>22.85</v>
      </c>
      <c r="BE30" s="10">
        <v>0</v>
      </c>
      <c r="BF30" s="10">
        <v>0</v>
      </c>
      <c r="BG30" s="10">
        <v>0</v>
      </c>
      <c r="BH30" s="10">
        <v>0</v>
      </c>
      <c r="BI30" s="10">
        <v>2</v>
      </c>
      <c r="BJ30" s="10">
        <v>2830</v>
      </c>
      <c r="BK30" s="10">
        <v>3.1305309734513274</v>
      </c>
      <c r="BL30" s="10">
        <v>1.3508418366669588</v>
      </c>
      <c r="BM30" s="10">
        <v>476</v>
      </c>
      <c r="BN30" s="9" t="s">
        <v>78</v>
      </c>
      <c r="BO30" s="9" t="s">
        <v>78</v>
      </c>
      <c r="BP30" s="12"/>
      <c r="BQ30" s="12"/>
    </row>
    <row r="31" spans="1:69" s="13" customFormat="1" ht="15" customHeight="1" x14ac:dyDescent="0.25">
      <c r="A31" s="9" t="s">
        <v>65</v>
      </c>
      <c r="B31" s="9" t="s">
        <v>66</v>
      </c>
      <c r="C31" s="9" t="s">
        <v>227</v>
      </c>
      <c r="D31" s="9" t="s">
        <v>228</v>
      </c>
      <c r="E31" s="9" t="s">
        <v>69</v>
      </c>
      <c r="F31" s="10">
        <v>4.58</v>
      </c>
      <c r="G31" s="10">
        <v>5.65</v>
      </c>
      <c r="H31" s="9" t="s">
        <v>86</v>
      </c>
      <c r="I31" s="9" t="s">
        <v>225</v>
      </c>
      <c r="J31" s="10">
        <v>2014</v>
      </c>
      <c r="K31" s="9" t="s">
        <v>71</v>
      </c>
      <c r="L31" s="11">
        <v>41851</v>
      </c>
      <c r="M31" s="11">
        <v>41870</v>
      </c>
      <c r="N31" s="10">
        <v>52.28</v>
      </c>
      <c r="O31" s="10">
        <v>64.63</v>
      </c>
      <c r="P31" s="10">
        <v>65.739999999999995</v>
      </c>
      <c r="Q31" s="10">
        <v>-1.69</v>
      </c>
      <c r="R31" s="10">
        <v>65.239999999999995</v>
      </c>
      <c r="S31" s="10">
        <v>68.03</v>
      </c>
      <c r="T31" s="9" t="s">
        <v>89</v>
      </c>
      <c r="U31" s="9" t="s">
        <v>90</v>
      </c>
      <c r="V31" s="9" t="s">
        <v>74</v>
      </c>
      <c r="W31" s="10">
        <f>VLOOKUP(V31,Tables!$M$2:$N$9,2,FALSE)</f>
        <v>0.44</v>
      </c>
      <c r="X31" s="10">
        <f>VLOOKUP(V31,Tables!$M$2:$P$9,3,FALSE)</f>
        <v>0.19</v>
      </c>
      <c r="Y31" s="10">
        <f>VLOOKUP(V31,Tables!$M$2:$P$9,4,FALSE)</f>
        <v>2.5000000000000001E-2</v>
      </c>
      <c r="Z31" s="10">
        <v>19.2</v>
      </c>
      <c r="AA31" s="10">
        <v>1625</v>
      </c>
      <c r="AB31" s="10">
        <v>1904.1047328622408</v>
      </c>
      <c r="AC31" s="10">
        <v>14.66</v>
      </c>
      <c r="AD31" s="10">
        <v>87560</v>
      </c>
      <c r="AE31" s="10">
        <v>4577.6368000000002</v>
      </c>
      <c r="AF31" s="10">
        <v>87406</v>
      </c>
      <c r="AG31" s="10">
        <v>5649.0497800000003</v>
      </c>
      <c r="AH31" s="10">
        <v>0</v>
      </c>
      <c r="AI31" s="10">
        <v>0</v>
      </c>
      <c r="AJ31" s="10">
        <v>0</v>
      </c>
      <c r="AK31" s="10">
        <v>1071.4129800000001</v>
      </c>
      <c r="AL31" s="10">
        <v>1124.73064</v>
      </c>
      <c r="AM31" s="10">
        <v>1.5166887375211751</v>
      </c>
      <c r="AN31" s="10">
        <v>1.4447903722085851</v>
      </c>
      <c r="AO31" s="10">
        <v>3230</v>
      </c>
      <c r="AP31" s="10">
        <v>514</v>
      </c>
      <c r="AQ31" s="10">
        <v>-528.4</v>
      </c>
      <c r="AR31" s="10">
        <v>1.68</v>
      </c>
      <c r="AS31" s="10">
        <v>1.67</v>
      </c>
      <c r="AT31" s="10">
        <v>1.1200000000000001</v>
      </c>
      <c r="AU31" s="10">
        <v>1537.5</v>
      </c>
      <c r="AV31" s="10">
        <v>1.2230000000000001</v>
      </c>
      <c r="AW31" s="12"/>
      <c r="AX31" s="9" t="s">
        <v>75</v>
      </c>
      <c r="AY31" s="12"/>
      <c r="AZ31" s="12" t="s">
        <v>77</v>
      </c>
      <c r="BA31" s="12"/>
      <c r="BB31" s="10">
        <v>0</v>
      </c>
      <c r="BC31" s="10">
        <v>3</v>
      </c>
      <c r="BD31" s="10">
        <v>22.08</v>
      </c>
      <c r="BE31" s="10">
        <v>0</v>
      </c>
      <c r="BF31" s="10">
        <v>0</v>
      </c>
      <c r="BG31" s="10">
        <v>0</v>
      </c>
      <c r="BH31" s="10">
        <v>0</v>
      </c>
      <c r="BI31" s="10">
        <v>2</v>
      </c>
      <c r="BJ31" s="10">
        <v>6010</v>
      </c>
      <c r="BK31" s="10">
        <v>6.6482300884955752</v>
      </c>
      <c r="BL31" s="10">
        <v>1.3689225038065509</v>
      </c>
      <c r="BM31" s="10">
        <v>476</v>
      </c>
      <c r="BN31" s="9" t="s">
        <v>78</v>
      </c>
      <c r="BO31" s="9" t="s">
        <v>78</v>
      </c>
      <c r="BP31" s="12"/>
      <c r="BQ31" s="12"/>
    </row>
    <row r="32" spans="1:69" s="13" customFormat="1" ht="15" customHeight="1" x14ac:dyDescent="0.25">
      <c r="A32" s="9" t="s">
        <v>65</v>
      </c>
      <c r="B32" s="9" t="s">
        <v>66</v>
      </c>
      <c r="C32" s="9" t="s">
        <v>227</v>
      </c>
      <c r="D32" s="9" t="s">
        <v>228</v>
      </c>
      <c r="E32" s="9" t="s">
        <v>69</v>
      </c>
      <c r="F32" s="10">
        <v>5.65</v>
      </c>
      <c r="G32" s="10">
        <v>15.74</v>
      </c>
      <c r="H32" s="9" t="s">
        <v>86</v>
      </c>
      <c r="I32" s="9" t="s">
        <v>225</v>
      </c>
      <c r="J32" s="10">
        <v>2014</v>
      </c>
      <c r="K32" s="9" t="s">
        <v>71</v>
      </c>
      <c r="L32" s="11">
        <v>41870</v>
      </c>
      <c r="M32" s="11">
        <v>41967</v>
      </c>
      <c r="N32" s="10">
        <v>64.63</v>
      </c>
      <c r="O32" s="10">
        <v>184.4</v>
      </c>
      <c r="P32" s="10">
        <v>147.80000000000001</v>
      </c>
      <c r="Q32" s="10">
        <v>24.76</v>
      </c>
      <c r="R32" s="10">
        <v>147.99</v>
      </c>
      <c r="S32" s="10">
        <v>166.14</v>
      </c>
      <c r="T32" s="9" t="s">
        <v>81</v>
      </c>
      <c r="U32" s="9" t="s">
        <v>82</v>
      </c>
      <c r="V32" s="9" t="s">
        <v>74</v>
      </c>
      <c r="W32" s="10">
        <f>VLOOKUP(V32,Tables!$M$2:$N$9,2,FALSE)</f>
        <v>0.44</v>
      </c>
      <c r="X32" s="10">
        <f>VLOOKUP(V32,Tables!$M$2:$P$9,3,FALSE)</f>
        <v>0.19</v>
      </c>
      <c r="Y32" s="10">
        <f>VLOOKUP(V32,Tables!$M$2:$P$9,4,FALSE)</f>
        <v>2.5000000000000001E-2</v>
      </c>
      <c r="Z32" s="10">
        <v>19.2</v>
      </c>
      <c r="AA32" s="10">
        <v>11387.5</v>
      </c>
      <c r="AB32" s="10">
        <v>14113.988980377468</v>
      </c>
      <c r="AC32" s="10">
        <v>19.32</v>
      </c>
      <c r="AD32" s="10">
        <v>87406</v>
      </c>
      <c r="AE32" s="10">
        <v>5649.0497800000003</v>
      </c>
      <c r="AF32" s="10">
        <v>85341</v>
      </c>
      <c r="AG32" s="10">
        <v>15736.8804</v>
      </c>
      <c r="AH32" s="10">
        <v>0</v>
      </c>
      <c r="AI32" s="10">
        <v>0</v>
      </c>
      <c r="AJ32" s="10">
        <v>0</v>
      </c>
      <c r="AK32" s="10">
        <v>10087.830620000001</v>
      </c>
      <c r="AL32" s="10">
        <v>6980.5648099999999</v>
      </c>
      <c r="AM32" s="10">
        <v>1.1288353689665738</v>
      </c>
      <c r="AN32" s="10">
        <v>1.6313149881062419</v>
      </c>
      <c r="AO32" s="10">
        <v>2695</v>
      </c>
      <c r="AP32" s="10">
        <v>2491</v>
      </c>
      <c r="AQ32" s="10">
        <v>-8.19</v>
      </c>
      <c r="AR32" s="10">
        <v>1.19</v>
      </c>
      <c r="AS32" s="10">
        <v>1.35</v>
      </c>
      <c r="AT32" s="10">
        <v>1.08</v>
      </c>
      <c r="AU32" s="10">
        <v>8775</v>
      </c>
      <c r="AV32" s="10">
        <v>1.1200000000000001</v>
      </c>
      <c r="AW32" s="12"/>
      <c r="AX32" s="9" t="s">
        <v>75</v>
      </c>
      <c r="AY32" s="12"/>
      <c r="AZ32" s="12" t="s">
        <v>77</v>
      </c>
      <c r="BA32" s="12"/>
      <c r="BB32" s="10">
        <v>0</v>
      </c>
      <c r="BC32" s="10">
        <v>22</v>
      </c>
      <c r="BD32" s="10">
        <v>22.95</v>
      </c>
      <c r="BE32" s="10">
        <v>0</v>
      </c>
      <c r="BF32" s="10">
        <v>0</v>
      </c>
      <c r="BG32" s="10">
        <v>0</v>
      </c>
      <c r="BH32" s="10">
        <v>0</v>
      </c>
      <c r="BI32" s="10">
        <v>2</v>
      </c>
      <c r="BJ32" s="10">
        <v>8075</v>
      </c>
      <c r="BK32" s="10">
        <v>8.932522123893806</v>
      </c>
      <c r="BL32" s="10">
        <v>1.190861506498077</v>
      </c>
      <c r="BM32" s="10">
        <v>476</v>
      </c>
      <c r="BN32" s="9" t="s">
        <v>78</v>
      </c>
      <c r="BO32" s="9" t="s">
        <v>78</v>
      </c>
      <c r="BP32" s="12"/>
      <c r="BQ32" s="12"/>
    </row>
    <row r="33" spans="1:69" s="13" customFormat="1" ht="15" customHeight="1" x14ac:dyDescent="0.25">
      <c r="A33" s="9" t="s">
        <v>65</v>
      </c>
      <c r="B33" s="9" t="s">
        <v>66</v>
      </c>
      <c r="C33" s="9" t="s">
        <v>227</v>
      </c>
      <c r="D33" s="9" t="s">
        <v>264</v>
      </c>
      <c r="E33" s="9" t="s">
        <v>69</v>
      </c>
      <c r="F33" s="10">
        <v>3.31</v>
      </c>
      <c r="G33" s="10">
        <v>6.5</v>
      </c>
      <c r="H33" s="9" t="s">
        <v>86</v>
      </c>
      <c r="I33" s="9" t="s">
        <v>265</v>
      </c>
      <c r="J33" s="10">
        <v>2014</v>
      </c>
      <c r="K33" s="9" t="s">
        <v>144</v>
      </c>
      <c r="L33" s="11">
        <v>42081</v>
      </c>
      <c r="M33" s="11">
        <v>42202</v>
      </c>
      <c r="N33" s="10">
        <v>79.680000000000007</v>
      </c>
      <c r="O33" s="10">
        <v>159.04</v>
      </c>
      <c r="P33" s="10">
        <v>149.21</v>
      </c>
      <c r="Q33" s="10">
        <v>6.59</v>
      </c>
      <c r="R33" s="10">
        <v>154.19</v>
      </c>
      <c r="S33" s="10">
        <v>166.56</v>
      </c>
      <c r="T33" s="9" t="s">
        <v>81</v>
      </c>
      <c r="U33" s="9" t="s">
        <v>82</v>
      </c>
      <c r="V33" s="9" t="s">
        <v>74</v>
      </c>
      <c r="W33" s="10">
        <f>VLOOKUP(V33,Tables!$M$2:$N$9,2,FALSE)</f>
        <v>0.44</v>
      </c>
      <c r="X33" s="10">
        <f>VLOOKUP(V33,Tables!$M$2:$P$9,3,FALSE)</f>
        <v>0.19</v>
      </c>
      <c r="Y33" s="10">
        <f>VLOOKUP(V33,Tables!$M$2:$P$9,4,FALSE)</f>
        <v>2.5000000000000001E-2</v>
      </c>
      <c r="Z33" s="10">
        <v>19.2</v>
      </c>
      <c r="AA33" s="10">
        <v>14187.5</v>
      </c>
      <c r="AB33" s="10">
        <v>17651.914990333862</v>
      </c>
      <c r="AC33" s="10">
        <v>19.63</v>
      </c>
      <c r="AD33" s="10">
        <v>116466</v>
      </c>
      <c r="AE33" s="10">
        <v>9280.0108799999998</v>
      </c>
      <c r="AF33" s="10">
        <v>114471</v>
      </c>
      <c r="AG33" s="10">
        <v>18205.467840000001</v>
      </c>
      <c r="AH33" s="10">
        <v>0</v>
      </c>
      <c r="AI33" s="10">
        <v>0</v>
      </c>
      <c r="AJ33" s="10">
        <v>0</v>
      </c>
      <c r="AK33" s="10">
        <v>8925.4569599999995</v>
      </c>
      <c r="AL33" s="10">
        <v>8370.27261</v>
      </c>
      <c r="AM33" s="10">
        <v>1.589554469152916</v>
      </c>
      <c r="AN33" s="10">
        <v>1.6949866104779112</v>
      </c>
      <c r="AO33" s="10">
        <v>1995</v>
      </c>
      <c r="AP33" s="10">
        <v>4148</v>
      </c>
      <c r="AQ33" s="10">
        <v>51.9</v>
      </c>
      <c r="AR33" s="10">
        <v>0.89</v>
      </c>
      <c r="AS33" s="10">
        <v>0.9</v>
      </c>
      <c r="AT33" s="10">
        <v>0.56999999999999995</v>
      </c>
      <c r="AU33" s="10">
        <v>12100</v>
      </c>
      <c r="AV33" s="10">
        <v>1.139</v>
      </c>
      <c r="AW33" s="9" t="s">
        <v>178</v>
      </c>
      <c r="AX33" s="9" t="s">
        <v>75</v>
      </c>
      <c r="AY33" s="12"/>
      <c r="AZ33" s="12" t="s">
        <v>77</v>
      </c>
      <c r="BA33" s="12"/>
      <c r="BB33" s="10">
        <v>0</v>
      </c>
      <c r="BC33" s="10">
        <v>15</v>
      </c>
      <c r="BD33" s="10">
        <v>18.36</v>
      </c>
      <c r="BE33" s="10">
        <v>0</v>
      </c>
      <c r="BF33" s="10">
        <v>0</v>
      </c>
      <c r="BG33" s="10">
        <v>0</v>
      </c>
      <c r="BH33" s="10">
        <v>0</v>
      </c>
      <c r="BI33" s="10">
        <v>2</v>
      </c>
      <c r="BJ33" s="10">
        <v>7404.94</v>
      </c>
      <c r="BK33" s="10">
        <v>6.9727481513357557</v>
      </c>
      <c r="BL33" s="10">
        <v>1.3963937431187494</v>
      </c>
      <c r="BM33" s="10">
        <v>476</v>
      </c>
      <c r="BN33" s="9" t="s">
        <v>78</v>
      </c>
      <c r="BO33" s="9" t="s">
        <v>78</v>
      </c>
      <c r="BP33" s="12"/>
      <c r="BQ33" s="12"/>
    </row>
    <row r="34" spans="1:69" s="13" customFormat="1" ht="15" customHeight="1" x14ac:dyDescent="0.25">
      <c r="A34" s="9" t="s">
        <v>65</v>
      </c>
      <c r="B34" s="9" t="s">
        <v>66</v>
      </c>
      <c r="C34" s="9" t="s">
        <v>263</v>
      </c>
      <c r="D34" s="9" t="s">
        <v>264</v>
      </c>
      <c r="E34" s="9" t="s">
        <v>69</v>
      </c>
      <c r="F34" s="10">
        <v>0.52</v>
      </c>
      <c r="G34" s="10">
        <v>4.8600000000000003</v>
      </c>
      <c r="H34" s="9" t="s">
        <v>86</v>
      </c>
      <c r="I34" s="9" t="s">
        <v>265</v>
      </c>
      <c r="J34" s="10">
        <v>2014</v>
      </c>
      <c r="K34" s="9" t="s">
        <v>144</v>
      </c>
      <c r="L34" s="11">
        <v>41878</v>
      </c>
      <c r="M34" s="11">
        <v>41992</v>
      </c>
      <c r="N34" s="10">
        <v>5.4</v>
      </c>
      <c r="O34" s="10">
        <v>52.47</v>
      </c>
      <c r="P34" s="10">
        <v>58.15</v>
      </c>
      <c r="Q34" s="10">
        <v>-9.77</v>
      </c>
      <c r="R34" s="10">
        <v>60.35</v>
      </c>
      <c r="S34" s="10">
        <v>72.23</v>
      </c>
      <c r="T34" s="9" t="s">
        <v>79</v>
      </c>
      <c r="U34" s="9" t="s">
        <v>73</v>
      </c>
      <c r="V34" s="9" t="s">
        <v>74</v>
      </c>
      <c r="W34" s="10">
        <f>VLOOKUP(V34,Tables!$M$2:$N$9,2,FALSE)</f>
        <v>0.44</v>
      </c>
      <c r="X34" s="10">
        <f>VLOOKUP(V34,Tables!$M$2:$P$9,3,FALSE)</f>
        <v>0.19</v>
      </c>
      <c r="Y34" s="10">
        <f>VLOOKUP(V34,Tables!$M$2:$P$9,4,FALSE)</f>
        <v>2.5000000000000001E-2</v>
      </c>
      <c r="Z34" s="10">
        <v>19.2</v>
      </c>
      <c r="AA34" s="10">
        <v>6316.5</v>
      </c>
      <c r="AB34" s="10">
        <v>8205.9141617704136</v>
      </c>
      <c r="AC34" s="10">
        <v>23.03</v>
      </c>
      <c r="AD34" s="10">
        <v>95700</v>
      </c>
      <c r="AE34" s="10">
        <v>516.78</v>
      </c>
      <c r="AF34" s="10">
        <v>92695</v>
      </c>
      <c r="AG34" s="10">
        <v>4863.7066500000001</v>
      </c>
      <c r="AH34" s="10">
        <v>0</v>
      </c>
      <c r="AI34" s="10">
        <v>0</v>
      </c>
      <c r="AJ34" s="10">
        <v>0</v>
      </c>
      <c r="AK34" s="10">
        <v>4346.9266500000003</v>
      </c>
      <c r="AL34" s="10">
        <v>5077.3632500000003</v>
      </c>
      <c r="AM34" s="10">
        <v>1.4530956026138606</v>
      </c>
      <c r="AN34" s="10">
        <v>1.2440512307249241</v>
      </c>
      <c r="AO34" s="10">
        <v>3005</v>
      </c>
      <c r="AP34" s="10">
        <v>3700</v>
      </c>
      <c r="AQ34" s="10">
        <v>18.78</v>
      </c>
      <c r="AR34" s="10">
        <v>2.86</v>
      </c>
      <c r="AS34" s="10">
        <v>2.6</v>
      </c>
      <c r="AT34" s="10">
        <v>1.99</v>
      </c>
      <c r="AU34" s="10">
        <v>2943</v>
      </c>
      <c r="AV34" s="10">
        <v>1.611</v>
      </c>
      <c r="AW34" s="12"/>
      <c r="AX34" s="9" t="s">
        <v>75</v>
      </c>
      <c r="AY34" s="12"/>
      <c r="AZ34" s="12" t="s">
        <v>77</v>
      </c>
      <c r="BA34" s="12"/>
      <c r="BB34" s="10">
        <v>0</v>
      </c>
      <c r="BC34" s="10">
        <v>10</v>
      </c>
      <c r="BD34" s="10">
        <v>22.23</v>
      </c>
      <c r="BE34" s="10">
        <v>0</v>
      </c>
      <c r="BF34" s="10">
        <v>0</v>
      </c>
      <c r="BG34" s="10">
        <v>0</v>
      </c>
      <c r="BH34" s="10">
        <v>0</v>
      </c>
      <c r="BI34" s="10">
        <v>1</v>
      </c>
      <c r="BJ34" s="10">
        <v>2935</v>
      </c>
      <c r="BK34" s="10">
        <v>3.0668756530825498</v>
      </c>
      <c r="BL34" s="10">
        <v>1.4518688579370629</v>
      </c>
      <c r="BM34" s="10">
        <v>476</v>
      </c>
      <c r="BN34" s="9" t="s">
        <v>78</v>
      </c>
      <c r="BO34" s="9" t="s">
        <v>78</v>
      </c>
      <c r="BP34" s="12"/>
      <c r="BQ34" s="12"/>
    </row>
    <row r="35" spans="1:69" s="13" customFormat="1" ht="15" customHeight="1" x14ac:dyDescent="0.25">
      <c r="A35" s="9" t="s">
        <v>65</v>
      </c>
      <c r="B35" s="9" t="s">
        <v>66</v>
      </c>
      <c r="C35" s="9" t="s">
        <v>216</v>
      </c>
      <c r="D35" s="9" t="s">
        <v>217</v>
      </c>
      <c r="E35" s="9" t="s">
        <v>69</v>
      </c>
      <c r="F35" s="10">
        <v>0.42</v>
      </c>
      <c r="G35" s="10">
        <v>0.84</v>
      </c>
      <c r="H35" s="9" t="s">
        <v>86</v>
      </c>
      <c r="I35" s="9"/>
      <c r="J35" s="10">
        <v>2014</v>
      </c>
      <c r="K35" s="9" t="s">
        <v>214</v>
      </c>
      <c r="L35" s="11">
        <v>41838</v>
      </c>
      <c r="M35" s="11">
        <v>41851</v>
      </c>
      <c r="N35" s="10">
        <v>3.52</v>
      </c>
      <c r="O35" s="10">
        <v>7.05</v>
      </c>
      <c r="P35" s="10">
        <v>7.04</v>
      </c>
      <c r="Q35" s="10">
        <v>0.14000000000000001</v>
      </c>
      <c r="R35" s="10">
        <v>6.79</v>
      </c>
      <c r="S35" s="10">
        <v>6.2</v>
      </c>
      <c r="T35" s="9" t="s">
        <v>72</v>
      </c>
      <c r="U35" s="9" t="s">
        <v>73</v>
      </c>
      <c r="V35" s="9" t="s">
        <v>74</v>
      </c>
      <c r="W35" s="10">
        <f>VLOOKUP(V35,Tables!$M$2:$N$9,2,FALSE)</f>
        <v>0.44</v>
      </c>
      <c r="X35" s="10">
        <f>VLOOKUP(V35,Tables!$M$2:$P$9,3,FALSE)</f>
        <v>0.19</v>
      </c>
      <c r="Y35" s="10">
        <f>VLOOKUP(V35,Tables!$M$2:$P$9,4,FALSE)</f>
        <v>2.5000000000000001E-2</v>
      </c>
      <c r="Z35" s="10">
        <v>19.2</v>
      </c>
      <c r="AA35" s="10">
        <v>450</v>
      </c>
      <c r="AB35" s="10">
        <v>340.3625514633701</v>
      </c>
      <c r="AC35" s="10">
        <v>-32.21</v>
      </c>
      <c r="AD35" s="10">
        <v>120200</v>
      </c>
      <c r="AE35" s="10">
        <v>423.10399999999998</v>
      </c>
      <c r="AF35" s="10">
        <v>119710</v>
      </c>
      <c r="AG35" s="10">
        <v>843.95550000000003</v>
      </c>
      <c r="AH35" s="10">
        <v>0</v>
      </c>
      <c r="AI35" s="10">
        <v>0</v>
      </c>
      <c r="AJ35" s="10">
        <v>0</v>
      </c>
      <c r="AK35" s="10">
        <v>420.85149999999999</v>
      </c>
      <c r="AL35" s="10">
        <v>389.7269</v>
      </c>
      <c r="AM35" s="10">
        <v>1.0692607725052661</v>
      </c>
      <c r="AN35" s="10">
        <v>1.1546547082072087</v>
      </c>
      <c r="AO35" s="10">
        <v>490</v>
      </c>
      <c r="AP35" s="10">
        <v>798</v>
      </c>
      <c r="AQ35" s="10">
        <v>38.6</v>
      </c>
      <c r="AR35" s="10">
        <v>5.68</v>
      </c>
      <c r="AS35" s="10">
        <v>5.8</v>
      </c>
      <c r="AT35" s="10">
        <v>5.34</v>
      </c>
      <c r="AU35" s="10">
        <v>450</v>
      </c>
      <c r="AV35" s="10">
        <v>1.93</v>
      </c>
      <c r="AW35" s="12"/>
      <c r="AX35" s="9" t="s">
        <v>75</v>
      </c>
      <c r="AY35" s="12"/>
      <c r="AZ35" s="12" t="s">
        <v>77</v>
      </c>
      <c r="BA35" s="12"/>
      <c r="BB35" s="10">
        <v>0</v>
      </c>
      <c r="BC35" s="10">
        <v>0</v>
      </c>
      <c r="BD35" s="10">
        <v>22.66</v>
      </c>
      <c r="BE35" s="10">
        <v>0</v>
      </c>
      <c r="BF35" s="10">
        <v>0</v>
      </c>
      <c r="BG35" s="10">
        <v>0</v>
      </c>
      <c r="BH35" s="10">
        <v>0</v>
      </c>
      <c r="BI35" s="10">
        <v>1</v>
      </c>
      <c r="BJ35" s="10">
        <v>490</v>
      </c>
      <c r="BK35" s="10">
        <v>0.40765391014975044</v>
      </c>
      <c r="BL35" s="10">
        <v>1.0692506097698615</v>
      </c>
      <c r="BM35" s="10">
        <v>476</v>
      </c>
      <c r="BN35" s="9" t="s">
        <v>78</v>
      </c>
      <c r="BO35" s="9" t="s">
        <v>78</v>
      </c>
      <c r="BP35" s="12"/>
      <c r="BQ35" s="12"/>
    </row>
    <row r="36" spans="1:69" s="13" customFormat="1" ht="15" customHeight="1" x14ac:dyDescent="0.25">
      <c r="A36" s="9" t="s">
        <v>65</v>
      </c>
      <c r="B36" s="9" t="s">
        <v>66</v>
      </c>
      <c r="C36" s="9" t="s">
        <v>216</v>
      </c>
      <c r="D36" s="9" t="s">
        <v>217</v>
      </c>
      <c r="E36" s="9" t="s">
        <v>69</v>
      </c>
      <c r="F36" s="10">
        <v>0.84</v>
      </c>
      <c r="G36" s="10">
        <v>3.99</v>
      </c>
      <c r="H36" s="9" t="s">
        <v>86</v>
      </c>
      <c r="I36" s="9"/>
      <c r="J36" s="10">
        <v>2014</v>
      </c>
      <c r="K36" s="9" t="s">
        <v>214</v>
      </c>
      <c r="L36" s="11">
        <v>41851</v>
      </c>
      <c r="M36" s="11">
        <v>41915</v>
      </c>
      <c r="N36" s="10">
        <v>7.05</v>
      </c>
      <c r="O36" s="10">
        <v>34.020000000000003</v>
      </c>
      <c r="P36" s="10">
        <v>35.200000000000003</v>
      </c>
      <c r="Q36" s="10">
        <v>-3.35</v>
      </c>
      <c r="R36" s="10">
        <v>35.96</v>
      </c>
      <c r="S36" s="10">
        <v>41.24</v>
      </c>
      <c r="T36" s="9" t="s">
        <v>79</v>
      </c>
      <c r="U36" s="9" t="s">
        <v>73</v>
      </c>
      <c r="V36" s="9" t="s">
        <v>74</v>
      </c>
      <c r="W36" s="10">
        <f>VLOOKUP(V36,Tables!$M$2:$N$9,2,FALSE)</f>
        <v>0.44</v>
      </c>
      <c r="X36" s="10">
        <f>VLOOKUP(V36,Tables!$M$2:$P$9,3,FALSE)</f>
        <v>0.19</v>
      </c>
      <c r="Y36" s="10">
        <f>VLOOKUP(V36,Tables!$M$2:$P$9,4,FALSE)</f>
        <v>2.5000000000000001E-2</v>
      </c>
      <c r="Z36" s="10">
        <v>19.2</v>
      </c>
      <c r="AA36" s="10">
        <v>4078</v>
      </c>
      <c r="AB36" s="10">
        <v>4996.8240471905674</v>
      </c>
      <c r="AC36" s="10">
        <v>18.39</v>
      </c>
      <c r="AD36" s="10">
        <v>119710</v>
      </c>
      <c r="AE36" s="10">
        <v>843.95550000000003</v>
      </c>
      <c r="AF36" s="10">
        <v>117265</v>
      </c>
      <c r="AG36" s="10">
        <v>3989.3553000000002</v>
      </c>
      <c r="AH36" s="10">
        <v>0</v>
      </c>
      <c r="AI36" s="10">
        <v>0</v>
      </c>
      <c r="AJ36" s="10">
        <v>0</v>
      </c>
      <c r="AK36" s="10">
        <v>3145.3998000000001</v>
      </c>
      <c r="AL36" s="10">
        <v>3372.8939</v>
      </c>
      <c r="AM36" s="10">
        <v>1.2964965534746966</v>
      </c>
      <c r="AN36" s="10">
        <v>1.2090507798066223</v>
      </c>
      <c r="AO36" s="10">
        <v>2625</v>
      </c>
      <c r="AP36" s="10">
        <v>2790</v>
      </c>
      <c r="AQ36" s="10">
        <v>5.91</v>
      </c>
      <c r="AR36" s="10">
        <v>3.15</v>
      </c>
      <c r="AS36" s="10">
        <v>3.04</v>
      </c>
      <c r="AT36" s="10">
        <v>2.46</v>
      </c>
      <c r="AU36" s="10">
        <v>2649.5</v>
      </c>
      <c r="AV36" s="10">
        <v>1.6080000000000001</v>
      </c>
      <c r="AW36" s="12"/>
      <c r="AX36" s="9" t="s">
        <v>75</v>
      </c>
      <c r="AY36" s="12"/>
      <c r="AZ36" s="12" t="s">
        <v>77</v>
      </c>
      <c r="BA36" s="12"/>
      <c r="BB36" s="10">
        <v>0</v>
      </c>
      <c r="BC36" s="10">
        <v>0</v>
      </c>
      <c r="BD36" s="10">
        <v>23.54</v>
      </c>
      <c r="BE36" s="10">
        <v>0</v>
      </c>
      <c r="BF36" s="10">
        <v>0</v>
      </c>
      <c r="BG36" s="10">
        <v>0</v>
      </c>
      <c r="BH36" s="10">
        <v>0</v>
      </c>
      <c r="BI36" s="10">
        <v>2</v>
      </c>
      <c r="BJ36" s="10">
        <v>2935</v>
      </c>
      <c r="BK36" s="10">
        <v>2.4417637271214643</v>
      </c>
      <c r="BL36" s="10">
        <v>1.2584629036513455</v>
      </c>
      <c r="BM36" s="10">
        <v>476</v>
      </c>
      <c r="BN36" s="9" t="s">
        <v>78</v>
      </c>
      <c r="BO36" s="9" t="s">
        <v>78</v>
      </c>
      <c r="BP36" s="12"/>
      <c r="BQ36" s="12"/>
    </row>
    <row r="37" spans="1:69" s="13" customFormat="1" ht="15" customHeight="1" x14ac:dyDescent="0.25">
      <c r="A37" s="9" t="s">
        <v>65</v>
      </c>
      <c r="B37" s="9" t="s">
        <v>66</v>
      </c>
      <c r="C37" s="9" t="s">
        <v>216</v>
      </c>
      <c r="D37" s="9" t="s">
        <v>217</v>
      </c>
      <c r="E37" s="9" t="s">
        <v>69</v>
      </c>
      <c r="F37" s="10">
        <v>3.99</v>
      </c>
      <c r="G37" s="10">
        <v>5.99</v>
      </c>
      <c r="H37" s="9" t="s">
        <v>86</v>
      </c>
      <c r="I37" s="9"/>
      <c r="J37" s="10">
        <v>2014</v>
      </c>
      <c r="K37" s="9" t="s">
        <v>214</v>
      </c>
      <c r="L37" s="11">
        <v>41915</v>
      </c>
      <c r="M37" s="11">
        <v>41942</v>
      </c>
      <c r="N37" s="10">
        <v>34.020000000000003</v>
      </c>
      <c r="O37" s="10">
        <v>46.78</v>
      </c>
      <c r="P37" s="10">
        <v>48.85</v>
      </c>
      <c r="Q37" s="10">
        <v>-4.24</v>
      </c>
      <c r="R37" s="10">
        <v>49.39</v>
      </c>
      <c r="S37" s="10">
        <v>54.99</v>
      </c>
      <c r="T37" s="9" t="s">
        <v>89</v>
      </c>
      <c r="U37" s="9" t="s">
        <v>90</v>
      </c>
      <c r="V37" s="9" t="s">
        <v>74</v>
      </c>
      <c r="W37" s="10">
        <f>VLOOKUP(V37,Tables!$M$2:$N$9,2,FALSE)</f>
        <v>0.44</v>
      </c>
      <c r="X37" s="10">
        <f>VLOOKUP(V37,Tables!$M$2:$P$9,3,FALSE)</f>
        <v>0.19</v>
      </c>
      <c r="Y37" s="10">
        <f>VLOOKUP(V37,Tables!$M$2:$P$9,4,FALSE)</f>
        <v>2.5000000000000001E-2</v>
      </c>
      <c r="Z37" s="10">
        <v>19.2</v>
      </c>
      <c r="AA37" s="10">
        <v>2287.5</v>
      </c>
      <c r="AB37" s="10">
        <v>3250.7041082469282</v>
      </c>
      <c r="AC37" s="10">
        <v>29.63</v>
      </c>
      <c r="AD37" s="10">
        <v>117265</v>
      </c>
      <c r="AE37" s="10">
        <v>3989.3553000000002</v>
      </c>
      <c r="AF37" s="10">
        <v>128050</v>
      </c>
      <c r="AG37" s="10">
        <v>5990.1790000000001</v>
      </c>
      <c r="AH37" s="10">
        <v>0</v>
      </c>
      <c r="AI37" s="10">
        <v>0</v>
      </c>
      <c r="AJ37" s="10">
        <v>0</v>
      </c>
      <c r="AK37" s="10">
        <v>2000.8236999999999</v>
      </c>
      <c r="AL37" s="10">
        <v>2335.0342000000001</v>
      </c>
      <c r="AM37" s="10">
        <v>1.1432791404859908</v>
      </c>
      <c r="AN37" s="10">
        <v>0.97964303906126937</v>
      </c>
      <c r="AO37" s="10">
        <v>1385</v>
      </c>
      <c r="AP37" s="10">
        <v>980</v>
      </c>
      <c r="AQ37" s="10">
        <v>-41.33</v>
      </c>
      <c r="AR37" s="10">
        <v>1.72</v>
      </c>
      <c r="AS37" s="10">
        <v>1.67</v>
      </c>
      <c r="AT37" s="10">
        <v>1.18</v>
      </c>
      <c r="AU37" s="10">
        <v>1812.5</v>
      </c>
      <c r="AV37" s="10">
        <v>1.2230000000000001</v>
      </c>
      <c r="AW37" s="12"/>
      <c r="AX37" s="9" t="s">
        <v>75</v>
      </c>
      <c r="AY37" s="12"/>
      <c r="AZ37" s="12" t="s">
        <v>77</v>
      </c>
      <c r="BA37" s="12"/>
      <c r="BB37" s="10">
        <v>0</v>
      </c>
      <c r="BC37" s="10">
        <v>8</v>
      </c>
      <c r="BD37" s="10">
        <v>22.74</v>
      </c>
      <c r="BE37" s="10">
        <v>0</v>
      </c>
      <c r="BF37" s="10">
        <v>0</v>
      </c>
      <c r="BG37" s="10">
        <v>0</v>
      </c>
      <c r="BH37" s="10">
        <v>0</v>
      </c>
      <c r="BI37" s="10">
        <v>2</v>
      </c>
      <c r="BJ37" s="10">
        <v>4230</v>
      </c>
      <c r="BK37" s="10">
        <v>3.519134775374376</v>
      </c>
      <c r="BL37" s="10">
        <v>1.2125748529884344</v>
      </c>
      <c r="BM37" s="10">
        <v>476</v>
      </c>
      <c r="BN37" s="9" t="s">
        <v>78</v>
      </c>
      <c r="BO37" s="9" t="s">
        <v>78</v>
      </c>
      <c r="BP37" s="12"/>
      <c r="BQ37" s="12"/>
    </row>
    <row r="38" spans="1:69" s="13" customFormat="1" ht="15" customHeight="1" x14ac:dyDescent="0.25">
      <c r="A38" s="9" t="s">
        <v>65</v>
      </c>
      <c r="B38" s="9" t="s">
        <v>66</v>
      </c>
      <c r="C38" s="9" t="s">
        <v>216</v>
      </c>
      <c r="D38" s="9" t="s">
        <v>232</v>
      </c>
      <c r="E38" s="9" t="s">
        <v>69</v>
      </c>
      <c r="F38" s="10">
        <v>0.33</v>
      </c>
      <c r="G38" s="10">
        <v>0.95</v>
      </c>
      <c r="H38" s="9" t="s">
        <v>86</v>
      </c>
      <c r="I38" s="9"/>
      <c r="J38" s="10">
        <v>2015</v>
      </c>
      <c r="K38" s="9" t="s">
        <v>71</v>
      </c>
      <c r="L38" s="11">
        <v>42084</v>
      </c>
      <c r="M38" s="11">
        <v>42115</v>
      </c>
      <c r="N38" s="10">
        <v>5.44</v>
      </c>
      <c r="O38" s="10">
        <v>8.34</v>
      </c>
      <c r="P38" s="10">
        <v>8.01</v>
      </c>
      <c r="Q38" s="10">
        <v>4.12</v>
      </c>
      <c r="R38" s="10">
        <v>7.57</v>
      </c>
      <c r="S38" s="10">
        <v>8.86</v>
      </c>
      <c r="T38" s="9" t="s">
        <v>72</v>
      </c>
      <c r="U38" s="9" t="s">
        <v>73</v>
      </c>
      <c r="V38" s="9" t="s">
        <v>74</v>
      </c>
      <c r="W38" s="10">
        <f>VLOOKUP(V38,Tables!$M$2:$N$9,2,FALSE)</f>
        <v>0.44</v>
      </c>
      <c r="X38" s="10">
        <f>VLOOKUP(V38,Tables!$M$2:$P$9,3,FALSE)</f>
        <v>0.19</v>
      </c>
      <c r="Y38" s="10">
        <f>VLOOKUP(V38,Tables!$M$2:$P$9,4,FALSE)</f>
        <v>2.5000000000000001E-2</v>
      </c>
      <c r="Z38" s="10">
        <v>19.2</v>
      </c>
      <c r="AA38" s="10">
        <v>403.5</v>
      </c>
      <c r="AB38" s="10">
        <v>539.07362823771712</v>
      </c>
      <c r="AC38" s="10">
        <v>25.15</v>
      </c>
      <c r="AD38" s="10">
        <v>61200</v>
      </c>
      <c r="AE38" s="10">
        <v>332.928</v>
      </c>
      <c r="AF38" s="10">
        <v>113870</v>
      </c>
      <c r="AG38" s="10">
        <v>949.67579999999998</v>
      </c>
      <c r="AH38" s="10">
        <v>0</v>
      </c>
      <c r="AI38" s="10">
        <v>0</v>
      </c>
      <c r="AJ38" s="10">
        <v>325.28800000000001</v>
      </c>
      <c r="AK38" s="10">
        <v>291.45979999999997</v>
      </c>
      <c r="AL38" s="10">
        <v>203.7799</v>
      </c>
      <c r="AM38" s="10">
        <v>1.3844104744462187</v>
      </c>
      <c r="AN38" s="10">
        <v>1.9800775248196707</v>
      </c>
      <c r="AO38" s="10">
        <v>3030</v>
      </c>
      <c r="AP38" s="10">
        <v>1674</v>
      </c>
      <c r="AQ38" s="10">
        <v>-81</v>
      </c>
      <c r="AR38" s="10">
        <v>4.68</v>
      </c>
      <c r="AS38" s="10">
        <v>6.08</v>
      </c>
      <c r="AT38" s="10">
        <v>1.38</v>
      </c>
      <c r="AU38" s="10">
        <v>403.5</v>
      </c>
      <c r="AV38" s="10">
        <v>1.9370000000000001</v>
      </c>
      <c r="AW38" s="12"/>
      <c r="AX38" s="9" t="s">
        <v>123</v>
      </c>
      <c r="AY38" s="12"/>
      <c r="AZ38" s="12" t="s">
        <v>77</v>
      </c>
      <c r="BA38" s="12"/>
      <c r="BB38" s="10">
        <v>0</v>
      </c>
      <c r="BC38" s="10">
        <v>2</v>
      </c>
      <c r="BD38" s="10">
        <v>15.19</v>
      </c>
      <c r="BE38" s="10">
        <v>0</v>
      </c>
      <c r="BF38" s="10">
        <v>0</v>
      </c>
      <c r="BG38" s="10">
        <v>1</v>
      </c>
      <c r="BH38" s="10">
        <v>0</v>
      </c>
      <c r="BI38" s="10">
        <v>1</v>
      </c>
      <c r="BJ38" s="10">
        <v>2890</v>
      </c>
      <c r="BK38" s="10">
        <v>2.4721984602224123</v>
      </c>
      <c r="BL38" s="10">
        <v>1.3379428283188672</v>
      </c>
      <c r="BM38" s="10">
        <v>476</v>
      </c>
      <c r="BN38" s="9" t="s">
        <v>95</v>
      </c>
      <c r="BO38" s="9" t="s">
        <v>95</v>
      </c>
      <c r="BP38" s="12"/>
      <c r="BQ38" s="12"/>
    </row>
    <row r="39" spans="1:69" s="13" customFormat="1" ht="15" customHeight="1" x14ac:dyDescent="0.25">
      <c r="A39" s="9" t="s">
        <v>65</v>
      </c>
      <c r="B39" s="9" t="s">
        <v>66</v>
      </c>
      <c r="C39" s="9" t="s">
        <v>216</v>
      </c>
      <c r="D39" s="9" t="s">
        <v>232</v>
      </c>
      <c r="E39" s="9" t="s">
        <v>69</v>
      </c>
      <c r="F39" s="10">
        <v>0.95</v>
      </c>
      <c r="G39" s="10">
        <v>4.07</v>
      </c>
      <c r="H39" s="9" t="s">
        <v>86</v>
      </c>
      <c r="I39" s="9"/>
      <c r="J39" s="10">
        <v>2015</v>
      </c>
      <c r="K39" s="9" t="s">
        <v>71</v>
      </c>
      <c r="L39" s="11">
        <v>42115</v>
      </c>
      <c r="M39" s="11">
        <v>42198</v>
      </c>
      <c r="N39" s="10">
        <v>8.34</v>
      </c>
      <c r="O39" s="10">
        <v>36.770000000000003</v>
      </c>
      <c r="P39" s="10">
        <v>38.67</v>
      </c>
      <c r="Q39" s="10">
        <v>-4.91</v>
      </c>
      <c r="R39" s="10">
        <v>38.479999999999997</v>
      </c>
      <c r="S39" s="10">
        <v>44.19</v>
      </c>
      <c r="T39" s="9" t="s">
        <v>79</v>
      </c>
      <c r="U39" s="9" t="s">
        <v>73</v>
      </c>
      <c r="V39" s="9" t="s">
        <v>74</v>
      </c>
      <c r="W39" s="10">
        <f>VLOOKUP(V39,Tables!$M$2:$N$9,2,FALSE)</f>
        <v>0.44</v>
      </c>
      <c r="X39" s="10">
        <f>VLOOKUP(V39,Tables!$M$2:$P$9,3,FALSE)</f>
        <v>0.19</v>
      </c>
      <c r="Y39" s="10">
        <f>VLOOKUP(V39,Tables!$M$2:$P$9,4,FALSE)</f>
        <v>2.5000000000000001E-2</v>
      </c>
      <c r="Z39" s="10">
        <v>19.2</v>
      </c>
      <c r="AA39" s="10">
        <v>3955.5</v>
      </c>
      <c r="AB39" s="10">
        <v>4729.0975061354147</v>
      </c>
      <c r="AC39" s="10">
        <v>16.36</v>
      </c>
      <c r="AD39" s="10">
        <v>113870</v>
      </c>
      <c r="AE39" s="10">
        <v>949.67579999999998</v>
      </c>
      <c r="AF39" s="10">
        <v>110670</v>
      </c>
      <c r="AG39" s="10">
        <v>4069.3359</v>
      </c>
      <c r="AH39" s="10">
        <v>0</v>
      </c>
      <c r="AI39" s="10">
        <v>0</v>
      </c>
      <c r="AJ39" s="10">
        <v>0</v>
      </c>
      <c r="AK39" s="10">
        <v>3119.6601000000001</v>
      </c>
      <c r="AL39" s="10">
        <v>3308.9058</v>
      </c>
      <c r="AM39" s="10">
        <v>1.2679265923874206</v>
      </c>
      <c r="AN39" s="10">
        <v>1.1954102773188648</v>
      </c>
      <c r="AO39" s="10">
        <v>3320</v>
      </c>
      <c r="AP39" s="10">
        <v>3339</v>
      </c>
      <c r="AQ39" s="10">
        <v>0.56999999999999995</v>
      </c>
      <c r="AR39" s="10">
        <v>2.2200000000000002</v>
      </c>
      <c r="AS39" s="10">
        <v>2.16</v>
      </c>
      <c r="AT39" s="10">
        <v>1.79</v>
      </c>
      <c r="AU39" s="10">
        <v>3103.5</v>
      </c>
      <c r="AV39" s="10">
        <v>1.621</v>
      </c>
      <c r="AW39" s="12"/>
      <c r="AX39" s="9" t="s">
        <v>123</v>
      </c>
      <c r="AY39" s="12"/>
      <c r="AZ39" s="12" t="s">
        <v>77</v>
      </c>
      <c r="BA39" s="12"/>
      <c r="BB39" s="10">
        <v>0</v>
      </c>
      <c r="BC39" s="10">
        <v>0</v>
      </c>
      <c r="BD39" s="10">
        <v>19.36</v>
      </c>
      <c r="BE39" s="10">
        <v>0</v>
      </c>
      <c r="BF39" s="10">
        <v>0</v>
      </c>
      <c r="BG39" s="10">
        <v>0</v>
      </c>
      <c r="BH39" s="10">
        <v>0</v>
      </c>
      <c r="BI39" s="10">
        <v>2</v>
      </c>
      <c r="BJ39" s="10">
        <v>6210</v>
      </c>
      <c r="BK39" s="10">
        <v>5.3122326775021387</v>
      </c>
      <c r="BL39" s="10">
        <v>1.2740920862878353</v>
      </c>
      <c r="BM39" s="10">
        <v>476</v>
      </c>
      <c r="BN39" s="9" t="s">
        <v>78</v>
      </c>
      <c r="BO39" s="9" t="s">
        <v>78</v>
      </c>
      <c r="BP39" s="12"/>
      <c r="BQ39" s="12"/>
    </row>
    <row r="40" spans="1:69" s="13" customFormat="1" ht="15" customHeight="1" x14ac:dyDescent="0.25">
      <c r="A40" s="9" t="s">
        <v>65</v>
      </c>
      <c r="B40" s="9" t="s">
        <v>66</v>
      </c>
      <c r="C40" s="9" t="s">
        <v>216</v>
      </c>
      <c r="D40" s="9" t="s">
        <v>232</v>
      </c>
      <c r="E40" s="9" t="s">
        <v>69</v>
      </c>
      <c r="F40" s="10">
        <v>4.07</v>
      </c>
      <c r="G40" s="10">
        <v>5.96</v>
      </c>
      <c r="H40" s="9" t="s">
        <v>86</v>
      </c>
      <c r="I40" s="9"/>
      <c r="J40" s="10">
        <v>2015</v>
      </c>
      <c r="K40" s="9" t="s">
        <v>71</v>
      </c>
      <c r="L40" s="11">
        <v>42198</v>
      </c>
      <c r="M40" s="11">
        <v>42221</v>
      </c>
      <c r="N40" s="10">
        <v>36.770000000000003</v>
      </c>
      <c r="O40" s="10">
        <v>55.72</v>
      </c>
      <c r="P40" s="10">
        <v>54.66</v>
      </c>
      <c r="Q40" s="10">
        <v>1.94</v>
      </c>
      <c r="R40" s="10">
        <v>54.37</v>
      </c>
      <c r="S40" s="10">
        <v>53.4</v>
      </c>
      <c r="T40" s="9" t="s">
        <v>89</v>
      </c>
      <c r="U40" s="9" t="s">
        <v>90</v>
      </c>
      <c r="V40" s="9" t="s">
        <v>74</v>
      </c>
      <c r="W40" s="10">
        <f>VLOOKUP(V40,Tables!$M$2:$N$9,2,FALSE)</f>
        <v>0.44</v>
      </c>
      <c r="X40" s="10">
        <f>VLOOKUP(V40,Tables!$M$2:$P$9,3,FALSE)</f>
        <v>0.19</v>
      </c>
      <c r="Y40" s="10">
        <f>VLOOKUP(V40,Tables!$M$2:$P$9,4,FALSE)</f>
        <v>2.5000000000000001E-2</v>
      </c>
      <c r="Z40" s="10">
        <v>19.2</v>
      </c>
      <c r="AA40" s="10">
        <v>2400</v>
      </c>
      <c r="AB40" s="10">
        <v>2210.7163065348909</v>
      </c>
      <c r="AC40" s="10">
        <v>-8.56</v>
      </c>
      <c r="AD40" s="10">
        <v>110670</v>
      </c>
      <c r="AE40" s="10">
        <v>4069.3359</v>
      </c>
      <c r="AF40" s="10">
        <v>106935</v>
      </c>
      <c r="AG40" s="10">
        <v>5958.4182000000001</v>
      </c>
      <c r="AH40" s="10">
        <v>0</v>
      </c>
      <c r="AI40" s="10">
        <v>0</v>
      </c>
      <c r="AJ40" s="10">
        <v>0</v>
      </c>
      <c r="AK40" s="10">
        <v>1889.0823</v>
      </c>
      <c r="AL40" s="10">
        <v>1744.7200499999999</v>
      </c>
      <c r="AM40" s="10">
        <v>1.2704581478530608</v>
      </c>
      <c r="AN40" s="10">
        <v>1.3755788500281176</v>
      </c>
      <c r="AO40" s="10">
        <v>485</v>
      </c>
      <c r="AP40" s="10">
        <v>791</v>
      </c>
      <c r="AQ40" s="10">
        <v>38.69</v>
      </c>
      <c r="AR40" s="10">
        <v>2.11</v>
      </c>
      <c r="AS40" s="10">
        <v>2.13</v>
      </c>
      <c r="AT40" s="10">
        <v>1.81</v>
      </c>
      <c r="AU40" s="10">
        <v>2300</v>
      </c>
      <c r="AV40" s="10">
        <v>1.25</v>
      </c>
      <c r="AW40" s="12"/>
      <c r="AX40" s="9" t="s">
        <v>123</v>
      </c>
      <c r="AY40" s="12"/>
      <c r="AZ40" s="12" t="s">
        <v>77</v>
      </c>
      <c r="BA40" s="12"/>
      <c r="BB40" s="10">
        <v>0</v>
      </c>
      <c r="BC40" s="10">
        <v>2</v>
      </c>
      <c r="BD40" s="10">
        <v>26.5</v>
      </c>
      <c r="BE40" s="10">
        <v>0</v>
      </c>
      <c r="BF40" s="10">
        <v>0</v>
      </c>
      <c r="BG40" s="10">
        <v>0</v>
      </c>
      <c r="BH40" s="10">
        <v>0</v>
      </c>
      <c r="BI40" s="10">
        <v>2</v>
      </c>
      <c r="BJ40" s="10">
        <v>6635</v>
      </c>
      <c r="BK40" s="10">
        <v>5.6757912745936698</v>
      </c>
      <c r="BL40" s="10">
        <v>1.2635400380688369</v>
      </c>
      <c r="BM40" s="10">
        <v>476</v>
      </c>
      <c r="BN40" s="9" t="s">
        <v>78</v>
      </c>
      <c r="BO40" s="9" t="s">
        <v>78</v>
      </c>
      <c r="BP40" s="12"/>
      <c r="BQ40" s="12"/>
    </row>
    <row r="41" spans="1:69" s="13" customFormat="1" ht="15" customHeight="1" x14ac:dyDescent="0.25">
      <c r="A41" s="9" t="s">
        <v>65</v>
      </c>
      <c r="B41" s="9" t="s">
        <v>66</v>
      </c>
      <c r="C41" s="9" t="s">
        <v>216</v>
      </c>
      <c r="D41" s="9" t="s">
        <v>232</v>
      </c>
      <c r="E41" s="9" t="s">
        <v>69</v>
      </c>
      <c r="F41" s="10">
        <v>5.96</v>
      </c>
      <c r="G41" s="10">
        <v>9.93</v>
      </c>
      <c r="H41" s="9" t="s">
        <v>86</v>
      </c>
      <c r="I41" s="9"/>
      <c r="J41" s="10">
        <v>2015</v>
      </c>
      <c r="K41" s="9" t="s">
        <v>71</v>
      </c>
      <c r="L41" s="11">
        <v>42221</v>
      </c>
      <c r="M41" s="11">
        <v>42292</v>
      </c>
      <c r="N41" s="10">
        <v>55.72</v>
      </c>
      <c r="O41" s="10">
        <v>106.77</v>
      </c>
      <c r="P41" s="10">
        <v>108.03</v>
      </c>
      <c r="Q41" s="10">
        <v>-1.17</v>
      </c>
      <c r="R41" s="10">
        <v>108.96</v>
      </c>
      <c r="S41" s="10">
        <v>117.95</v>
      </c>
      <c r="T41" s="9" t="s">
        <v>89</v>
      </c>
      <c r="U41" s="9" t="s">
        <v>90</v>
      </c>
      <c r="V41" s="9" t="s">
        <v>74</v>
      </c>
      <c r="W41" s="10">
        <f>VLOOKUP(V41,Tables!$M$2:$N$9,2,FALSE)</f>
        <v>0.44</v>
      </c>
      <c r="X41" s="10">
        <f>VLOOKUP(V41,Tables!$M$2:$P$9,3,FALSE)</f>
        <v>0.19</v>
      </c>
      <c r="Y41" s="10">
        <f>VLOOKUP(V41,Tables!$M$2:$P$9,4,FALSE)</f>
        <v>2.5000000000000001E-2</v>
      </c>
      <c r="Z41" s="10">
        <v>19.2</v>
      </c>
      <c r="AA41" s="10">
        <v>7862.5</v>
      </c>
      <c r="AB41" s="10">
        <v>9378.6755689619149</v>
      </c>
      <c r="AC41" s="10">
        <v>16.170000000000002</v>
      </c>
      <c r="AD41" s="10">
        <v>106935</v>
      </c>
      <c r="AE41" s="10">
        <v>5958.4182000000001</v>
      </c>
      <c r="AF41" s="10">
        <v>93016</v>
      </c>
      <c r="AG41" s="10">
        <v>9931.3183200000003</v>
      </c>
      <c r="AH41" s="10">
        <v>0</v>
      </c>
      <c r="AI41" s="10">
        <v>1424.89</v>
      </c>
      <c r="AJ41" s="10">
        <v>0</v>
      </c>
      <c r="AK41" s="10">
        <v>5397.7901199999997</v>
      </c>
      <c r="AL41" s="10">
        <v>5601.4951600000004</v>
      </c>
      <c r="AM41" s="10">
        <v>1.4566146191693723</v>
      </c>
      <c r="AN41" s="10">
        <v>1.4036430944626577</v>
      </c>
      <c r="AO41" s="10">
        <v>1535</v>
      </c>
      <c r="AP41" s="10">
        <v>2299</v>
      </c>
      <c r="AQ41" s="10">
        <v>33.229999999999997</v>
      </c>
      <c r="AR41" s="10">
        <v>1.05</v>
      </c>
      <c r="AS41" s="10">
        <v>1.05</v>
      </c>
      <c r="AT41" s="10">
        <v>0.92</v>
      </c>
      <c r="AU41" s="10">
        <v>5150</v>
      </c>
      <c r="AV41" s="10">
        <v>1.254</v>
      </c>
      <c r="AW41" s="12"/>
      <c r="AX41" s="9" t="s">
        <v>123</v>
      </c>
      <c r="AY41" s="12"/>
      <c r="AZ41" s="12" t="s">
        <v>77</v>
      </c>
      <c r="BA41" s="12"/>
      <c r="BB41" s="10">
        <v>0</v>
      </c>
      <c r="BC41" s="10">
        <v>15</v>
      </c>
      <c r="BD41" s="10">
        <v>26.21</v>
      </c>
      <c r="BE41" s="10">
        <v>0</v>
      </c>
      <c r="BF41" s="10">
        <v>1</v>
      </c>
      <c r="BG41" s="10">
        <v>0</v>
      </c>
      <c r="BH41" s="10">
        <v>0</v>
      </c>
      <c r="BI41" s="10">
        <v>2</v>
      </c>
      <c r="BJ41" s="10">
        <v>8170</v>
      </c>
      <c r="BK41" s="10">
        <v>6.9888793840889649</v>
      </c>
      <c r="BL41" s="10">
        <v>1.3532652013961488</v>
      </c>
      <c r="BM41" s="10">
        <v>461</v>
      </c>
      <c r="BN41" s="9" t="s">
        <v>78</v>
      </c>
      <c r="BO41" s="9" t="s">
        <v>78</v>
      </c>
      <c r="BP41" s="12"/>
      <c r="BQ41" s="12"/>
    </row>
    <row r="42" spans="1:69" s="13" customFormat="1" ht="15" customHeight="1" x14ac:dyDescent="0.25">
      <c r="A42" s="9" t="s">
        <v>65</v>
      </c>
      <c r="B42" s="9" t="s">
        <v>66</v>
      </c>
      <c r="C42" s="9" t="s">
        <v>96</v>
      </c>
      <c r="D42" s="9" t="s">
        <v>97</v>
      </c>
      <c r="E42" s="9" t="s">
        <v>69</v>
      </c>
      <c r="F42" s="10">
        <v>5.07</v>
      </c>
      <c r="G42" s="10">
        <v>6.42</v>
      </c>
      <c r="H42" s="9" t="s">
        <v>70</v>
      </c>
      <c r="I42" s="9"/>
      <c r="J42" s="10">
        <v>2013</v>
      </c>
      <c r="K42" s="9" t="s">
        <v>93</v>
      </c>
      <c r="L42" s="11">
        <v>41759</v>
      </c>
      <c r="M42" s="11">
        <v>41821</v>
      </c>
      <c r="N42" s="10">
        <v>178.1</v>
      </c>
      <c r="O42" s="10">
        <v>228.17</v>
      </c>
      <c r="P42" s="10">
        <v>231.35</v>
      </c>
      <c r="Q42" s="10">
        <v>-1.37</v>
      </c>
      <c r="R42" s="10">
        <v>210.52</v>
      </c>
      <c r="S42" s="10">
        <v>242.35</v>
      </c>
      <c r="T42" s="9" t="s">
        <v>81</v>
      </c>
      <c r="U42" s="9" t="s">
        <v>82</v>
      </c>
      <c r="V42" s="9" t="s">
        <v>74</v>
      </c>
      <c r="W42" s="10">
        <f>VLOOKUP(V42,Tables!$M$2:$N$9,2,FALSE)</f>
        <v>0.44</v>
      </c>
      <c r="X42" s="10">
        <f>VLOOKUP(V42,Tables!$M$2:$P$9,3,FALSE)</f>
        <v>0.19</v>
      </c>
      <c r="Y42" s="10">
        <f>VLOOKUP(V42,Tables!$M$2:$P$9,4,FALSE)</f>
        <v>2.5000000000000001E-2</v>
      </c>
      <c r="Z42" s="10">
        <v>19.2</v>
      </c>
      <c r="AA42" s="10">
        <v>7925</v>
      </c>
      <c r="AB42" s="10">
        <v>9606.7165265129479</v>
      </c>
      <c r="AC42" s="10">
        <v>17.510000000000002</v>
      </c>
      <c r="AD42" s="10">
        <v>79734</v>
      </c>
      <c r="AE42" s="10">
        <v>14200.625400000001</v>
      </c>
      <c r="AF42" s="10">
        <v>78839</v>
      </c>
      <c r="AG42" s="10">
        <v>17988.694630000002</v>
      </c>
      <c r="AH42" s="10">
        <v>0</v>
      </c>
      <c r="AI42" s="10">
        <v>0</v>
      </c>
      <c r="AJ42" s="10">
        <v>0</v>
      </c>
      <c r="AK42" s="10">
        <v>3788.0692300000001</v>
      </c>
      <c r="AL42" s="10">
        <v>2396.56088</v>
      </c>
      <c r="AM42" s="10">
        <v>2.0920948163347055</v>
      </c>
      <c r="AN42" s="10">
        <v>3.3068218988870419</v>
      </c>
      <c r="AO42" s="10">
        <v>895</v>
      </c>
      <c r="AP42" s="10">
        <v>1161</v>
      </c>
      <c r="AQ42" s="10">
        <v>22.91</v>
      </c>
      <c r="AR42" s="10">
        <v>0.8</v>
      </c>
      <c r="AS42" s="10">
        <v>0.83</v>
      </c>
      <c r="AT42" s="10">
        <v>0.4</v>
      </c>
      <c r="AU42" s="10">
        <v>7850</v>
      </c>
      <c r="AV42" s="10">
        <v>1.1200000000000001</v>
      </c>
      <c r="AW42" s="12"/>
      <c r="AX42" s="9" t="s">
        <v>75</v>
      </c>
      <c r="AY42" s="9" t="s">
        <v>98</v>
      </c>
      <c r="AZ42" s="12" t="s">
        <v>77</v>
      </c>
      <c r="BA42" s="12"/>
      <c r="BB42" s="10">
        <v>0</v>
      </c>
      <c r="BC42" s="10">
        <v>17</v>
      </c>
      <c r="BD42" s="10">
        <v>18.95</v>
      </c>
      <c r="BE42" s="10">
        <v>0</v>
      </c>
      <c r="BF42" s="10">
        <v>0</v>
      </c>
      <c r="BG42" s="10">
        <v>0</v>
      </c>
      <c r="BH42" s="10">
        <v>0</v>
      </c>
      <c r="BI42" s="10">
        <v>2</v>
      </c>
      <c r="BJ42" s="10">
        <v>74298.23</v>
      </c>
      <c r="BK42" s="10">
        <v>56.436938043147258</v>
      </c>
      <c r="BL42" s="10">
        <v>1.8873435199082191</v>
      </c>
      <c r="BM42" s="10">
        <v>60</v>
      </c>
      <c r="BN42" s="9" t="s">
        <v>78</v>
      </c>
      <c r="BO42" s="9" t="s">
        <v>78</v>
      </c>
      <c r="BP42" s="12"/>
      <c r="BQ42" s="12"/>
    </row>
    <row r="43" spans="1:69" s="13" customFormat="1" ht="15" customHeight="1" x14ac:dyDescent="0.25">
      <c r="A43" s="9" t="s">
        <v>65</v>
      </c>
      <c r="B43" s="9" t="s">
        <v>66</v>
      </c>
      <c r="C43" s="9" t="s">
        <v>96</v>
      </c>
      <c r="D43" s="9" t="s">
        <v>97</v>
      </c>
      <c r="E43" s="9" t="s">
        <v>69</v>
      </c>
      <c r="F43" s="10">
        <v>6.42</v>
      </c>
      <c r="G43" s="10">
        <v>7.55</v>
      </c>
      <c r="H43" s="9" t="s">
        <v>70</v>
      </c>
      <c r="I43" s="9"/>
      <c r="J43" s="10">
        <v>2013</v>
      </c>
      <c r="K43" s="9" t="s">
        <v>93</v>
      </c>
      <c r="L43" s="11">
        <v>41821</v>
      </c>
      <c r="M43" s="11">
        <v>41851</v>
      </c>
      <c r="N43" s="10">
        <v>228.17</v>
      </c>
      <c r="O43" s="10">
        <v>269.7</v>
      </c>
      <c r="P43" s="10">
        <v>270.93</v>
      </c>
      <c r="Q43" s="10">
        <v>-0.45</v>
      </c>
      <c r="R43" s="10">
        <v>269.67</v>
      </c>
      <c r="S43" s="10">
        <v>270.19</v>
      </c>
      <c r="T43" s="9" t="s">
        <v>83</v>
      </c>
      <c r="U43" s="9" t="s">
        <v>82</v>
      </c>
      <c r="V43" s="9" t="s">
        <v>74</v>
      </c>
      <c r="W43" s="10">
        <f>VLOOKUP(V43,Tables!$M$2:$N$9,2,FALSE)</f>
        <v>0.44</v>
      </c>
      <c r="X43" s="10">
        <f>VLOOKUP(V43,Tables!$M$2:$P$9,3,FALSE)</f>
        <v>0.19</v>
      </c>
      <c r="Y43" s="10">
        <f>VLOOKUP(V43,Tables!$M$2:$P$9,4,FALSE)</f>
        <v>2.5000000000000001E-2</v>
      </c>
      <c r="Z43" s="10">
        <v>19.2</v>
      </c>
      <c r="AA43" s="10">
        <v>6337.5</v>
      </c>
      <c r="AB43" s="10">
        <v>6226.3751513023935</v>
      </c>
      <c r="AC43" s="10">
        <v>-1.78</v>
      </c>
      <c r="AD43" s="10">
        <v>78839</v>
      </c>
      <c r="AE43" s="10">
        <v>17988.694630000002</v>
      </c>
      <c r="AF43" s="10">
        <v>78369</v>
      </c>
      <c r="AG43" s="10">
        <v>21136.119299999998</v>
      </c>
      <c r="AH43" s="10">
        <v>0</v>
      </c>
      <c r="AI43" s="10">
        <v>0</v>
      </c>
      <c r="AJ43" s="10">
        <v>0</v>
      </c>
      <c r="AK43" s="10">
        <v>3147.4246699999999</v>
      </c>
      <c r="AL43" s="10">
        <v>3145.0736000000002</v>
      </c>
      <c r="AM43" s="10">
        <v>2.013550970864062</v>
      </c>
      <c r="AN43" s="10">
        <v>2.0150561818330739</v>
      </c>
      <c r="AO43" s="10">
        <v>470</v>
      </c>
      <c r="AP43" s="10">
        <v>465</v>
      </c>
      <c r="AQ43" s="10">
        <v>-1.08</v>
      </c>
      <c r="AR43" s="10">
        <v>1.08</v>
      </c>
      <c r="AS43" s="10">
        <v>1.08</v>
      </c>
      <c r="AT43" s="10">
        <v>0.56000000000000005</v>
      </c>
      <c r="AU43" s="10">
        <v>5237.5</v>
      </c>
      <c r="AV43" s="10">
        <v>1.1200000000000001</v>
      </c>
      <c r="AW43" s="12"/>
      <c r="AX43" s="9" t="s">
        <v>75</v>
      </c>
      <c r="AY43" s="9" t="s">
        <v>98</v>
      </c>
      <c r="AZ43" s="12" t="s">
        <v>77</v>
      </c>
      <c r="BA43" s="12"/>
      <c r="BB43" s="10">
        <v>0</v>
      </c>
      <c r="BC43" s="10">
        <v>6</v>
      </c>
      <c r="BD43" s="10">
        <v>22.85</v>
      </c>
      <c r="BE43" s="10">
        <v>0</v>
      </c>
      <c r="BF43" s="10">
        <v>0</v>
      </c>
      <c r="BG43" s="10">
        <v>0</v>
      </c>
      <c r="BH43" s="10">
        <v>0</v>
      </c>
      <c r="BI43" s="10">
        <v>2</v>
      </c>
      <c r="BJ43" s="10">
        <v>74768.23</v>
      </c>
      <c r="BK43" s="10">
        <v>56.793950059184233</v>
      </c>
      <c r="BL43" s="10">
        <v>1.9063660128251938</v>
      </c>
      <c r="BM43" s="10">
        <v>505</v>
      </c>
      <c r="BN43" s="9" t="s">
        <v>78</v>
      </c>
      <c r="BO43" s="9" t="s">
        <v>78</v>
      </c>
      <c r="BP43" s="12"/>
      <c r="BQ43" s="12"/>
    </row>
    <row r="44" spans="1:69" s="13" customFormat="1" ht="15" customHeight="1" x14ac:dyDescent="0.25">
      <c r="A44" s="9" t="s">
        <v>65</v>
      </c>
      <c r="B44" s="9" t="s">
        <v>66</v>
      </c>
      <c r="C44" s="9" t="s">
        <v>155</v>
      </c>
      <c r="D44" s="9" t="s">
        <v>156</v>
      </c>
      <c r="E44" s="9" t="s">
        <v>69</v>
      </c>
      <c r="F44" s="10">
        <v>0.91</v>
      </c>
      <c r="G44" s="10">
        <v>3.91</v>
      </c>
      <c r="H44" s="9" t="s">
        <v>86</v>
      </c>
      <c r="I44" s="9"/>
      <c r="J44" s="10">
        <v>2015</v>
      </c>
      <c r="K44" s="9" t="s">
        <v>157</v>
      </c>
      <c r="L44" s="11">
        <v>42111</v>
      </c>
      <c r="M44" s="11">
        <v>42210</v>
      </c>
      <c r="N44" s="10">
        <v>8.24</v>
      </c>
      <c r="O44" s="10">
        <v>37.61</v>
      </c>
      <c r="P44" s="10">
        <v>36.5</v>
      </c>
      <c r="Q44" s="10">
        <v>3.04</v>
      </c>
      <c r="R44" s="10">
        <v>35.97</v>
      </c>
      <c r="S44" s="10">
        <v>55.06</v>
      </c>
      <c r="T44" s="9" t="s">
        <v>79</v>
      </c>
      <c r="U44" s="9" t="s">
        <v>73</v>
      </c>
      <c r="V44" s="9" t="s">
        <v>74</v>
      </c>
      <c r="W44" s="10">
        <f>VLOOKUP(V44,Tables!$M$2:$N$9,2,FALSE)</f>
        <v>0.44</v>
      </c>
      <c r="X44" s="10">
        <f>VLOOKUP(V44,Tables!$M$2:$P$9,3,FALSE)</f>
        <v>0.19</v>
      </c>
      <c r="Y44" s="10">
        <f>VLOOKUP(V44,Tables!$M$2:$P$9,4,FALSE)</f>
        <v>2.5000000000000001E-2</v>
      </c>
      <c r="Z44" s="10">
        <v>19.2</v>
      </c>
      <c r="AA44" s="10">
        <v>3428.5</v>
      </c>
      <c r="AB44" s="10">
        <v>5885.8107115562161</v>
      </c>
      <c r="AC44" s="10">
        <v>41.75</v>
      </c>
      <c r="AD44" s="10">
        <v>110425</v>
      </c>
      <c r="AE44" s="10">
        <v>909.90200000000004</v>
      </c>
      <c r="AF44" s="10">
        <v>104050</v>
      </c>
      <c r="AG44" s="10">
        <v>3913.3204999999998</v>
      </c>
      <c r="AH44" s="10">
        <v>0</v>
      </c>
      <c r="AI44" s="10">
        <v>0</v>
      </c>
      <c r="AJ44" s="10">
        <v>0</v>
      </c>
      <c r="AK44" s="10">
        <v>3003.4185000000002</v>
      </c>
      <c r="AL44" s="10">
        <v>2832.7764999999999</v>
      </c>
      <c r="AM44" s="10">
        <v>1.1415325569846493</v>
      </c>
      <c r="AN44" s="10">
        <v>1.2102966824244694</v>
      </c>
      <c r="AO44" s="10">
        <v>5580</v>
      </c>
      <c r="AP44" s="10">
        <v>3717</v>
      </c>
      <c r="AQ44" s="10">
        <v>-50.12</v>
      </c>
      <c r="AR44" s="10">
        <v>1.68</v>
      </c>
      <c r="AS44" s="10">
        <v>1.73</v>
      </c>
      <c r="AT44" s="10">
        <v>1.53</v>
      </c>
      <c r="AU44" s="10">
        <v>2772.5</v>
      </c>
      <c r="AV44" s="10">
        <v>1.621</v>
      </c>
      <c r="AW44" s="12"/>
      <c r="AX44" s="9" t="s">
        <v>123</v>
      </c>
      <c r="AY44" s="12"/>
      <c r="AZ44" s="12" t="s">
        <v>77</v>
      </c>
      <c r="BA44" s="12"/>
      <c r="BB44" s="10">
        <v>0</v>
      </c>
      <c r="BC44" s="10">
        <v>1</v>
      </c>
      <c r="BD44" s="10">
        <v>20</v>
      </c>
      <c r="BE44" s="10">
        <v>0</v>
      </c>
      <c r="BF44" s="10">
        <v>0</v>
      </c>
      <c r="BG44" s="10">
        <v>0</v>
      </c>
      <c r="BH44" s="10">
        <v>0</v>
      </c>
      <c r="BI44" s="10">
        <v>2</v>
      </c>
      <c r="BJ44" s="10">
        <v>8085</v>
      </c>
      <c r="BK44" s="10">
        <v>7.1485411140583555</v>
      </c>
      <c r="BL44" s="10">
        <v>1.2537846622721951</v>
      </c>
      <c r="BM44" s="10">
        <v>505</v>
      </c>
      <c r="BN44" s="9" t="s">
        <v>95</v>
      </c>
      <c r="BO44" s="9" t="s">
        <v>95</v>
      </c>
      <c r="BP44" s="12"/>
      <c r="BQ44" s="12"/>
    </row>
    <row r="45" spans="1:69" s="13" customFormat="1" ht="15" customHeight="1" x14ac:dyDescent="0.25">
      <c r="A45" s="9" t="s">
        <v>65</v>
      </c>
      <c r="B45" s="9" t="s">
        <v>66</v>
      </c>
      <c r="C45" s="9" t="s">
        <v>155</v>
      </c>
      <c r="D45" s="9" t="s">
        <v>189</v>
      </c>
      <c r="E45" s="9" t="s">
        <v>69</v>
      </c>
      <c r="F45" s="10">
        <v>1.21</v>
      </c>
      <c r="G45" s="10">
        <v>2.6</v>
      </c>
      <c r="H45" s="9" t="s">
        <v>86</v>
      </c>
      <c r="I45" s="9" t="s">
        <v>190</v>
      </c>
      <c r="J45" s="10">
        <v>2014</v>
      </c>
      <c r="K45" s="9" t="s">
        <v>71</v>
      </c>
      <c r="L45" s="11">
        <v>41759</v>
      </c>
      <c r="M45" s="11">
        <v>41821</v>
      </c>
      <c r="N45" s="10">
        <v>10.91</v>
      </c>
      <c r="O45" s="10">
        <v>24.11</v>
      </c>
      <c r="P45" s="10">
        <v>24.68</v>
      </c>
      <c r="Q45" s="10">
        <v>-2.31</v>
      </c>
      <c r="R45" s="10">
        <v>20.6</v>
      </c>
      <c r="S45" s="10">
        <v>37.07</v>
      </c>
      <c r="T45" s="9" t="s">
        <v>79</v>
      </c>
      <c r="U45" s="9" t="s">
        <v>73</v>
      </c>
      <c r="V45" s="9" t="s">
        <v>74</v>
      </c>
      <c r="W45" s="10">
        <f>VLOOKUP(V45,Tables!$M$2:$N$9,2,FALSE)</f>
        <v>0.44</v>
      </c>
      <c r="X45" s="10">
        <f>VLOOKUP(V45,Tables!$M$2:$P$9,3,FALSE)</f>
        <v>0.19</v>
      </c>
      <c r="Y45" s="10">
        <f>VLOOKUP(V45,Tables!$M$2:$P$9,4,FALSE)</f>
        <v>2.5000000000000001E-2</v>
      </c>
      <c r="Z45" s="10">
        <v>19.2</v>
      </c>
      <c r="AA45" s="10">
        <v>1900.5</v>
      </c>
      <c r="AB45" s="10">
        <v>3685.468434132496</v>
      </c>
      <c r="AC45" s="10">
        <v>48.43</v>
      </c>
      <c r="AD45" s="10">
        <v>110515</v>
      </c>
      <c r="AE45" s="10">
        <v>1205.71865</v>
      </c>
      <c r="AF45" s="10">
        <v>107790</v>
      </c>
      <c r="AG45" s="10">
        <v>2598.8168999999998</v>
      </c>
      <c r="AH45" s="10">
        <v>0</v>
      </c>
      <c r="AI45" s="10">
        <v>0</v>
      </c>
      <c r="AJ45" s="10">
        <v>0</v>
      </c>
      <c r="AK45" s="10">
        <v>1393.09825</v>
      </c>
      <c r="AL45" s="10">
        <v>1014.75535</v>
      </c>
      <c r="AM45" s="10">
        <v>1.3642253875489398</v>
      </c>
      <c r="AN45" s="10">
        <v>1.8728652182025944</v>
      </c>
      <c r="AO45" s="10">
        <v>2225</v>
      </c>
      <c r="AP45" s="10">
        <v>2366</v>
      </c>
      <c r="AQ45" s="10">
        <v>5.96</v>
      </c>
      <c r="AR45" s="10">
        <v>1.69</v>
      </c>
      <c r="AS45" s="10">
        <v>1.84</v>
      </c>
      <c r="AT45" s="10">
        <v>1.28</v>
      </c>
      <c r="AU45" s="10">
        <v>1532.5</v>
      </c>
      <c r="AV45" s="10">
        <v>1.6040000000000001</v>
      </c>
      <c r="AW45" s="12"/>
      <c r="AX45" s="9" t="s">
        <v>75</v>
      </c>
      <c r="AY45" s="12"/>
      <c r="AZ45" s="12" t="s">
        <v>77</v>
      </c>
      <c r="BA45" s="12"/>
      <c r="BB45" s="10">
        <v>0</v>
      </c>
      <c r="BC45" s="10">
        <v>3</v>
      </c>
      <c r="BD45" s="10">
        <v>18.95</v>
      </c>
      <c r="BE45" s="10">
        <v>0</v>
      </c>
      <c r="BF45" s="10">
        <v>0</v>
      </c>
      <c r="BG45" s="10">
        <v>0</v>
      </c>
      <c r="BH45" s="10">
        <v>0</v>
      </c>
      <c r="BI45" s="10">
        <v>2</v>
      </c>
      <c r="BJ45" s="10">
        <v>4010</v>
      </c>
      <c r="BK45" s="10">
        <v>3.570792520035619</v>
      </c>
      <c r="BL45" s="10">
        <v>1.3595792109087521</v>
      </c>
      <c r="BM45" s="10">
        <v>505</v>
      </c>
      <c r="BN45" s="9" t="s">
        <v>78</v>
      </c>
      <c r="BO45" s="9" t="s">
        <v>78</v>
      </c>
      <c r="BP45" s="12"/>
      <c r="BQ45" s="12"/>
    </row>
    <row r="46" spans="1:69" s="13" customFormat="1" ht="15" customHeight="1" x14ac:dyDescent="0.25">
      <c r="A46" s="9" t="s">
        <v>65</v>
      </c>
      <c r="B46" s="9" t="s">
        <v>66</v>
      </c>
      <c r="C46" s="9" t="s">
        <v>155</v>
      </c>
      <c r="D46" s="9" t="s">
        <v>189</v>
      </c>
      <c r="E46" s="9" t="s">
        <v>69</v>
      </c>
      <c r="F46" s="10">
        <v>2.6</v>
      </c>
      <c r="G46" s="10">
        <v>4.3600000000000003</v>
      </c>
      <c r="H46" s="9" t="s">
        <v>86</v>
      </c>
      <c r="I46" s="9" t="s">
        <v>190</v>
      </c>
      <c r="J46" s="10">
        <v>2014</v>
      </c>
      <c r="K46" s="9" t="s">
        <v>71</v>
      </c>
      <c r="L46" s="11">
        <v>41821</v>
      </c>
      <c r="M46" s="11">
        <v>41851</v>
      </c>
      <c r="N46" s="10">
        <v>24.11</v>
      </c>
      <c r="O46" s="10">
        <v>40.619999999999997</v>
      </c>
      <c r="P46" s="10">
        <v>40.6</v>
      </c>
      <c r="Q46" s="10">
        <v>0.05</v>
      </c>
      <c r="R46" s="10">
        <v>40.630000000000003</v>
      </c>
      <c r="S46" s="10">
        <v>45.01</v>
      </c>
      <c r="T46" s="9" t="s">
        <v>79</v>
      </c>
      <c r="U46" s="9" t="s">
        <v>73</v>
      </c>
      <c r="V46" s="9" t="s">
        <v>74</v>
      </c>
      <c r="W46" s="10">
        <f>VLOOKUP(V46,Tables!$M$2:$N$9,2,FALSE)</f>
        <v>0.44</v>
      </c>
      <c r="X46" s="10">
        <f>VLOOKUP(V46,Tables!$M$2:$P$9,3,FALSE)</f>
        <v>0.19</v>
      </c>
      <c r="Y46" s="10">
        <f>VLOOKUP(V46,Tables!$M$2:$P$9,4,FALSE)</f>
        <v>2.5000000000000001E-2</v>
      </c>
      <c r="Z46" s="10">
        <v>19.2</v>
      </c>
      <c r="AA46" s="10">
        <v>2273</v>
      </c>
      <c r="AB46" s="10">
        <v>2896.9882129233797</v>
      </c>
      <c r="AC46" s="10">
        <v>21.54</v>
      </c>
      <c r="AD46" s="10">
        <v>107790</v>
      </c>
      <c r="AE46" s="10">
        <v>2598.8168999999998</v>
      </c>
      <c r="AF46" s="10">
        <v>107215</v>
      </c>
      <c r="AG46" s="10">
        <v>4355.0733</v>
      </c>
      <c r="AH46" s="10">
        <v>0</v>
      </c>
      <c r="AI46" s="10">
        <v>0</v>
      </c>
      <c r="AJ46" s="10">
        <v>0</v>
      </c>
      <c r="AK46" s="10">
        <v>1756.2564</v>
      </c>
      <c r="AL46" s="10">
        <v>1757.32855</v>
      </c>
      <c r="AM46" s="10">
        <v>1.2942301591043313</v>
      </c>
      <c r="AN46" s="10">
        <v>1.293440546447618</v>
      </c>
      <c r="AO46" s="10">
        <v>575</v>
      </c>
      <c r="AP46" s="10">
        <v>1052</v>
      </c>
      <c r="AQ46" s="10">
        <v>45.34</v>
      </c>
      <c r="AR46" s="10">
        <v>2.23</v>
      </c>
      <c r="AS46" s="10">
        <v>2.23</v>
      </c>
      <c r="AT46" s="10">
        <v>1.74</v>
      </c>
      <c r="AU46" s="10">
        <v>1998</v>
      </c>
      <c r="AV46" s="10">
        <v>1.607</v>
      </c>
      <c r="AW46" s="12"/>
      <c r="AX46" s="9" t="s">
        <v>75</v>
      </c>
      <c r="AY46" s="12"/>
      <c r="AZ46" s="12" t="s">
        <v>77</v>
      </c>
      <c r="BA46" s="12"/>
      <c r="BB46" s="10">
        <v>0</v>
      </c>
      <c r="BC46" s="10">
        <v>1</v>
      </c>
      <c r="BD46" s="10">
        <v>22.85</v>
      </c>
      <c r="BE46" s="10">
        <v>0</v>
      </c>
      <c r="BF46" s="10">
        <v>0</v>
      </c>
      <c r="BG46" s="10">
        <v>0</v>
      </c>
      <c r="BH46" s="10">
        <v>0</v>
      </c>
      <c r="BI46" s="10">
        <v>2</v>
      </c>
      <c r="BJ46" s="10">
        <v>4585</v>
      </c>
      <c r="BK46" s="10">
        <v>4.0828138913624219</v>
      </c>
      <c r="BL46" s="10">
        <v>1.3277817970632431</v>
      </c>
      <c r="BM46" s="10">
        <v>595</v>
      </c>
      <c r="BN46" s="9" t="s">
        <v>78</v>
      </c>
      <c r="BO46" s="9" t="s">
        <v>78</v>
      </c>
      <c r="BP46" s="12"/>
      <c r="BQ46" s="12"/>
    </row>
    <row r="47" spans="1:69" s="13" customFormat="1" ht="15" customHeight="1" x14ac:dyDescent="0.25">
      <c r="A47" s="9" t="s">
        <v>65</v>
      </c>
      <c r="B47" s="9" t="s">
        <v>66</v>
      </c>
      <c r="C47" s="9" t="s">
        <v>155</v>
      </c>
      <c r="D47" s="9" t="s">
        <v>189</v>
      </c>
      <c r="E47" s="9" t="s">
        <v>69</v>
      </c>
      <c r="F47" s="10">
        <v>4.3600000000000003</v>
      </c>
      <c r="G47" s="10">
        <v>5.14</v>
      </c>
      <c r="H47" s="9" t="s">
        <v>86</v>
      </c>
      <c r="I47" s="9" t="s">
        <v>190</v>
      </c>
      <c r="J47" s="10">
        <v>2014</v>
      </c>
      <c r="K47" s="9" t="s">
        <v>71</v>
      </c>
      <c r="L47" s="11">
        <v>41851</v>
      </c>
      <c r="M47" s="11">
        <v>41863</v>
      </c>
      <c r="N47" s="10">
        <v>40.619999999999997</v>
      </c>
      <c r="O47" s="10">
        <v>43.94</v>
      </c>
      <c r="P47" s="10">
        <v>45.72</v>
      </c>
      <c r="Q47" s="10">
        <v>-3.89</v>
      </c>
      <c r="R47" s="10">
        <v>45.1</v>
      </c>
      <c r="S47" s="10">
        <v>50.19</v>
      </c>
      <c r="T47" s="9" t="s">
        <v>89</v>
      </c>
      <c r="U47" s="9" t="s">
        <v>90</v>
      </c>
      <c r="V47" s="9" t="s">
        <v>74</v>
      </c>
      <c r="W47" s="10">
        <f>VLOOKUP(V47,Tables!$M$2:$N$9,2,FALSE)</f>
        <v>0.44</v>
      </c>
      <c r="X47" s="10">
        <f>VLOOKUP(V47,Tables!$M$2:$P$9,3,FALSE)</f>
        <v>0.19</v>
      </c>
      <c r="Y47" s="10">
        <f>VLOOKUP(V47,Tables!$M$2:$P$9,4,FALSE)</f>
        <v>2.5000000000000001E-2</v>
      </c>
      <c r="Z47" s="10">
        <v>19.2</v>
      </c>
      <c r="AA47" s="10">
        <v>723</v>
      </c>
      <c r="AB47" s="10">
        <v>1366.4580806277072</v>
      </c>
      <c r="AC47" s="10">
        <v>47.09</v>
      </c>
      <c r="AD47" s="10">
        <v>107215</v>
      </c>
      <c r="AE47" s="10">
        <v>4355.0733</v>
      </c>
      <c r="AF47" s="10">
        <v>117035</v>
      </c>
      <c r="AG47" s="10">
        <v>5142.5178999999998</v>
      </c>
      <c r="AH47" s="10">
        <v>0</v>
      </c>
      <c r="AI47" s="10">
        <v>0</v>
      </c>
      <c r="AJ47" s="10">
        <v>0</v>
      </c>
      <c r="AK47" s="10">
        <v>787.44460000000004</v>
      </c>
      <c r="AL47" s="10">
        <v>923.20519999999999</v>
      </c>
      <c r="AM47" s="10">
        <v>0.91815982991057399</v>
      </c>
      <c r="AN47" s="10">
        <v>0.78314116948214763</v>
      </c>
      <c r="AO47" s="10">
        <v>990</v>
      </c>
      <c r="AP47" s="10">
        <v>414</v>
      </c>
      <c r="AQ47" s="10">
        <v>-139.13</v>
      </c>
      <c r="AR47" s="10">
        <v>1.27</v>
      </c>
      <c r="AS47" s="10">
        <v>1.25</v>
      </c>
      <c r="AT47" s="10">
        <v>0.65</v>
      </c>
      <c r="AU47" s="10">
        <v>548</v>
      </c>
      <c r="AV47" s="10">
        <v>1.2230000000000001</v>
      </c>
      <c r="AW47" s="12"/>
      <c r="AX47" s="9" t="s">
        <v>75</v>
      </c>
      <c r="AY47" s="12"/>
      <c r="AZ47" s="12" t="s">
        <v>77</v>
      </c>
      <c r="BA47" s="12"/>
      <c r="BB47" s="10">
        <v>0</v>
      </c>
      <c r="BC47" s="10">
        <v>3</v>
      </c>
      <c r="BD47" s="10">
        <v>21.99</v>
      </c>
      <c r="BE47" s="10">
        <v>0</v>
      </c>
      <c r="BF47" s="10">
        <v>0</v>
      </c>
      <c r="BG47" s="10">
        <v>0</v>
      </c>
      <c r="BH47" s="10">
        <v>0</v>
      </c>
      <c r="BI47" s="10">
        <v>2</v>
      </c>
      <c r="BJ47" s="10">
        <v>5575</v>
      </c>
      <c r="BK47" s="10">
        <v>4.9643811219946574</v>
      </c>
      <c r="BL47" s="10">
        <v>1.2316778117341745</v>
      </c>
      <c r="BM47" s="10">
        <v>505</v>
      </c>
      <c r="BN47" s="9" t="s">
        <v>78</v>
      </c>
      <c r="BO47" s="9" t="s">
        <v>78</v>
      </c>
      <c r="BP47" s="12"/>
      <c r="BQ47" s="12"/>
    </row>
    <row r="48" spans="1:69" s="13" customFormat="1" ht="15" customHeight="1" x14ac:dyDescent="0.25">
      <c r="A48" s="9" t="s">
        <v>65</v>
      </c>
      <c r="B48" s="9" t="s">
        <v>66</v>
      </c>
      <c r="C48" s="9" t="s">
        <v>155</v>
      </c>
      <c r="D48" s="9" t="s">
        <v>189</v>
      </c>
      <c r="E48" s="9" t="s">
        <v>69</v>
      </c>
      <c r="F48" s="10">
        <v>5.14</v>
      </c>
      <c r="G48" s="10">
        <v>7.22</v>
      </c>
      <c r="H48" s="9" t="s">
        <v>86</v>
      </c>
      <c r="I48" s="9" t="s">
        <v>190</v>
      </c>
      <c r="J48" s="10">
        <v>2014</v>
      </c>
      <c r="K48" s="9" t="s">
        <v>71</v>
      </c>
      <c r="L48" s="11">
        <v>41863</v>
      </c>
      <c r="M48" s="11">
        <v>41893</v>
      </c>
      <c r="N48" s="10">
        <v>43.94</v>
      </c>
      <c r="O48" s="10">
        <v>60.04</v>
      </c>
      <c r="P48" s="10">
        <v>61.94</v>
      </c>
      <c r="Q48" s="10">
        <v>-3.07</v>
      </c>
      <c r="R48" s="10">
        <v>61.88</v>
      </c>
      <c r="S48" s="10">
        <v>68.87</v>
      </c>
      <c r="T48" s="9" t="s">
        <v>89</v>
      </c>
      <c r="U48" s="9" t="s">
        <v>90</v>
      </c>
      <c r="V48" s="9" t="s">
        <v>74</v>
      </c>
      <c r="W48" s="10">
        <f>VLOOKUP(V48,Tables!$M$2:$N$9,2,FALSE)</f>
        <v>0.44</v>
      </c>
      <c r="X48" s="10">
        <f>VLOOKUP(V48,Tables!$M$2:$P$9,3,FALSE)</f>
        <v>0.19</v>
      </c>
      <c r="Y48" s="10">
        <f>VLOOKUP(V48,Tables!$M$2:$P$9,4,FALSE)</f>
        <v>2.5000000000000001E-2</v>
      </c>
      <c r="Z48" s="10">
        <v>19.2</v>
      </c>
      <c r="AA48" s="10">
        <v>2845.5</v>
      </c>
      <c r="AB48" s="10">
        <v>3991.079524913257</v>
      </c>
      <c r="AC48" s="10">
        <v>28.7</v>
      </c>
      <c r="AD48" s="10">
        <v>117035</v>
      </c>
      <c r="AE48" s="10">
        <v>5142.5178999999998</v>
      </c>
      <c r="AF48" s="10">
        <v>120244</v>
      </c>
      <c r="AG48" s="10">
        <v>7219.4497600000004</v>
      </c>
      <c r="AH48" s="10">
        <v>0</v>
      </c>
      <c r="AI48" s="10">
        <v>0</v>
      </c>
      <c r="AJ48" s="10">
        <v>0</v>
      </c>
      <c r="AK48" s="10">
        <v>2076.9318600000001</v>
      </c>
      <c r="AL48" s="10">
        <v>2298.18082</v>
      </c>
      <c r="AM48" s="10">
        <v>1.3700497617673408</v>
      </c>
      <c r="AN48" s="10">
        <v>1.2381532276472484</v>
      </c>
      <c r="AO48" s="10">
        <v>1075</v>
      </c>
      <c r="AP48" s="10">
        <v>1076</v>
      </c>
      <c r="AQ48" s="10">
        <v>0.09</v>
      </c>
      <c r="AR48" s="10">
        <v>1.55</v>
      </c>
      <c r="AS48" s="10">
        <v>1.52</v>
      </c>
      <c r="AT48" s="10">
        <v>1.04</v>
      </c>
      <c r="AU48" s="10">
        <v>2745.5</v>
      </c>
      <c r="AV48" s="10">
        <v>1.2290000000000001</v>
      </c>
      <c r="AW48" s="12"/>
      <c r="AX48" s="9" t="s">
        <v>75</v>
      </c>
      <c r="AY48" s="12"/>
      <c r="AZ48" s="12" t="s">
        <v>77</v>
      </c>
      <c r="BA48" s="12"/>
      <c r="BB48" s="10">
        <v>0</v>
      </c>
      <c r="BC48" s="10">
        <v>6</v>
      </c>
      <c r="BD48" s="10">
        <v>23.6</v>
      </c>
      <c r="BE48" s="10">
        <v>0</v>
      </c>
      <c r="BF48" s="10">
        <v>0</v>
      </c>
      <c r="BG48" s="10">
        <v>0</v>
      </c>
      <c r="BH48" s="10">
        <v>0</v>
      </c>
      <c r="BI48" s="10">
        <v>2</v>
      </c>
      <c r="BJ48" s="10">
        <v>6550</v>
      </c>
      <c r="BK48" s="10">
        <v>5.8325912733748888</v>
      </c>
      <c r="BL48" s="10">
        <v>1.2709731107689088</v>
      </c>
      <c r="BM48" s="10">
        <v>505</v>
      </c>
      <c r="BN48" s="9" t="s">
        <v>78</v>
      </c>
      <c r="BO48" s="9" t="s">
        <v>78</v>
      </c>
      <c r="BP48" s="12"/>
      <c r="BQ48" s="12"/>
    </row>
    <row r="49" spans="1:69" s="13" customFormat="1" ht="15" customHeight="1" x14ac:dyDescent="0.25">
      <c r="A49" s="9" t="s">
        <v>65</v>
      </c>
      <c r="B49" s="9" t="s">
        <v>66</v>
      </c>
      <c r="C49" s="9" t="s">
        <v>155</v>
      </c>
      <c r="D49" s="9" t="s">
        <v>236</v>
      </c>
      <c r="E49" s="9" t="s">
        <v>69</v>
      </c>
      <c r="F49" s="10">
        <v>0.21</v>
      </c>
      <c r="G49" s="10">
        <v>0.31</v>
      </c>
      <c r="H49" s="9" t="s">
        <v>70</v>
      </c>
      <c r="I49" s="9"/>
      <c r="J49" s="10">
        <v>2013</v>
      </c>
      <c r="K49" s="9" t="s">
        <v>106</v>
      </c>
      <c r="L49" s="11">
        <v>41416</v>
      </c>
      <c r="M49" s="11">
        <v>41425</v>
      </c>
      <c r="N49" s="10">
        <v>2.0499999999999998</v>
      </c>
      <c r="O49" s="10">
        <v>3</v>
      </c>
      <c r="P49" s="10">
        <v>3.08</v>
      </c>
      <c r="Q49" s="10">
        <v>-2.6</v>
      </c>
      <c r="R49" s="10">
        <v>3.1</v>
      </c>
      <c r="S49" s="10">
        <v>2.97</v>
      </c>
      <c r="T49" s="9" t="s">
        <v>72</v>
      </c>
      <c r="U49" s="9" t="s">
        <v>73</v>
      </c>
      <c r="V49" s="9" t="s">
        <v>74</v>
      </c>
      <c r="W49" s="10">
        <f>VLOOKUP(V49,Tables!$M$2:$N$9,2,FALSE)</f>
        <v>0.44</v>
      </c>
      <c r="X49" s="10">
        <f>VLOOKUP(V49,Tables!$M$2:$P$9,3,FALSE)</f>
        <v>0.19</v>
      </c>
      <c r="Y49" s="10">
        <f>VLOOKUP(V49,Tables!$M$2:$P$9,4,FALSE)</f>
        <v>2.5000000000000001E-2</v>
      </c>
      <c r="Z49" s="10">
        <v>19.2</v>
      </c>
      <c r="AA49" s="10">
        <v>113.5</v>
      </c>
      <c r="AB49" s="10">
        <v>101.76572858226257</v>
      </c>
      <c r="AC49" s="10">
        <v>-11.53</v>
      </c>
      <c r="AD49" s="10">
        <v>103000</v>
      </c>
      <c r="AE49" s="10">
        <v>211.15</v>
      </c>
      <c r="AF49" s="10">
        <v>102640</v>
      </c>
      <c r="AG49" s="10">
        <v>307.92</v>
      </c>
      <c r="AH49" s="10">
        <v>0</v>
      </c>
      <c r="AI49" s="10">
        <v>0</v>
      </c>
      <c r="AJ49" s="10">
        <v>0</v>
      </c>
      <c r="AK49" s="10">
        <v>96.77</v>
      </c>
      <c r="AL49" s="10">
        <v>107.03400000000001</v>
      </c>
      <c r="AM49" s="10">
        <v>1.172884158313527</v>
      </c>
      <c r="AN49" s="10">
        <v>1.0604107106153184</v>
      </c>
      <c r="AO49" s="10">
        <v>360</v>
      </c>
      <c r="AP49" s="10">
        <v>735</v>
      </c>
      <c r="AQ49" s="10">
        <v>51.02</v>
      </c>
      <c r="AR49" s="10">
        <v>4.92</v>
      </c>
      <c r="AS49" s="10">
        <v>4.83</v>
      </c>
      <c r="AT49" s="10">
        <v>4.2300000000000004</v>
      </c>
      <c r="AU49" s="10">
        <v>113.5</v>
      </c>
      <c r="AV49" s="10">
        <v>2.0179999999999998</v>
      </c>
      <c r="AW49" s="12"/>
      <c r="AX49" s="9" t="s">
        <v>75</v>
      </c>
      <c r="AY49" s="9" t="s">
        <v>237</v>
      </c>
      <c r="AZ49" s="12" t="s">
        <v>77</v>
      </c>
      <c r="BA49" s="12"/>
      <c r="BB49" s="10">
        <v>0</v>
      </c>
      <c r="BC49" s="10">
        <v>2</v>
      </c>
      <c r="BD49" s="10">
        <v>19.11</v>
      </c>
      <c r="BE49" s="10">
        <v>0</v>
      </c>
      <c r="BF49" s="10">
        <v>0</v>
      </c>
      <c r="BG49" s="10">
        <v>0</v>
      </c>
      <c r="BH49" s="10">
        <v>0</v>
      </c>
      <c r="BI49" s="10">
        <v>1</v>
      </c>
      <c r="BJ49" s="10">
        <v>360</v>
      </c>
      <c r="BK49" s="10">
        <v>0.34951456310679613</v>
      </c>
      <c r="BL49" s="10">
        <v>1.172884158313527</v>
      </c>
      <c r="BM49" s="10">
        <v>505</v>
      </c>
      <c r="BN49" s="9" t="s">
        <v>78</v>
      </c>
      <c r="BO49" s="9" t="s">
        <v>78</v>
      </c>
      <c r="BP49" s="12"/>
      <c r="BQ49" s="12"/>
    </row>
    <row r="50" spans="1:69" s="13" customFormat="1" ht="15" customHeight="1" x14ac:dyDescent="0.25">
      <c r="A50" s="9" t="s">
        <v>65</v>
      </c>
      <c r="B50" s="9" t="s">
        <v>66</v>
      </c>
      <c r="C50" s="9" t="s">
        <v>155</v>
      </c>
      <c r="D50" s="9" t="s">
        <v>236</v>
      </c>
      <c r="E50" s="9" t="s">
        <v>69</v>
      </c>
      <c r="F50" s="10">
        <v>0.31</v>
      </c>
      <c r="G50" s="10">
        <v>1.02</v>
      </c>
      <c r="H50" s="9" t="s">
        <v>70</v>
      </c>
      <c r="I50" s="9"/>
      <c r="J50" s="10">
        <v>2013</v>
      </c>
      <c r="K50" s="9" t="s">
        <v>106</v>
      </c>
      <c r="L50" s="11">
        <v>41425</v>
      </c>
      <c r="M50" s="11">
        <v>41455</v>
      </c>
      <c r="N50" s="10">
        <v>3</v>
      </c>
      <c r="O50" s="10">
        <v>10</v>
      </c>
      <c r="P50" s="10">
        <v>10.130000000000001</v>
      </c>
      <c r="Q50" s="10">
        <v>-1.28</v>
      </c>
      <c r="R50" s="10">
        <v>10.1</v>
      </c>
      <c r="S50" s="10">
        <v>8.92</v>
      </c>
      <c r="T50" s="9" t="s">
        <v>72</v>
      </c>
      <c r="U50" s="9" t="s">
        <v>73</v>
      </c>
      <c r="V50" s="9" t="s">
        <v>74</v>
      </c>
      <c r="W50" s="10">
        <f>VLOOKUP(V50,Tables!$M$2:$N$9,2,FALSE)</f>
        <v>0.44</v>
      </c>
      <c r="X50" s="10">
        <f>VLOOKUP(V50,Tables!$M$2:$P$9,3,FALSE)</f>
        <v>0.19</v>
      </c>
      <c r="Y50" s="10">
        <f>VLOOKUP(V50,Tables!$M$2:$P$9,4,FALSE)</f>
        <v>2.5000000000000001E-2</v>
      </c>
      <c r="Z50" s="10">
        <v>19.2</v>
      </c>
      <c r="AA50" s="10">
        <v>812</v>
      </c>
      <c r="AB50" s="10">
        <v>667.51149012785856</v>
      </c>
      <c r="AC50" s="10">
        <v>-21.65</v>
      </c>
      <c r="AD50" s="10">
        <v>102640</v>
      </c>
      <c r="AE50" s="10">
        <v>307.92</v>
      </c>
      <c r="AF50" s="10">
        <v>101595</v>
      </c>
      <c r="AG50" s="10">
        <v>1015.95</v>
      </c>
      <c r="AH50" s="10">
        <v>0</v>
      </c>
      <c r="AI50" s="10">
        <v>0</v>
      </c>
      <c r="AJ50" s="10">
        <v>0</v>
      </c>
      <c r="AK50" s="10">
        <v>708.03</v>
      </c>
      <c r="AL50" s="10">
        <v>718.18949999999995</v>
      </c>
      <c r="AM50" s="10">
        <v>1.1468440602799317</v>
      </c>
      <c r="AN50" s="10">
        <v>1.1306208180431487</v>
      </c>
      <c r="AO50" s="10">
        <v>1045</v>
      </c>
      <c r="AP50" s="10">
        <v>1508</v>
      </c>
      <c r="AQ50" s="10">
        <v>30.7</v>
      </c>
      <c r="AR50" s="10">
        <v>4.5599999999999996</v>
      </c>
      <c r="AS50" s="10">
        <v>4.54</v>
      </c>
      <c r="AT50" s="10">
        <v>4.01</v>
      </c>
      <c r="AU50" s="10">
        <v>812</v>
      </c>
      <c r="AV50" s="10">
        <v>2.0219999999999998</v>
      </c>
      <c r="AW50" s="12"/>
      <c r="AX50" s="9" t="s">
        <v>75</v>
      </c>
      <c r="AY50" s="9" t="s">
        <v>237</v>
      </c>
      <c r="AZ50" s="12" t="s">
        <v>77</v>
      </c>
      <c r="BA50" s="12"/>
      <c r="BB50" s="10">
        <v>0</v>
      </c>
      <c r="BC50" s="10">
        <v>0</v>
      </c>
      <c r="BD50" s="10">
        <v>13.26</v>
      </c>
      <c r="BE50" s="10">
        <v>0</v>
      </c>
      <c r="BF50" s="10">
        <v>0</v>
      </c>
      <c r="BG50" s="10">
        <v>0</v>
      </c>
      <c r="BH50" s="10">
        <v>0</v>
      </c>
      <c r="BI50" s="10">
        <v>2</v>
      </c>
      <c r="BJ50" s="10">
        <v>1405</v>
      </c>
      <c r="BK50" s="10">
        <v>1.3640776699029127</v>
      </c>
      <c r="BL50" s="10">
        <v>1.1313369781312128</v>
      </c>
      <c r="BM50" s="10">
        <v>505</v>
      </c>
      <c r="BN50" s="9" t="s">
        <v>78</v>
      </c>
      <c r="BO50" s="9" t="s">
        <v>78</v>
      </c>
      <c r="BP50" s="12"/>
      <c r="BQ50" s="12"/>
    </row>
    <row r="51" spans="1:69" s="13" customFormat="1" ht="15" customHeight="1" x14ac:dyDescent="0.25">
      <c r="A51" s="9" t="s">
        <v>65</v>
      </c>
      <c r="B51" s="9" t="s">
        <v>66</v>
      </c>
      <c r="C51" s="9" t="s">
        <v>124</v>
      </c>
      <c r="D51" s="9" t="s">
        <v>125</v>
      </c>
      <c r="E51" s="9" t="s">
        <v>69</v>
      </c>
      <c r="F51" s="10">
        <v>0.85</v>
      </c>
      <c r="G51" s="10">
        <v>4.04</v>
      </c>
      <c r="H51" s="9" t="s">
        <v>86</v>
      </c>
      <c r="I51" s="9"/>
      <c r="J51" s="10">
        <v>2015</v>
      </c>
      <c r="K51" s="9" t="s">
        <v>71</v>
      </c>
      <c r="L51" s="11">
        <v>42111</v>
      </c>
      <c r="M51" s="11">
        <v>42203</v>
      </c>
      <c r="N51" s="10">
        <v>8.19</v>
      </c>
      <c r="O51" s="10">
        <v>39.909999999999997</v>
      </c>
      <c r="P51" s="10">
        <v>42.87</v>
      </c>
      <c r="Q51" s="10">
        <v>-6.9</v>
      </c>
      <c r="R51" s="10">
        <v>42.53</v>
      </c>
      <c r="S51" s="10">
        <v>49.28</v>
      </c>
      <c r="T51" s="9" t="s">
        <v>79</v>
      </c>
      <c r="U51" s="9" t="s">
        <v>73</v>
      </c>
      <c r="V51" s="9" t="s">
        <v>74</v>
      </c>
      <c r="W51" s="10">
        <f>VLOOKUP(V51,Tables!$M$2:$N$9,2,FALSE)</f>
        <v>0.44</v>
      </c>
      <c r="X51" s="10">
        <f>VLOOKUP(V51,Tables!$M$2:$P$9,3,FALSE)</f>
        <v>0.19</v>
      </c>
      <c r="Y51" s="10">
        <f>VLOOKUP(V51,Tables!$M$2:$P$9,4,FALSE)</f>
        <v>2.5000000000000001E-2</v>
      </c>
      <c r="Z51" s="10">
        <v>19.2</v>
      </c>
      <c r="AA51" s="10">
        <v>4134.5</v>
      </c>
      <c r="AB51" s="10">
        <v>4958.0816266184383</v>
      </c>
      <c r="AC51" s="10">
        <v>16.61</v>
      </c>
      <c r="AD51" s="10">
        <v>103925</v>
      </c>
      <c r="AE51" s="10">
        <v>851.14575000000002</v>
      </c>
      <c r="AF51" s="10">
        <v>101170</v>
      </c>
      <c r="AG51" s="10">
        <v>4037.6947</v>
      </c>
      <c r="AH51" s="10">
        <v>0</v>
      </c>
      <c r="AI51" s="10">
        <v>0</v>
      </c>
      <c r="AJ51" s="10">
        <v>0</v>
      </c>
      <c r="AK51" s="10">
        <v>3186.5489499999999</v>
      </c>
      <c r="AL51" s="10">
        <v>3451.6143499999998</v>
      </c>
      <c r="AM51" s="10">
        <v>1.2974851680844257</v>
      </c>
      <c r="AN51" s="10">
        <v>1.197845292305034</v>
      </c>
      <c r="AO51" s="10">
        <v>2925</v>
      </c>
      <c r="AP51" s="10">
        <v>3339</v>
      </c>
      <c r="AQ51" s="10">
        <v>12.4</v>
      </c>
      <c r="AR51" s="10">
        <v>2.2000000000000002</v>
      </c>
      <c r="AS51" s="10">
        <v>2.11</v>
      </c>
      <c r="AT51" s="10">
        <v>1.72</v>
      </c>
      <c r="AU51" s="10">
        <v>2850</v>
      </c>
      <c r="AV51" s="10">
        <v>1.621</v>
      </c>
      <c r="AW51" s="12"/>
      <c r="AX51" s="9" t="s">
        <v>123</v>
      </c>
      <c r="AY51" s="12"/>
      <c r="AZ51" s="12" t="s">
        <v>77</v>
      </c>
      <c r="BA51" s="12"/>
      <c r="BB51" s="10">
        <v>0</v>
      </c>
      <c r="BC51" s="10">
        <v>0</v>
      </c>
      <c r="BD51" s="10">
        <v>19.52</v>
      </c>
      <c r="BE51" s="10">
        <v>0</v>
      </c>
      <c r="BF51" s="10">
        <v>0</v>
      </c>
      <c r="BG51" s="10">
        <v>0</v>
      </c>
      <c r="BH51" s="10">
        <v>0</v>
      </c>
      <c r="BI51" s="10">
        <v>2</v>
      </c>
      <c r="BJ51" s="10">
        <v>4230</v>
      </c>
      <c r="BK51" s="10">
        <v>4.0056818181818183</v>
      </c>
      <c r="BL51" s="10">
        <v>1.3313040347061389</v>
      </c>
      <c r="BM51" s="10">
        <v>505</v>
      </c>
      <c r="BN51" s="9" t="s">
        <v>78</v>
      </c>
      <c r="BO51" s="9" t="s">
        <v>78</v>
      </c>
      <c r="BP51" s="12"/>
      <c r="BQ51" s="12"/>
    </row>
    <row r="52" spans="1:69" s="13" customFormat="1" ht="14.25" customHeight="1" x14ac:dyDescent="0.25">
      <c r="A52" s="9" t="s">
        <v>65</v>
      </c>
      <c r="B52" s="9" t="s">
        <v>66</v>
      </c>
      <c r="C52" s="9" t="s">
        <v>124</v>
      </c>
      <c r="D52" s="9" t="s">
        <v>125</v>
      </c>
      <c r="E52" s="9" t="s">
        <v>69</v>
      </c>
      <c r="F52" s="10">
        <v>4.04</v>
      </c>
      <c r="G52" s="10">
        <v>4.82</v>
      </c>
      <c r="H52" s="9" t="s">
        <v>86</v>
      </c>
      <c r="I52" s="9"/>
      <c r="J52" s="10">
        <v>2015</v>
      </c>
      <c r="K52" s="9" t="s">
        <v>71</v>
      </c>
      <c r="L52" s="11">
        <v>42203</v>
      </c>
      <c r="M52" s="11">
        <v>42217</v>
      </c>
      <c r="N52" s="10">
        <v>39.909999999999997</v>
      </c>
      <c r="O52" s="10">
        <v>48.25</v>
      </c>
      <c r="P52" s="10">
        <v>51.12</v>
      </c>
      <c r="Q52" s="10">
        <v>-5.61</v>
      </c>
      <c r="R52" s="10">
        <v>50.41</v>
      </c>
      <c r="S52" s="10">
        <v>50.46</v>
      </c>
      <c r="T52" s="9" t="s">
        <v>89</v>
      </c>
      <c r="U52" s="9" t="s">
        <v>90</v>
      </c>
      <c r="V52" s="9" t="s">
        <v>74</v>
      </c>
      <c r="W52" s="10">
        <f>VLOOKUP(V52,Tables!$M$2:$N$9,2,FALSE)</f>
        <v>0.44</v>
      </c>
      <c r="X52" s="10">
        <f>VLOOKUP(V52,Tables!$M$2:$P$9,3,FALSE)</f>
        <v>0.19</v>
      </c>
      <c r="Y52" s="10">
        <f>VLOOKUP(V52,Tables!$M$2:$P$9,4,FALSE)</f>
        <v>2.5000000000000001E-2</v>
      </c>
      <c r="Z52" s="10">
        <v>19.2</v>
      </c>
      <c r="AA52" s="10">
        <v>1357.5</v>
      </c>
      <c r="AB52" s="10">
        <v>1281.0622338047367</v>
      </c>
      <c r="AC52" s="10">
        <v>-5.97</v>
      </c>
      <c r="AD52" s="10">
        <v>101170</v>
      </c>
      <c r="AE52" s="10">
        <v>4037.6947</v>
      </c>
      <c r="AF52" s="10">
        <v>99845</v>
      </c>
      <c r="AG52" s="10">
        <v>4817.5212499999998</v>
      </c>
      <c r="AH52" s="10">
        <v>0</v>
      </c>
      <c r="AI52" s="10">
        <v>0</v>
      </c>
      <c r="AJ52" s="10">
        <v>0</v>
      </c>
      <c r="AK52" s="10">
        <v>779.82655</v>
      </c>
      <c r="AL52" s="10">
        <v>995.49175000000002</v>
      </c>
      <c r="AM52" s="10">
        <v>1.7407717139151007</v>
      </c>
      <c r="AN52" s="10">
        <v>1.3636476645838602</v>
      </c>
      <c r="AO52" s="10">
        <v>275</v>
      </c>
      <c r="AP52" s="10">
        <v>449</v>
      </c>
      <c r="AQ52" s="10">
        <v>38.75</v>
      </c>
      <c r="AR52" s="10">
        <v>2.2000000000000002</v>
      </c>
      <c r="AS52" s="10">
        <v>2.15</v>
      </c>
      <c r="AT52" s="10">
        <v>1.36</v>
      </c>
      <c r="AU52" s="10">
        <v>1357.5</v>
      </c>
      <c r="AV52" s="10">
        <v>1.25</v>
      </c>
      <c r="AW52" s="12"/>
      <c r="AX52" s="9" t="s">
        <v>123</v>
      </c>
      <c r="AY52" s="12"/>
      <c r="AZ52" s="12" t="s">
        <v>77</v>
      </c>
      <c r="BA52" s="12"/>
      <c r="BB52" s="10">
        <v>0</v>
      </c>
      <c r="BC52" s="10">
        <v>2</v>
      </c>
      <c r="BD52" s="10">
        <v>26.77</v>
      </c>
      <c r="BE52" s="10">
        <v>0</v>
      </c>
      <c r="BF52" s="10">
        <v>0</v>
      </c>
      <c r="BG52" s="10">
        <v>0</v>
      </c>
      <c r="BH52" s="10">
        <v>0</v>
      </c>
      <c r="BI52" s="10">
        <v>2</v>
      </c>
      <c r="BJ52" s="10">
        <v>4505</v>
      </c>
      <c r="BK52" s="10">
        <v>4.2660984848484844</v>
      </c>
      <c r="BL52" s="10">
        <v>1.386443668376971</v>
      </c>
      <c r="BM52" s="10">
        <v>505</v>
      </c>
      <c r="BN52" s="9" t="s">
        <v>78</v>
      </c>
      <c r="BO52" s="9" t="s">
        <v>78</v>
      </c>
      <c r="BP52" s="12"/>
      <c r="BQ52" s="12"/>
    </row>
    <row r="53" spans="1:69" s="13" customFormat="1" ht="15" customHeight="1" x14ac:dyDescent="0.25">
      <c r="A53" s="9" t="s">
        <v>65</v>
      </c>
      <c r="B53" s="9" t="s">
        <v>66</v>
      </c>
      <c r="C53" s="9" t="s">
        <v>126</v>
      </c>
      <c r="D53" s="9" t="s">
        <v>127</v>
      </c>
      <c r="E53" s="9" t="s">
        <v>69</v>
      </c>
      <c r="F53" s="10">
        <v>0.9</v>
      </c>
      <c r="G53" s="10">
        <v>5.68</v>
      </c>
      <c r="H53" s="9" t="s">
        <v>86</v>
      </c>
      <c r="I53" s="9"/>
      <c r="J53" s="10">
        <v>2015</v>
      </c>
      <c r="K53" s="9" t="s">
        <v>71</v>
      </c>
      <c r="L53" s="11">
        <v>42115</v>
      </c>
      <c r="M53" s="11">
        <v>42220</v>
      </c>
      <c r="N53" s="10">
        <v>8.51</v>
      </c>
      <c r="O53" s="10">
        <v>54.15</v>
      </c>
      <c r="P53" s="10">
        <v>53.34</v>
      </c>
      <c r="Q53" s="10">
        <v>1.52</v>
      </c>
      <c r="R53" s="10">
        <v>53.14</v>
      </c>
      <c r="S53" s="10">
        <v>60.88</v>
      </c>
      <c r="T53" s="9" t="s">
        <v>79</v>
      </c>
      <c r="U53" s="9" t="s">
        <v>73</v>
      </c>
      <c r="V53" s="9" t="s">
        <v>74</v>
      </c>
      <c r="W53" s="10">
        <f>VLOOKUP(V53,Tables!$M$2:$N$9,2,FALSE)</f>
        <v>0.44</v>
      </c>
      <c r="X53" s="10">
        <f>VLOOKUP(V53,Tables!$M$2:$P$9,3,FALSE)</f>
        <v>0.19</v>
      </c>
      <c r="Y53" s="10">
        <f>VLOOKUP(V53,Tables!$M$2:$P$9,4,FALSE)</f>
        <v>2.5000000000000001E-2</v>
      </c>
      <c r="Z53" s="10">
        <v>19.2</v>
      </c>
      <c r="AA53" s="10">
        <v>5465.5</v>
      </c>
      <c r="AB53" s="10">
        <v>6492.5614680667641</v>
      </c>
      <c r="AC53" s="10">
        <v>15.82</v>
      </c>
      <c r="AD53" s="10">
        <v>105675</v>
      </c>
      <c r="AE53" s="10">
        <v>899.29425000000003</v>
      </c>
      <c r="AF53" s="10">
        <v>104862</v>
      </c>
      <c r="AG53" s="10">
        <v>5678.2772999999997</v>
      </c>
      <c r="AH53" s="10">
        <v>0</v>
      </c>
      <c r="AI53" s="10">
        <v>0</v>
      </c>
      <c r="AJ53" s="10">
        <v>0</v>
      </c>
      <c r="AK53" s="10">
        <v>4778.9830499999998</v>
      </c>
      <c r="AL53" s="10">
        <v>4673.0724300000002</v>
      </c>
      <c r="AM53" s="10">
        <v>1.1436533552886319</v>
      </c>
      <c r="AN53" s="10">
        <v>1.1695731409838217</v>
      </c>
      <c r="AO53" s="10">
        <v>3580</v>
      </c>
      <c r="AP53" s="10">
        <v>3718</v>
      </c>
      <c r="AQ53" s="10">
        <v>3.71</v>
      </c>
      <c r="AR53" s="10">
        <v>2.0099999999999998</v>
      </c>
      <c r="AS53" s="10">
        <v>2.0299999999999998</v>
      </c>
      <c r="AT53" s="10">
        <v>1.76</v>
      </c>
      <c r="AU53" s="10">
        <v>2872.5</v>
      </c>
      <c r="AV53" s="10">
        <v>1.621</v>
      </c>
      <c r="AW53" s="12"/>
      <c r="AX53" s="9" t="s">
        <v>123</v>
      </c>
      <c r="AY53" s="12"/>
      <c r="AZ53" s="12" t="s">
        <v>77</v>
      </c>
      <c r="BA53" s="12"/>
      <c r="BB53" s="10">
        <v>0</v>
      </c>
      <c r="BC53" s="10">
        <v>3</v>
      </c>
      <c r="BD53" s="10">
        <v>20.85</v>
      </c>
      <c r="BE53" s="10">
        <v>0</v>
      </c>
      <c r="BF53" s="10">
        <v>0</v>
      </c>
      <c r="BG53" s="10">
        <v>0</v>
      </c>
      <c r="BH53" s="10">
        <v>0</v>
      </c>
      <c r="BI53" s="10">
        <v>2</v>
      </c>
      <c r="BJ53" s="10">
        <v>5115</v>
      </c>
      <c r="BK53" s="10">
        <v>4.7670083876980431</v>
      </c>
      <c r="BL53" s="10">
        <v>1.1774788597488333</v>
      </c>
      <c r="BM53" s="10">
        <v>505</v>
      </c>
      <c r="BN53" s="9" t="s">
        <v>78</v>
      </c>
      <c r="BO53" s="9" t="s">
        <v>78</v>
      </c>
      <c r="BP53" s="12"/>
      <c r="BQ53" s="12"/>
    </row>
    <row r="54" spans="1:69" s="13" customFormat="1" ht="15" customHeight="1" x14ac:dyDescent="0.25">
      <c r="A54" s="9" t="s">
        <v>65</v>
      </c>
      <c r="B54" s="9" t="s">
        <v>66</v>
      </c>
      <c r="C54" s="9" t="s">
        <v>126</v>
      </c>
      <c r="D54" s="9" t="s">
        <v>127</v>
      </c>
      <c r="E54" s="9" t="s">
        <v>69</v>
      </c>
      <c r="F54" s="10">
        <v>5.68</v>
      </c>
      <c r="G54" s="10"/>
      <c r="H54" s="9" t="s">
        <v>86</v>
      </c>
      <c r="I54" s="9"/>
      <c r="J54" s="10">
        <v>2015</v>
      </c>
      <c r="K54" s="9" t="s">
        <v>71</v>
      </c>
      <c r="L54" s="11">
        <v>42220</v>
      </c>
      <c r="M54" s="11">
        <v>42292</v>
      </c>
      <c r="N54" s="10">
        <v>54.15</v>
      </c>
      <c r="O54" s="10">
        <v>108.92</v>
      </c>
      <c r="P54" s="10">
        <v>108.92</v>
      </c>
      <c r="Q54" s="10">
        <v>0</v>
      </c>
      <c r="R54" s="10">
        <v>111.28</v>
      </c>
      <c r="S54" s="10">
        <v>115.82</v>
      </c>
      <c r="T54" s="9" t="s">
        <v>89</v>
      </c>
      <c r="U54" s="9" t="s">
        <v>90</v>
      </c>
      <c r="V54" s="9" t="s">
        <v>74</v>
      </c>
      <c r="W54" s="10">
        <f>VLOOKUP(V54,Tables!$M$2:$N$9,2,FALSE)</f>
        <v>0.44</v>
      </c>
      <c r="X54" s="10">
        <f>VLOOKUP(V54,Tables!$M$2:$P$9,3,FALSE)</f>
        <v>0.19</v>
      </c>
      <c r="Y54" s="10">
        <f>VLOOKUP(V54,Tables!$M$2:$P$9,4,FALSE)</f>
        <v>2.5000000000000001E-2</v>
      </c>
      <c r="Z54" s="10">
        <v>19.2</v>
      </c>
      <c r="AA54" s="10">
        <v>7900</v>
      </c>
      <c r="AB54" s="10">
        <v>8906.0130025579601</v>
      </c>
      <c r="AC54" s="10">
        <v>11.3</v>
      </c>
      <c r="AD54" s="10">
        <v>104862</v>
      </c>
      <c r="AE54" s="10">
        <v>5678.2772999999997</v>
      </c>
      <c r="AF54" s="10">
        <v>0</v>
      </c>
      <c r="AG54" s="10">
        <v>0</v>
      </c>
      <c r="AH54" s="10">
        <v>0</v>
      </c>
      <c r="AI54" s="10">
        <v>11122.03</v>
      </c>
      <c r="AJ54" s="10">
        <v>0</v>
      </c>
      <c r="AK54" s="10">
        <v>5443.7527</v>
      </c>
      <c r="AL54" s="10">
        <v>5443.7527</v>
      </c>
      <c r="AM54" s="10">
        <v>1.4512047911360852</v>
      </c>
      <c r="AN54" s="10">
        <v>1.4512047911360852</v>
      </c>
      <c r="AO54" s="10">
        <v>2785</v>
      </c>
      <c r="AP54" s="10">
        <v>2204</v>
      </c>
      <c r="AQ54" s="10">
        <v>-26.36</v>
      </c>
      <c r="AR54" s="10">
        <v>0</v>
      </c>
      <c r="AS54" s="10">
        <v>0</v>
      </c>
      <c r="AT54" s="10">
        <v>0.97</v>
      </c>
      <c r="AU54" s="10">
        <v>6012.5</v>
      </c>
      <c r="AV54" s="10">
        <v>1.254</v>
      </c>
      <c r="AW54" s="12"/>
      <c r="AX54" s="9" t="s">
        <v>123</v>
      </c>
      <c r="AY54" s="12"/>
      <c r="AZ54" s="12" t="s">
        <v>77</v>
      </c>
      <c r="BA54" s="12"/>
      <c r="BB54" s="10">
        <v>0</v>
      </c>
      <c r="BC54" s="10">
        <v>12</v>
      </c>
      <c r="BD54" s="10">
        <v>26.23</v>
      </c>
      <c r="BE54" s="10">
        <v>0</v>
      </c>
      <c r="BF54" s="10">
        <v>1</v>
      </c>
      <c r="BG54" s="10">
        <v>0</v>
      </c>
      <c r="BH54" s="10">
        <v>0</v>
      </c>
      <c r="BI54" s="10">
        <v>2</v>
      </c>
      <c r="BJ54" s="10">
        <v>7860</v>
      </c>
      <c r="BK54" s="10">
        <v>7.3252562907735319</v>
      </c>
      <c r="BL54" s="10">
        <v>1.3180739454891377</v>
      </c>
      <c r="BM54" s="10">
        <v>640</v>
      </c>
      <c r="BN54" s="9" t="s">
        <v>78</v>
      </c>
      <c r="BO54" s="9" t="s">
        <v>78</v>
      </c>
      <c r="BP54" s="12"/>
      <c r="BQ54" s="12"/>
    </row>
    <row r="55" spans="1:69" s="13" customFormat="1" ht="15" customHeight="1" x14ac:dyDescent="0.25">
      <c r="A55" s="9" t="s">
        <v>65</v>
      </c>
      <c r="B55" s="9" t="s">
        <v>66</v>
      </c>
      <c r="C55" s="9" t="s">
        <v>99</v>
      </c>
      <c r="D55" s="9" t="s">
        <v>100</v>
      </c>
      <c r="E55" s="9" t="s">
        <v>69</v>
      </c>
      <c r="F55" s="10">
        <v>0.92</v>
      </c>
      <c r="G55" s="10">
        <v>1.82</v>
      </c>
      <c r="H55" s="9" t="s">
        <v>70</v>
      </c>
      <c r="I55" s="9"/>
      <c r="J55" s="10">
        <v>2013</v>
      </c>
      <c r="K55" s="9" t="s">
        <v>71</v>
      </c>
      <c r="L55" s="11">
        <v>41394</v>
      </c>
      <c r="M55" s="11">
        <v>41425</v>
      </c>
      <c r="N55" s="10">
        <v>8.5</v>
      </c>
      <c r="O55" s="10">
        <v>17</v>
      </c>
      <c r="P55" s="10">
        <v>16.670000000000002</v>
      </c>
      <c r="Q55" s="10">
        <v>1.98</v>
      </c>
      <c r="R55" s="10">
        <v>16.5</v>
      </c>
      <c r="S55" s="10">
        <v>18.27</v>
      </c>
      <c r="T55" s="9" t="s">
        <v>72</v>
      </c>
      <c r="U55" s="9" t="s">
        <v>73</v>
      </c>
      <c r="V55" s="9" t="s">
        <v>74</v>
      </c>
      <c r="W55" s="10">
        <f>VLOOKUP(V55,Tables!$M$2:$N$9,2,FALSE)</f>
        <v>0.44</v>
      </c>
      <c r="X55" s="10">
        <f>VLOOKUP(V55,Tables!$M$2:$P$9,3,FALSE)</f>
        <v>0.19</v>
      </c>
      <c r="Y55" s="10">
        <f>VLOOKUP(V55,Tables!$M$2:$P$9,4,FALSE)</f>
        <v>2.5000000000000001E-2</v>
      </c>
      <c r="Z55" s="10">
        <v>19.2</v>
      </c>
      <c r="AA55" s="10">
        <v>1091.5</v>
      </c>
      <c r="AB55" s="10">
        <v>1308.0727691160666</v>
      </c>
      <c r="AC55" s="10">
        <v>16.559999999999999</v>
      </c>
      <c r="AD55" s="10">
        <v>108315</v>
      </c>
      <c r="AE55" s="10">
        <v>920.67750000000001</v>
      </c>
      <c r="AF55" s="10">
        <v>106990</v>
      </c>
      <c r="AG55" s="10">
        <v>1818.83</v>
      </c>
      <c r="AH55" s="10">
        <v>0</v>
      </c>
      <c r="AI55" s="10">
        <v>0</v>
      </c>
      <c r="AJ55" s="10">
        <v>0</v>
      </c>
      <c r="AK55" s="10">
        <v>898.15250000000003</v>
      </c>
      <c r="AL55" s="10">
        <v>844.65750000000003</v>
      </c>
      <c r="AM55" s="10">
        <v>1.2152724620818847</v>
      </c>
      <c r="AN55" s="10">
        <v>1.2922397539831234</v>
      </c>
      <c r="AO55" s="10">
        <v>1125</v>
      </c>
      <c r="AP55" s="10">
        <v>1307</v>
      </c>
      <c r="AQ55" s="10">
        <v>13.93</v>
      </c>
      <c r="AR55" s="10">
        <v>2.67</v>
      </c>
      <c r="AS55" s="10">
        <v>2.71</v>
      </c>
      <c r="AT55" s="10">
        <v>2.2400000000000002</v>
      </c>
      <c r="AU55" s="10">
        <v>754</v>
      </c>
      <c r="AV55" s="10">
        <v>2.0179999999999998</v>
      </c>
      <c r="AW55" s="12"/>
      <c r="AX55" s="9" t="s">
        <v>75</v>
      </c>
      <c r="AY55" s="9" t="s">
        <v>101</v>
      </c>
      <c r="AZ55" s="12" t="s">
        <v>77</v>
      </c>
      <c r="BA55" s="12"/>
      <c r="BB55" s="10">
        <v>0</v>
      </c>
      <c r="BC55" s="10">
        <v>3</v>
      </c>
      <c r="BD55" s="10">
        <v>17.97</v>
      </c>
      <c r="BE55" s="10">
        <v>0</v>
      </c>
      <c r="BF55" s="10">
        <v>0</v>
      </c>
      <c r="BG55" s="10">
        <v>0</v>
      </c>
      <c r="BH55" s="10">
        <v>0</v>
      </c>
      <c r="BI55" s="10">
        <v>2</v>
      </c>
      <c r="BJ55" s="10">
        <v>2810</v>
      </c>
      <c r="BK55" s="10">
        <v>2.5545454545454547</v>
      </c>
      <c r="BL55" s="10">
        <v>1.3383734473403401</v>
      </c>
      <c r="BM55" s="10">
        <v>505</v>
      </c>
      <c r="BN55" s="9" t="s">
        <v>78</v>
      </c>
      <c r="BO55" s="9" t="s">
        <v>78</v>
      </c>
      <c r="BP55" s="12"/>
      <c r="BQ55" s="12"/>
    </row>
    <row r="56" spans="1:69" s="13" customFormat="1" ht="15" customHeight="1" x14ac:dyDescent="0.25">
      <c r="A56" s="9" t="s">
        <v>65</v>
      </c>
      <c r="B56" s="9" t="s">
        <v>66</v>
      </c>
      <c r="C56" s="9" t="s">
        <v>99</v>
      </c>
      <c r="D56" s="9" t="s">
        <v>100</v>
      </c>
      <c r="E56" s="9" t="s">
        <v>69</v>
      </c>
      <c r="F56" s="10">
        <v>1.82</v>
      </c>
      <c r="G56" s="10">
        <v>2.95</v>
      </c>
      <c r="H56" s="9" t="s">
        <v>70</v>
      </c>
      <c r="I56" s="9"/>
      <c r="J56" s="10">
        <v>2013</v>
      </c>
      <c r="K56" s="9" t="s">
        <v>71</v>
      </c>
      <c r="L56" s="11">
        <v>41425</v>
      </c>
      <c r="M56" s="11">
        <v>41450</v>
      </c>
      <c r="N56" s="10">
        <v>17</v>
      </c>
      <c r="O56" s="10">
        <v>27.77</v>
      </c>
      <c r="P56" s="10">
        <v>28.05</v>
      </c>
      <c r="Q56" s="10">
        <v>-1</v>
      </c>
      <c r="R56" s="10">
        <v>27.75</v>
      </c>
      <c r="S56" s="10">
        <v>29.61</v>
      </c>
      <c r="T56" s="9" t="s">
        <v>79</v>
      </c>
      <c r="U56" s="9" t="s">
        <v>73</v>
      </c>
      <c r="V56" s="9" t="s">
        <v>74</v>
      </c>
      <c r="W56" s="10">
        <f>VLOOKUP(V56,Tables!$M$2:$N$9,2,FALSE)</f>
        <v>0.44</v>
      </c>
      <c r="X56" s="10">
        <f>VLOOKUP(V56,Tables!$M$2:$P$9,3,FALSE)</f>
        <v>0.19</v>
      </c>
      <c r="Y56" s="10">
        <f>VLOOKUP(V56,Tables!$M$2:$P$9,4,FALSE)</f>
        <v>2.5000000000000001E-2</v>
      </c>
      <c r="Z56" s="10">
        <v>19.2</v>
      </c>
      <c r="AA56" s="10">
        <v>1487.5</v>
      </c>
      <c r="AB56" s="10">
        <v>1698.7017000557457</v>
      </c>
      <c r="AC56" s="10">
        <v>12.43</v>
      </c>
      <c r="AD56" s="10">
        <v>106990</v>
      </c>
      <c r="AE56" s="10">
        <v>1818.83</v>
      </c>
      <c r="AF56" s="10">
        <v>106400</v>
      </c>
      <c r="AG56" s="10">
        <v>2954.7280000000001</v>
      </c>
      <c r="AH56" s="10">
        <v>0</v>
      </c>
      <c r="AI56" s="10">
        <v>0</v>
      </c>
      <c r="AJ56" s="10">
        <v>0</v>
      </c>
      <c r="AK56" s="10">
        <v>1135.8979999999999</v>
      </c>
      <c r="AL56" s="10">
        <v>1133.77</v>
      </c>
      <c r="AM56" s="10">
        <v>1.3095365957154603</v>
      </c>
      <c r="AN56" s="10">
        <v>1.3119944962382142</v>
      </c>
      <c r="AO56" s="10">
        <v>590</v>
      </c>
      <c r="AP56" s="10">
        <v>988</v>
      </c>
      <c r="AQ56" s="10">
        <v>40.28</v>
      </c>
      <c r="AR56" s="10">
        <v>2.54</v>
      </c>
      <c r="AS56" s="10">
        <v>2.54</v>
      </c>
      <c r="AT56" s="10">
        <v>1.96</v>
      </c>
      <c r="AU56" s="10">
        <v>1437.5</v>
      </c>
      <c r="AV56" s="10">
        <v>1.7010000000000001</v>
      </c>
      <c r="AW56" s="12"/>
      <c r="AX56" s="9" t="s">
        <v>75</v>
      </c>
      <c r="AY56" s="9" t="s">
        <v>101</v>
      </c>
      <c r="AZ56" s="12" t="s">
        <v>77</v>
      </c>
      <c r="BA56" s="12"/>
      <c r="BB56" s="10">
        <v>0</v>
      </c>
      <c r="BC56" s="10">
        <v>1</v>
      </c>
      <c r="BD56" s="10">
        <v>11.93</v>
      </c>
      <c r="BE56" s="10">
        <v>0</v>
      </c>
      <c r="BF56" s="10">
        <v>0</v>
      </c>
      <c r="BG56" s="10">
        <v>0</v>
      </c>
      <c r="BH56" s="10">
        <v>0</v>
      </c>
      <c r="BI56" s="10">
        <v>2</v>
      </c>
      <c r="BJ56" s="10">
        <v>3400</v>
      </c>
      <c r="BK56" s="10">
        <v>3.0909090909090908</v>
      </c>
      <c r="BL56" s="10">
        <v>1.3013050408447897</v>
      </c>
      <c r="BM56" s="10">
        <v>505</v>
      </c>
      <c r="BN56" s="9" t="s">
        <v>78</v>
      </c>
      <c r="BO56" s="9" t="s">
        <v>78</v>
      </c>
      <c r="BP56" s="12"/>
      <c r="BQ56" s="12"/>
    </row>
    <row r="57" spans="1:69" s="7" customFormat="1" ht="15" customHeight="1" x14ac:dyDescent="0.25">
      <c r="A57" s="9" t="s">
        <v>65</v>
      </c>
      <c r="B57" s="9" t="s">
        <v>66</v>
      </c>
      <c r="C57" s="9" t="s">
        <v>99</v>
      </c>
      <c r="D57" s="9" t="s">
        <v>100</v>
      </c>
      <c r="E57" s="9" t="s">
        <v>69</v>
      </c>
      <c r="F57" s="10">
        <v>2.95</v>
      </c>
      <c r="G57" s="10">
        <v>3.14</v>
      </c>
      <c r="H57" s="9" t="s">
        <v>70</v>
      </c>
      <c r="I57" s="9"/>
      <c r="J57" s="10">
        <v>2013</v>
      </c>
      <c r="K57" s="9" t="s">
        <v>71</v>
      </c>
      <c r="L57" s="11">
        <v>41450</v>
      </c>
      <c r="M57" s="11">
        <v>41455</v>
      </c>
      <c r="N57" s="10">
        <v>27.77</v>
      </c>
      <c r="O57" s="10">
        <v>29.5</v>
      </c>
      <c r="P57" s="10">
        <v>29.6</v>
      </c>
      <c r="Q57" s="10">
        <v>-0.34</v>
      </c>
      <c r="R57" s="10">
        <v>29.45</v>
      </c>
      <c r="S57" s="10">
        <v>31.18</v>
      </c>
      <c r="T57" s="9" t="s">
        <v>79</v>
      </c>
      <c r="U57" s="9" t="s">
        <v>73</v>
      </c>
      <c r="V57" s="9" t="s">
        <v>74</v>
      </c>
      <c r="W57" s="10">
        <f>VLOOKUP(V57,Tables!$M$2:$N$9,2,FALSE)</f>
        <v>0.44</v>
      </c>
      <c r="X57" s="10">
        <f>VLOOKUP(V57,Tables!$M$2:$P$9,3,FALSE)</f>
        <v>0.19</v>
      </c>
      <c r="Y57" s="10">
        <f>VLOOKUP(V57,Tables!$M$2:$P$9,4,FALSE)</f>
        <v>2.5000000000000001E-2</v>
      </c>
      <c r="Z57" s="10">
        <v>19.2</v>
      </c>
      <c r="AA57" s="10">
        <v>250</v>
      </c>
      <c r="AB57" s="10">
        <v>467.80003655712216</v>
      </c>
      <c r="AC57" s="10">
        <v>46.56</v>
      </c>
      <c r="AD57" s="10">
        <v>106400</v>
      </c>
      <c r="AE57" s="10">
        <v>2954.7280000000001</v>
      </c>
      <c r="AF57" s="10">
        <v>106330</v>
      </c>
      <c r="AG57" s="10">
        <v>3136.7350000000001</v>
      </c>
      <c r="AH57" s="10">
        <v>0</v>
      </c>
      <c r="AI57" s="10">
        <v>0</v>
      </c>
      <c r="AJ57" s="10">
        <v>0</v>
      </c>
      <c r="AK57" s="10">
        <v>182.00700000000001</v>
      </c>
      <c r="AL57" s="10">
        <v>176.69049999999999</v>
      </c>
      <c r="AM57" s="10">
        <v>1.3735735438746861</v>
      </c>
      <c r="AN57" s="10">
        <v>1.4149034611368467</v>
      </c>
      <c r="AO57" s="10">
        <v>120</v>
      </c>
      <c r="AP57" s="10">
        <v>214</v>
      </c>
      <c r="AQ57" s="10">
        <v>43.93</v>
      </c>
      <c r="AR57" s="10">
        <v>1.64</v>
      </c>
      <c r="AS57" s="10">
        <v>1.64</v>
      </c>
      <c r="AT57" s="10">
        <v>1.21</v>
      </c>
      <c r="AU57" s="10">
        <v>250</v>
      </c>
      <c r="AV57" s="10">
        <v>1.7010000000000001</v>
      </c>
      <c r="AW57" s="12"/>
      <c r="AX57" s="9" t="s">
        <v>75</v>
      </c>
      <c r="AY57" s="9" t="s">
        <v>101</v>
      </c>
      <c r="AZ57" s="12" t="s">
        <v>77</v>
      </c>
      <c r="BA57" s="12"/>
      <c r="BB57" s="10">
        <v>0</v>
      </c>
      <c r="BC57" s="10">
        <v>2</v>
      </c>
      <c r="BD57" s="10">
        <v>20.25</v>
      </c>
      <c r="BE57" s="10">
        <v>0</v>
      </c>
      <c r="BF57" s="10">
        <v>0</v>
      </c>
      <c r="BG57" s="10">
        <v>0</v>
      </c>
      <c r="BH57" s="10">
        <v>0</v>
      </c>
      <c r="BI57" s="10">
        <v>2</v>
      </c>
      <c r="BJ57" s="10">
        <v>3470</v>
      </c>
      <c r="BK57" s="10">
        <v>3.1545454545454548</v>
      </c>
      <c r="BL57" s="10">
        <v>1.2969998927949093</v>
      </c>
      <c r="BM57" s="10">
        <v>505</v>
      </c>
      <c r="BN57" s="9" t="s">
        <v>95</v>
      </c>
      <c r="BO57" s="9" t="s">
        <v>95</v>
      </c>
      <c r="BP57" s="12"/>
      <c r="BQ57" s="12"/>
    </row>
    <row r="58" spans="1:69" s="7" customFormat="1" ht="15" customHeight="1" x14ac:dyDescent="0.25">
      <c r="A58" s="9" t="s">
        <v>65</v>
      </c>
      <c r="B58" s="9" t="s">
        <v>66</v>
      </c>
      <c r="C58" s="9" t="s">
        <v>99</v>
      </c>
      <c r="D58" s="9" t="s">
        <v>224</v>
      </c>
      <c r="E58" s="9" t="s">
        <v>69</v>
      </c>
      <c r="F58" s="10">
        <v>0.65</v>
      </c>
      <c r="G58" s="10">
        <v>2.0699999999999998</v>
      </c>
      <c r="H58" s="9" t="s">
        <v>86</v>
      </c>
      <c r="I58" s="9" t="s">
        <v>225</v>
      </c>
      <c r="J58" s="10">
        <v>2014</v>
      </c>
      <c r="K58" s="9" t="s">
        <v>71</v>
      </c>
      <c r="L58" s="11">
        <v>41718</v>
      </c>
      <c r="M58" s="11">
        <v>41813</v>
      </c>
      <c r="N58" s="10">
        <v>7.31</v>
      </c>
      <c r="O58" s="10">
        <v>23.9</v>
      </c>
      <c r="P58" s="10">
        <v>27.34</v>
      </c>
      <c r="Q58" s="10">
        <v>-12.58</v>
      </c>
      <c r="R58" s="10">
        <v>19.16</v>
      </c>
      <c r="S58" s="10">
        <v>37.549999999999997</v>
      </c>
      <c r="T58" s="9" t="s">
        <v>79</v>
      </c>
      <c r="U58" s="9" t="s">
        <v>73</v>
      </c>
      <c r="V58" s="9" t="s">
        <v>74</v>
      </c>
      <c r="W58" s="10">
        <f>VLOOKUP(V58,Tables!$M$2:$N$9,2,FALSE)</f>
        <v>0.44</v>
      </c>
      <c r="X58" s="10">
        <f>VLOOKUP(V58,Tables!$M$2:$P$9,3,FALSE)</f>
        <v>0.19</v>
      </c>
      <c r="Y58" s="10">
        <f>VLOOKUP(V58,Tables!$M$2:$P$9,4,FALSE)</f>
        <v>2.5000000000000001E-2</v>
      </c>
      <c r="Z58" s="10">
        <v>19.2</v>
      </c>
      <c r="AA58" s="10">
        <v>2385</v>
      </c>
      <c r="AB58" s="10">
        <v>3601.9631586369287</v>
      </c>
      <c r="AC58" s="10">
        <v>33.79</v>
      </c>
      <c r="AD58" s="10">
        <v>89400</v>
      </c>
      <c r="AE58" s="10">
        <v>653.51400000000001</v>
      </c>
      <c r="AF58" s="10">
        <v>86575</v>
      </c>
      <c r="AG58" s="10">
        <v>2069.1424999999999</v>
      </c>
      <c r="AH58" s="10">
        <v>0</v>
      </c>
      <c r="AI58" s="10">
        <v>0</v>
      </c>
      <c r="AJ58" s="10">
        <v>0</v>
      </c>
      <c r="AK58" s="10">
        <v>1415.6285</v>
      </c>
      <c r="AL58" s="10">
        <v>1005.263</v>
      </c>
      <c r="AM58" s="10">
        <v>1.6847640464994877</v>
      </c>
      <c r="AN58" s="10">
        <v>2.3725134616513293</v>
      </c>
      <c r="AO58" s="10">
        <v>2725</v>
      </c>
      <c r="AP58" s="10">
        <v>3152</v>
      </c>
      <c r="AQ58" s="10">
        <v>13.55</v>
      </c>
      <c r="AR58" s="10">
        <v>2.04</v>
      </c>
      <c r="AS58" s="10">
        <v>2.33</v>
      </c>
      <c r="AT58" s="10">
        <v>1.25</v>
      </c>
      <c r="AU58" s="10">
        <v>1696.5</v>
      </c>
      <c r="AV58" s="10">
        <v>1.6040000000000001</v>
      </c>
      <c r="AW58" s="12"/>
      <c r="AX58" s="9" t="s">
        <v>75</v>
      </c>
      <c r="AY58" s="12"/>
      <c r="AZ58" s="12" t="s">
        <v>77</v>
      </c>
      <c r="BA58" s="12"/>
      <c r="BB58" s="10">
        <v>0</v>
      </c>
      <c r="BC58" s="10">
        <v>9</v>
      </c>
      <c r="BD58" s="10">
        <v>17.690000000000001</v>
      </c>
      <c r="BE58" s="10">
        <v>0</v>
      </c>
      <c r="BF58" s="10">
        <v>0</v>
      </c>
      <c r="BG58" s="10">
        <v>0</v>
      </c>
      <c r="BH58" s="10">
        <v>0</v>
      </c>
      <c r="BI58" s="10">
        <v>1</v>
      </c>
      <c r="BJ58" s="10">
        <v>2725</v>
      </c>
      <c r="BK58" s="10">
        <v>3.0480984340044741</v>
      </c>
      <c r="BL58" s="10">
        <v>1.6847592860435177</v>
      </c>
      <c r="BM58" s="10">
        <v>505</v>
      </c>
      <c r="BN58" s="9" t="s">
        <v>78</v>
      </c>
      <c r="BO58" s="9" t="s">
        <v>78</v>
      </c>
      <c r="BP58" s="12"/>
      <c r="BQ58" s="12"/>
    </row>
    <row r="59" spans="1:69" s="13" customFormat="1" ht="15" customHeight="1" x14ac:dyDescent="0.25">
      <c r="A59" s="9" t="s">
        <v>65</v>
      </c>
      <c r="B59" s="9" t="s">
        <v>66</v>
      </c>
      <c r="C59" s="9" t="s">
        <v>99</v>
      </c>
      <c r="D59" s="9" t="s">
        <v>224</v>
      </c>
      <c r="E59" s="9" t="s">
        <v>69</v>
      </c>
      <c r="F59" s="10">
        <v>2.0699999999999998</v>
      </c>
      <c r="G59" s="10">
        <v>2.2599999999999998</v>
      </c>
      <c r="H59" s="9" t="s">
        <v>86</v>
      </c>
      <c r="I59" s="9" t="s">
        <v>225</v>
      </c>
      <c r="J59" s="10">
        <v>2014</v>
      </c>
      <c r="K59" s="9" t="s">
        <v>71</v>
      </c>
      <c r="L59" s="11">
        <v>41813</v>
      </c>
      <c r="M59" s="11">
        <v>41821</v>
      </c>
      <c r="N59" s="10">
        <v>23.9</v>
      </c>
      <c r="O59" s="10">
        <v>26.44</v>
      </c>
      <c r="P59" s="10">
        <v>27.13</v>
      </c>
      <c r="Q59" s="10">
        <v>-2.54</v>
      </c>
      <c r="R59" s="10">
        <v>25.64</v>
      </c>
      <c r="S59" s="10">
        <v>28.72</v>
      </c>
      <c r="T59" s="9" t="s">
        <v>79</v>
      </c>
      <c r="U59" s="9" t="s">
        <v>73</v>
      </c>
      <c r="V59" s="9" t="s">
        <v>74</v>
      </c>
      <c r="W59" s="10">
        <f>VLOOKUP(V59,Tables!$M$2:$N$9,2,FALSE)</f>
        <v>0.44</v>
      </c>
      <c r="X59" s="10">
        <f>VLOOKUP(V59,Tables!$M$2:$P$9,3,FALSE)</f>
        <v>0.19</v>
      </c>
      <c r="Y59" s="10">
        <f>VLOOKUP(V59,Tables!$M$2:$P$9,4,FALSE)</f>
        <v>2.5000000000000001E-2</v>
      </c>
      <c r="Z59" s="10">
        <v>19.2</v>
      </c>
      <c r="AA59" s="10">
        <v>350</v>
      </c>
      <c r="AB59" s="10">
        <v>525.1389203883158</v>
      </c>
      <c r="AC59" s="10">
        <v>33.35</v>
      </c>
      <c r="AD59" s="10">
        <v>86575</v>
      </c>
      <c r="AE59" s="10">
        <v>2069.1424999999999</v>
      </c>
      <c r="AF59" s="10">
        <v>85496</v>
      </c>
      <c r="AG59" s="10">
        <v>2260.51424</v>
      </c>
      <c r="AH59" s="10">
        <v>0</v>
      </c>
      <c r="AI59" s="10">
        <v>0</v>
      </c>
      <c r="AJ59" s="10">
        <v>0</v>
      </c>
      <c r="AK59" s="10">
        <v>191.37173999999999</v>
      </c>
      <c r="AL59" s="10">
        <v>122.97494</v>
      </c>
      <c r="AM59" s="10">
        <v>1.8289011742277099</v>
      </c>
      <c r="AN59" s="10">
        <v>2.8461083209310774</v>
      </c>
      <c r="AO59" s="10">
        <v>1486</v>
      </c>
      <c r="AP59" s="10">
        <v>272</v>
      </c>
      <c r="AQ59" s="10">
        <v>-446.32</v>
      </c>
      <c r="AR59" s="10">
        <v>2.02</v>
      </c>
      <c r="AS59" s="10">
        <v>2.0499999999999998</v>
      </c>
      <c r="AT59" s="10">
        <v>1.26</v>
      </c>
      <c r="AU59" s="10">
        <v>350</v>
      </c>
      <c r="AV59" s="10">
        <v>1.6040000000000001</v>
      </c>
      <c r="AW59" s="12"/>
      <c r="AX59" s="9" t="s">
        <v>75</v>
      </c>
      <c r="AY59" s="12"/>
      <c r="AZ59" s="12" t="s">
        <v>77</v>
      </c>
      <c r="BA59" s="12"/>
      <c r="BB59" s="10">
        <v>0</v>
      </c>
      <c r="BC59" s="10">
        <v>2</v>
      </c>
      <c r="BD59" s="10">
        <v>21.24</v>
      </c>
      <c r="BE59" s="10">
        <v>0</v>
      </c>
      <c r="BF59" s="10">
        <v>0</v>
      </c>
      <c r="BG59" s="10">
        <v>0</v>
      </c>
      <c r="BH59" s="10">
        <v>0</v>
      </c>
      <c r="BI59" s="10">
        <v>2</v>
      </c>
      <c r="BJ59" s="10">
        <v>4091</v>
      </c>
      <c r="BK59" s="10">
        <v>4.5760626398210293</v>
      </c>
      <c r="BL59" s="10">
        <v>1.6552538778615793</v>
      </c>
      <c r="BM59" s="10">
        <v>505</v>
      </c>
      <c r="BN59" s="9" t="s">
        <v>78</v>
      </c>
      <c r="BO59" s="9" t="s">
        <v>78</v>
      </c>
      <c r="BP59" s="12"/>
      <c r="BQ59" s="12"/>
    </row>
    <row r="60" spans="1:69" s="13" customFormat="1" ht="15" customHeight="1" x14ac:dyDescent="0.25">
      <c r="A60" s="9" t="s">
        <v>65</v>
      </c>
      <c r="B60" s="9" t="s">
        <v>66</v>
      </c>
      <c r="C60" s="9" t="s">
        <v>99</v>
      </c>
      <c r="D60" s="9" t="s">
        <v>224</v>
      </c>
      <c r="E60" s="9" t="s">
        <v>69</v>
      </c>
      <c r="F60" s="10">
        <v>2.2599999999999998</v>
      </c>
      <c r="G60" s="10">
        <v>4.04</v>
      </c>
      <c r="H60" s="9" t="s">
        <v>86</v>
      </c>
      <c r="I60" s="9" t="s">
        <v>225</v>
      </c>
      <c r="J60" s="10">
        <v>2014</v>
      </c>
      <c r="K60" s="9" t="s">
        <v>71</v>
      </c>
      <c r="L60" s="11">
        <v>41821</v>
      </c>
      <c r="M60" s="11">
        <v>41851</v>
      </c>
      <c r="N60" s="10">
        <v>26.44</v>
      </c>
      <c r="O60" s="10">
        <v>47.58</v>
      </c>
      <c r="P60" s="10">
        <v>47.61</v>
      </c>
      <c r="Q60" s="10">
        <v>-0.06</v>
      </c>
      <c r="R60" s="10">
        <v>47.61</v>
      </c>
      <c r="S60" s="10">
        <v>48.02</v>
      </c>
      <c r="T60" s="9" t="s">
        <v>79</v>
      </c>
      <c r="U60" s="9" t="s">
        <v>73</v>
      </c>
      <c r="V60" s="9" t="s">
        <v>74</v>
      </c>
      <c r="W60" s="10">
        <f>VLOOKUP(V60,Tables!$M$2:$N$9,2,FALSE)</f>
        <v>0.44</v>
      </c>
      <c r="X60" s="10">
        <f>VLOOKUP(V60,Tables!$M$2:$P$9,3,FALSE)</f>
        <v>0.19</v>
      </c>
      <c r="Y60" s="10">
        <f>VLOOKUP(V60,Tables!$M$2:$P$9,4,FALSE)</f>
        <v>2.5000000000000001E-2</v>
      </c>
      <c r="Z60" s="10">
        <v>19.2</v>
      </c>
      <c r="AA60" s="10">
        <v>2340.5</v>
      </c>
      <c r="AB60" s="10">
        <v>2386.961627149758</v>
      </c>
      <c r="AC60" s="10">
        <v>1.95</v>
      </c>
      <c r="AD60" s="10">
        <v>85496</v>
      </c>
      <c r="AE60" s="10">
        <v>2260.51424</v>
      </c>
      <c r="AF60" s="10">
        <v>84876</v>
      </c>
      <c r="AG60" s="10">
        <v>4038.4000799999999</v>
      </c>
      <c r="AH60" s="10">
        <v>0</v>
      </c>
      <c r="AI60" s="10">
        <v>0</v>
      </c>
      <c r="AJ60" s="10">
        <v>0</v>
      </c>
      <c r="AK60" s="10">
        <v>1777.8858399999999</v>
      </c>
      <c r="AL60" s="10">
        <v>1780.4321199999999</v>
      </c>
      <c r="AM60" s="10">
        <v>1.3164512295120141</v>
      </c>
      <c r="AN60" s="10">
        <v>1.3145685104804783</v>
      </c>
      <c r="AO60" s="10">
        <v>620</v>
      </c>
      <c r="AP60" s="10">
        <v>805</v>
      </c>
      <c r="AQ60" s="10">
        <v>22.98</v>
      </c>
      <c r="AR60" s="10">
        <v>2.5499999999999998</v>
      </c>
      <c r="AS60" s="10">
        <v>2.5499999999999998</v>
      </c>
      <c r="AT60" s="10">
        <v>1.96</v>
      </c>
      <c r="AU60" s="10">
        <v>1628</v>
      </c>
      <c r="AV60" s="10">
        <v>1.607</v>
      </c>
      <c r="AW60" s="12"/>
      <c r="AX60" s="9" t="s">
        <v>75</v>
      </c>
      <c r="AY60" s="12"/>
      <c r="AZ60" s="12" t="s">
        <v>77</v>
      </c>
      <c r="BA60" s="12"/>
      <c r="BB60" s="10">
        <v>0</v>
      </c>
      <c r="BC60" s="10">
        <v>1</v>
      </c>
      <c r="BD60" s="10">
        <v>22.85</v>
      </c>
      <c r="BE60" s="10">
        <v>0</v>
      </c>
      <c r="BF60" s="10">
        <v>0</v>
      </c>
      <c r="BG60" s="10">
        <v>0</v>
      </c>
      <c r="BH60" s="10">
        <v>0</v>
      </c>
      <c r="BI60" s="10">
        <v>2</v>
      </c>
      <c r="BJ60" s="10">
        <v>4711</v>
      </c>
      <c r="BK60" s="10">
        <v>5.2695749440715884</v>
      </c>
      <c r="BL60" s="10">
        <v>1.4773005568322621</v>
      </c>
      <c r="BM60" s="10">
        <v>505</v>
      </c>
      <c r="BN60" s="9" t="s">
        <v>78</v>
      </c>
      <c r="BO60" s="9" t="s">
        <v>78</v>
      </c>
      <c r="BP60" s="12"/>
      <c r="BQ60" s="12"/>
    </row>
    <row r="61" spans="1:69" s="13" customFormat="1" ht="15" customHeight="1" x14ac:dyDescent="0.25">
      <c r="A61" s="9" t="s">
        <v>65</v>
      </c>
      <c r="B61" s="9" t="s">
        <v>66</v>
      </c>
      <c r="C61" s="9" t="s">
        <v>99</v>
      </c>
      <c r="D61" s="9" t="s">
        <v>224</v>
      </c>
      <c r="E61" s="9" t="s">
        <v>69</v>
      </c>
      <c r="F61" s="10">
        <v>4.04</v>
      </c>
      <c r="G61" s="10">
        <v>2.0699999999999998</v>
      </c>
      <c r="H61" s="9" t="s">
        <v>86</v>
      </c>
      <c r="I61" s="9" t="s">
        <v>225</v>
      </c>
      <c r="J61" s="10">
        <v>2014</v>
      </c>
      <c r="K61" s="9" t="s">
        <v>71</v>
      </c>
      <c r="L61" s="11">
        <v>41851</v>
      </c>
      <c r="M61" s="11">
        <v>41872</v>
      </c>
      <c r="N61" s="10">
        <v>47.58</v>
      </c>
      <c r="O61" s="10">
        <v>68.12</v>
      </c>
      <c r="P61" s="10">
        <v>62.07</v>
      </c>
      <c r="Q61" s="10">
        <v>9.75</v>
      </c>
      <c r="R61" s="10">
        <v>61.84</v>
      </c>
      <c r="S61" s="10">
        <v>64.61</v>
      </c>
      <c r="T61" s="9" t="s">
        <v>89</v>
      </c>
      <c r="U61" s="9" t="s">
        <v>90</v>
      </c>
      <c r="V61" s="9" t="s">
        <v>74</v>
      </c>
      <c r="W61" s="10">
        <f>VLOOKUP(V61,Tables!$M$2:$N$9,2,FALSE)</f>
        <v>0.44</v>
      </c>
      <c r="X61" s="10">
        <f>VLOOKUP(V61,Tables!$M$2:$P$9,3,FALSE)</f>
        <v>0.19</v>
      </c>
      <c r="Y61" s="10">
        <f>VLOOKUP(V61,Tables!$M$2:$P$9,4,FALSE)</f>
        <v>2.5000000000000001E-2</v>
      </c>
      <c r="Z61" s="10">
        <v>19.2</v>
      </c>
      <c r="AA61" s="10">
        <v>1675</v>
      </c>
      <c r="AB61" s="10">
        <v>1977.7062523973993</v>
      </c>
      <c r="AC61" s="10">
        <v>15.31</v>
      </c>
      <c r="AD61" s="10">
        <v>84876</v>
      </c>
      <c r="AE61" s="10">
        <v>4038.4000799999999</v>
      </c>
      <c r="AF61" s="10">
        <v>85048</v>
      </c>
      <c r="AG61" s="10">
        <v>5793.46976</v>
      </c>
      <c r="AH61" s="10">
        <v>0</v>
      </c>
      <c r="AI61" s="10">
        <v>0</v>
      </c>
      <c r="AJ61" s="10">
        <v>0</v>
      </c>
      <c r="AK61" s="10">
        <v>1755.0696800000001</v>
      </c>
      <c r="AL61" s="10">
        <v>1220.9682399999999</v>
      </c>
      <c r="AM61" s="10">
        <v>0.95437806207215659</v>
      </c>
      <c r="AN61" s="10">
        <v>1.3718620559696131</v>
      </c>
      <c r="AO61" s="10">
        <v>640</v>
      </c>
      <c r="AP61" s="10">
        <v>550</v>
      </c>
      <c r="AQ61" s="10">
        <v>-16.36</v>
      </c>
      <c r="AR61" s="10">
        <v>1.64</v>
      </c>
      <c r="AS61" s="10">
        <v>1.73</v>
      </c>
      <c r="AT61" s="10">
        <v>1.71</v>
      </c>
      <c r="AU61" s="10">
        <v>1625</v>
      </c>
      <c r="AV61" s="10">
        <v>1.2230000000000001</v>
      </c>
      <c r="AW61" s="12"/>
      <c r="AX61" s="9" t="s">
        <v>75</v>
      </c>
      <c r="AY61" s="12"/>
      <c r="AZ61" s="12" t="s">
        <v>77</v>
      </c>
      <c r="BA61" s="12"/>
      <c r="BB61" s="10">
        <v>0</v>
      </c>
      <c r="BC61" s="10">
        <v>2</v>
      </c>
      <c r="BD61" s="10">
        <v>22.08</v>
      </c>
      <c r="BE61" s="10">
        <v>0</v>
      </c>
      <c r="BF61" s="10">
        <v>0</v>
      </c>
      <c r="BG61" s="10">
        <v>0</v>
      </c>
      <c r="BH61" s="10">
        <v>0</v>
      </c>
      <c r="BI61" s="10">
        <v>2</v>
      </c>
      <c r="BJ61" s="10">
        <v>5301</v>
      </c>
      <c r="BK61" s="10">
        <v>5.9295302013422821</v>
      </c>
      <c r="BL61" s="10">
        <v>1.2890178735562707</v>
      </c>
      <c r="BM61" s="10">
        <v>364</v>
      </c>
      <c r="BN61" s="9" t="s">
        <v>78</v>
      </c>
      <c r="BO61" s="9" t="s">
        <v>78</v>
      </c>
      <c r="BP61" s="12"/>
      <c r="BQ61" s="12"/>
    </row>
    <row r="62" spans="1:69" s="13" customFormat="1" ht="15" customHeight="1" x14ac:dyDescent="0.25">
      <c r="A62" s="9" t="s">
        <v>65</v>
      </c>
      <c r="B62" s="9" t="s">
        <v>66</v>
      </c>
      <c r="C62" s="9" t="s">
        <v>99</v>
      </c>
      <c r="D62" s="9" t="s">
        <v>224</v>
      </c>
      <c r="E62" s="9" t="s">
        <v>69</v>
      </c>
      <c r="F62" s="10">
        <v>2.0699999999999998</v>
      </c>
      <c r="G62" s="10">
        <v>15.29</v>
      </c>
      <c r="H62" s="9" t="s">
        <v>86</v>
      </c>
      <c r="I62" s="9" t="s">
        <v>225</v>
      </c>
      <c r="J62" s="10">
        <v>2014</v>
      </c>
      <c r="K62" s="9" t="s">
        <v>71</v>
      </c>
      <c r="L62" s="11">
        <v>41872</v>
      </c>
      <c r="M62" s="11">
        <v>41967</v>
      </c>
      <c r="N62" s="10">
        <v>68.12</v>
      </c>
      <c r="O62" s="10">
        <v>183.28</v>
      </c>
      <c r="P62" s="10">
        <v>150.16999999999999</v>
      </c>
      <c r="Q62" s="10">
        <v>22.05</v>
      </c>
      <c r="R62" s="10">
        <v>149.69</v>
      </c>
      <c r="S62" s="10">
        <v>169.24</v>
      </c>
      <c r="T62" s="9" t="s">
        <v>81</v>
      </c>
      <c r="U62" s="9" t="s">
        <v>82</v>
      </c>
      <c r="V62" s="9" t="s">
        <v>74</v>
      </c>
      <c r="W62" s="10">
        <f>VLOOKUP(V62,Tables!$M$2:$N$9,2,FALSE)</f>
        <v>0.44</v>
      </c>
      <c r="X62" s="10">
        <f>VLOOKUP(V62,Tables!$M$2:$P$9,3,FALSE)</f>
        <v>0.19</v>
      </c>
      <c r="Y62" s="10">
        <f>VLOOKUP(V62,Tables!$M$2:$P$9,4,FALSE)</f>
        <v>2.5000000000000001E-2</v>
      </c>
      <c r="Z62" s="10">
        <v>19.2</v>
      </c>
      <c r="AA62" s="10">
        <v>11012.5</v>
      </c>
      <c r="AB62" s="10">
        <v>13782.753823726111</v>
      </c>
      <c r="AC62" s="10">
        <v>20.100000000000001</v>
      </c>
      <c r="AD62" s="10">
        <v>85048</v>
      </c>
      <c r="AE62" s="10">
        <v>5793.46976</v>
      </c>
      <c r="AF62" s="10">
        <v>83408</v>
      </c>
      <c r="AG62" s="10">
        <v>15287.018239999999</v>
      </c>
      <c r="AH62" s="10">
        <v>0</v>
      </c>
      <c r="AI62" s="10">
        <v>0</v>
      </c>
      <c r="AJ62" s="10">
        <v>0</v>
      </c>
      <c r="AK62" s="10">
        <v>9493.5484799999995</v>
      </c>
      <c r="AL62" s="10">
        <v>6691.8737600000004</v>
      </c>
      <c r="AM62" s="10">
        <v>1.1599982897016816</v>
      </c>
      <c r="AN62" s="10">
        <v>1.6456526818880097</v>
      </c>
      <c r="AO62" s="10">
        <v>1770</v>
      </c>
      <c r="AP62" s="10">
        <v>2400</v>
      </c>
      <c r="AQ62" s="10">
        <v>26.25</v>
      </c>
      <c r="AR62" s="10">
        <v>1.18</v>
      </c>
      <c r="AS62" s="10">
        <v>1.33</v>
      </c>
      <c r="AT62" s="10">
        <v>1.04</v>
      </c>
      <c r="AU62" s="10">
        <v>8600</v>
      </c>
      <c r="AV62" s="10">
        <v>1.1200000000000001</v>
      </c>
      <c r="AW62" s="12"/>
      <c r="AX62" s="9" t="s">
        <v>75</v>
      </c>
      <c r="AY62" s="12"/>
      <c r="AZ62" s="12" t="s">
        <v>77</v>
      </c>
      <c r="BA62" s="12"/>
      <c r="BB62" s="10">
        <v>0</v>
      </c>
      <c r="BC62" s="10">
        <v>22</v>
      </c>
      <c r="BD62" s="10">
        <v>22.99</v>
      </c>
      <c r="BE62" s="10">
        <v>0</v>
      </c>
      <c r="BF62" s="10">
        <v>0</v>
      </c>
      <c r="BG62" s="10">
        <v>0</v>
      </c>
      <c r="BH62" s="10">
        <v>0</v>
      </c>
      <c r="BI62" s="10">
        <v>2</v>
      </c>
      <c r="BJ62" s="10">
        <v>6941</v>
      </c>
      <c r="BK62" s="10">
        <v>7.7639821029082778</v>
      </c>
      <c r="BL62" s="10">
        <v>1.1873776072715698</v>
      </c>
      <c r="BM62" s="10">
        <v>364</v>
      </c>
      <c r="BN62" s="9" t="s">
        <v>78</v>
      </c>
      <c r="BO62" s="9" t="s">
        <v>78</v>
      </c>
      <c r="BP62" s="12"/>
      <c r="BQ62" s="12"/>
    </row>
    <row r="63" spans="1:69" s="13" customFormat="1" ht="15" customHeight="1" x14ac:dyDescent="0.25">
      <c r="A63" s="9" t="s">
        <v>65</v>
      </c>
      <c r="B63" s="9" t="s">
        <v>66</v>
      </c>
      <c r="C63" s="9" t="s">
        <v>294</v>
      </c>
      <c r="D63" s="9" t="s">
        <v>295</v>
      </c>
      <c r="E63" s="9" t="s">
        <v>69</v>
      </c>
      <c r="F63" s="10">
        <v>0.76</v>
      </c>
      <c r="G63" s="10">
        <v>1.0900000000000001</v>
      </c>
      <c r="H63" s="9" t="s">
        <v>86</v>
      </c>
      <c r="I63" s="9" t="s">
        <v>296</v>
      </c>
      <c r="J63" s="10">
        <v>2014</v>
      </c>
      <c r="K63" s="9" t="s">
        <v>71</v>
      </c>
      <c r="L63" s="11">
        <v>41729</v>
      </c>
      <c r="M63" s="11">
        <v>41759</v>
      </c>
      <c r="N63" s="10">
        <v>6.66</v>
      </c>
      <c r="O63" s="10">
        <v>9.6199999999999992</v>
      </c>
      <c r="P63" s="10">
        <v>9.25</v>
      </c>
      <c r="Q63" s="10">
        <v>4</v>
      </c>
      <c r="R63" s="10">
        <v>9.27</v>
      </c>
      <c r="S63" s="10">
        <v>11.58</v>
      </c>
      <c r="T63" s="9" t="s">
        <v>72</v>
      </c>
      <c r="U63" s="9" t="s">
        <v>73</v>
      </c>
      <c r="V63" s="9" t="s">
        <v>74</v>
      </c>
      <c r="W63" s="10">
        <f>VLOOKUP(V63,Tables!$M$2:$N$9,2,FALSE)</f>
        <v>0.44</v>
      </c>
      <c r="X63" s="10">
        <f>VLOOKUP(V63,Tables!$M$2:$P$9,3,FALSE)</f>
        <v>0.19</v>
      </c>
      <c r="Y63" s="10">
        <f>VLOOKUP(V63,Tables!$M$2:$P$9,4,FALSE)</f>
        <v>2.5000000000000001E-2</v>
      </c>
      <c r="Z63" s="10">
        <v>19.2</v>
      </c>
      <c r="AA63" s="10">
        <v>416.5</v>
      </c>
      <c r="AB63" s="10">
        <v>804.00942379612502</v>
      </c>
      <c r="AC63" s="10">
        <v>48.2</v>
      </c>
      <c r="AD63" s="10">
        <v>114300</v>
      </c>
      <c r="AE63" s="10">
        <v>761.23800000000006</v>
      </c>
      <c r="AF63" s="10">
        <v>113775</v>
      </c>
      <c r="AG63" s="10">
        <v>1094.5155</v>
      </c>
      <c r="AH63" s="10">
        <v>0</v>
      </c>
      <c r="AI63" s="10">
        <v>0</v>
      </c>
      <c r="AJ63" s="10">
        <v>0</v>
      </c>
      <c r="AK63" s="10">
        <v>333.27749999999997</v>
      </c>
      <c r="AL63" s="10">
        <v>293.45625000000001</v>
      </c>
      <c r="AM63" s="10">
        <v>1.2497093263121573</v>
      </c>
      <c r="AN63" s="10">
        <v>1.4192916320575895</v>
      </c>
      <c r="AO63" s="10">
        <v>525</v>
      </c>
      <c r="AP63" s="10">
        <v>1567</v>
      </c>
      <c r="AQ63" s="10">
        <v>66.5</v>
      </c>
      <c r="AR63" s="10">
        <v>1.51</v>
      </c>
      <c r="AS63" s="10">
        <v>1.54</v>
      </c>
      <c r="AT63" s="10">
        <v>1.23</v>
      </c>
      <c r="AU63" s="10">
        <v>416.5</v>
      </c>
      <c r="AV63" s="10">
        <v>1.9319999999999999</v>
      </c>
      <c r="AW63" s="12"/>
      <c r="AX63" s="9" t="s">
        <v>75</v>
      </c>
      <c r="AY63" s="12"/>
      <c r="AZ63" s="12" t="s">
        <v>77</v>
      </c>
      <c r="BA63" s="12"/>
      <c r="BB63" s="10">
        <v>0</v>
      </c>
      <c r="BC63" s="10">
        <v>4</v>
      </c>
      <c r="BD63" s="10">
        <v>16.61</v>
      </c>
      <c r="BE63" s="10">
        <v>0</v>
      </c>
      <c r="BF63" s="10">
        <v>0</v>
      </c>
      <c r="BG63" s="10">
        <v>0</v>
      </c>
      <c r="BH63" s="10">
        <v>0</v>
      </c>
      <c r="BI63" s="10">
        <v>1</v>
      </c>
      <c r="BJ63" s="10">
        <v>525</v>
      </c>
      <c r="BK63" s="10">
        <v>0.45931758530183725</v>
      </c>
      <c r="BL63" s="10">
        <v>1.2496793289837091</v>
      </c>
      <c r="BM63" s="10">
        <v>348</v>
      </c>
      <c r="BN63" s="9" t="s">
        <v>78</v>
      </c>
      <c r="BO63" s="9" t="s">
        <v>78</v>
      </c>
      <c r="BP63" s="12"/>
      <c r="BQ63" s="12"/>
    </row>
    <row r="64" spans="1:69" s="13" customFormat="1" ht="15" customHeight="1" x14ac:dyDescent="0.25">
      <c r="A64" s="9" t="s">
        <v>65</v>
      </c>
      <c r="B64" s="9" t="s">
        <v>66</v>
      </c>
      <c r="C64" s="9" t="s">
        <v>294</v>
      </c>
      <c r="D64" s="9" t="s">
        <v>295</v>
      </c>
      <c r="E64" s="9" t="s">
        <v>69</v>
      </c>
      <c r="F64" s="10">
        <v>1.0900000000000001</v>
      </c>
      <c r="G64" s="10">
        <v>2.42</v>
      </c>
      <c r="H64" s="9" t="s">
        <v>86</v>
      </c>
      <c r="I64" s="9" t="s">
        <v>296</v>
      </c>
      <c r="J64" s="10">
        <v>2014</v>
      </c>
      <c r="K64" s="9" t="s">
        <v>71</v>
      </c>
      <c r="L64" s="11">
        <v>41759</v>
      </c>
      <c r="M64" s="11">
        <v>41821</v>
      </c>
      <c r="N64" s="10">
        <v>9.6199999999999992</v>
      </c>
      <c r="O64" s="10">
        <v>21.57</v>
      </c>
      <c r="P64" s="10">
        <v>21.86</v>
      </c>
      <c r="Q64" s="10">
        <v>-1.33</v>
      </c>
      <c r="R64" s="10">
        <v>20.02</v>
      </c>
      <c r="S64" s="10">
        <v>34.520000000000003</v>
      </c>
      <c r="T64" s="9" t="s">
        <v>79</v>
      </c>
      <c r="U64" s="9" t="s">
        <v>73</v>
      </c>
      <c r="V64" s="9" t="s">
        <v>74</v>
      </c>
      <c r="W64" s="10">
        <f>VLOOKUP(V64,Tables!$M$2:$N$9,2,FALSE)</f>
        <v>0.44</v>
      </c>
      <c r="X64" s="10">
        <f>VLOOKUP(V64,Tables!$M$2:$P$9,3,FALSE)</f>
        <v>0.19</v>
      </c>
      <c r="Y64" s="10">
        <f>VLOOKUP(V64,Tables!$M$2:$P$9,4,FALSE)</f>
        <v>2.5000000000000001E-2</v>
      </c>
      <c r="Z64" s="10">
        <v>19.2</v>
      </c>
      <c r="AA64" s="10">
        <v>1739.5</v>
      </c>
      <c r="AB64" s="10">
        <v>3611.8443560048486</v>
      </c>
      <c r="AC64" s="10">
        <v>51.84</v>
      </c>
      <c r="AD64" s="10">
        <v>113775</v>
      </c>
      <c r="AE64" s="10">
        <v>1094.5155</v>
      </c>
      <c r="AF64" s="10">
        <v>112325</v>
      </c>
      <c r="AG64" s="10">
        <v>2422.85025</v>
      </c>
      <c r="AH64" s="10">
        <v>0</v>
      </c>
      <c r="AI64" s="10">
        <v>0</v>
      </c>
      <c r="AJ64" s="10">
        <v>0</v>
      </c>
      <c r="AK64" s="10">
        <v>1328.33475</v>
      </c>
      <c r="AL64" s="10">
        <v>1154.231</v>
      </c>
      <c r="AM64" s="10">
        <v>1.3095343624790363</v>
      </c>
      <c r="AN64" s="10">
        <v>1.5070640105836699</v>
      </c>
      <c r="AO64" s="10">
        <v>1450</v>
      </c>
      <c r="AP64" s="10">
        <v>2499</v>
      </c>
      <c r="AQ64" s="10">
        <v>41.98</v>
      </c>
      <c r="AR64" s="10">
        <v>1.68</v>
      </c>
      <c r="AS64" s="10">
        <v>1.75</v>
      </c>
      <c r="AT64" s="10">
        <v>1.3</v>
      </c>
      <c r="AU64" s="10">
        <v>1365.5</v>
      </c>
      <c r="AV64" s="10">
        <v>1.6040000000000001</v>
      </c>
      <c r="AW64" s="12"/>
      <c r="AX64" s="9" t="s">
        <v>75</v>
      </c>
      <c r="AY64" s="12"/>
      <c r="AZ64" s="12" t="s">
        <v>77</v>
      </c>
      <c r="BA64" s="12"/>
      <c r="BB64" s="10">
        <v>0</v>
      </c>
      <c r="BC64" s="10">
        <v>2</v>
      </c>
      <c r="BD64" s="10">
        <v>18.95</v>
      </c>
      <c r="BE64" s="10">
        <v>0</v>
      </c>
      <c r="BF64" s="10">
        <v>0</v>
      </c>
      <c r="BG64" s="10">
        <v>0</v>
      </c>
      <c r="BH64" s="10">
        <v>0</v>
      </c>
      <c r="BI64" s="10">
        <v>2</v>
      </c>
      <c r="BJ64" s="10">
        <v>1975</v>
      </c>
      <c r="BK64" s="10">
        <v>1.7279090113735782</v>
      </c>
      <c r="BL64" s="10">
        <v>1.269844899880102</v>
      </c>
      <c r="BM64" s="10">
        <v>332</v>
      </c>
      <c r="BN64" s="9" t="s">
        <v>78</v>
      </c>
      <c r="BO64" s="9" t="s">
        <v>78</v>
      </c>
      <c r="BP64" s="12"/>
      <c r="BQ64" s="12"/>
    </row>
    <row r="65" spans="1:69" s="13" customFormat="1" ht="15" customHeight="1" x14ac:dyDescent="0.25">
      <c r="A65" s="9" t="s">
        <v>65</v>
      </c>
      <c r="B65" s="9" t="s">
        <v>66</v>
      </c>
      <c r="C65" s="9" t="s">
        <v>294</v>
      </c>
      <c r="D65" s="9" t="s">
        <v>295</v>
      </c>
      <c r="E65" s="9" t="s">
        <v>69</v>
      </c>
      <c r="F65" s="10">
        <v>2.4</v>
      </c>
      <c r="G65" s="10">
        <v>3.66</v>
      </c>
      <c r="H65" s="9" t="s">
        <v>86</v>
      </c>
      <c r="I65" s="9" t="s">
        <v>296</v>
      </c>
      <c r="J65" s="10">
        <v>2014</v>
      </c>
      <c r="K65" s="9" t="s">
        <v>71</v>
      </c>
      <c r="L65" s="11">
        <v>41829</v>
      </c>
      <c r="M65" s="11">
        <v>41851</v>
      </c>
      <c r="N65" s="10">
        <v>20</v>
      </c>
      <c r="O65" s="10">
        <v>30.6</v>
      </c>
      <c r="P65" s="10">
        <v>30.97</v>
      </c>
      <c r="Q65" s="10">
        <v>-1.19</v>
      </c>
      <c r="R65" s="10">
        <v>30.58</v>
      </c>
      <c r="S65" s="10">
        <v>33.619999999999997</v>
      </c>
      <c r="T65" s="9" t="s">
        <v>79</v>
      </c>
      <c r="U65" s="9" t="s">
        <v>73</v>
      </c>
      <c r="V65" s="9" t="s">
        <v>74</v>
      </c>
      <c r="W65" s="10">
        <f>VLOOKUP(V65,Tables!$M$2:$N$9,2,FALSE)</f>
        <v>0.44</v>
      </c>
      <c r="X65" s="10">
        <f>VLOOKUP(V65,Tables!$M$2:$P$9,3,FALSE)</f>
        <v>0.19</v>
      </c>
      <c r="Y65" s="10">
        <f>VLOOKUP(V65,Tables!$M$2:$P$9,4,FALSE)</f>
        <v>2.5000000000000001E-2</v>
      </c>
      <c r="Z65" s="10">
        <v>19.2</v>
      </c>
      <c r="AA65" s="10">
        <v>1654.5</v>
      </c>
      <c r="AB65" s="10">
        <v>2060.2749725768699</v>
      </c>
      <c r="AC65" s="10">
        <v>19.7</v>
      </c>
      <c r="AD65" s="10">
        <v>120058</v>
      </c>
      <c r="AE65" s="10">
        <v>2401.16</v>
      </c>
      <c r="AF65" s="10">
        <v>119563</v>
      </c>
      <c r="AG65" s="10">
        <v>3658.6278000000002</v>
      </c>
      <c r="AH65" s="10">
        <v>0</v>
      </c>
      <c r="AI65" s="10">
        <v>0</v>
      </c>
      <c r="AJ65" s="10">
        <v>0</v>
      </c>
      <c r="AK65" s="10">
        <v>1257.4677999999999</v>
      </c>
      <c r="AL65" s="10">
        <v>1255.07654</v>
      </c>
      <c r="AM65" s="10">
        <v>1.315739456708156</v>
      </c>
      <c r="AN65" s="10">
        <v>1.31824629595897</v>
      </c>
      <c r="AO65" s="10">
        <v>1015</v>
      </c>
      <c r="AP65" s="10">
        <v>949</v>
      </c>
      <c r="AQ65" s="10">
        <v>-6.95</v>
      </c>
      <c r="AR65" s="10">
        <v>2.52</v>
      </c>
      <c r="AS65" s="10">
        <v>2.52</v>
      </c>
      <c r="AT65" s="10">
        <v>1.93</v>
      </c>
      <c r="AU65" s="10">
        <v>1654.5</v>
      </c>
      <c r="AV65" s="10">
        <v>1.607</v>
      </c>
      <c r="AW65" s="12"/>
      <c r="AX65" s="9" t="s">
        <v>75</v>
      </c>
      <c r="AY65" s="12"/>
      <c r="AZ65" s="12" t="s">
        <v>77</v>
      </c>
      <c r="BA65" s="12"/>
      <c r="BB65" s="10">
        <v>0</v>
      </c>
      <c r="BC65" s="10">
        <v>1</v>
      </c>
      <c r="BD65" s="10">
        <v>22.8</v>
      </c>
      <c r="BE65" s="10">
        <v>0</v>
      </c>
      <c r="BF65" s="10">
        <v>0</v>
      </c>
      <c r="BG65" s="10">
        <v>0</v>
      </c>
      <c r="BH65" s="10">
        <v>0</v>
      </c>
      <c r="BI65" s="10">
        <v>2</v>
      </c>
      <c r="BJ65" s="10">
        <v>4365</v>
      </c>
      <c r="BK65" s="10">
        <v>3.8188976377952755</v>
      </c>
      <c r="BL65" s="10">
        <v>1.3501770450712705</v>
      </c>
      <c r="BM65" s="10">
        <v>268</v>
      </c>
      <c r="BN65" s="9" t="s">
        <v>78</v>
      </c>
      <c r="BO65" s="9" t="s">
        <v>78</v>
      </c>
      <c r="BP65" s="12"/>
      <c r="BQ65" s="12"/>
    </row>
    <row r="66" spans="1:69" s="13" customFormat="1" ht="15" customHeight="1" x14ac:dyDescent="0.25">
      <c r="A66" s="9" t="s">
        <v>65</v>
      </c>
      <c r="B66" s="9" t="s">
        <v>66</v>
      </c>
      <c r="C66" s="9" t="s">
        <v>294</v>
      </c>
      <c r="D66" s="9" t="s">
        <v>295</v>
      </c>
      <c r="E66" s="9" t="s">
        <v>69</v>
      </c>
      <c r="F66" s="10">
        <v>3.66</v>
      </c>
      <c r="G66" s="10">
        <v>7.22</v>
      </c>
      <c r="H66" s="9" t="s">
        <v>86</v>
      </c>
      <c r="I66" s="9" t="s">
        <v>296</v>
      </c>
      <c r="J66" s="10">
        <v>2014</v>
      </c>
      <c r="K66" s="9" t="s">
        <v>71</v>
      </c>
      <c r="L66" s="11">
        <v>41851</v>
      </c>
      <c r="M66" s="11">
        <v>41902</v>
      </c>
      <c r="N66" s="10">
        <v>30.6</v>
      </c>
      <c r="O66" s="10">
        <v>62.22</v>
      </c>
      <c r="P66" s="10">
        <v>61.14</v>
      </c>
      <c r="Q66" s="10">
        <v>1.77</v>
      </c>
      <c r="R66" s="10">
        <v>61.29</v>
      </c>
      <c r="S66" s="10">
        <v>70.56</v>
      </c>
      <c r="T66" s="9" t="s">
        <v>89</v>
      </c>
      <c r="U66" s="9" t="s">
        <v>90</v>
      </c>
      <c r="V66" s="9" t="s">
        <v>74</v>
      </c>
      <c r="W66" s="10">
        <f>VLOOKUP(V66,Tables!$M$2:$N$9,2,FALSE)</f>
        <v>0.44</v>
      </c>
      <c r="X66" s="10">
        <f>VLOOKUP(V66,Tables!$M$2:$P$9,3,FALSE)</f>
        <v>0.19</v>
      </c>
      <c r="Y66" s="10">
        <f>VLOOKUP(V66,Tables!$M$2:$P$9,4,FALSE)</f>
        <v>2.5000000000000001E-2</v>
      </c>
      <c r="Z66" s="10">
        <v>19.2</v>
      </c>
      <c r="AA66" s="10">
        <v>4800</v>
      </c>
      <c r="AB66" s="10">
        <v>6373.3984904888175</v>
      </c>
      <c r="AC66" s="10">
        <v>24.69</v>
      </c>
      <c r="AD66" s="10">
        <v>119563</v>
      </c>
      <c r="AE66" s="10">
        <v>3658.6278000000002</v>
      </c>
      <c r="AF66" s="10">
        <v>116050</v>
      </c>
      <c r="AG66" s="10">
        <v>7220.6310000000003</v>
      </c>
      <c r="AH66" s="10">
        <v>0</v>
      </c>
      <c r="AI66" s="10">
        <v>0</v>
      </c>
      <c r="AJ66" s="10">
        <v>0</v>
      </c>
      <c r="AK66" s="10">
        <v>3562.0032000000001</v>
      </c>
      <c r="AL66" s="10">
        <v>3454.0767000000001</v>
      </c>
      <c r="AM66" s="10">
        <v>1.3475563413306311</v>
      </c>
      <c r="AN66" s="10">
        <v>1.3896622504068887</v>
      </c>
      <c r="AO66" s="10">
        <v>2095</v>
      </c>
      <c r="AP66" s="10">
        <v>1819</v>
      </c>
      <c r="AQ66" s="10">
        <v>-15.17</v>
      </c>
      <c r="AR66" s="10">
        <v>1.8</v>
      </c>
      <c r="AS66" s="10">
        <v>1.81</v>
      </c>
      <c r="AT66" s="10">
        <v>1.39</v>
      </c>
      <c r="AU66" s="10">
        <v>3587.5</v>
      </c>
      <c r="AV66" s="10">
        <v>1.2290000000000001</v>
      </c>
      <c r="AW66" s="12"/>
      <c r="AX66" s="9" t="s">
        <v>75</v>
      </c>
      <c r="AY66" s="12"/>
      <c r="AZ66" s="12" t="s">
        <v>77</v>
      </c>
      <c r="BA66" s="12"/>
      <c r="BB66" s="10">
        <v>0</v>
      </c>
      <c r="BC66" s="10">
        <v>5</v>
      </c>
      <c r="BD66" s="10">
        <v>23.48</v>
      </c>
      <c r="BE66" s="10">
        <v>0</v>
      </c>
      <c r="BF66" s="10">
        <v>0</v>
      </c>
      <c r="BG66" s="10">
        <v>0</v>
      </c>
      <c r="BH66" s="10">
        <v>0</v>
      </c>
      <c r="BI66" s="10">
        <v>2</v>
      </c>
      <c r="BJ66" s="10">
        <v>6400</v>
      </c>
      <c r="BK66" s="10">
        <v>5.5993000874890635</v>
      </c>
      <c r="BL66" s="10">
        <v>1.3332505599203395</v>
      </c>
      <c r="BM66" s="10">
        <v>138</v>
      </c>
      <c r="BN66" s="9" t="s">
        <v>78</v>
      </c>
      <c r="BO66" s="9" t="s">
        <v>78</v>
      </c>
      <c r="BP66" s="12"/>
      <c r="BQ66" s="12"/>
    </row>
    <row r="67" spans="1:69" s="13" customFormat="1" ht="15" customHeight="1" x14ac:dyDescent="0.25">
      <c r="A67" s="9" t="s">
        <v>65</v>
      </c>
      <c r="B67" s="9" t="s">
        <v>66</v>
      </c>
      <c r="C67" s="9" t="s">
        <v>294</v>
      </c>
      <c r="D67" s="9" t="s">
        <v>295</v>
      </c>
      <c r="E67" s="9" t="s">
        <v>69</v>
      </c>
      <c r="F67" s="10">
        <v>7.22</v>
      </c>
      <c r="G67" s="10">
        <v>12.74</v>
      </c>
      <c r="H67" s="9" t="s">
        <v>86</v>
      </c>
      <c r="I67" s="9" t="s">
        <v>296</v>
      </c>
      <c r="J67" s="10">
        <v>2014</v>
      </c>
      <c r="K67" s="9" t="s">
        <v>71</v>
      </c>
      <c r="L67" s="11">
        <v>41902</v>
      </c>
      <c r="M67" s="11">
        <v>41992</v>
      </c>
      <c r="N67" s="10">
        <v>62.22</v>
      </c>
      <c r="O67" s="10">
        <v>114.22</v>
      </c>
      <c r="P67" s="10">
        <v>118.13</v>
      </c>
      <c r="Q67" s="10">
        <v>-3.31</v>
      </c>
      <c r="R67" s="10">
        <v>120.15</v>
      </c>
      <c r="S67" s="10">
        <v>148.38</v>
      </c>
      <c r="T67" s="9" t="s">
        <v>81</v>
      </c>
      <c r="U67" s="9" t="s">
        <v>82</v>
      </c>
      <c r="V67" s="9" t="s">
        <v>74</v>
      </c>
      <c r="W67" s="10">
        <f>VLOOKUP(V67,Tables!$M$2:$N$9,2,FALSE)</f>
        <v>0.44</v>
      </c>
      <c r="X67" s="10">
        <f>VLOOKUP(V67,Tables!$M$2:$P$9,3,FALSE)</f>
        <v>0.19</v>
      </c>
      <c r="Y67" s="10">
        <f>VLOOKUP(V67,Tables!$M$2:$P$9,4,FALSE)</f>
        <v>2.5000000000000001E-2</v>
      </c>
      <c r="Z67" s="10">
        <v>19.2</v>
      </c>
      <c r="AA67" s="10">
        <v>9862</v>
      </c>
      <c r="AB67" s="10">
        <v>15647.714759561746</v>
      </c>
      <c r="AC67" s="10">
        <v>36.97</v>
      </c>
      <c r="AD67" s="10">
        <v>116050</v>
      </c>
      <c r="AE67" s="10">
        <v>7220.6310000000003</v>
      </c>
      <c r="AF67" s="10">
        <v>111550</v>
      </c>
      <c r="AG67" s="10">
        <v>12741.241</v>
      </c>
      <c r="AH67" s="10">
        <v>0</v>
      </c>
      <c r="AI67" s="10">
        <v>0</v>
      </c>
      <c r="AJ67" s="10">
        <v>0</v>
      </c>
      <c r="AK67" s="10">
        <v>5520.61</v>
      </c>
      <c r="AL67" s="10">
        <v>6182.1014999999998</v>
      </c>
      <c r="AM67" s="10">
        <v>1.786396793108008</v>
      </c>
      <c r="AN67" s="10">
        <v>1.5952504176775486</v>
      </c>
      <c r="AO67" s="10">
        <v>4500</v>
      </c>
      <c r="AP67" s="10">
        <v>3066</v>
      </c>
      <c r="AQ67" s="10">
        <v>-46.77</v>
      </c>
      <c r="AR67" s="10">
        <v>1.1299999999999999</v>
      </c>
      <c r="AS67" s="10">
        <v>1.1000000000000001</v>
      </c>
      <c r="AT67" s="10">
        <v>0.67</v>
      </c>
      <c r="AU67" s="10">
        <v>5937.5</v>
      </c>
      <c r="AV67" s="10">
        <v>1.123</v>
      </c>
      <c r="AW67" s="12"/>
      <c r="AX67" s="9" t="s">
        <v>75</v>
      </c>
      <c r="AY67" s="12"/>
      <c r="AZ67" s="12" t="s">
        <v>77</v>
      </c>
      <c r="BA67" s="12"/>
      <c r="BB67" s="10">
        <v>0</v>
      </c>
      <c r="BC67" s="10">
        <v>19</v>
      </c>
      <c r="BD67" s="10">
        <v>21.54</v>
      </c>
      <c r="BE67" s="10">
        <v>0</v>
      </c>
      <c r="BF67" s="10">
        <v>0</v>
      </c>
      <c r="BG67" s="10">
        <v>0</v>
      </c>
      <c r="BH67" s="10">
        <v>0</v>
      </c>
      <c r="BI67" s="10">
        <v>2</v>
      </c>
      <c r="BJ67" s="10">
        <v>10900</v>
      </c>
      <c r="BK67" s="10">
        <v>9.5363079615048125</v>
      </c>
      <c r="BL67" s="10">
        <v>1.5295478443216788</v>
      </c>
      <c r="BM67" s="10">
        <v>36</v>
      </c>
      <c r="BN67" s="9" t="s">
        <v>78</v>
      </c>
      <c r="BO67" s="9" t="s">
        <v>78</v>
      </c>
      <c r="BP67" s="12"/>
      <c r="BQ67" s="12"/>
    </row>
    <row r="68" spans="1:69" s="13" customFormat="1" ht="15" customHeight="1" x14ac:dyDescent="0.25">
      <c r="A68" s="9" t="s">
        <v>65</v>
      </c>
      <c r="B68" s="9" t="s">
        <v>66</v>
      </c>
      <c r="C68" s="9" t="s">
        <v>278</v>
      </c>
      <c r="D68" s="9" t="s">
        <v>279</v>
      </c>
      <c r="E68" s="9" t="s">
        <v>69</v>
      </c>
      <c r="F68" s="10">
        <v>3.15</v>
      </c>
      <c r="G68" s="10">
        <v>6.06</v>
      </c>
      <c r="H68" s="9" t="s">
        <v>86</v>
      </c>
      <c r="I68" s="9" t="s">
        <v>280</v>
      </c>
      <c r="J68" s="10">
        <v>2014</v>
      </c>
      <c r="K68" s="9" t="s">
        <v>214</v>
      </c>
      <c r="L68" s="11">
        <v>42088</v>
      </c>
      <c r="M68" s="11">
        <v>42202</v>
      </c>
      <c r="N68" s="10">
        <v>92.6</v>
      </c>
      <c r="O68" s="10">
        <v>182.35</v>
      </c>
      <c r="P68" s="10">
        <v>171.09</v>
      </c>
      <c r="Q68" s="10">
        <v>6.58</v>
      </c>
      <c r="R68" s="10">
        <v>177.19</v>
      </c>
      <c r="S68" s="10">
        <v>183.06</v>
      </c>
      <c r="T68" s="9" t="s">
        <v>115</v>
      </c>
      <c r="U68" s="9" t="s">
        <v>109</v>
      </c>
      <c r="V68" s="9" t="s">
        <v>110</v>
      </c>
      <c r="W68" s="10">
        <f>VLOOKUP(V68,Tables!$M$2:$N$9,2,FALSE)</f>
        <v>0.42</v>
      </c>
      <c r="X68" s="10">
        <f>VLOOKUP(V68,Tables!$M$2:$P$9,3,FALSE)</f>
        <v>0.2</v>
      </c>
      <c r="Y68" s="10">
        <f>VLOOKUP(V68,Tables!$M$2:$P$9,4,FALSE)</f>
        <v>4.2000000000000003E-2</v>
      </c>
      <c r="Z68" s="10">
        <v>18.329999999999998</v>
      </c>
      <c r="AA68" s="10">
        <v>13137.5</v>
      </c>
      <c r="AB68" s="10">
        <v>15189.413349651762</v>
      </c>
      <c r="AC68" s="10">
        <v>13.51</v>
      </c>
      <c r="AD68" s="10">
        <v>95261</v>
      </c>
      <c r="AE68" s="10">
        <v>8821.1686000000009</v>
      </c>
      <c r="AF68" s="10">
        <v>93021</v>
      </c>
      <c r="AG68" s="10">
        <v>16962.379349999999</v>
      </c>
      <c r="AH68" s="10">
        <v>0</v>
      </c>
      <c r="AI68" s="10">
        <v>0</v>
      </c>
      <c r="AJ68" s="10">
        <v>0</v>
      </c>
      <c r="AK68" s="10">
        <v>8141.2107500000002</v>
      </c>
      <c r="AL68" s="10">
        <v>7661.2223899999999</v>
      </c>
      <c r="AM68" s="10">
        <v>1.6137034654212827</v>
      </c>
      <c r="AN68" s="10">
        <v>1.7148046788392473</v>
      </c>
      <c r="AO68" s="10">
        <v>2240</v>
      </c>
      <c r="AP68" s="10">
        <v>3201</v>
      </c>
      <c r="AQ68" s="10">
        <v>30.02</v>
      </c>
      <c r="AR68" s="10">
        <v>0.93</v>
      </c>
      <c r="AS68" s="10">
        <v>0.94</v>
      </c>
      <c r="AT68" s="10">
        <v>0.59</v>
      </c>
      <c r="AU68" s="10">
        <v>9212.5</v>
      </c>
      <c r="AV68" s="10">
        <v>1.1100000000000001</v>
      </c>
      <c r="AW68" s="9" t="s">
        <v>154</v>
      </c>
      <c r="AX68" s="9" t="s">
        <v>75</v>
      </c>
      <c r="AY68" s="12"/>
      <c r="AZ68" s="12" t="s">
        <v>77</v>
      </c>
      <c r="BA68" s="12"/>
      <c r="BB68" s="10">
        <v>0</v>
      </c>
      <c r="BC68" s="10">
        <v>13</v>
      </c>
      <c r="BD68" s="10">
        <v>18.579999999999998</v>
      </c>
      <c r="BE68" s="10">
        <v>0</v>
      </c>
      <c r="BF68" s="10">
        <v>0</v>
      </c>
      <c r="BG68" s="10">
        <v>0</v>
      </c>
      <c r="BH68" s="10">
        <v>0</v>
      </c>
      <c r="BI68" s="10">
        <v>2</v>
      </c>
      <c r="BJ68" s="10">
        <v>10695.09</v>
      </c>
      <c r="BK68" s="10">
        <v>9.7160476050530296</v>
      </c>
      <c r="BL68" s="10">
        <v>1.5738131096652865</v>
      </c>
      <c r="BM68" s="10">
        <v>595</v>
      </c>
      <c r="BN68" s="9" t="s">
        <v>78</v>
      </c>
      <c r="BO68" s="9" t="s">
        <v>78</v>
      </c>
      <c r="BP68" s="12"/>
      <c r="BQ68" s="12"/>
    </row>
    <row r="69" spans="1:69" s="13" customFormat="1" ht="15" customHeight="1" x14ac:dyDescent="0.25">
      <c r="A69" s="9" t="s">
        <v>65</v>
      </c>
      <c r="B69" s="9" t="s">
        <v>66</v>
      </c>
      <c r="C69" s="9" t="s">
        <v>257</v>
      </c>
      <c r="D69" s="9" t="s">
        <v>258</v>
      </c>
      <c r="E69" s="9" t="s">
        <v>69</v>
      </c>
      <c r="F69" s="10">
        <v>0.5</v>
      </c>
      <c r="G69" s="10">
        <v>2.4500000000000002</v>
      </c>
      <c r="H69" s="9" t="s">
        <v>86</v>
      </c>
      <c r="I69" s="9"/>
      <c r="J69" s="10">
        <v>2015</v>
      </c>
      <c r="K69" s="9" t="s">
        <v>93</v>
      </c>
      <c r="L69" s="11">
        <v>42182</v>
      </c>
      <c r="M69" s="11">
        <v>42229</v>
      </c>
      <c r="N69" s="10">
        <v>4.1500000000000004</v>
      </c>
      <c r="O69" s="10">
        <v>20.71</v>
      </c>
      <c r="P69" s="10">
        <v>20.27</v>
      </c>
      <c r="Q69" s="10">
        <v>2.17</v>
      </c>
      <c r="R69" s="10">
        <v>20.74</v>
      </c>
      <c r="S69" s="10">
        <v>18.809999999999999</v>
      </c>
      <c r="T69" s="9" t="s">
        <v>72</v>
      </c>
      <c r="U69" s="9" t="s">
        <v>73</v>
      </c>
      <c r="V69" s="9" t="s">
        <v>74</v>
      </c>
      <c r="W69" s="10">
        <f>VLOOKUP(V69,Tables!$M$2:$N$9,2,FALSE)</f>
        <v>0.44</v>
      </c>
      <c r="X69" s="10">
        <f>VLOOKUP(V69,Tables!$M$2:$P$9,3,FALSE)</f>
        <v>0.19</v>
      </c>
      <c r="Y69" s="10">
        <f>VLOOKUP(V69,Tables!$M$2:$P$9,4,FALSE)</f>
        <v>2.5000000000000001E-2</v>
      </c>
      <c r="Z69" s="10">
        <v>19.2</v>
      </c>
      <c r="AA69" s="10">
        <v>2102.5</v>
      </c>
      <c r="AB69" s="10">
        <v>1898.5527995511741</v>
      </c>
      <c r="AC69" s="10">
        <v>-10.74</v>
      </c>
      <c r="AD69" s="10">
        <v>120500</v>
      </c>
      <c r="AE69" s="10">
        <v>500.07499999999999</v>
      </c>
      <c r="AF69" s="10">
        <v>118090</v>
      </c>
      <c r="AG69" s="10">
        <v>2445.6439</v>
      </c>
      <c r="AH69" s="10">
        <v>0</v>
      </c>
      <c r="AI69" s="10">
        <v>0</v>
      </c>
      <c r="AJ69" s="10">
        <v>0</v>
      </c>
      <c r="AK69" s="10">
        <v>1945.5689</v>
      </c>
      <c r="AL69" s="10">
        <v>1949.1116</v>
      </c>
      <c r="AM69" s="10">
        <v>1.0806607774209385</v>
      </c>
      <c r="AN69" s="10">
        <v>1.0786965712994576</v>
      </c>
      <c r="AO69" s="10">
        <v>1810</v>
      </c>
      <c r="AP69" s="10">
        <v>2391</v>
      </c>
      <c r="AQ69" s="10">
        <v>24.3</v>
      </c>
      <c r="AR69" s="10">
        <v>3.65</v>
      </c>
      <c r="AS69" s="10">
        <v>3.65</v>
      </c>
      <c r="AT69" s="10">
        <v>3.42</v>
      </c>
      <c r="AU69" s="10">
        <v>1156.5</v>
      </c>
      <c r="AV69" s="10">
        <v>1.97</v>
      </c>
      <c r="AW69" s="12"/>
      <c r="AX69" s="9" t="s">
        <v>123</v>
      </c>
      <c r="AY69" s="12"/>
      <c r="AZ69" s="12" t="s">
        <v>77</v>
      </c>
      <c r="BA69" s="12"/>
      <c r="BB69" s="10">
        <v>0</v>
      </c>
      <c r="BC69" s="10">
        <v>0</v>
      </c>
      <c r="BD69" s="10">
        <v>24.81</v>
      </c>
      <c r="BE69" s="10">
        <v>0</v>
      </c>
      <c r="BF69" s="10">
        <v>0</v>
      </c>
      <c r="BG69" s="10">
        <v>0</v>
      </c>
      <c r="BH69" s="10">
        <v>0</v>
      </c>
      <c r="BI69" s="10">
        <v>1</v>
      </c>
      <c r="BJ69" s="10">
        <v>1810</v>
      </c>
      <c r="BK69" s="10">
        <v>1.5020746887966805</v>
      </c>
      <c r="BL69" s="10">
        <v>1.0806580001921284</v>
      </c>
      <c r="BM69" s="10">
        <v>595</v>
      </c>
      <c r="BN69" s="9" t="s">
        <v>78</v>
      </c>
      <c r="BO69" s="9" t="s">
        <v>78</v>
      </c>
      <c r="BP69" s="12"/>
      <c r="BQ69" s="12"/>
    </row>
    <row r="70" spans="1:69" s="13" customFormat="1" ht="15" customHeight="1" x14ac:dyDescent="0.25">
      <c r="A70" s="9" t="s">
        <v>65</v>
      </c>
      <c r="B70" s="9" t="s">
        <v>66</v>
      </c>
      <c r="C70" s="9" t="s">
        <v>257</v>
      </c>
      <c r="D70" s="9" t="s">
        <v>302</v>
      </c>
      <c r="E70" s="9" t="s">
        <v>69</v>
      </c>
      <c r="F70" s="10">
        <v>0.38</v>
      </c>
      <c r="G70" s="10">
        <v>3.4</v>
      </c>
      <c r="H70" s="9" t="s">
        <v>86</v>
      </c>
      <c r="I70" s="9" t="s">
        <v>303</v>
      </c>
      <c r="J70" s="10">
        <v>2014</v>
      </c>
      <c r="K70" s="9" t="s">
        <v>214</v>
      </c>
      <c r="L70" s="11">
        <v>41851</v>
      </c>
      <c r="M70" s="11">
        <v>41915</v>
      </c>
      <c r="N70" s="10">
        <v>3.49</v>
      </c>
      <c r="O70" s="10">
        <v>31.4</v>
      </c>
      <c r="P70" s="10">
        <v>29.58</v>
      </c>
      <c r="Q70" s="10">
        <v>6.15</v>
      </c>
      <c r="R70" s="10">
        <v>30.62</v>
      </c>
      <c r="S70" s="10">
        <v>28.98</v>
      </c>
      <c r="T70" s="9" t="s">
        <v>79</v>
      </c>
      <c r="U70" s="9" t="s">
        <v>73</v>
      </c>
      <c r="V70" s="9" t="s">
        <v>74</v>
      </c>
      <c r="W70" s="10">
        <f>VLOOKUP(V70,Tables!$M$2:$N$9,2,FALSE)</f>
        <v>0.44</v>
      </c>
      <c r="X70" s="10">
        <f>VLOOKUP(V70,Tables!$M$2:$P$9,3,FALSE)</f>
        <v>0.19</v>
      </c>
      <c r="Y70" s="10">
        <f>VLOOKUP(V70,Tables!$M$2:$P$9,4,FALSE)</f>
        <v>2.5000000000000001E-2</v>
      </c>
      <c r="Z70" s="10">
        <v>19.2</v>
      </c>
      <c r="AA70" s="10">
        <v>3379.5</v>
      </c>
      <c r="AB70" s="10">
        <v>3292.0989163267805</v>
      </c>
      <c r="AC70" s="10">
        <v>-2.65</v>
      </c>
      <c r="AD70" s="10">
        <v>110300</v>
      </c>
      <c r="AE70" s="10">
        <v>384.947</v>
      </c>
      <c r="AF70" s="10">
        <v>108195</v>
      </c>
      <c r="AG70" s="10">
        <v>3397.3229999999999</v>
      </c>
      <c r="AH70" s="10">
        <v>0</v>
      </c>
      <c r="AI70" s="10">
        <v>0</v>
      </c>
      <c r="AJ70" s="10">
        <v>0</v>
      </c>
      <c r="AK70" s="10">
        <v>3012.3760000000002</v>
      </c>
      <c r="AL70" s="10">
        <v>2927.9839000000002</v>
      </c>
      <c r="AM70" s="10">
        <v>1.1218719044368963</v>
      </c>
      <c r="AN70" s="10">
        <v>1.1542071662347597</v>
      </c>
      <c r="AO70" s="10">
        <v>2105</v>
      </c>
      <c r="AP70" s="10">
        <v>2907</v>
      </c>
      <c r="AQ70" s="10">
        <v>27.59</v>
      </c>
      <c r="AR70" s="10">
        <v>3.82</v>
      </c>
      <c r="AS70" s="10">
        <v>3.88</v>
      </c>
      <c r="AT70" s="10">
        <v>3.43</v>
      </c>
      <c r="AU70" s="10">
        <v>2108.5</v>
      </c>
      <c r="AV70" s="10">
        <v>1.6080000000000001</v>
      </c>
      <c r="AW70" s="12"/>
      <c r="AX70" s="9" t="s">
        <v>75</v>
      </c>
      <c r="AY70" s="12"/>
      <c r="AZ70" s="12" t="s">
        <v>77</v>
      </c>
      <c r="BA70" s="12"/>
      <c r="BB70" s="10">
        <v>0</v>
      </c>
      <c r="BC70" s="10">
        <v>2</v>
      </c>
      <c r="BD70" s="10">
        <v>23.54</v>
      </c>
      <c r="BE70" s="10">
        <v>0</v>
      </c>
      <c r="BF70" s="10">
        <v>0</v>
      </c>
      <c r="BG70" s="10">
        <v>0</v>
      </c>
      <c r="BH70" s="10">
        <v>0</v>
      </c>
      <c r="BI70" s="10">
        <v>2</v>
      </c>
      <c r="BJ70" s="10">
        <v>2105</v>
      </c>
      <c r="BK70" s="10">
        <v>1.9084315503173164</v>
      </c>
      <c r="BL70" s="10">
        <v>1.1218692974963675</v>
      </c>
      <c r="BM70" s="10">
        <v>595</v>
      </c>
      <c r="BN70" s="9" t="s">
        <v>78</v>
      </c>
      <c r="BO70" s="9" t="s">
        <v>78</v>
      </c>
      <c r="BP70" s="12"/>
      <c r="BQ70" s="12"/>
    </row>
    <row r="71" spans="1:69" s="13" customFormat="1" ht="15" customHeight="1" x14ac:dyDescent="0.25">
      <c r="A71" s="9" t="s">
        <v>65</v>
      </c>
      <c r="B71" s="9" t="s">
        <v>66</v>
      </c>
      <c r="C71" s="9" t="s">
        <v>102</v>
      </c>
      <c r="D71" s="9" t="s">
        <v>100</v>
      </c>
      <c r="E71" s="9" t="s">
        <v>69</v>
      </c>
      <c r="F71" s="10">
        <v>6.68</v>
      </c>
      <c r="G71" s="10">
        <v>7.06</v>
      </c>
      <c r="H71" s="9" t="s">
        <v>70</v>
      </c>
      <c r="I71" s="9"/>
      <c r="J71" s="10">
        <v>2013</v>
      </c>
      <c r="K71" s="9" t="s">
        <v>71</v>
      </c>
      <c r="L71" s="11">
        <v>41810</v>
      </c>
      <c r="M71" s="11">
        <v>41821</v>
      </c>
      <c r="N71" s="10">
        <v>263.37</v>
      </c>
      <c r="O71" s="10">
        <v>278.87</v>
      </c>
      <c r="P71" s="10">
        <v>281.20999999999998</v>
      </c>
      <c r="Q71" s="10">
        <v>-0.83</v>
      </c>
      <c r="R71" s="10">
        <v>274.07</v>
      </c>
      <c r="S71" s="10">
        <v>279.29000000000002</v>
      </c>
      <c r="T71" s="9" t="s">
        <v>83</v>
      </c>
      <c r="U71" s="9" t="s">
        <v>82</v>
      </c>
      <c r="V71" s="9" t="s">
        <v>74</v>
      </c>
      <c r="W71" s="10">
        <f>VLOOKUP(V71,Tables!$M$2:$N$9,2,FALSE)</f>
        <v>0.44</v>
      </c>
      <c r="X71" s="10">
        <f>VLOOKUP(V71,Tables!$M$2:$P$9,3,FALSE)</f>
        <v>0.19</v>
      </c>
      <c r="Y71" s="10">
        <f>VLOOKUP(V71,Tables!$M$2:$P$9,4,FALSE)</f>
        <v>2.5000000000000001E-2</v>
      </c>
      <c r="Z71" s="10">
        <v>19.2</v>
      </c>
      <c r="AA71" s="10">
        <v>2437.5</v>
      </c>
      <c r="AB71" s="10">
        <v>2175.8155935412365</v>
      </c>
      <c r="AC71" s="10">
        <v>-12.03</v>
      </c>
      <c r="AD71" s="10">
        <v>71005</v>
      </c>
      <c r="AE71" s="10">
        <v>18700.58685</v>
      </c>
      <c r="AF71" s="10">
        <v>70860</v>
      </c>
      <c r="AG71" s="10">
        <v>19760.728200000001</v>
      </c>
      <c r="AH71" s="10">
        <v>0</v>
      </c>
      <c r="AI71" s="10">
        <v>0</v>
      </c>
      <c r="AJ71" s="10">
        <v>0</v>
      </c>
      <c r="AK71" s="10">
        <v>1060.1413500000001</v>
      </c>
      <c r="AL71" s="10">
        <v>720.01334999999995</v>
      </c>
      <c r="AM71" s="10">
        <v>2.2992217028417956</v>
      </c>
      <c r="AN71" s="10">
        <v>3.385353896563168</v>
      </c>
      <c r="AO71" s="10">
        <v>145</v>
      </c>
      <c r="AP71" s="10">
        <v>156</v>
      </c>
      <c r="AQ71" s="10">
        <v>7.05</v>
      </c>
      <c r="AR71" s="10">
        <v>1.1499999999999999</v>
      </c>
      <c r="AS71" s="10">
        <v>1.1599999999999999</v>
      </c>
      <c r="AT71" s="10">
        <v>0.52</v>
      </c>
      <c r="AU71" s="10">
        <v>2137.5</v>
      </c>
      <c r="AV71" s="10">
        <v>1.1200000000000001</v>
      </c>
      <c r="AW71" s="12"/>
      <c r="AX71" s="9" t="s">
        <v>75</v>
      </c>
      <c r="AY71" s="9" t="s">
        <v>101</v>
      </c>
      <c r="AZ71" s="12" t="s">
        <v>77</v>
      </c>
      <c r="BA71" s="12"/>
      <c r="BB71" s="10">
        <v>0</v>
      </c>
      <c r="BC71" s="10">
        <v>2</v>
      </c>
      <c r="BD71" s="10">
        <v>20.92</v>
      </c>
      <c r="BE71" s="10">
        <v>0</v>
      </c>
      <c r="BF71" s="10">
        <v>0</v>
      </c>
      <c r="BG71" s="10">
        <v>1</v>
      </c>
      <c r="BH71" s="10">
        <v>0</v>
      </c>
      <c r="BI71" s="10">
        <v>1</v>
      </c>
      <c r="BJ71" s="10">
        <v>51600</v>
      </c>
      <c r="BK71" s="10">
        <v>46.909090909090907</v>
      </c>
      <c r="BL71" s="10">
        <v>2.1519191211610824</v>
      </c>
      <c r="BM71" s="10">
        <v>595</v>
      </c>
      <c r="BN71" s="9" t="s">
        <v>78</v>
      </c>
      <c r="BO71" s="9" t="s">
        <v>78</v>
      </c>
      <c r="BP71" s="12"/>
      <c r="BQ71" s="12"/>
    </row>
    <row r="72" spans="1:69" s="13" customFormat="1" ht="15" customHeight="1" x14ac:dyDescent="0.25">
      <c r="A72" s="9" t="s">
        <v>65</v>
      </c>
      <c r="B72" s="9" t="s">
        <v>66</v>
      </c>
      <c r="C72" s="9" t="s">
        <v>102</v>
      </c>
      <c r="D72" s="9" t="s">
        <v>100</v>
      </c>
      <c r="E72" s="9" t="s">
        <v>69</v>
      </c>
      <c r="F72" s="10">
        <v>7.06</v>
      </c>
      <c r="G72" s="10">
        <v>8.2100000000000009</v>
      </c>
      <c r="H72" s="9" t="s">
        <v>70</v>
      </c>
      <c r="I72" s="9"/>
      <c r="J72" s="10">
        <v>2013</v>
      </c>
      <c r="K72" s="9" t="s">
        <v>71</v>
      </c>
      <c r="L72" s="11">
        <v>41821</v>
      </c>
      <c r="M72" s="11">
        <v>41851</v>
      </c>
      <c r="N72" s="10">
        <v>278.87</v>
      </c>
      <c r="O72" s="10">
        <v>327.45999999999998</v>
      </c>
      <c r="P72" s="10">
        <v>328.46</v>
      </c>
      <c r="Q72" s="10">
        <v>-0.3</v>
      </c>
      <c r="R72" s="10">
        <v>327.45999999999998</v>
      </c>
      <c r="S72" s="10">
        <v>322.86</v>
      </c>
      <c r="T72" s="9" t="s">
        <v>83</v>
      </c>
      <c r="U72" s="9" t="s">
        <v>82</v>
      </c>
      <c r="V72" s="9" t="s">
        <v>74</v>
      </c>
      <c r="W72" s="10">
        <f>VLOOKUP(V72,Tables!$M$2:$N$9,2,FALSE)</f>
        <v>0.44</v>
      </c>
      <c r="X72" s="10">
        <f>VLOOKUP(V72,Tables!$M$2:$P$9,3,FALSE)</f>
        <v>0.19</v>
      </c>
      <c r="Y72" s="10">
        <f>VLOOKUP(V72,Tables!$M$2:$P$9,4,FALSE)</f>
        <v>2.5000000000000001E-2</v>
      </c>
      <c r="Z72" s="10">
        <v>19.2</v>
      </c>
      <c r="AA72" s="10">
        <v>6925</v>
      </c>
      <c r="AB72" s="10">
        <v>6119.0665873327489</v>
      </c>
      <c r="AC72" s="10">
        <v>-13.17</v>
      </c>
      <c r="AD72" s="10">
        <v>70860</v>
      </c>
      <c r="AE72" s="10">
        <v>19760.728200000001</v>
      </c>
      <c r="AF72" s="10">
        <v>70170</v>
      </c>
      <c r="AG72" s="10">
        <v>22977.868200000001</v>
      </c>
      <c r="AH72" s="10">
        <v>0</v>
      </c>
      <c r="AI72" s="10">
        <v>0</v>
      </c>
      <c r="AJ72" s="10">
        <v>0</v>
      </c>
      <c r="AK72" s="10">
        <v>3217.14</v>
      </c>
      <c r="AL72" s="10">
        <v>3217.14</v>
      </c>
      <c r="AM72" s="10">
        <v>2.1525329951447558</v>
      </c>
      <c r="AN72" s="10">
        <v>2.1525329951447558</v>
      </c>
      <c r="AO72" s="10">
        <v>590</v>
      </c>
      <c r="AP72" s="10">
        <v>403</v>
      </c>
      <c r="AQ72" s="10">
        <v>-46.4</v>
      </c>
      <c r="AR72" s="10">
        <v>1.08</v>
      </c>
      <c r="AS72" s="10">
        <v>1.08</v>
      </c>
      <c r="AT72" s="10">
        <v>0.54</v>
      </c>
      <c r="AU72" s="10">
        <v>6925</v>
      </c>
      <c r="AV72" s="10">
        <v>1.1200000000000001</v>
      </c>
      <c r="AW72" s="12"/>
      <c r="AX72" s="9" t="s">
        <v>75</v>
      </c>
      <c r="AY72" s="9" t="s">
        <v>101</v>
      </c>
      <c r="AZ72" s="12" t="s">
        <v>77</v>
      </c>
      <c r="BA72" s="12"/>
      <c r="BB72" s="10">
        <v>0</v>
      </c>
      <c r="BC72" s="10">
        <v>6</v>
      </c>
      <c r="BD72" s="10">
        <v>22.85</v>
      </c>
      <c r="BE72" s="10">
        <v>0</v>
      </c>
      <c r="BF72" s="10">
        <v>0</v>
      </c>
      <c r="BG72" s="10">
        <v>0</v>
      </c>
      <c r="BH72" s="10">
        <v>0</v>
      </c>
      <c r="BI72" s="10">
        <v>2</v>
      </c>
      <c r="BJ72" s="10">
        <v>52190</v>
      </c>
      <c r="BK72" s="10">
        <v>47.445454545454545</v>
      </c>
      <c r="BL72" s="10">
        <v>2.1520065345222523</v>
      </c>
      <c r="BM72" s="10">
        <v>595</v>
      </c>
      <c r="BN72" s="9" t="s">
        <v>78</v>
      </c>
      <c r="BO72" s="9" t="s">
        <v>78</v>
      </c>
      <c r="BP72" s="12"/>
      <c r="BQ72" s="12"/>
    </row>
    <row r="73" spans="1:69" s="13" customFormat="1" ht="15" customHeight="1" x14ac:dyDescent="0.25">
      <c r="A73" s="9" t="s">
        <v>65</v>
      </c>
      <c r="B73" s="9" t="s">
        <v>66</v>
      </c>
      <c r="C73" s="9" t="s">
        <v>268</v>
      </c>
      <c r="D73" s="9" t="s">
        <v>269</v>
      </c>
      <c r="E73" s="9" t="s">
        <v>69</v>
      </c>
      <c r="F73" s="10">
        <v>0.43</v>
      </c>
      <c r="G73" s="10">
        <v>5.43</v>
      </c>
      <c r="H73" s="9" t="s">
        <v>86</v>
      </c>
      <c r="I73" s="9" t="s">
        <v>270</v>
      </c>
      <c r="J73" s="10">
        <v>2014</v>
      </c>
      <c r="K73" s="9" t="s">
        <v>144</v>
      </c>
      <c r="L73" s="11">
        <v>41878</v>
      </c>
      <c r="M73" s="11">
        <v>41992</v>
      </c>
      <c r="N73" s="10">
        <v>4</v>
      </c>
      <c r="O73" s="10">
        <v>51.92</v>
      </c>
      <c r="P73" s="10">
        <v>52.85</v>
      </c>
      <c r="Q73" s="10">
        <v>-1.76</v>
      </c>
      <c r="R73" s="10">
        <v>54.67</v>
      </c>
      <c r="S73" s="10">
        <v>65.900000000000006</v>
      </c>
      <c r="T73" s="9" t="s">
        <v>79</v>
      </c>
      <c r="U73" s="9" t="s">
        <v>73</v>
      </c>
      <c r="V73" s="9" t="s">
        <v>74</v>
      </c>
      <c r="W73" s="10">
        <f>VLOOKUP(V73,Tables!$M$2:$N$9,2,FALSE)</f>
        <v>0.44</v>
      </c>
      <c r="X73" s="10">
        <f>VLOOKUP(V73,Tables!$M$2:$P$9,3,FALSE)</f>
        <v>0.19</v>
      </c>
      <c r="Y73" s="10">
        <f>VLOOKUP(V73,Tables!$M$2:$P$9,4,FALSE)</f>
        <v>2.5000000000000001E-2</v>
      </c>
      <c r="Z73" s="10">
        <v>19.2</v>
      </c>
      <c r="AA73" s="10">
        <v>6499</v>
      </c>
      <c r="AB73" s="10">
        <v>8424.9541950302719</v>
      </c>
      <c r="AC73" s="10">
        <v>22.86</v>
      </c>
      <c r="AD73" s="10">
        <v>107200</v>
      </c>
      <c r="AE73" s="10">
        <v>428.8</v>
      </c>
      <c r="AF73" s="10">
        <v>104615</v>
      </c>
      <c r="AG73" s="10">
        <v>5431.6108000000004</v>
      </c>
      <c r="AH73" s="10">
        <v>0</v>
      </c>
      <c r="AI73" s="10">
        <v>0</v>
      </c>
      <c r="AJ73" s="10">
        <v>0</v>
      </c>
      <c r="AK73" s="10">
        <v>5002.8108000000002</v>
      </c>
      <c r="AL73" s="10">
        <v>5290.5020500000001</v>
      </c>
      <c r="AM73" s="10">
        <v>1.2990697149690331</v>
      </c>
      <c r="AN73" s="10">
        <v>1.2284278389042491</v>
      </c>
      <c r="AO73" s="10">
        <v>2585</v>
      </c>
      <c r="AP73" s="10">
        <v>4305</v>
      </c>
      <c r="AQ73" s="10">
        <v>39.950000000000003</v>
      </c>
      <c r="AR73" s="10">
        <v>2.89</v>
      </c>
      <c r="AS73" s="10">
        <v>2.79</v>
      </c>
      <c r="AT73" s="10">
        <v>2.25</v>
      </c>
      <c r="AU73" s="10">
        <v>3170.5</v>
      </c>
      <c r="AV73" s="10">
        <v>1.611</v>
      </c>
      <c r="AW73" s="12"/>
      <c r="AX73" s="9" t="s">
        <v>75</v>
      </c>
      <c r="AY73" s="12"/>
      <c r="AZ73" s="12" t="s">
        <v>77</v>
      </c>
      <c r="BA73" s="12"/>
      <c r="BB73" s="10">
        <v>0</v>
      </c>
      <c r="BC73" s="10">
        <v>9</v>
      </c>
      <c r="BD73" s="10">
        <v>22.23</v>
      </c>
      <c r="BE73" s="10">
        <v>0</v>
      </c>
      <c r="BF73" s="10">
        <v>0</v>
      </c>
      <c r="BG73" s="10">
        <v>0</v>
      </c>
      <c r="BH73" s="10">
        <v>0</v>
      </c>
      <c r="BI73" s="10">
        <v>1</v>
      </c>
      <c r="BJ73" s="10">
        <v>2525</v>
      </c>
      <c r="BK73" s="10">
        <v>2.3554104477611939</v>
      </c>
      <c r="BL73" s="10">
        <v>1.2982613007064028</v>
      </c>
      <c r="BM73" s="10">
        <v>340</v>
      </c>
      <c r="BN73" s="9" t="s">
        <v>78</v>
      </c>
      <c r="BO73" s="9" t="s">
        <v>78</v>
      </c>
      <c r="BP73" s="12"/>
      <c r="BQ73" s="12"/>
    </row>
    <row r="74" spans="1:69" s="13" customFormat="1" ht="15" customHeight="1" x14ac:dyDescent="0.25">
      <c r="A74" s="9" t="s">
        <v>65</v>
      </c>
      <c r="B74" s="9" t="s">
        <v>66</v>
      </c>
      <c r="C74" s="9" t="s">
        <v>230</v>
      </c>
      <c r="D74" s="9" t="s">
        <v>231</v>
      </c>
      <c r="E74" s="9" t="s">
        <v>69</v>
      </c>
      <c r="F74" s="10">
        <v>0.67</v>
      </c>
      <c r="G74" s="10">
        <v>4.03</v>
      </c>
      <c r="H74" s="9" t="s">
        <v>86</v>
      </c>
      <c r="I74" s="9"/>
      <c r="J74" s="10">
        <v>2015</v>
      </c>
      <c r="K74" s="9" t="s">
        <v>71</v>
      </c>
      <c r="L74" s="11">
        <v>42083</v>
      </c>
      <c r="M74" s="11">
        <v>42198</v>
      </c>
      <c r="N74" s="10">
        <v>5.71</v>
      </c>
      <c r="O74" s="10">
        <v>35.94</v>
      </c>
      <c r="P74" s="10">
        <v>37.83</v>
      </c>
      <c r="Q74" s="10">
        <v>-5</v>
      </c>
      <c r="R74" s="10">
        <v>37.26</v>
      </c>
      <c r="S74" s="10">
        <v>46.21</v>
      </c>
      <c r="T74" s="9" t="s">
        <v>79</v>
      </c>
      <c r="U74" s="9" t="s">
        <v>73</v>
      </c>
      <c r="V74" s="9" t="s">
        <v>74</v>
      </c>
      <c r="W74" s="10">
        <f>VLOOKUP(V74,Tables!$M$2:$N$9,2,FALSE)</f>
        <v>0.44</v>
      </c>
      <c r="X74" s="10">
        <f>VLOOKUP(V74,Tables!$M$2:$P$9,3,FALSE)</f>
        <v>0.19</v>
      </c>
      <c r="Y74" s="10">
        <f>VLOOKUP(V74,Tables!$M$2:$P$9,4,FALSE)</f>
        <v>2.5000000000000001E-2</v>
      </c>
      <c r="Z74" s="10">
        <v>19.2</v>
      </c>
      <c r="AA74" s="10">
        <v>4336</v>
      </c>
      <c r="AB74" s="10">
        <v>5561.8108628224581</v>
      </c>
      <c r="AC74" s="10">
        <v>22.04</v>
      </c>
      <c r="AD74" s="10">
        <v>117400</v>
      </c>
      <c r="AE74" s="10">
        <v>670.35400000000004</v>
      </c>
      <c r="AF74" s="10">
        <v>112254</v>
      </c>
      <c r="AG74" s="10">
        <v>4034.4087599999998</v>
      </c>
      <c r="AH74" s="10">
        <v>0</v>
      </c>
      <c r="AI74" s="10">
        <v>0</v>
      </c>
      <c r="AJ74" s="10">
        <v>0</v>
      </c>
      <c r="AK74" s="10">
        <v>3364.05476</v>
      </c>
      <c r="AL74" s="10">
        <v>3512.2300399999999</v>
      </c>
      <c r="AM74" s="10">
        <v>1.2889207546669068</v>
      </c>
      <c r="AN74" s="10">
        <v>1.2345432817948336</v>
      </c>
      <c r="AO74" s="10">
        <v>5125</v>
      </c>
      <c r="AP74" s="10">
        <v>5068</v>
      </c>
      <c r="AQ74" s="10">
        <v>-1.1200000000000001</v>
      </c>
      <c r="AR74" s="10">
        <v>2.0099999999999998</v>
      </c>
      <c r="AS74" s="10">
        <v>1.97</v>
      </c>
      <c r="AT74" s="10">
        <v>1.6</v>
      </c>
      <c r="AU74" s="10">
        <v>3074.5</v>
      </c>
      <c r="AV74" s="10">
        <v>1.621</v>
      </c>
      <c r="AW74" s="12"/>
      <c r="AX74" s="9" t="s">
        <v>123</v>
      </c>
      <c r="AY74" s="12"/>
      <c r="AZ74" s="12" t="s">
        <v>77</v>
      </c>
      <c r="BA74" s="12"/>
      <c r="BB74" s="10">
        <v>0</v>
      </c>
      <c r="BC74" s="10">
        <v>2</v>
      </c>
      <c r="BD74" s="10">
        <v>18.2</v>
      </c>
      <c r="BE74" s="10">
        <v>0</v>
      </c>
      <c r="BF74" s="10">
        <v>0</v>
      </c>
      <c r="BG74" s="10">
        <v>0</v>
      </c>
      <c r="BH74" s="10">
        <v>0</v>
      </c>
      <c r="BI74" s="10">
        <v>1</v>
      </c>
      <c r="BJ74" s="10">
        <v>5125</v>
      </c>
      <c r="BK74" s="10">
        <v>4.3654173764906306</v>
      </c>
      <c r="BL74" s="10">
        <v>1.2886438769521513</v>
      </c>
      <c r="BM74" s="10">
        <v>595</v>
      </c>
      <c r="BN74" s="9" t="s">
        <v>78</v>
      </c>
      <c r="BO74" s="9" t="s">
        <v>78</v>
      </c>
      <c r="BP74" s="12"/>
      <c r="BQ74" s="12"/>
    </row>
    <row r="75" spans="1:69" s="13" customFormat="1" ht="15" customHeight="1" x14ac:dyDescent="0.25">
      <c r="A75" s="9" t="s">
        <v>65</v>
      </c>
      <c r="B75" s="9" t="s">
        <v>66</v>
      </c>
      <c r="C75" s="9" t="s">
        <v>230</v>
      </c>
      <c r="D75" s="9" t="s">
        <v>231</v>
      </c>
      <c r="E75" s="9" t="s">
        <v>69</v>
      </c>
      <c r="F75" s="10">
        <v>4.03</v>
      </c>
      <c r="G75" s="10">
        <v>6.12</v>
      </c>
      <c r="H75" s="9" t="s">
        <v>86</v>
      </c>
      <c r="I75" s="9"/>
      <c r="J75" s="10">
        <v>2015</v>
      </c>
      <c r="K75" s="9" t="s">
        <v>71</v>
      </c>
      <c r="L75" s="11">
        <v>42198</v>
      </c>
      <c r="M75" s="11">
        <v>42223</v>
      </c>
      <c r="N75" s="10">
        <v>35.94</v>
      </c>
      <c r="O75" s="10">
        <v>55.93</v>
      </c>
      <c r="P75" s="10">
        <v>55.17</v>
      </c>
      <c r="Q75" s="10">
        <v>1.38</v>
      </c>
      <c r="R75" s="10">
        <v>55.04</v>
      </c>
      <c r="S75" s="10">
        <v>53.58</v>
      </c>
      <c r="T75" s="9" t="s">
        <v>89</v>
      </c>
      <c r="U75" s="9" t="s">
        <v>90</v>
      </c>
      <c r="V75" s="9" t="s">
        <v>74</v>
      </c>
      <c r="W75" s="10">
        <f>VLOOKUP(V75,Tables!$M$2:$N$9,2,FALSE)</f>
        <v>0.44</v>
      </c>
      <c r="X75" s="10">
        <f>VLOOKUP(V75,Tables!$M$2:$P$9,3,FALSE)</f>
        <v>0.19</v>
      </c>
      <c r="Y75" s="10">
        <f>VLOOKUP(V75,Tables!$M$2:$P$9,4,FALSE)</f>
        <v>2.5000000000000001E-2</v>
      </c>
      <c r="Z75" s="10">
        <v>19.2</v>
      </c>
      <c r="AA75" s="10">
        <v>2625</v>
      </c>
      <c r="AB75" s="10">
        <v>2399.8977145431827</v>
      </c>
      <c r="AC75" s="10">
        <v>-9.3800000000000008</v>
      </c>
      <c r="AD75" s="10">
        <v>112254</v>
      </c>
      <c r="AE75" s="10">
        <v>4034.4087599999998</v>
      </c>
      <c r="AF75" s="10">
        <v>109359</v>
      </c>
      <c r="AG75" s="10">
        <v>6116.4488700000002</v>
      </c>
      <c r="AH75" s="10">
        <v>0</v>
      </c>
      <c r="AI75" s="10">
        <v>0</v>
      </c>
      <c r="AJ75" s="10">
        <v>0</v>
      </c>
      <c r="AK75" s="10">
        <v>2082.0401099999999</v>
      </c>
      <c r="AL75" s="10">
        <v>1984.7106000000001</v>
      </c>
      <c r="AM75" s="10">
        <v>1.2607826272856963</v>
      </c>
      <c r="AN75" s="10">
        <v>1.3226109640367718</v>
      </c>
      <c r="AO75" s="10">
        <v>545</v>
      </c>
      <c r="AP75" s="10">
        <v>857</v>
      </c>
      <c r="AQ75" s="10">
        <v>36.409999999999997</v>
      </c>
      <c r="AR75" s="10">
        <v>2.1</v>
      </c>
      <c r="AS75" s="10">
        <v>2.12</v>
      </c>
      <c r="AT75" s="10">
        <v>1.77</v>
      </c>
      <c r="AU75" s="10">
        <v>2337.5</v>
      </c>
      <c r="AV75" s="10">
        <v>1.25</v>
      </c>
      <c r="AW75" s="12"/>
      <c r="AX75" s="9" t="s">
        <v>123</v>
      </c>
      <c r="AY75" s="12"/>
      <c r="AZ75" s="12" t="s">
        <v>77</v>
      </c>
      <c r="BA75" s="12"/>
      <c r="BB75" s="10">
        <v>0</v>
      </c>
      <c r="BC75" s="10">
        <v>2</v>
      </c>
      <c r="BD75" s="10">
        <v>26.58</v>
      </c>
      <c r="BE75" s="10">
        <v>0</v>
      </c>
      <c r="BF75" s="10">
        <v>0</v>
      </c>
      <c r="BG75" s="10">
        <v>0</v>
      </c>
      <c r="BH75" s="10">
        <v>0</v>
      </c>
      <c r="BI75" s="10">
        <v>2</v>
      </c>
      <c r="BJ75" s="10">
        <v>5610</v>
      </c>
      <c r="BK75" s="10">
        <v>4.778534923339012</v>
      </c>
      <c r="BL75" s="10">
        <v>1.2689817362790552</v>
      </c>
      <c r="BM75" s="10">
        <v>595</v>
      </c>
      <c r="BN75" s="9" t="s">
        <v>78</v>
      </c>
      <c r="BO75" s="9" t="s">
        <v>78</v>
      </c>
      <c r="BP75" s="12"/>
      <c r="BQ75" s="12"/>
    </row>
    <row r="76" spans="1:69" s="13" customFormat="1" ht="15" customHeight="1" x14ac:dyDescent="0.25">
      <c r="A76" s="9" t="s">
        <v>65</v>
      </c>
      <c r="B76" s="9" t="s">
        <v>66</v>
      </c>
      <c r="C76" s="9" t="s">
        <v>230</v>
      </c>
      <c r="D76" s="9" t="s">
        <v>251</v>
      </c>
      <c r="E76" s="9" t="s">
        <v>69</v>
      </c>
      <c r="F76" s="10">
        <v>0.54</v>
      </c>
      <c r="G76" s="10">
        <v>0.7</v>
      </c>
      <c r="H76" s="9" t="s">
        <v>86</v>
      </c>
      <c r="I76" s="9" t="s">
        <v>252</v>
      </c>
      <c r="J76" s="10">
        <v>2014</v>
      </c>
      <c r="K76" s="9" t="s">
        <v>214</v>
      </c>
      <c r="L76" s="11">
        <v>41845</v>
      </c>
      <c r="M76" s="11">
        <v>41851</v>
      </c>
      <c r="N76" s="10">
        <v>4.75</v>
      </c>
      <c r="O76" s="10">
        <v>6.23</v>
      </c>
      <c r="P76" s="10">
        <v>6.23</v>
      </c>
      <c r="Q76" s="10">
        <v>0</v>
      </c>
      <c r="R76" s="10">
        <v>6.25</v>
      </c>
      <c r="S76" s="10">
        <v>6.25</v>
      </c>
      <c r="T76" s="9" t="s">
        <v>72</v>
      </c>
      <c r="U76" s="9" t="s">
        <v>73</v>
      </c>
      <c r="V76" s="9" t="s">
        <v>74</v>
      </c>
      <c r="W76" s="10">
        <f>VLOOKUP(V76,Tables!$M$2:$N$9,2,FALSE)</f>
        <v>0.44</v>
      </c>
      <c r="X76" s="10">
        <f>VLOOKUP(V76,Tables!$M$2:$P$9,3,FALSE)</f>
        <v>0.19</v>
      </c>
      <c r="Y76" s="10">
        <f>VLOOKUP(V76,Tables!$M$2:$P$9,4,FALSE)</f>
        <v>2.5000000000000001E-2</v>
      </c>
      <c r="Z76" s="10">
        <v>19.2</v>
      </c>
      <c r="AA76" s="10">
        <v>180</v>
      </c>
      <c r="AB76" s="10">
        <v>181.35828738781046</v>
      </c>
      <c r="AC76" s="10">
        <v>0.75</v>
      </c>
      <c r="AD76" s="10">
        <v>112900</v>
      </c>
      <c r="AE76" s="10">
        <v>536.27499999999998</v>
      </c>
      <c r="AF76" s="10">
        <v>112240</v>
      </c>
      <c r="AG76" s="10">
        <v>699.25519999999995</v>
      </c>
      <c r="AH76" s="10">
        <v>0</v>
      </c>
      <c r="AI76" s="10">
        <v>0</v>
      </c>
      <c r="AJ76" s="10">
        <v>0</v>
      </c>
      <c r="AK76" s="10">
        <v>162.9802</v>
      </c>
      <c r="AL76" s="10">
        <v>165.22499999999999</v>
      </c>
      <c r="AM76" s="10">
        <v>1.1044286361165343</v>
      </c>
      <c r="AN76" s="10">
        <v>1.0894235133908308</v>
      </c>
      <c r="AO76" s="10">
        <v>660</v>
      </c>
      <c r="AP76" s="10">
        <v>374</v>
      </c>
      <c r="AQ76" s="10">
        <v>-76.47</v>
      </c>
      <c r="AR76" s="10">
        <v>4.88</v>
      </c>
      <c r="AS76" s="10">
        <v>4.88</v>
      </c>
      <c r="AT76" s="10">
        <v>4.5199999999999996</v>
      </c>
      <c r="AU76" s="10">
        <v>180</v>
      </c>
      <c r="AV76" s="10">
        <v>1.93</v>
      </c>
      <c r="AW76" s="12"/>
      <c r="AX76" s="9" t="s">
        <v>75</v>
      </c>
      <c r="AY76" s="12"/>
      <c r="AZ76" s="12" t="s">
        <v>77</v>
      </c>
      <c r="BA76" s="12"/>
      <c r="BB76" s="10">
        <v>0</v>
      </c>
      <c r="BC76" s="10">
        <v>1</v>
      </c>
      <c r="BD76" s="10">
        <v>23.01</v>
      </c>
      <c r="BE76" s="10">
        <v>0</v>
      </c>
      <c r="BF76" s="10">
        <v>0</v>
      </c>
      <c r="BG76" s="10">
        <v>0</v>
      </c>
      <c r="BH76" s="10">
        <v>0</v>
      </c>
      <c r="BI76" s="10">
        <v>1</v>
      </c>
      <c r="BJ76" s="10">
        <v>660</v>
      </c>
      <c r="BK76" s="10">
        <v>0.58458813108945973</v>
      </c>
      <c r="BL76" s="10">
        <v>1.1043947548611777</v>
      </c>
      <c r="BM76" s="10">
        <v>595</v>
      </c>
      <c r="BN76" s="9" t="s">
        <v>78</v>
      </c>
      <c r="BO76" s="9" t="s">
        <v>78</v>
      </c>
      <c r="BP76" s="12"/>
      <c r="BQ76" s="12"/>
    </row>
    <row r="77" spans="1:69" s="13" customFormat="1" ht="15" customHeight="1" x14ac:dyDescent="0.25">
      <c r="A77" s="9" t="s">
        <v>65</v>
      </c>
      <c r="B77" s="9" t="s">
        <v>66</v>
      </c>
      <c r="C77" s="9" t="s">
        <v>230</v>
      </c>
      <c r="D77" s="9" t="s">
        <v>251</v>
      </c>
      <c r="E77" s="9" t="s">
        <v>69</v>
      </c>
      <c r="F77" s="10">
        <v>0.7</v>
      </c>
      <c r="G77" s="10">
        <v>4.37</v>
      </c>
      <c r="H77" s="9" t="s">
        <v>86</v>
      </c>
      <c r="I77" s="9" t="s">
        <v>252</v>
      </c>
      <c r="J77" s="10">
        <v>2014</v>
      </c>
      <c r="K77" s="9" t="s">
        <v>214</v>
      </c>
      <c r="L77" s="11">
        <v>41851</v>
      </c>
      <c r="M77" s="11">
        <v>41915</v>
      </c>
      <c r="N77" s="10">
        <v>6.23</v>
      </c>
      <c r="O77" s="10">
        <v>39.65</v>
      </c>
      <c r="P77" s="10">
        <v>35.43</v>
      </c>
      <c r="Q77" s="10">
        <v>11.91</v>
      </c>
      <c r="R77" s="10">
        <v>36.36</v>
      </c>
      <c r="S77" s="10">
        <v>38.78</v>
      </c>
      <c r="T77" s="9" t="s">
        <v>79</v>
      </c>
      <c r="U77" s="9" t="s">
        <v>73</v>
      </c>
      <c r="V77" s="9" t="s">
        <v>74</v>
      </c>
      <c r="W77" s="10">
        <f>VLOOKUP(V77,Tables!$M$2:$N$9,2,FALSE)</f>
        <v>0.44</v>
      </c>
      <c r="X77" s="10">
        <f>VLOOKUP(V77,Tables!$M$2:$P$9,3,FALSE)</f>
        <v>0.19</v>
      </c>
      <c r="Y77" s="10">
        <f>VLOOKUP(V77,Tables!$M$2:$P$9,4,FALSE)</f>
        <v>2.5000000000000001E-2</v>
      </c>
      <c r="Z77" s="10">
        <v>19.2</v>
      </c>
      <c r="AA77" s="10">
        <v>3959</v>
      </c>
      <c r="AB77" s="10">
        <v>4438.7252004628936</v>
      </c>
      <c r="AC77" s="10">
        <v>10.81</v>
      </c>
      <c r="AD77" s="10">
        <v>112240</v>
      </c>
      <c r="AE77" s="10">
        <v>699.25519999999995</v>
      </c>
      <c r="AF77" s="10">
        <v>110280</v>
      </c>
      <c r="AG77" s="10">
        <v>4372.6019999999999</v>
      </c>
      <c r="AH77" s="10">
        <v>0</v>
      </c>
      <c r="AI77" s="10">
        <v>0</v>
      </c>
      <c r="AJ77" s="10">
        <v>0</v>
      </c>
      <c r="AK77" s="10">
        <v>3673.3467999999998</v>
      </c>
      <c r="AL77" s="10">
        <v>3310.5255999999999</v>
      </c>
      <c r="AM77" s="10">
        <v>1.0777637439514287</v>
      </c>
      <c r="AN77" s="10">
        <v>1.1958826115103898</v>
      </c>
      <c r="AO77" s="10">
        <v>2160</v>
      </c>
      <c r="AP77" s="10">
        <v>2684</v>
      </c>
      <c r="AQ77" s="10">
        <v>19.52</v>
      </c>
      <c r="AR77" s="10">
        <v>3.09</v>
      </c>
      <c r="AS77" s="10">
        <v>3.26</v>
      </c>
      <c r="AT77" s="10">
        <v>2.89</v>
      </c>
      <c r="AU77" s="10">
        <v>2652.5</v>
      </c>
      <c r="AV77" s="10">
        <v>1.6080000000000001</v>
      </c>
      <c r="AW77" s="12"/>
      <c r="AX77" s="9" t="s">
        <v>75</v>
      </c>
      <c r="AY77" s="12"/>
      <c r="AZ77" s="12" t="s">
        <v>77</v>
      </c>
      <c r="BA77" s="12"/>
      <c r="BB77" s="10">
        <v>0</v>
      </c>
      <c r="BC77" s="10">
        <v>0</v>
      </c>
      <c r="BD77" s="10">
        <v>23.54</v>
      </c>
      <c r="BE77" s="10">
        <v>0</v>
      </c>
      <c r="BF77" s="10">
        <v>0</v>
      </c>
      <c r="BG77" s="10">
        <v>0</v>
      </c>
      <c r="BH77" s="10">
        <v>0</v>
      </c>
      <c r="BI77" s="10">
        <v>2</v>
      </c>
      <c r="BJ77" s="10">
        <v>2620</v>
      </c>
      <c r="BK77" s="10">
        <v>2.320637732506643</v>
      </c>
      <c r="BL77" s="10">
        <v>1.0710751832740233</v>
      </c>
      <c r="BM77" s="10">
        <v>595</v>
      </c>
      <c r="BN77" s="9" t="s">
        <v>78</v>
      </c>
      <c r="BO77" s="9" t="s">
        <v>78</v>
      </c>
      <c r="BP77" s="12"/>
      <c r="BQ77" s="12"/>
    </row>
    <row r="78" spans="1:69" s="13" customFormat="1" ht="15" customHeight="1" x14ac:dyDescent="0.25">
      <c r="A78" s="9" t="s">
        <v>65</v>
      </c>
      <c r="B78" s="9" t="s">
        <v>66</v>
      </c>
      <c r="C78" s="9" t="s">
        <v>230</v>
      </c>
      <c r="D78" s="9" t="s">
        <v>251</v>
      </c>
      <c r="E78" s="9" t="s">
        <v>69</v>
      </c>
      <c r="F78" s="10">
        <v>4.37</v>
      </c>
      <c r="G78" s="10">
        <v>5.42</v>
      </c>
      <c r="H78" s="9" t="s">
        <v>86</v>
      </c>
      <c r="I78" s="9" t="s">
        <v>252</v>
      </c>
      <c r="J78" s="10">
        <v>2014</v>
      </c>
      <c r="K78" s="9" t="s">
        <v>214</v>
      </c>
      <c r="L78" s="11">
        <v>41915</v>
      </c>
      <c r="M78" s="11">
        <v>41943</v>
      </c>
      <c r="N78" s="10">
        <v>39.65</v>
      </c>
      <c r="O78" s="10">
        <v>49.75</v>
      </c>
      <c r="P78" s="10">
        <v>56.19</v>
      </c>
      <c r="Q78" s="10">
        <v>-11.46</v>
      </c>
      <c r="R78" s="10">
        <v>56.73</v>
      </c>
      <c r="S78" s="10">
        <v>62.04</v>
      </c>
      <c r="T78" s="9" t="s">
        <v>89</v>
      </c>
      <c r="U78" s="9" t="s">
        <v>90</v>
      </c>
      <c r="V78" s="9" t="s">
        <v>74</v>
      </c>
      <c r="W78" s="10">
        <f>VLOOKUP(V78,Tables!$M$2:$N$9,2,FALSE)</f>
        <v>0.44</v>
      </c>
      <c r="X78" s="10">
        <f>VLOOKUP(V78,Tables!$M$2:$P$9,3,FALSE)</f>
        <v>0.19</v>
      </c>
      <c r="Y78" s="10">
        <f>VLOOKUP(V78,Tables!$M$2:$P$9,4,FALSE)</f>
        <v>2.5000000000000001E-2</v>
      </c>
      <c r="Z78" s="10">
        <v>19.2</v>
      </c>
      <c r="AA78" s="10">
        <v>2425</v>
      </c>
      <c r="AB78" s="10">
        <v>3315.5633795196741</v>
      </c>
      <c r="AC78" s="10">
        <v>26.86</v>
      </c>
      <c r="AD78" s="10">
        <v>110280</v>
      </c>
      <c r="AE78" s="10">
        <v>4372.6019999999999</v>
      </c>
      <c r="AF78" s="10">
        <v>108995</v>
      </c>
      <c r="AG78" s="10">
        <v>5422.5012500000003</v>
      </c>
      <c r="AH78" s="10">
        <v>0</v>
      </c>
      <c r="AI78" s="10">
        <v>0</v>
      </c>
      <c r="AJ78" s="10">
        <v>0</v>
      </c>
      <c r="AK78" s="10">
        <v>1049.8992499999999</v>
      </c>
      <c r="AL78" s="10">
        <v>1810.68435</v>
      </c>
      <c r="AM78" s="10">
        <v>2.3097454350977009</v>
      </c>
      <c r="AN78" s="10">
        <v>1.339272634680915</v>
      </c>
      <c r="AO78" s="10">
        <v>1345</v>
      </c>
      <c r="AP78" s="10">
        <v>941</v>
      </c>
      <c r="AQ78" s="10">
        <v>-42.93</v>
      </c>
      <c r="AR78" s="10">
        <v>1.78</v>
      </c>
      <c r="AS78" s="10">
        <v>1.66</v>
      </c>
      <c r="AT78" s="10">
        <v>0.81</v>
      </c>
      <c r="AU78" s="10">
        <v>1925</v>
      </c>
      <c r="AV78" s="10">
        <v>1.2230000000000001</v>
      </c>
      <c r="AW78" s="12"/>
      <c r="AX78" s="9" t="s">
        <v>75</v>
      </c>
      <c r="AY78" s="12"/>
      <c r="AZ78" s="12" t="s">
        <v>77</v>
      </c>
      <c r="BA78" s="12"/>
      <c r="BB78" s="10">
        <v>0</v>
      </c>
      <c r="BC78" s="10">
        <v>7</v>
      </c>
      <c r="BD78" s="10">
        <v>22.7</v>
      </c>
      <c r="BE78" s="10">
        <v>0</v>
      </c>
      <c r="BF78" s="10">
        <v>0</v>
      </c>
      <c r="BG78" s="10">
        <v>0</v>
      </c>
      <c r="BH78" s="10">
        <v>0</v>
      </c>
      <c r="BI78" s="10">
        <v>2</v>
      </c>
      <c r="BJ78" s="10">
        <v>3905</v>
      </c>
      <c r="BK78" s="10">
        <v>3.4588131089459697</v>
      </c>
      <c r="BL78" s="10">
        <v>1.3321105095056645</v>
      </c>
      <c r="BM78" s="10">
        <v>595</v>
      </c>
      <c r="BN78" s="9" t="s">
        <v>78</v>
      </c>
      <c r="BO78" s="9" t="s">
        <v>78</v>
      </c>
      <c r="BP78" s="12"/>
      <c r="BQ78" s="12"/>
    </row>
    <row r="79" spans="1:69" s="13" customFormat="1" ht="15" customHeight="1" x14ac:dyDescent="0.25">
      <c r="A79" s="9" t="s">
        <v>65</v>
      </c>
      <c r="B79" s="9" t="s">
        <v>66</v>
      </c>
      <c r="C79" s="9" t="s">
        <v>111</v>
      </c>
      <c r="D79" s="9" t="s">
        <v>112</v>
      </c>
      <c r="E79" s="9" t="s">
        <v>69</v>
      </c>
      <c r="F79" s="10">
        <v>0.57999999999999996</v>
      </c>
      <c r="G79" s="10">
        <v>0.9</v>
      </c>
      <c r="H79" s="9" t="s">
        <v>86</v>
      </c>
      <c r="I79" s="9" t="s">
        <v>113</v>
      </c>
      <c r="J79" s="10">
        <v>2014</v>
      </c>
      <c r="K79" s="9" t="s">
        <v>88</v>
      </c>
      <c r="L79" s="11">
        <v>41733</v>
      </c>
      <c r="M79" s="11">
        <v>41759</v>
      </c>
      <c r="N79" s="10">
        <v>4.6399999999999997</v>
      </c>
      <c r="O79" s="10">
        <v>7.19</v>
      </c>
      <c r="P79" s="10">
        <v>6.81</v>
      </c>
      <c r="Q79" s="10">
        <v>5.58</v>
      </c>
      <c r="R79" s="10">
        <v>6.85</v>
      </c>
      <c r="S79" s="10">
        <v>8.17</v>
      </c>
      <c r="T79" s="9" t="s">
        <v>72</v>
      </c>
      <c r="U79" s="9" t="s">
        <v>73</v>
      </c>
      <c r="V79" s="9" t="s">
        <v>74</v>
      </c>
      <c r="W79" s="10">
        <f>VLOOKUP(V79,Tables!$M$2:$N$9,2,FALSE)</f>
        <v>0.44</v>
      </c>
      <c r="X79" s="10">
        <f>VLOOKUP(V79,Tables!$M$2:$P$9,3,FALSE)</f>
        <v>0.19</v>
      </c>
      <c r="Y79" s="10">
        <f>VLOOKUP(V79,Tables!$M$2:$P$9,4,FALSE)</f>
        <v>2.5000000000000001E-2</v>
      </c>
      <c r="Z79" s="10">
        <v>19.2</v>
      </c>
      <c r="AA79" s="10">
        <v>362</v>
      </c>
      <c r="AB79" s="10">
        <v>599.60195132686601</v>
      </c>
      <c r="AC79" s="10">
        <v>39.630000000000003</v>
      </c>
      <c r="AD79" s="10">
        <v>125600</v>
      </c>
      <c r="AE79" s="10">
        <v>582.78399999999999</v>
      </c>
      <c r="AF79" s="10">
        <v>124755</v>
      </c>
      <c r="AG79" s="10">
        <v>896.98844999999994</v>
      </c>
      <c r="AH79" s="10">
        <v>0</v>
      </c>
      <c r="AI79" s="10">
        <v>0</v>
      </c>
      <c r="AJ79" s="10">
        <v>0</v>
      </c>
      <c r="AK79" s="10">
        <v>314.20445000000001</v>
      </c>
      <c r="AL79" s="10">
        <v>271.78775000000002</v>
      </c>
      <c r="AM79" s="10">
        <v>1.1521160823788461</v>
      </c>
      <c r="AN79" s="10">
        <v>1.3319216925707653</v>
      </c>
      <c r="AO79" s="10">
        <v>845</v>
      </c>
      <c r="AP79" s="10">
        <v>1613</v>
      </c>
      <c r="AQ79" s="10">
        <v>47.61</v>
      </c>
      <c r="AR79" s="10">
        <v>1.91</v>
      </c>
      <c r="AS79" s="10">
        <v>1.96</v>
      </c>
      <c r="AT79" s="10">
        <v>1.68</v>
      </c>
      <c r="AU79" s="10">
        <v>362</v>
      </c>
      <c r="AV79" s="10">
        <v>1.9319999999999999</v>
      </c>
      <c r="AW79" s="12"/>
      <c r="AX79" s="9" t="s">
        <v>75</v>
      </c>
      <c r="AY79" s="12"/>
      <c r="AZ79" s="12" t="s">
        <v>77</v>
      </c>
      <c r="BA79" s="12"/>
      <c r="BB79" s="10">
        <v>0</v>
      </c>
      <c r="BC79" s="10">
        <v>3</v>
      </c>
      <c r="BD79" s="10">
        <v>16.649999999999999</v>
      </c>
      <c r="BE79" s="10">
        <v>0</v>
      </c>
      <c r="BF79" s="10">
        <v>0</v>
      </c>
      <c r="BG79" s="10">
        <v>0</v>
      </c>
      <c r="BH79" s="10">
        <v>0</v>
      </c>
      <c r="BI79" s="10">
        <v>1</v>
      </c>
      <c r="BJ79" s="10">
        <v>845</v>
      </c>
      <c r="BK79" s="10">
        <v>0.67277070063694266</v>
      </c>
      <c r="BL79" s="10">
        <v>1.1521014154775278</v>
      </c>
      <c r="BM79" s="10">
        <v>430</v>
      </c>
      <c r="BN79" s="9" t="s">
        <v>78</v>
      </c>
      <c r="BO79" s="9" t="s">
        <v>78</v>
      </c>
      <c r="BP79" s="12"/>
      <c r="BQ79" s="12"/>
    </row>
    <row r="80" spans="1:69" s="13" customFormat="1" ht="15" customHeight="1" x14ac:dyDescent="0.25">
      <c r="A80" s="9" t="s">
        <v>65</v>
      </c>
      <c r="B80" s="9" t="s">
        <v>66</v>
      </c>
      <c r="C80" s="9" t="s">
        <v>111</v>
      </c>
      <c r="D80" s="9" t="s">
        <v>112</v>
      </c>
      <c r="E80" s="9" t="s">
        <v>69</v>
      </c>
      <c r="F80" s="10">
        <v>0.9</v>
      </c>
      <c r="G80" s="10">
        <v>2.21</v>
      </c>
      <c r="H80" s="9" t="s">
        <v>86</v>
      </c>
      <c r="I80" s="9" t="s">
        <v>113</v>
      </c>
      <c r="J80" s="10">
        <v>2014</v>
      </c>
      <c r="K80" s="9" t="s">
        <v>88</v>
      </c>
      <c r="L80" s="11">
        <v>41759</v>
      </c>
      <c r="M80" s="11">
        <v>41821</v>
      </c>
      <c r="N80" s="10">
        <v>7.19</v>
      </c>
      <c r="O80" s="10">
        <v>19.87</v>
      </c>
      <c r="P80" s="10">
        <v>20.53</v>
      </c>
      <c r="Q80" s="10">
        <v>-3.21</v>
      </c>
      <c r="R80" s="10">
        <v>16.7</v>
      </c>
      <c r="S80" s="10">
        <v>29.19</v>
      </c>
      <c r="T80" s="9" t="s">
        <v>72</v>
      </c>
      <c r="U80" s="9" t="s">
        <v>73</v>
      </c>
      <c r="V80" s="9" t="s">
        <v>74</v>
      </c>
      <c r="W80" s="10">
        <f>VLOOKUP(V80,Tables!$M$2:$N$9,2,FALSE)</f>
        <v>0.44</v>
      </c>
      <c r="X80" s="10">
        <f>VLOOKUP(V80,Tables!$M$2:$P$9,3,FALSE)</f>
        <v>0.19</v>
      </c>
      <c r="Y80" s="10">
        <f>VLOOKUP(V80,Tables!$M$2:$P$9,4,FALSE)</f>
        <v>2.5000000000000001E-2</v>
      </c>
      <c r="Z80" s="10">
        <v>19.2</v>
      </c>
      <c r="AA80" s="10">
        <v>1967.5</v>
      </c>
      <c r="AB80" s="10">
        <v>3315.1817545591307</v>
      </c>
      <c r="AC80" s="10">
        <v>40.65</v>
      </c>
      <c r="AD80" s="10">
        <v>124755</v>
      </c>
      <c r="AE80" s="10">
        <v>896.98844999999994</v>
      </c>
      <c r="AF80" s="10">
        <v>111190</v>
      </c>
      <c r="AG80" s="10">
        <v>2209.3453</v>
      </c>
      <c r="AH80" s="10">
        <v>0</v>
      </c>
      <c r="AI80" s="10">
        <v>0</v>
      </c>
      <c r="AJ80" s="10">
        <v>0</v>
      </c>
      <c r="AK80" s="10">
        <v>1312.3568499999999</v>
      </c>
      <c r="AL80" s="10">
        <v>959.88454999999999</v>
      </c>
      <c r="AM80" s="10">
        <v>1.4992111330085258</v>
      </c>
      <c r="AN80" s="10">
        <v>2.0497256675294961</v>
      </c>
      <c r="AO80" s="10">
        <v>3565</v>
      </c>
      <c r="AP80" s="10">
        <v>2912</v>
      </c>
      <c r="AQ80" s="10">
        <v>-22.42</v>
      </c>
      <c r="AR80" s="10">
        <v>2.1800000000000002</v>
      </c>
      <c r="AS80" s="10">
        <v>2.41</v>
      </c>
      <c r="AT80" s="10">
        <v>1.64</v>
      </c>
      <c r="AU80" s="10">
        <v>1018</v>
      </c>
      <c r="AV80" s="10">
        <v>1.9319999999999999</v>
      </c>
      <c r="AW80" s="12"/>
      <c r="AX80" s="9" t="s">
        <v>75</v>
      </c>
      <c r="AY80" s="12"/>
      <c r="AZ80" s="12" t="s">
        <v>77</v>
      </c>
      <c r="BA80" s="12"/>
      <c r="BB80" s="10">
        <v>0</v>
      </c>
      <c r="BC80" s="10">
        <v>2</v>
      </c>
      <c r="BD80" s="10">
        <v>18.95</v>
      </c>
      <c r="BE80" s="10">
        <v>0</v>
      </c>
      <c r="BF80" s="10">
        <v>0</v>
      </c>
      <c r="BG80" s="10">
        <v>0</v>
      </c>
      <c r="BH80" s="10">
        <v>0</v>
      </c>
      <c r="BI80" s="10">
        <v>2</v>
      </c>
      <c r="BJ80" s="10">
        <v>4410</v>
      </c>
      <c r="BK80" s="10">
        <v>3.5111464968152868</v>
      </c>
      <c r="BL80" s="10">
        <v>1.3777497896948865</v>
      </c>
      <c r="BM80" s="10">
        <v>595</v>
      </c>
      <c r="BN80" s="9" t="s">
        <v>78</v>
      </c>
      <c r="BO80" s="9" t="s">
        <v>78</v>
      </c>
      <c r="BP80" s="12"/>
      <c r="BQ80" s="12"/>
    </row>
    <row r="81" spans="1:69" s="13" customFormat="1" ht="15" customHeight="1" x14ac:dyDescent="0.25">
      <c r="A81" s="9" t="s">
        <v>65</v>
      </c>
      <c r="B81" s="9" t="s">
        <v>66</v>
      </c>
      <c r="C81" s="9" t="s">
        <v>111</v>
      </c>
      <c r="D81" s="9" t="s">
        <v>112</v>
      </c>
      <c r="E81" s="9" t="s">
        <v>69</v>
      </c>
      <c r="F81" s="10">
        <v>2.21</v>
      </c>
      <c r="G81" s="10">
        <v>4.17</v>
      </c>
      <c r="H81" s="9" t="s">
        <v>86</v>
      </c>
      <c r="I81" s="9" t="s">
        <v>113</v>
      </c>
      <c r="J81" s="10">
        <v>2014</v>
      </c>
      <c r="K81" s="9" t="s">
        <v>88</v>
      </c>
      <c r="L81" s="11">
        <v>41821</v>
      </c>
      <c r="M81" s="11">
        <v>41851</v>
      </c>
      <c r="N81" s="10">
        <v>19.87</v>
      </c>
      <c r="O81" s="10">
        <v>37.840000000000003</v>
      </c>
      <c r="P81" s="10">
        <v>37.86</v>
      </c>
      <c r="Q81" s="10">
        <v>-0.05</v>
      </c>
      <c r="R81" s="10">
        <v>37.840000000000003</v>
      </c>
      <c r="S81" s="10">
        <v>39.19</v>
      </c>
      <c r="T81" s="9" t="s">
        <v>79</v>
      </c>
      <c r="U81" s="9" t="s">
        <v>73</v>
      </c>
      <c r="V81" s="9" t="s">
        <v>74</v>
      </c>
      <c r="W81" s="10">
        <f>VLOOKUP(V81,Tables!$M$2:$N$9,2,FALSE)</f>
        <v>0.44</v>
      </c>
      <c r="X81" s="10">
        <f>VLOOKUP(V81,Tables!$M$2:$P$9,3,FALSE)</f>
        <v>0.19</v>
      </c>
      <c r="Y81" s="10">
        <f>VLOOKUP(V81,Tables!$M$2:$P$9,4,FALSE)</f>
        <v>2.5000000000000001E-2</v>
      </c>
      <c r="Z81" s="10">
        <v>19.2</v>
      </c>
      <c r="AA81" s="10">
        <v>2531.5</v>
      </c>
      <c r="AB81" s="10">
        <v>2720.854480602171</v>
      </c>
      <c r="AC81" s="10">
        <v>6.96</v>
      </c>
      <c r="AD81" s="10">
        <v>111190</v>
      </c>
      <c r="AE81" s="10">
        <v>2209.3453</v>
      </c>
      <c r="AF81" s="10">
        <v>110320</v>
      </c>
      <c r="AG81" s="10">
        <v>4174.5087999999996</v>
      </c>
      <c r="AH81" s="10">
        <v>0</v>
      </c>
      <c r="AI81" s="10">
        <v>0</v>
      </c>
      <c r="AJ81" s="10">
        <v>0</v>
      </c>
      <c r="AK81" s="10">
        <v>1965.1635000000001</v>
      </c>
      <c r="AL81" s="10">
        <v>1965.1635000000001</v>
      </c>
      <c r="AM81" s="10">
        <v>1.2881879802876453</v>
      </c>
      <c r="AN81" s="10">
        <v>1.2881879802876453</v>
      </c>
      <c r="AO81" s="10">
        <v>870</v>
      </c>
      <c r="AP81" s="10">
        <v>1133</v>
      </c>
      <c r="AQ81" s="10">
        <v>23.21</v>
      </c>
      <c r="AR81" s="10">
        <v>2.73</v>
      </c>
      <c r="AS81" s="10">
        <v>2.73</v>
      </c>
      <c r="AT81" s="10">
        <v>2.15</v>
      </c>
      <c r="AU81" s="10">
        <v>2531.5</v>
      </c>
      <c r="AV81" s="10">
        <v>1.607</v>
      </c>
      <c r="AW81" s="12"/>
      <c r="AX81" s="9" t="s">
        <v>75</v>
      </c>
      <c r="AY81" s="12"/>
      <c r="AZ81" s="12" t="s">
        <v>77</v>
      </c>
      <c r="BA81" s="12"/>
      <c r="BB81" s="10">
        <v>0</v>
      </c>
      <c r="BC81" s="10">
        <v>1</v>
      </c>
      <c r="BD81" s="10">
        <v>22.85</v>
      </c>
      <c r="BE81" s="10">
        <v>0</v>
      </c>
      <c r="BF81" s="10">
        <v>0</v>
      </c>
      <c r="BG81" s="10">
        <v>0</v>
      </c>
      <c r="BH81" s="10">
        <v>0</v>
      </c>
      <c r="BI81" s="10">
        <v>2</v>
      </c>
      <c r="BJ81" s="10">
        <v>5280</v>
      </c>
      <c r="BK81" s="10">
        <v>4.2038216560509554</v>
      </c>
      <c r="BL81" s="10">
        <v>1.3287473152204587</v>
      </c>
      <c r="BM81" s="10">
        <v>595</v>
      </c>
      <c r="BN81" s="9" t="s">
        <v>78</v>
      </c>
      <c r="BO81" s="9" t="s">
        <v>78</v>
      </c>
      <c r="BP81" s="12"/>
      <c r="BQ81" s="12"/>
    </row>
    <row r="82" spans="1:69" s="13" customFormat="1" ht="15" customHeight="1" x14ac:dyDescent="0.25">
      <c r="A82" s="9" t="s">
        <v>65</v>
      </c>
      <c r="B82" s="9" t="s">
        <v>66</v>
      </c>
      <c r="C82" s="9" t="s">
        <v>111</v>
      </c>
      <c r="D82" s="9" t="s">
        <v>112</v>
      </c>
      <c r="E82" s="9" t="s">
        <v>69</v>
      </c>
      <c r="F82" s="10">
        <v>4.17</v>
      </c>
      <c r="G82" s="10">
        <v>6.17</v>
      </c>
      <c r="H82" s="9" t="s">
        <v>86</v>
      </c>
      <c r="I82" s="9" t="s">
        <v>113</v>
      </c>
      <c r="J82" s="10">
        <v>2014</v>
      </c>
      <c r="K82" s="9" t="s">
        <v>88</v>
      </c>
      <c r="L82" s="11">
        <v>41851</v>
      </c>
      <c r="M82" s="11">
        <v>41876</v>
      </c>
      <c r="N82" s="10">
        <v>37.840000000000003</v>
      </c>
      <c r="O82" s="10">
        <v>53.92</v>
      </c>
      <c r="P82" s="10">
        <v>54.01</v>
      </c>
      <c r="Q82" s="10">
        <v>-0.17</v>
      </c>
      <c r="R82" s="10">
        <v>53.68</v>
      </c>
      <c r="S82" s="10">
        <v>57.22</v>
      </c>
      <c r="T82" s="9" t="s">
        <v>89</v>
      </c>
      <c r="U82" s="9" t="s">
        <v>90</v>
      </c>
      <c r="V82" s="9" t="s">
        <v>74</v>
      </c>
      <c r="W82" s="10">
        <f>VLOOKUP(V82,Tables!$M$2:$N$9,2,FALSE)</f>
        <v>0.44</v>
      </c>
      <c r="X82" s="10">
        <f>VLOOKUP(V82,Tables!$M$2:$P$9,3,FALSE)</f>
        <v>0.19</v>
      </c>
      <c r="Y82" s="10">
        <f>VLOOKUP(V82,Tables!$M$2:$P$9,4,FALSE)</f>
        <v>2.5000000000000001E-2</v>
      </c>
      <c r="Z82" s="10">
        <v>19.2</v>
      </c>
      <c r="AA82" s="10">
        <v>2362.5</v>
      </c>
      <c r="AB82" s="10">
        <v>2835.8061778261017</v>
      </c>
      <c r="AC82" s="10">
        <v>16.690000000000001</v>
      </c>
      <c r="AD82" s="10">
        <v>110320</v>
      </c>
      <c r="AE82" s="10">
        <v>4174.5087999999996</v>
      </c>
      <c r="AF82" s="10">
        <v>114390</v>
      </c>
      <c r="AG82" s="10">
        <v>6167.9088000000002</v>
      </c>
      <c r="AH82" s="10">
        <v>0</v>
      </c>
      <c r="AI82" s="10">
        <v>0</v>
      </c>
      <c r="AJ82" s="10">
        <v>0</v>
      </c>
      <c r="AK82" s="10">
        <v>1993.4</v>
      </c>
      <c r="AL82" s="10">
        <v>1965.9464</v>
      </c>
      <c r="AM82" s="10">
        <v>1.185161031403632</v>
      </c>
      <c r="AN82" s="10">
        <v>1.2017112979275528</v>
      </c>
      <c r="AO82" s="10">
        <v>2920</v>
      </c>
      <c r="AP82" s="10">
        <v>841</v>
      </c>
      <c r="AQ82" s="10">
        <v>-247.21</v>
      </c>
      <c r="AR82" s="10">
        <v>1.85</v>
      </c>
      <c r="AS82" s="10">
        <v>1.85</v>
      </c>
      <c r="AT82" s="10">
        <v>1.42</v>
      </c>
      <c r="AU82" s="10">
        <v>1600</v>
      </c>
      <c r="AV82" s="10">
        <v>1.2230000000000001</v>
      </c>
      <c r="AW82" s="12"/>
      <c r="AX82" s="9" t="s">
        <v>75</v>
      </c>
      <c r="AY82" s="12"/>
      <c r="AZ82" s="12" t="s">
        <v>77</v>
      </c>
      <c r="BA82" s="12"/>
      <c r="BB82" s="10">
        <v>0</v>
      </c>
      <c r="BC82" s="10">
        <v>3</v>
      </c>
      <c r="BD82" s="10">
        <v>22.22</v>
      </c>
      <c r="BE82" s="10">
        <v>0</v>
      </c>
      <c r="BF82" s="10">
        <v>0</v>
      </c>
      <c r="BG82" s="10">
        <v>0</v>
      </c>
      <c r="BH82" s="10">
        <v>0</v>
      </c>
      <c r="BI82" s="10">
        <v>2</v>
      </c>
      <c r="BJ82" s="10">
        <v>8110</v>
      </c>
      <c r="BK82" s="10">
        <v>6.4570063694267512</v>
      </c>
      <c r="BL82" s="10">
        <v>1.2618330306008341</v>
      </c>
      <c r="BM82" s="10">
        <v>595</v>
      </c>
      <c r="BN82" s="9" t="s">
        <v>78</v>
      </c>
      <c r="BO82" s="9" t="s">
        <v>78</v>
      </c>
      <c r="BP82" s="12"/>
      <c r="BQ82" s="12"/>
    </row>
    <row r="83" spans="1:69" s="13" customFormat="1" ht="15" customHeight="1" x14ac:dyDescent="0.25">
      <c r="A83" s="9" t="s">
        <v>65</v>
      </c>
      <c r="B83" s="9" t="s">
        <v>66</v>
      </c>
      <c r="C83" s="9" t="s">
        <v>162</v>
      </c>
      <c r="D83" s="9" t="s">
        <v>163</v>
      </c>
      <c r="E83" s="9" t="s">
        <v>69</v>
      </c>
      <c r="F83" s="10">
        <v>0.43</v>
      </c>
      <c r="G83" s="10">
        <v>2.2599999999999998</v>
      </c>
      <c r="H83" s="9" t="s">
        <v>86</v>
      </c>
      <c r="I83" s="9" t="s">
        <v>164</v>
      </c>
      <c r="J83" s="10">
        <v>2014</v>
      </c>
      <c r="K83" s="9" t="s">
        <v>88</v>
      </c>
      <c r="L83" s="11">
        <v>41740</v>
      </c>
      <c r="M83" s="11">
        <v>41821</v>
      </c>
      <c r="N83" s="10">
        <v>3.9</v>
      </c>
      <c r="O83" s="10">
        <v>20.76</v>
      </c>
      <c r="P83" s="10">
        <v>21.25</v>
      </c>
      <c r="Q83" s="10">
        <v>-2.31</v>
      </c>
      <c r="R83" s="10">
        <v>18.329999999999998</v>
      </c>
      <c r="S83" s="10">
        <v>26.5</v>
      </c>
      <c r="T83" s="9" t="s">
        <v>72</v>
      </c>
      <c r="U83" s="9" t="s">
        <v>73</v>
      </c>
      <c r="V83" s="9" t="s">
        <v>74</v>
      </c>
      <c r="W83" s="10">
        <f>VLOOKUP(V83,Tables!$M$2:$N$9,2,FALSE)</f>
        <v>0.44</v>
      </c>
      <c r="X83" s="10">
        <f>VLOOKUP(V83,Tables!$M$2:$P$9,3,FALSE)</f>
        <v>0.19</v>
      </c>
      <c r="Y83" s="10">
        <f>VLOOKUP(V83,Tables!$M$2:$P$9,4,FALSE)</f>
        <v>2.5000000000000001E-2</v>
      </c>
      <c r="Z83" s="10">
        <v>19.2</v>
      </c>
      <c r="AA83" s="10">
        <v>2350.5</v>
      </c>
      <c r="AB83" s="10">
        <v>3100.0520845027868</v>
      </c>
      <c r="AC83" s="10">
        <v>24.18</v>
      </c>
      <c r="AD83" s="10">
        <v>110300</v>
      </c>
      <c r="AE83" s="10">
        <v>430.17</v>
      </c>
      <c r="AF83" s="10">
        <v>108955</v>
      </c>
      <c r="AG83" s="10">
        <v>2261.9058</v>
      </c>
      <c r="AH83" s="10">
        <v>0</v>
      </c>
      <c r="AI83" s="10">
        <v>0</v>
      </c>
      <c r="AJ83" s="10">
        <v>0</v>
      </c>
      <c r="AK83" s="10">
        <v>1831.7357999999999</v>
      </c>
      <c r="AL83" s="10">
        <v>1566.97515</v>
      </c>
      <c r="AM83" s="10">
        <v>1.2832090741470468</v>
      </c>
      <c r="AN83" s="10">
        <v>1.5000237878692588</v>
      </c>
      <c r="AO83" s="10">
        <v>1345</v>
      </c>
      <c r="AP83" s="10">
        <v>3718</v>
      </c>
      <c r="AQ83" s="10">
        <v>63.82</v>
      </c>
      <c r="AR83" s="10">
        <v>2.63</v>
      </c>
      <c r="AS83" s="10">
        <v>2.84</v>
      </c>
      <c r="AT83" s="10">
        <v>2.06</v>
      </c>
      <c r="AU83" s="10">
        <v>1535</v>
      </c>
      <c r="AV83" s="10">
        <v>1.93</v>
      </c>
      <c r="AW83" s="12"/>
      <c r="AX83" s="9" t="s">
        <v>75</v>
      </c>
      <c r="AY83" s="12"/>
      <c r="AZ83" s="12" t="s">
        <v>77</v>
      </c>
      <c r="BA83" s="12"/>
      <c r="BB83" s="10">
        <v>0</v>
      </c>
      <c r="BC83" s="10">
        <v>5</v>
      </c>
      <c r="BD83" s="10">
        <v>18.41</v>
      </c>
      <c r="BE83" s="10">
        <v>0</v>
      </c>
      <c r="BF83" s="10">
        <v>0</v>
      </c>
      <c r="BG83" s="10">
        <v>0</v>
      </c>
      <c r="BH83" s="10">
        <v>0</v>
      </c>
      <c r="BI83" s="10">
        <v>1</v>
      </c>
      <c r="BJ83" s="10">
        <v>1345</v>
      </c>
      <c r="BK83" s="10">
        <v>1.2194016319129646</v>
      </c>
      <c r="BL83" s="10">
        <v>1.2471776770427263</v>
      </c>
      <c r="BM83" s="10">
        <v>595</v>
      </c>
      <c r="BN83" s="9" t="s">
        <v>78</v>
      </c>
      <c r="BO83" s="9" t="s">
        <v>78</v>
      </c>
      <c r="BP83" s="12"/>
      <c r="BQ83" s="12"/>
    </row>
    <row r="84" spans="1:69" s="13" customFormat="1" ht="15" customHeight="1" x14ac:dyDescent="0.25">
      <c r="A84" s="9" t="s">
        <v>65</v>
      </c>
      <c r="B84" s="9" t="s">
        <v>66</v>
      </c>
      <c r="C84" s="9" t="s">
        <v>162</v>
      </c>
      <c r="D84" s="9" t="s">
        <v>163</v>
      </c>
      <c r="E84" s="9" t="s">
        <v>69</v>
      </c>
      <c r="F84" s="10">
        <v>2.2599999999999998</v>
      </c>
      <c r="G84" s="10">
        <v>4.32</v>
      </c>
      <c r="H84" s="9" t="s">
        <v>86</v>
      </c>
      <c r="I84" s="9" t="s">
        <v>164</v>
      </c>
      <c r="J84" s="10">
        <v>2014</v>
      </c>
      <c r="K84" s="9" t="s">
        <v>88</v>
      </c>
      <c r="L84" s="11">
        <v>41821</v>
      </c>
      <c r="M84" s="11">
        <v>41851</v>
      </c>
      <c r="N84" s="10">
        <v>20.76</v>
      </c>
      <c r="O84" s="10">
        <v>39.78</v>
      </c>
      <c r="P84" s="10">
        <v>39.76</v>
      </c>
      <c r="Q84" s="10">
        <v>0.05</v>
      </c>
      <c r="R84" s="10">
        <v>39.75</v>
      </c>
      <c r="S84" s="10">
        <v>40.450000000000003</v>
      </c>
      <c r="T84" s="9" t="s">
        <v>79</v>
      </c>
      <c r="U84" s="9" t="s">
        <v>73</v>
      </c>
      <c r="V84" s="9" t="s">
        <v>74</v>
      </c>
      <c r="W84" s="10">
        <f>VLOOKUP(V84,Tables!$M$2:$N$9,2,FALSE)</f>
        <v>0.44</v>
      </c>
      <c r="X84" s="10">
        <f>VLOOKUP(V84,Tables!$M$2:$P$9,3,FALSE)</f>
        <v>0.19</v>
      </c>
      <c r="Y84" s="10">
        <f>VLOOKUP(V84,Tables!$M$2:$P$9,4,FALSE)</f>
        <v>2.5000000000000001E-2</v>
      </c>
      <c r="Z84" s="10">
        <v>19.2</v>
      </c>
      <c r="AA84" s="10">
        <v>2633.5</v>
      </c>
      <c r="AB84" s="10">
        <v>2730.600113152891</v>
      </c>
      <c r="AC84" s="10">
        <v>3.56</v>
      </c>
      <c r="AD84" s="10">
        <v>108955</v>
      </c>
      <c r="AE84" s="10">
        <v>2261.9058</v>
      </c>
      <c r="AF84" s="10">
        <v>108485</v>
      </c>
      <c r="AG84" s="10">
        <v>4315.5333000000001</v>
      </c>
      <c r="AH84" s="10">
        <v>0</v>
      </c>
      <c r="AI84" s="10">
        <v>0</v>
      </c>
      <c r="AJ84" s="10">
        <v>0</v>
      </c>
      <c r="AK84" s="10">
        <v>2053.6275000000001</v>
      </c>
      <c r="AL84" s="10">
        <v>2050.3729499999999</v>
      </c>
      <c r="AM84" s="10">
        <v>1.2823649858603861</v>
      </c>
      <c r="AN84" s="10">
        <v>1.2844004794347292</v>
      </c>
      <c r="AO84" s="10">
        <v>470</v>
      </c>
      <c r="AP84" s="10">
        <v>1104</v>
      </c>
      <c r="AQ84" s="10">
        <v>57.43</v>
      </c>
      <c r="AR84" s="10">
        <v>2.76</v>
      </c>
      <c r="AS84" s="10">
        <v>2.76</v>
      </c>
      <c r="AT84" s="10">
        <v>2.17</v>
      </c>
      <c r="AU84" s="10">
        <v>2383.5</v>
      </c>
      <c r="AV84" s="10">
        <v>1.607</v>
      </c>
      <c r="AW84" s="12"/>
      <c r="AX84" s="9" t="s">
        <v>75</v>
      </c>
      <c r="AY84" s="12"/>
      <c r="AZ84" s="12" t="s">
        <v>77</v>
      </c>
      <c r="BA84" s="12"/>
      <c r="BB84" s="10">
        <v>0</v>
      </c>
      <c r="BC84" s="10">
        <v>1</v>
      </c>
      <c r="BD84" s="10">
        <v>22.85</v>
      </c>
      <c r="BE84" s="10">
        <v>0</v>
      </c>
      <c r="BF84" s="10">
        <v>0</v>
      </c>
      <c r="BG84" s="10">
        <v>0</v>
      </c>
      <c r="BH84" s="10">
        <v>0</v>
      </c>
      <c r="BI84" s="10">
        <v>2</v>
      </c>
      <c r="BJ84" s="10">
        <v>1815</v>
      </c>
      <c r="BK84" s="10">
        <v>1.6455122393472348</v>
      </c>
      <c r="BL84" s="10">
        <v>1.2657760987241529</v>
      </c>
      <c r="BM84" s="10">
        <v>595</v>
      </c>
      <c r="BN84" s="9" t="s">
        <v>95</v>
      </c>
      <c r="BO84" s="9" t="s">
        <v>95</v>
      </c>
      <c r="BP84" s="12"/>
      <c r="BQ84" s="12"/>
    </row>
    <row r="85" spans="1:69" s="13" customFormat="1" x14ac:dyDescent="0.25">
      <c r="A85" s="9" t="s">
        <v>65</v>
      </c>
      <c r="B85" s="9" t="s">
        <v>66</v>
      </c>
      <c r="C85" s="9" t="s">
        <v>162</v>
      </c>
      <c r="D85" s="9" t="s">
        <v>163</v>
      </c>
      <c r="E85" s="9" t="s">
        <v>69</v>
      </c>
      <c r="F85" s="10">
        <v>4.32</v>
      </c>
      <c r="G85" s="10">
        <v>7.03</v>
      </c>
      <c r="H85" s="9" t="s">
        <v>86</v>
      </c>
      <c r="I85" s="9" t="s">
        <v>164</v>
      </c>
      <c r="J85" s="10">
        <v>2014</v>
      </c>
      <c r="K85" s="9" t="s">
        <v>88</v>
      </c>
      <c r="L85" s="11">
        <v>41851</v>
      </c>
      <c r="M85" s="11">
        <v>41879</v>
      </c>
      <c r="N85" s="10">
        <v>39.78</v>
      </c>
      <c r="O85" s="10">
        <v>59.6</v>
      </c>
      <c r="P85" s="10">
        <v>61.24</v>
      </c>
      <c r="Q85" s="10">
        <v>-2.68</v>
      </c>
      <c r="R85" s="10">
        <v>60.77</v>
      </c>
      <c r="S85" s="10">
        <v>61.69</v>
      </c>
      <c r="T85" s="9" t="s">
        <v>89</v>
      </c>
      <c r="U85" s="9" t="s">
        <v>90</v>
      </c>
      <c r="V85" s="9" t="s">
        <v>74</v>
      </c>
      <c r="W85" s="10">
        <f>VLOOKUP(V85,Tables!$M$2:$N$9,2,FALSE)</f>
        <v>0.44</v>
      </c>
      <c r="X85" s="10">
        <f>VLOOKUP(V85,Tables!$M$2:$P$9,3,FALSE)</f>
        <v>0.19</v>
      </c>
      <c r="Y85" s="10">
        <f>VLOOKUP(V85,Tables!$M$2:$P$9,4,FALSE)</f>
        <v>2.5000000000000001E-2</v>
      </c>
      <c r="Z85" s="10">
        <v>19.2</v>
      </c>
      <c r="AA85" s="10">
        <v>3137.5</v>
      </c>
      <c r="AB85" s="10">
        <v>3208.3852156791663</v>
      </c>
      <c r="AC85" s="10">
        <v>2.21</v>
      </c>
      <c r="AD85" s="10">
        <v>108485</v>
      </c>
      <c r="AE85" s="10">
        <v>4315.5333000000001</v>
      </c>
      <c r="AF85" s="10">
        <v>118031</v>
      </c>
      <c r="AG85" s="10">
        <v>7034.6476000000002</v>
      </c>
      <c r="AH85" s="10">
        <v>0</v>
      </c>
      <c r="AI85" s="10">
        <v>0</v>
      </c>
      <c r="AJ85" s="10">
        <v>0</v>
      </c>
      <c r="AK85" s="10">
        <v>2719.1143000000002</v>
      </c>
      <c r="AL85" s="10">
        <v>2857.2105700000002</v>
      </c>
      <c r="AM85" s="10">
        <v>1.153868375448579</v>
      </c>
      <c r="AN85" s="10">
        <v>1.0980989756033277</v>
      </c>
      <c r="AO85" s="10">
        <v>1850</v>
      </c>
      <c r="AP85" s="10">
        <v>931</v>
      </c>
      <c r="AQ85" s="10">
        <v>-98.71</v>
      </c>
      <c r="AR85" s="10">
        <v>2.0099999999999998</v>
      </c>
      <c r="AS85" s="10">
        <v>1.99</v>
      </c>
      <c r="AT85" s="10">
        <v>1.44</v>
      </c>
      <c r="AU85" s="10">
        <v>2537.5</v>
      </c>
      <c r="AV85" s="10">
        <v>1.2230000000000001</v>
      </c>
      <c r="AW85" s="12"/>
      <c r="AX85" s="9" t="s">
        <v>75</v>
      </c>
      <c r="AY85" s="12"/>
      <c r="AZ85" s="12" t="s">
        <v>77</v>
      </c>
      <c r="BA85" s="12"/>
      <c r="BB85" s="10">
        <v>0</v>
      </c>
      <c r="BC85" s="10">
        <v>3</v>
      </c>
      <c r="BD85" s="10">
        <v>22.3</v>
      </c>
      <c r="BE85" s="10">
        <v>0</v>
      </c>
      <c r="BF85" s="10">
        <v>0</v>
      </c>
      <c r="BG85" s="10">
        <v>0</v>
      </c>
      <c r="BH85" s="10">
        <v>0</v>
      </c>
      <c r="BI85" s="10">
        <v>2</v>
      </c>
      <c r="BJ85" s="10">
        <v>3625</v>
      </c>
      <c r="BK85" s="10">
        <v>3.28649138712602</v>
      </c>
      <c r="BL85" s="10">
        <v>1.2007762733573357</v>
      </c>
      <c r="BM85" s="10">
        <v>595</v>
      </c>
      <c r="BN85" s="9" t="s">
        <v>78</v>
      </c>
      <c r="BO85" s="9" t="s">
        <v>78</v>
      </c>
      <c r="BP85" s="12"/>
      <c r="BQ85" s="12"/>
    </row>
    <row r="86" spans="1:69" s="13" customFormat="1" ht="15" customHeight="1" x14ac:dyDescent="0.25">
      <c r="A86" s="9" t="s">
        <v>65</v>
      </c>
      <c r="B86" s="9" t="s">
        <v>66</v>
      </c>
      <c r="C86" s="9" t="s">
        <v>84</v>
      </c>
      <c r="D86" s="9" t="s">
        <v>85</v>
      </c>
      <c r="E86" s="9" t="s">
        <v>69</v>
      </c>
      <c r="F86" s="10">
        <v>0.86</v>
      </c>
      <c r="G86" s="10">
        <v>1.18</v>
      </c>
      <c r="H86" s="9" t="s">
        <v>86</v>
      </c>
      <c r="I86" s="9" t="s">
        <v>87</v>
      </c>
      <c r="J86" s="10">
        <v>2014</v>
      </c>
      <c r="K86" s="9" t="s">
        <v>88</v>
      </c>
      <c r="L86" s="11">
        <v>41730</v>
      </c>
      <c r="M86" s="11">
        <v>41759</v>
      </c>
      <c r="N86" s="10">
        <v>8.33</v>
      </c>
      <c r="O86" s="10">
        <v>11.5</v>
      </c>
      <c r="P86" s="10">
        <v>10.99</v>
      </c>
      <c r="Q86" s="10">
        <v>4.6399999999999997</v>
      </c>
      <c r="R86" s="10">
        <v>11.02</v>
      </c>
      <c r="S86" s="10">
        <v>13.81</v>
      </c>
      <c r="T86" s="9" t="s">
        <v>72</v>
      </c>
      <c r="U86" s="9" t="s">
        <v>73</v>
      </c>
      <c r="V86" s="9" t="s">
        <v>74</v>
      </c>
      <c r="W86" s="10">
        <f>VLOOKUP(V86,Tables!$M$2:$N$9,2,FALSE)</f>
        <v>0.44</v>
      </c>
      <c r="X86" s="10">
        <f>VLOOKUP(V86,Tables!$M$2:$P$9,3,FALSE)</f>
        <v>0.19</v>
      </c>
      <c r="Y86" s="10">
        <f>VLOOKUP(V86,Tables!$M$2:$P$9,4,FALSE)</f>
        <v>2.5000000000000001E-2</v>
      </c>
      <c r="Z86" s="10">
        <v>19.2</v>
      </c>
      <c r="AA86" s="10">
        <v>390.5</v>
      </c>
      <c r="AB86" s="10">
        <v>819.33995159294568</v>
      </c>
      <c r="AC86" s="10">
        <v>52.34</v>
      </c>
      <c r="AD86" s="10">
        <v>103800</v>
      </c>
      <c r="AE86" s="10">
        <v>864.654</v>
      </c>
      <c r="AF86" s="10">
        <v>102830</v>
      </c>
      <c r="AG86" s="10">
        <v>1182.5450000000001</v>
      </c>
      <c r="AH86" s="10">
        <v>0</v>
      </c>
      <c r="AI86" s="10">
        <v>0</v>
      </c>
      <c r="AJ86" s="10">
        <v>0</v>
      </c>
      <c r="AK86" s="10">
        <v>317.89100000000002</v>
      </c>
      <c r="AL86" s="10">
        <v>268.5326</v>
      </c>
      <c r="AM86" s="10">
        <v>1.2284084796361017</v>
      </c>
      <c r="AN86" s="10">
        <v>1.4541996018360528</v>
      </c>
      <c r="AO86" s="10">
        <v>970</v>
      </c>
      <c r="AP86" s="10">
        <v>1242</v>
      </c>
      <c r="AQ86" s="10">
        <v>21.9</v>
      </c>
      <c r="AR86" s="10">
        <v>1.33</v>
      </c>
      <c r="AS86" s="10">
        <v>1.36</v>
      </c>
      <c r="AT86" s="10">
        <v>1.1100000000000001</v>
      </c>
      <c r="AU86" s="10">
        <v>390.5</v>
      </c>
      <c r="AV86" s="10">
        <v>1.9319999999999999</v>
      </c>
      <c r="AW86" s="12"/>
      <c r="AX86" s="9" t="s">
        <v>75</v>
      </c>
      <c r="AY86" s="12"/>
      <c r="AZ86" s="12" t="s">
        <v>77</v>
      </c>
      <c r="BA86" s="12"/>
      <c r="BB86" s="10">
        <v>0</v>
      </c>
      <c r="BC86" s="10">
        <v>4</v>
      </c>
      <c r="BD86" s="10">
        <v>16.63</v>
      </c>
      <c r="BE86" s="10">
        <v>0</v>
      </c>
      <c r="BF86" s="10">
        <v>0</v>
      </c>
      <c r="BG86" s="10">
        <v>0</v>
      </c>
      <c r="BH86" s="10">
        <v>0</v>
      </c>
      <c r="BI86" s="10">
        <v>1</v>
      </c>
      <c r="BJ86" s="10">
        <v>970</v>
      </c>
      <c r="BK86" s="10">
        <v>0.93448940269749514</v>
      </c>
      <c r="BL86" s="10">
        <v>1.2283930228534579</v>
      </c>
      <c r="BM86" s="10">
        <v>595</v>
      </c>
      <c r="BN86" s="9" t="s">
        <v>78</v>
      </c>
      <c r="BO86" s="9" t="s">
        <v>78</v>
      </c>
      <c r="BP86" s="12"/>
      <c r="BQ86" s="12"/>
    </row>
    <row r="87" spans="1:69" s="13" customFormat="1" ht="15" customHeight="1" x14ac:dyDescent="0.25">
      <c r="A87" s="9" t="s">
        <v>65</v>
      </c>
      <c r="B87" s="9" t="s">
        <v>66</v>
      </c>
      <c r="C87" s="9" t="s">
        <v>84</v>
      </c>
      <c r="D87" s="9" t="s">
        <v>85</v>
      </c>
      <c r="E87" s="9" t="s">
        <v>69</v>
      </c>
      <c r="F87" s="10">
        <v>1.18</v>
      </c>
      <c r="G87" s="10">
        <v>1.97</v>
      </c>
      <c r="H87" s="9" t="s">
        <v>86</v>
      </c>
      <c r="I87" s="9" t="s">
        <v>87</v>
      </c>
      <c r="J87" s="10">
        <v>2014</v>
      </c>
      <c r="K87" s="9" t="s">
        <v>88</v>
      </c>
      <c r="L87" s="11">
        <v>41759</v>
      </c>
      <c r="M87" s="11">
        <v>41817</v>
      </c>
      <c r="N87" s="10">
        <v>11.5</v>
      </c>
      <c r="O87" s="10">
        <v>21.15</v>
      </c>
      <c r="P87" s="10">
        <v>24.59</v>
      </c>
      <c r="Q87" s="10">
        <v>-13.99</v>
      </c>
      <c r="R87" s="10">
        <v>19.27</v>
      </c>
      <c r="S87" s="10">
        <v>35.58</v>
      </c>
      <c r="T87" s="9" t="s">
        <v>79</v>
      </c>
      <c r="U87" s="9" t="s">
        <v>73</v>
      </c>
      <c r="V87" s="9" t="s">
        <v>74</v>
      </c>
      <c r="W87" s="10">
        <f>VLOOKUP(V87,Tables!$M$2:$N$9,2,FALSE)</f>
        <v>0.44</v>
      </c>
      <c r="X87" s="10">
        <f>VLOOKUP(V87,Tables!$M$2:$P$9,3,FALSE)</f>
        <v>0.19</v>
      </c>
      <c r="Y87" s="10">
        <f>VLOOKUP(V87,Tables!$M$2:$P$9,4,FALSE)</f>
        <v>2.5000000000000001E-2</v>
      </c>
      <c r="Z87" s="10">
        <v>19.2</v>
      </c>
      <c r="AA87" s="10">
        <v>1636.5</v>
      </c>
      <c r="AB87" s="10">
        <v>3039.06900517957</v>
      </c>
      <c r="AC87" s="10">
        <v>46.15</v>
      </c>
      <c r="AD87" s="10">
        <v>102830</v>
      </c>
      <c r="AE87" s="10">
        <v>1182.5450000000001</v>
      </c>
      <c r="AF87" s="10">
        <v>93035</v>
      </c>
      <c r="AG87" s="10">
        <v>1967.6902500000001</v>
      </c>
      <c r="AH87" s="10">
        <v>0</v>
      </c>
      <c r="AI87" s="10">
        <v>0</v>
      </c>
      <c r="AJ87" s="10">
        <v>0</v>
      </c>
      <c r="AK87" s="10">
        <v>785.14525000000003</v>
      </c>
      <c r="AL87" s="10">
        <v>610.23945000000003</v>
      </c>
      <c r="AM87" s="10">
        <v>2.0843277087901888</v>
      </c>
      <c r="AN87" s="10">
        <v>2.6817341946673556</v>
      </c>
      <c r="AO87" s="10">
        <v>2795</v>
      </c>
      <c r="AP87" s="10">
        <v>1998</v>
      </c>
      <c r="AQ87" s="10">
        <v>-39.89</v>
      </c>
      <c r="AR87" s="10">
        <v>1.83</v>
      </c>
      <c r="AS87" s="10">
        <v>1.92</v>
      </c>
      <c r="AT87" s="10">
        <v>1.05</v>
      </c>
      <c r="AU87" s="10">
        <v>1236.5</v>
      </c>
      <c r="AV87" s="10">
        <v>1.6040000000000001</v>
      </c>
      <c r="AW87" s="12"/>
      <c r="AX87" s="9" t="s">
        <v>75</v>
      </c>
      <c r="AY87" s="12"/>
      <c r="AZ87" s="12" t="s">
        <v>77</v>
      </c>
      <c r="BA87" s="12"/>
      <c r="BB87" s="10">
        <v>0</v>
      </c>
      <c r="BC87" s="10">
        <v>5</v>
      </c>
      <c r="BD87" s="10">
        <v>18.77</v>
      </c>
      <c r="BE87" s="10">
        <v>0</v>
      </c>
      <c r="BF87" s="10">
        <v>0</v>
      </c>
      <c r="BG87" s="10">
        <v>0</v>
      </c>
      <c r="BH87" s="10">
        <v>0</v>
      </c>
      <c r="BI87" s="10">
        <v>2</v>
      </c>
      <c r="BJ87" s="10">
        <v>3765</v>
      </c>
      <c r="BK87" s="10">
        <v>3.6271676300578033</v>
      </c>
      <c r="BL87" s="10">
        <v>1.8113572918123342</v>
      </c>
      <c r="BM87" s="10">
        <v>595</v>
      </c>
      <c r="BN87" s="9" t="s">
        <v>78</v>
      </c>
      <c r="BO87" s="9" t="s">
        <v>78</v>
      </c>
      <c r="BP87" s="12"/>
      <c r="BQ87" s="12"/>
    </row>
    <row r="88" spans="1:69" s="13" customFormat="1" ht="15" customHeight="1" x14ac:dyDescent="0.25">
      <c r="A88" s="9" t="s">
        <v>65</v>
      </c>
      <c r="B88" s="9" t="s">
        <v>66</v>
      </c>
      <c r="C88" s="9" t="s">
        <v>84</v>
      </c>
      <c r="D88" s="9" t="s">
        <v>85</v>
      </c>
      <c r="E88" s="9" t="s">
        <v>69</v>
      </c>
      <c r="F88" s="10">
        <v>1.97</v>
      </c>
      <c r="G88" s="10">
        <v>1.99</v>
      </c>
      <c r="H88" s="9" t="s">
        <v>86</v>
      </c>
      <c r="I88" s="9" t="s">
        <v>87</v>
      </c>
      <c r="J88" s="10">
        <v>2014</v>
      </c>
      <c r="K88" s="9" t="s">
        <v>88</v>
      </c>
      <c r="L88" s="11">
        <v>41817</v>
      </c>
      <c r="M88" s="11">
        <v>41821</v>
      </c>
      <c r="N88" s="10">
        <v>21.15</v>
      </c>
      <c r="O88" s="10">
        <v>21.51</v>
      </c>
      <c r="P88" s="10">
        <v>21.71</v>
      </c>
      <c r="Q88" s="10">
        <v>-0.92</v>
      </c>
      <c r="R88" s="10">
        <v>21.24</v>
      </c>
      <c r="S88" s="10">
        <v>23.75</v>
      </c>
      <c r="T88" s="9" t="s">
        <v>79</v>
      </c>
      <c r="U88" s="9" t="s">
        <v>73</v>
      </c>
      <c r="V88" s="9" t="s">
        <v>74</v>
      </c>
      <c r="W88" s="10">
        <f>VLOOKUP(V88,Tables!$M$2:$N$9,2,FALSE)</f>
        <v>0.44</v>
      </c>
      <c r="X88" s="10">
        <f>VLOOKUP(V88,Tables!$M$2:$P$9,3,FALSE)</f>
        <v>0.19</v>
      </c>
      <c r="Y88" s="10">
        <f>VLOOKUP(V88,Tables!$M$2:$P$9,4,FALSE)</f>
        <v>2.5000000000000001E-2</v>
      </c>
      <c r="Z88" s="10">
        <v>19.2</v>
      </c>
      <c r="AA88" s="10">
        <v>64</v>
      </c>
      <c r="AB88" s="10">
        <v>301.07051966758036</v>
      </c>
      <c r="AC88" s="10">
        <v>78.739999999999995</v>
      </c>
      <c r="AD88" s="10">
        <v>93035</v>
      </c>
      <c r="AE88" s="10">
        <v>1967.6902500000001</v>
      </c>
      <c r="AF88" s="10">
        <v>92445</v>
      </c>
      <c r="AG88" s="10">
        <v>1988.4919500000001</v>
      </c>
      <c r="AH88" s="10">
        <v>0</v>
      </c>
      <c r="AI88" s="10">
        <v>0</v>
      </c>
      <c r="AJ88" s="10">
        <v>0</v>
      </c>
      <c r="AK88" s="10">
        <v>20.8017</v>
      </c>
      <c r="AL88" s="10">
        <v>-4.1584500000000002</v>
      </c>
      <c r="AM88" s="10">
        <v>3.0766716181850522</v>
      </c>
      <c r="AN88" s="10">
        <v>-15.390349769745939</v>
      </c>
      <c r="AO88" s="10">
        <v>1040</v>
      </c>
      <c r="AP88" s="10">
        <v>165</v>
      </c>
      <c r="AQ88" s="10">
        <v>-530.29999999999995</v>
      </c>
      <c r="AR88" s="10">
        <v>0.81</v>
      </c>
      <c r="AS88" s="10">
        <v>0.81</v>
      </c>
      <c r="AT88" s="10">
        <v>0.42</v>
      </c>
      <c r="AU88" s="10">
        <v>64</v>
      </c>
      <c r="AV88" s="10">
        <v>1.6040000000000001</v>
      </c>
      <c r="AW88" s="12"/>
      <c r="AX88" s="9" t="s">
        <v>75</v>
      </c>
      <c r="AY88" s="12"/>
      <c r="AZ88" s="12" t="s">
        <v>77</v>
      </c>
      <c r="BA88" s="12"/>
      <c r="BB88" s="10">
        <v>0</v>
      </c>
      <c r="BC88" s="10">
        <v>1</v>
      </c>
      <c r="BD88" s="10">
        <v>21.7</v>
      </c>
      <c r="BE88" s="10">
        <v>0</v>
      </c>
      <c r="BF88" s="10">
        <v>0</v>
      </c>
      <c r="BG88" s="10">
        <v>0</v>
      </c>
      <c r="BH88" s="10">
        <v>0</v>
      </c>
      <c r="BI88" s="10">
        <v>2</v>
      </c>
      <c r="BJ88" s="10">
        <v>4355</v>
      </c>
      <c r="BK88" s="10">
        <v>4.1955684007707132</v>
      </c>
      <c r="BL88" s="10">
        <v>1.814312056957831</v>
      </c>
      <c r="BM88" s="10">
        <v>577</v>
      </c>
      <c r="BN88" s="9" t="s">
        <v>78</v>
      </c>
      <c r="BO88" s="9" t="s">
        <v>78</v>
      </c>
      <c r="BP88" s="12"/>
      <c r="BQ88" s="12"/>
    </row>
    <row r="89" spans="1:69" s="13" customFormat="1" ht="15" customHeight="1" x14ac:dyDescent="0.25">
      <c r="A89" s="9" t="s">
        <v>65</v>
      </c>
      <c r="B89" s="9" t="s">
        <v>66</v>
      </c>
      <c r="C89" s="9" t="s">
        <v>84</v>
      </c>
      <c r="D89" s="9" t="s">
        <v>85</v>
      </c>
      <c r="E89" s="9" t="s">
        <v>69</v>
      </c>
      <c r="F89" s="10">
        <v>2.54</v>
      </c>
      <c r="G89" s="10">
        <v>4.03</v>
      </c>
      <c r="H89" s="9" t="s">
        <v>86</v>
      </c>
      <c r="I89" s="9" t="s">
        <v>87</v>
      </c>
      <c r="J89" s="10">
        <v>2014</v>
      </c>
      <c r="K89" s="9" t="s">
        <v>88</v>
      </c>
      <c r="L89" s="11">
        <v>41822</v>
      </c>
      <c r="M89" s="11">
        <v>41851</v>
      </c>
      <c r="N89" s="10">
        <v>23</v>
      </c>
      <c r="O89" s="10">
        <v>37.090000000000003</v>
      </c>
      <c r="P89" s="10">
        <v>37.19</v>
      </c>
      <c r="Q89" s="10">
        <v>-0.27</v>
      </c>
      <c r="R89" s="10">
        <v>37.130000000000003</v>
      </c>
      <c r="S89" s="10">
        <v>42.72</v>
      </c>
      <c r="T89" s="9" t="s">
        <v>79</v>
      </c>
      <c r="U89" s="9" t="s">
        <v>73</v>
      </c>
      <c r="V89" s="9" t="s">
        <v>74</v>
      </c>
      <c r="W89" s="10">
        <f>VLOOKUP(V89,Tables!$M$2:$N$9,2,FALSE)</f>
        <v>0.44</v>
      </c>
      <c r="X89" s="10">
        <f>VLOOKUP(V89,Tables!$M$2:$P$9,3,FALSE)</f>
        <v>0.19</v>
      </c>
      <c r="Y89" s="10">
        <f>VLOOKUP(V89,Tables!$M$2:$P$9,4,FALSE)</f>
        <v>2.5000000000000001E-2</v>
      </c>
      <c r="Z89" s="10">
        <v>19.2</v>
      </c>
      <c r="AA89" s="10">
        <v>1981</v>
      </c>
      <c r="AB89" s="10">
        <v>2771.8440096898539</v>
      </c>
      <c r="AC89" s="10">
        <v>28.53</v>
      </c>
      <c r="AD89" s="10">
        <v>110356</v>
      </c>
      <c r="AE89" s="10">
        <v>2538.1880000000001</v>
      </c>
      <c r="AF89" s="10">
        <v>108586</v>
      </c>
      <c r="AG89" s="10">
        <v>4027.4547400000001</v>
      </c>
      <c r="AH89" s="10">
        <v>0</v>
      </c>
      <c r="AI89" s="10">
        <v>0</v>
      </c>
      <c r="AJ89" s="10">
        <v>0</v>
      </c>
      <c r="AK89" s="10">
        <v>1489.26674</v>
      </c>
      <c r="AL89" s="10">
        <v>1493.6101799999999</v>
      </c>
      <c r="AM89" s="10">
        <v>1.3301848129637275</v>
      </c>
      <c r="AN89" s="10">
        <v>1.3263166162940856</v>
      </c>
      <c r="AO89" s="10">
        <v>1120</v>
      </c>
      <c r="AP89" s="10">
        <v>1047</v>
      </c>
      <c r="AQ89" s="10">
        <v>-6.97</v>
      </c>
      <c r="AR89" s="10">
        <v>2.12</v>
      </c>
      <c r="AS89" s="10">
        <v>2.12</v>
      </c>
      <c r="AT89" s="10">
        <v>1.65</v>
      </c>
      <c r="AU89" s="10">
        <v>1681</v>
      </c>
      <c r="AV89" s="10">
        <v>1.607</v>
      </c>
      <c r="AW89" s="12"/>
      <c r="AX89" s="9" t="s">
        <v>75</v>
      </c>
      <c r="AY89" s="12"/>
      <c r="AZ89" s="12" t="s">
        <v>77</v>
      </c>
      <c r="BA89" s="12"/>
      <c r="BB89" s="10">
        <v>0</v>
      </c>
      <c r="BC89" s="10">
        <v>1</v>
      </c>
      <c r="BD89" s="10">
        <v>22.88</v>
      </c>
      <c r="BE89" s="10">
        <v>0</v>
      </c>
      <c r="BF89" s="10">
        <v>0</v>
      </c>
      <c r="BG89" s="10">
        <v>0</v>
      </c>
      <c r="BH89" s="10">
        <v>0</v>
      </c>
      <c r="BI89" s="10">
        <v>2</v>
      </c>
      <c r="BJ89" s="10">
        <v>5475</v>
      </c>
      <c r="BK89" s="10">
        <v>5.2745664739884397</v>
      </c>
      <c r="BL89" s="10">
        <v>1.2782957951428895</v>
      </c>
      <c r="BM89" s="10">
        <v>189</v>
      </c>
      <c r="BN89" s="9" t="s">
        <v>78</v>
      </c>
      <c r="BO89" s="9" t="s">
        <v>78</v>
      </c>
      <c r="BP89" s="12"/>
      <c r="BQ89" s="12"/>
    </row>
    <row r="90" spans="1:69" s="13" customFormat="1" ht="15" customHeight="1" x14ac:dyDescent="0.25">
      <c r="A90" s="9" t="s">
        <v>65</v>
      </c>
      <c r="B90" s="9" t="s">
        <v>66</v>
      </c>
      <c r="C90" s="9" t="s">
        <v>84</v>
      </c>
      <c r="D90" s="9" t="s">
        <v>85</v>
      </c>
      <c r="E90" s="9" t="s">
        <v>69</v>
      </c>
      <c r="F90" s="10">
        <v>4.03</v>
      </c>
      <c r="G90" s="10">
        <v>7.77</v>
      </c>
      <c r="H90" s="9" t="s">
        <v>86</v>
      </c>
      <c r="I90" s="9" t="s">
        <v>87</v>
      </c>
      <c r="J90" s="10">
        <v>2014</v>
      </c>
      <c r="K90" s="9" t="s">
        <v>88</v>
      </c>
      <c r="L90" s="11">
        <v>41851</v>
      </c>
      <c r="M90" s="11">
        <v>41899</v>
      </c>
      <c r="N90" s="10">
        <v>37.090000000000003</v>
      </c>
      <c r="O90" s="10">
        <v>69.44</v>
      </c>
      <c r="P90" s="10">
        <v>68.12</v>
      </c>
      <c r="Q90" s="10">
        <v>1.94</v>
      </c>
      <c r="R90" s="10">
        <v>67.83</v>
      </c>
      <c r="S90" s="10">
        <v>76.239999999999995</v>
      </c>
      <c r="T90" s="9" t="s">
        <v>89</v>
      </c>
      <c r="U90" s="9" t="s">
        <v>90</v>
      </c>
      <c r="V90" s="9" t="s">
        <v>74</v>
      </c>
      <c r="W90" s="10">
        <f>VLOOKUP(V90,Tables!$M$2:$N$9,2,FALSE)</f>
        <v>0.44</v>
      </c>
      <c r="X90" s="10">
        <f>VLOOKUP(V90,Tables!$M$2:$P$9,3,FALSE)</f>
        <v>0.19</v>
      </c>
      <c r="Y90" s="10">
        <f>VLOOKUP(V90,Tables!$M$2:$P$9,4,FALSE)</f>
        <v>2.5000000000000001E-2</v>
      </c>
      <c r="Z90" s="10">
        <v>19.2</v>
      </c>
      <c r="AA90" s="10">
        <v>4550</v>
      </c>
      <c r="AB90" s="10">
        <v>5816.9204146157363</v>
      </c>
      <c r="AC90" s="10">
        <v>21.78</v>
      </c>
      <c r="AD90" s="10">
        <v>108586</v>
      </c>
      <c r="AE90" s="10">
        <v>4027.4547400000001</v>
      </c>
      <c r="AF90" s="10">
        <v>111861</v>
      </c>
      <c r="AG90" s="10">
        <v>7767.6278400000001</v>
      </c>
      <c r="AH90" s="10">
        <v>0</v>
      </c>
      <c r="AI90" s="10">
        <v>0</v>
      </c>
      <c r="AJ90" s="10">
        <v>0</v>
      </c>
      <c r="AK90" s="10">
        <v>3740.1731</v>
      </c>
      <c r="AL90" s="10">
        <v>3560.0768899999998</v>
      </c>
      <c r="AM90" s="10">
        <v>1.2165212353406851</v>
      </c>
      <c r="AN90" s="10">
        <v>1.2780622836491602</v>
      </c>
      <c r="AO90" s="10">
        <v>1830</v>
      </c>
      <c r="AP90" s="10">
        <v>1569</v>
      </c>
      <c r="AQ90" s="10">
        <v>-16.63</v>
      </c>
      <c r="AR90" s="10">
        <v>1.66</v>
      </c>
      <c r="AS90" s="10">
        <v>1.69</v>
      </c>
      <c r="AT90" s="10">
        <v>1.31</v>
      </c>
      <c r="AU90" s="10">
        <v>4000</v>
      </c>
      <c r="AV90" s="10">
        <v>1.2290000000000001</v>
      </c>
      <c r="AW90" s="12"/>
      <c r="AX90" s="9" t="s">
        <v>75</v>
      </c>
      <c r="AY90" s="12"/>
      <c r="AZ90" s="12" t="s">
        <v>77</v>
      </c>
      <c r="BA90" s="12"/>
      <c r="BB90" s="10">
        <v>0</v>
      </c>
      <c r="BC90" s="10">
        <v>5</v>
      </c>
      <c r="BD90" s="10">
        <v>23.41</v>
      </c>
      <c r="BE90" s="10">
        <v>0</v>
      </c>
      <c r="BF90" s="10">
        <v>0</v>
      </c>
      <c r="BG90" s="10">
        <v>0</v>
      </c>
      <c r="BH90" s="10">
        <v>0</v>
      </c>
      <c r="BI90" s="10">
        <v>2</v>
      </c>
      <c r="BJ90" s="10">
        <v>7305</v>
      </c>
      <c r="BK90" s="10">
        <v>7.0375722543352603</v>
      </c>
      <c r="BL90" s="10">
        <v>1.232149399453961</v>
      </c>
      <c r="BM90" s="10">
        <v>134</v>
      </c>
      <c r="BN90" s="9" t="s">
        <v>78</v>
      </c>
      <c r="BO90" s="9" t="s">
        <v>78</v>
      </c>
      <c r="BP90" s="12"/>
      <c r="BQ90" s="12"/>
    </row>
    <row r="91" spans="1:69" s="13" customFormat="1" ht="15" customHeight="1" x14ac:dyDescent="0.25">
      <c r="A91" s="9" t="s">
        <v>65</v>
      </c>
      <c r="B91" s="9" t="s">
        <v>66</v>
      </c>
      <c r="C91" s="9" t="s">
        <v>84</v>
      </c>
      <c r="D91" s="9" t="s">
        <v>158</v>
      </c>
      <c r="E91" s="9" t="s">
        <v>69</v>
      </c>
      <c r="F91" s="10">
        <v>0.83</v>
      </c>
      <c r="G91" s="10">
        <v>2.81</v>
      </c>
      <c r="H91" s="9" t="s">
        <v>86</v>
      </c>
      <c r="I91" s="9"/>
      <c r="J91" s="10">
        <v>2015</v>
      </c>
      <c r="K91" s="9" t="s">
        <v>157</v>
      </c>
      <c r="L91" s="11">
        <v>42111</v>
      </c>
      <c r="M91" s="11">
        <v>42216</v>
      </c>
      <c r="N91" s="10">
        <v>7.63</v>
      </c>
      <c r="O91" s="10">
        <v>37.299999999999997</v>
      </c>
      <c r="P91" s="10">
        <v>37.06</v>
      </c>
      <c r="Q91" s="10">
        <v>0.65</v>
      </c>
      <c r="R91" s="10">
        <v>36.76</v>
      </c>
      <c r="S91" s="10">
        <v>57.51</v>
      </c>
      <c r="T91" s="9" t="s">
        <v>79</v>
      </c>
      <c r="U91" s="9" t="s">
        <v>73</v>
      </c>
      <c r="V91" s="9" t="s">
        <v>74</v>
      </c>
      <c r="W91" s="10">
        <f>VLOOKUP(V91,Tables!$M$2:$N$9,2,FALSE)</f>
        <v>0.44</v>
      </c>
      <c r="X91" s="10">
        <f>VLOOKUP(V91,Tables!$M$2:$P$9,3,FALSE)</f>
        <v>0.19</v>
      </c>
      <c r="Y91" s="10">
        <f>VLOOKUP(V91,Tables!$M$2:$P$9,4,FALSE)</f>
        <v>2.5000000000000001E-2</v>
      </c>
      <c r="Z91" s="10">
        <v>19.2</v>
      </c>
      <c r="AA91" s="10">
        <v>3057.5</v>
      </c>
      <c r="AB91" s="10">
        <v>5478.6290098689942</v>
      </c>
      <c r="AC91" s="10">
        <v>44.19</v>
      </c>
      <c r="AD91" s="10">
        <v>108150</v>
      </c>
      <c r="AE91" s="10">
        <v>825.18449999999996</v>
      </c>
      <c r="AF91" s="10">
        <v>75407</v>
      </c>
      <c r="AG91" s="10">
        <v>2812.6810999999998</v>
      </c>
      <c r="AH91" s="10">
        <v>0</v>
      </c>
      <c r="AI91" s="10">
        <v>0</v>
      </c>
      <c r="AJ91" s="10">
        <v>0</v>
      </c>
      <c r="AK91" s="10">
        <v>1987.4965999999999</v>
      </c>
      <c r="AL91" s="10">
        <v>1946.77682</v>
      </c>
      <c r="AM91" s="10">
        <v>1.5383674115467669</v>
      </c>
      <c r="AN91" s="10">
        <v>1.5705446914043286</v>
      </c>
      <c r="AO91" s="10">
        <v>25015</v>
      </c>
      <c r="AP91" s="10">
        <v>3610</v>
      </c>
      <c r="AQ91" s="10">
        <v>-592.94000000000005</v>
      </c>
      <c r="AR91" s="10">
        <v>1.8</v>
      </c>
      <c r="AS91" s="10">
        <v>1.81</v>
      </c>
      <c r="AT91" s="10">
        <v>1.51</v>
      </c>
      <c r="AU91" s="10">
        <v>2261.5</v>
      </c>
      <c r="AV91" s="10">
        <v>1.621</v>
      </c>
      <c r="AW91" s="12"/>
      <c r="AX91" s="9" t="s">
        <v>123</v>
      </c>
      <c r="AY91" s="12"/>
      <c r="AZ91" s="12" t="s">
        <v>77</v>
      </c>
      <c r="BA91" s="12"/>
      <c r="BB91" s="10">
        <v>0</v>
      </c>
      <c r="BC91" s="10">
        <v>3</v>
      </c>
      <c r="BD91" s="10">
        <v>20.41</v>
      </c>
      <c r="BE91" s="10">
        <v>0</v>
      </c>
      <c r="BF91" s="10">
        <v>0</v>
      </c>
      <c r="BG91" s="10">
        <v>0</v>
      </c>
      <c r="BH91" s="10">
        <v>0</v>
      </c>
      <c r="BI91" s="10">
        <v>2</v>
      </c>
      <c r="BJ91" s="10">
        <v>28005</v>
      </c>
      <c r="BK91" s="10">
        <v>25.184352517985612</v>
      </c>
      <c r="BL91" s="10">
        <v>1.6003473484507913</v>
      </c>
      <c r="BM91" s="10">
        <v>640</v>
      </c>
      <c r="BN91" s="9" t="s">
        <v>78</v>
      </c>
      <c r="BO91" s="9" t="s">
        <v>78</v>
      </c>
      <c r="BP91" s="12"/>
      <c r="BQ91" s="12"/>
    </row>
    <row r="92" spans="1:69" s="13" customFormat="1" ht="15" customHeight="1" x14ac:dyDescent="0.25">
      <c r="A92" s="9" t="s">
        <v>65</v>
      </c>
      <c r="B92" s="9" t="s">
        <v>66</v>
      </c>
      <c r="C92" s="9" t="s">
        <v>275</v>
      </c>
      <c r="D92" s="9" t="s">
        <v>276</v>
      </c>
      <c r="E92" s="9" t="s">
        <v>69</v>
      </c>
      <c r="F92" s="10">
        <v>0.45</v>
      </c>
      <c r="G92" s="10">
        <v>1.03</v>
      </c>
      <c r="H92" s="9" t="s">
        <v>86</v>
      </c>
      <c r="I92" s="9"/>
      <c r="J92" s="10">
        <v>2015</v>
      </c>
      <c r="K92" s="9" t="s">
        <v>71</v>
      </c>
      <c r="L92" s="11">
        <v>42091</v>
      </c>
      <c r="M92" s="11">
        <v>42145</v>
      </c>
      <c r="N92" s="10">
        <v>4.47</v>
      </c>
      <c r="O92" s="10">
        <v>10.38</v>
      </c>
      <c r="P92" s="10">
        <v>11.49</v>
      </c>
      <c r="Q92" s="10">
        <v>-9.66</v>
      </c>
      <c r="R92" s="10">
        <v>10.78</v>
      </c>
      <c r="S92" s="10">
        <v>14.01</v>
      </c>
      <c r="T92" s="9" t="s">
        <v>72</v>
      </c>
      <c r="U92" s="9" t="s">
        <v>73</v>
      </c>
      <c r="V92" s="9" t="s">
        <v>74</v>
      </c>
      <c r="W92" s="10">
        <f>VLOOKUP(V92,Tables!$M$2:$N$9,2,FALSE)</f>
        <v>0.44</v>
      </c>
      <c r="X92" s="10">
        <f>VLOOKUP(V92,Tables!$M$2:$P$9,3,FALSE)</f>
        <v>0.19</v>
      </c>
      <c r="Y92" s="10">
        <f>VLOOKUP(V92,Tables!$M$2:$P$9,4,FALSE)</f>
        <v>2.5000000000000001E-2</v>
      </c>
      <c r="Z92" s="10">
        <v>19.2</v>
      </c>
      <c r="AA92" s="10">
        <v>865</v>
      </c>
      <c r="AB92" s="10">
        <v>1162.9593649963174</v>
      </c>
      <c r="AC92" s="10">
        <v>25.62</v>
      </c>
      <c r="AD92" s="10">
        <v>101400</v>
      </c>
      <c r="AE92" s="10">
        <v>453.25799999999998</v>
      </c>
      <c r="AF92" s="10">
        <v>98930</v>
      </c>
      <c r="AG92" s="10">
        <v>1026.8933999999999</v>
      </c>
      <c r="AH92" s="10">
        <v>0</v>
      </c>
      <c r="AI92" s="10">
        <v>0</v>
      </c>
      <c r="AJ92" s="10">
        <v>0</v>
      </c>
      <c r="AK92" s="10">
        <v>573.6354</v>
      </c>
      <c r="AL92" s="10">
        <v>613.20740000000001</v>
      </c>
      <c r="AM92" s="10">
        <v>1.5079264633946929</v>
      </c>
      <c r="AN92" s="10">
        <v>1.4106157231631582</v>
      </c>
      <c r="AO92" s="10">
        <v>2470</v>
      </c>
      <c r="AP92" s="10">
        <v>2478</v>
      </c>
      <c r="AQ92" s="10">
        <v>0.32</v>
      </c>
      <c r="AR92" s="10">
        <v>2.2799999999999998</v>
      </c>
      <c r="AS92" s="10">
        <v>2.2400000000000002</v>
      </c>
      <c r="AT92" s="10">
        <v>1.56</v>
      </c>
      <c r="AU92" s="10">
        <v>794</v>
      </c>
      <c r="AV92" s="10">
        <v>1.9650000000000001</v>
      </c>
      <c r="AW92" s="12"/>
      <c r="AX92" s="9" t="s">
        <v>123</v>
      </c>
      <c r="AY92" s="12"/>
      <c r="AZ92" s="12" t="s">
        <v>77</v>
      </c>
      <c r="BA92" s="12"/>
      <c r="BB92" s="10">
        <v>0</v>
      </c>
      <c r="BC92" s="10">
        <v>2</v>
      </c>
      <c r="BD92" s="10">
        <v>16.55</v>
      </c>
      <c r="BE92" s="10">
        <v>0</v>
      </c>
      <c r="BF92" s="10">
        <v>0</v>
      </c>
      <c r="BG92" s="10">
        <v>0</v>
      </c>
      <c r="BH92" s="10">
        <v>0</v>
      </c>
      <c r="BI92" s="10">
        <v>1</v>
      </c>
      <c r="BJ92" s="10">
        <v>2470</v>
      </c>
      <c r="BK92" s="10">
        <v>2.4358974358974357</v>
      </c>
      <c r="BL92" s="10">
        <v>1.507905433933346</v>
      </c>
      <c r="BM92" s="10">
        <v>640</v>
      </c>
      <c r="BN92" s="9" t="s">
        <v>78</v>
      </c>
      <c r="BO92" s="9" t="s">
        <v>78</v>
      </c>
      <c r="BP92" s="12"/>
      <c r="BQ92" s="12"/>
    </row>
    <row r="93" spans="1:69" s="13" customFormat="1" ht="15" customHeight="1" x14ac:dyDescent="0.25">
      <c r="A93" s="9" t="s">
        <v>65</v>
      </c>
      <c r="B93" s="9" t="s">
        <v>66</v>
      </c>
      <c r="C93" s="9" t="s">
        <v>275</v>
      </c>
      <c r="D93" s="9" t="s">
        <v>276</v>
      </c>
      <c r="E93" s="9" t="s">
        <v>69</v>
      </c>
      <c r="F93" s="10">
        <v>1.03</v>
      </c>
      <c r="G93" s="10">
        <v>5.52</v>
      </c>
      <c r="H93" s="9" t="s">
        <v>86</v>
      </c>
      <c r="I93" s="9"/>
      <c r="J93" s="10">
        <v>2015</v>
      </c>
      <c r="K93" s="9" t="s">
        <v>71</v>
      </c>
      <c r="L93" s="11">
        <v>42145</v>
      </c>
      <c r="M93" s="11">
        <v>42229</v>
      </c>
      <c r="N93" s="10">
        <v>10.38</v>
      </c>
      <c r="O93" s="10">
        <v>60.54</v>
      </c>
      <c r="P93" s="10">
        <v>54.2</v>
      </c>
      <c r="Q93" s="10">
        <v>11.7</v>
      </c>
      <c r="R93" s="10">
        <v>54.91</v>
      </c>
      <c r="S93" s="10">
        <v>54.82</v>
      </c>
      <c r="T93" s="9" t="s">
        <v>79</v>
      </c>
      <c r="U93" s="9" t="s">
        <v>73</v>
      </c>
      <c r="V93" s="9" t="s">
        <v>74</v>
      </c>
      <c r="W93" s="10">
        <f>VLOOKUP(V93,Tables!$M$2:$N$9,2,FALSE)</f>
        <v>0.44</v>
      </c>
      <c r="X93" s="10">
        <f>VLOOKUP(V93,Tables!$M$2:$P$9,3,FALSE)</f>
        <v>0.19</v>
      </c>
      <c r="Y93" s="10">
        <f>VLOOKUP(V93,Tables!$M$2:$P$9,4,FALSE)</f>
        <v>2.5000000000000001E-2</v>
      </c>
      <c r="Z93" s="10">
        <v>19.2</v>
      </c>
      <c r="AA93" s="10">
        <v>5022.5</v>
      </c>
      <c r="AB93" s="10">
        <v>5096.3525325315259</v>
      </c>
      <c r="AC93" s="10">
        <v>1.45</v>
      </c>
      <c r="AD93" s="10">
        <v>98930</v>
      </c>
      <c r="AE93" s="10">
        <v>1026.8933999999999</v>
      </c>
      <c r="AF93" s="10">
        <v>91123</v>
      </c>
      <c r="AG93" s="10">
        <v>5516.5864199999996</v>
      </c>
      <c r="AH93" s="10">
        <v>0</v>
      </c>
      <c r="AI93" s="10">
        <v>0</v>
      </c>
      <c r="AJ93" s="10">
        <v>0</v>
      </c>
      <c r="AK93" s="10">
        <v>4489.6930199999997</v>
      </c>
      <c r="AL93" s="10">
        <v>3976.6705299999999</v>
      </c>
      <c r="AM93" s="10">
        <v>1.1186733653340066</v>
      </c>
      <c r="AN93" s="10">
        <v>1.262991228996786</v>
      </c>
      <c r="AO93" s="10">
        <v>2565</v>
      </c>
      <c r="AP93" s="10">
        <v>2713</v>
      </c>
      <c r="AQ93" s="10">
        <v>5.46</v>
      </c>
      <c r="AR93" s="10">
        <v>2.2400000000000002</v>
      </c>
      <c r="AS93" s="10">
        <v>2.38</v>
      </c>
      <c r="AT93" s="10">
        <v>2.1</v>
      </c>
      <c r="AU93" s="10">
        <v>2513.5</v>
      </c>
      <c r="AV93" s="10">
        <v>1.621</v>
      </c>
      <c r="AW93" s="12"/>
      <c r="AX93" s="9" t="s">
        <v>123</v>
      </c>
      <c r="AY93" s="12"/>
      <c r="AZ93" s="12" t="s">
        <v>77</v>
      </c>
      <c r="BA93" s="12"/>
      <c r="BB93" s="10">
        <v>0</v>
      </c>
      <c r="BC93" s="10">
        <v>2</v>
      </c>
      <c r="BD93" s="10">
        <v>22.76</v>
      </c>
      <c r="BE93" s="10">
        <v>0</v>
      </c>
      <c r="BF93" s="10">
        <v>0</v>
      </c>
      <c r="BG93" s="10">
        <v>0</v>
      </c>
      <c r="BH93" s="10">
        <v>0</v>
      </c>
      <c r="BI93" s="10">
        <v>2</v>
      </c>
      <c r="BJ93" s="10">
        <v>5035</v>
      </c>
      <c r="BK93" s="10">
        <v>4.9654832347140037</v>
      </c>
      <c r="BL93" s="10">
        <v>1.1600058761254501</v>
      </c>
      <c r="BM93" s="10">
        <v>537</v>
      </c>
      <c r="BN93" s="9" t="s">
        <v>78</v>
      </c>
      <c r="BO93" s="9" t="s">
        <v>78</v>
      </c>
      <c r="BP93" s="12"/>
      <c r="BQ93" s="12"/>
    </row>
    <row r="94" spans="1:69" s="13" customFormat="1" ht="15" customHeight="1" x14ac:dyDescent="0.25">
      <c r="A94" s="9" t="s">
        <v>65</v>
      </c>
      <c r="B94" s="9" t="s">
        <v>66</v>
      </c>
      <c r="C94" s="9" t="s">
        <v>142</v>
      </c>
      <c r="D94" s="9" t="s">
        <v>143</v>
      </c>
      <c r="E94" s="9" t="s">
        <v>69</v>
      </c>
      <c r="F94" s="10">
        <v>7.0000000000000007E-2</v>
      </c>
      <c r="G94" s="10">
        <v>0.97</v>
      </c>
      <c r="H94" s="9" t="s">
        <v>86</v>
      </c>
      <c r="I94" s="9"/>
      <c r="J94" s="10">
        <v>2014</v>
      </c>
      <c r="K94" s="9" t="s">
        <v>144</v>
      </c>
      <c r="L94" s="11">
        <v>41860</v>
      </c>
      <c r="M94" s="11">
        <v>42247</v>
      </c>
      <c r="N94" s="10">
        <v>13.5</v>
      </c>
      <c r="O94" s="10">
        <v>353</v>
      </c>
      <c r="P94" s="10">
        <v>357.03</v>
      </c>
      <c r="Q94" s="10">
        <v>-1.1299999999999999</v>
      </c>
      <c r="R94" s="10">
        <v>375.05</v>
      </c>
      <c r="S94" s="10">
        <v>325.2</v>
      </c>
      <c r="T94" s="9" t="s">
        <v>81</v>
      </c>
      <c r="U94" s="9" t="s">
        <v>82</v>
      </c>
      <c r="V94" s="9" t="s">
        <v>74</v>
      </c>
      <c r="W94" s="10">
        <f>VLOOKUP(V94,Tables!$M$2:$N$9,2,FALSE)</f>
        <v>0.44</v>
      </c>
      <c r="X94" s="10">
        <f>VLOOKUP(V94,Tables!$M$2:$P$9,3,FALSE)</f>
        <v>0.19</v>
      </c>
      <c r="Y94" s="10">
        <f>VLOOKUP(V94,Tables!$M$2:$P$9,4,FALSE)</f>
        <v>2.5000000000000001E-2</v>
      </c>
      <c r="Z94" s="10">
        <v>19.2</v>
      </c>
      <c r="AA94" s="10">
        <v>431.79</v>
      </c>
      <c r="AB94" s="10">
        <v>389.68377604863508</v>
      </c>
      <c r="AC94" s="10">
        <v>-10.81</v>
      </c>
      <c r="AD94" s="10">
        <v>981</v>
      </c>
      <c r="AE94" s="10">
        <v>13.243499999999999</v>
      </c>
      <c r="AF94" s="10">
        <v>551</v>
      </c>
      <c r="AG94" s="10">
        <v>194.50299999999999</v>
      </c>
      <c r="AH94" s="10">
        <v>0</v>
      </c>
      <c r="AI94" s="10">
        <v>0</v>
      </c>
      <c r="AJ94" s="10">
        <v>0</v>
      </c>
      <c r="AK94" s="10">
        <v>181.2595</v>
      </c>
      <c r="AL94" s="10">
        <v>193.40905000000001</v>
      </c>
      <c r="AM94" s="10">
        <v>2.382164796879612</v>
      </c>
      <c r="AN94" s="10">
        <v>2.2325222113442984</v>
      </c>
      <c r="AO94" s="10">
        <v>397</v>
      </c>
      <c r="AP94" s="10">
        <v>0</v>
      </c>
      <c r="AQ94" s="10">
        <v>0</v>
      </c>
      <c r="AR94" s="10">
        <v>1.65</v>
      </c>
      <c r="AS94" s="10">
        <v>1.58</v>
      </c>
      <c r="AT94" s="10">
        <v>0.84</v>
      </c>
      <c r="AU94" s="10">
        <v>219.5</v>
      </c>
      <c r="AV94" s="10">
        <v>1.139</v>
      </c>
      <c r="AW94" s="12"/>
      <c r="AX94" s="9" t="s">
        <v>75</v>
      </c>
      <c r="AY94" s="12"/>
      <c r="AZ94" s="12" t="s">
        <v>77</v>
      </c>
      <c r="BA94" s="12"/>
      <c r="BB94" s="10">
        <v>0</v>
      </c>
      <c r="BC94" s="10">
        <v>54</v>
      </c>
      <c r="BD94" s="10">
        <v>20.16</v>
      </c>
      <c r="BE94" s="10">
        <v>0</v>
      </c>
      <c r="BF94" s="10">
        <v>0</v>
      </c>
      <c r="BG94" s="10">
        <v>0</v>
      </c>
      <c r="BH94" s="10">
        <v>0</v>
      </c>
      <c r="BI94" s="10">
        <v>1</v>
      </c>
      <c r="BJ94" s="10">
        <v>397</v>
      </c>
      <c r="BK94" s="10">
        <v>40.468909276248723</v>
      </c>
      <c r="BL94" s="10">
        <v>2.3821187997550521</v>
      </c>
      <c r="BM94" s="10">
        <v>640</v>
      </c>
      <c r="BN94" s="9" t="s">
        <v>78</v>
      </c>
      <c r="BO94" s="9" t="s">
        <v>78</v>
      </c>
      <c r="BP94" s="12"/>
      <c r="BQ94" s="12"/>
    </row>
    <row r="95" spans="1:69" s="13" customFormat="1" ht="15" customHeight="1" x14ac:dyDescent="0.25">
      <c r="A95" s="9" t="s">
        <v>65</v>
      </c>
      <c r="B95" s="9" t="s">
        <v>66</v>
      </c>
      <c r="C95" s="9" t="s">
        <v>244</v>
      </c>
      <c r="D95" s="9" t="s">
        <v>245</v>
      </c>
      <c r="E95" s="9" t="s">
        <v>69</v>
      </c>
      <c r="F95" s="10">
        <v>5.49</v>
      </c>
      <c r="G95" s="10">
        <v>6.52</v>
      </c>
      <c r="H95" s="9" t="s">
        <v>86</v>
      </c>
      <c r="I95" s="9" t="s">
        <v>246</v>
      </c>
      <c r="J95" s="10">
        <v>2014</v>
      </c>
      <c r="K95" s="9" t="s">
        <v>144</v>
      </c>
      <c r="L95" s="11">
        <v>42188</v>
      </c>
      <c r="M95" s="11">
        <v>42202</v>
      </c>
      <c r="N95" s="10">
        <v>133.44</v>
      </c>
      <c r="O95" s="10">
        <v>158.75</v>
      </c>
      <c r="P95" s="10">
        <v>148.05000000000001</v>
      </c>
      <c r="Q95" s="10">
        <v>7.23</v>
      </c>
      <c r="R95" s="10">
        <v>149.24</v>
      </c>
      <c r="S95" s="10">
        <v>151.16</v>
      </c>
      <c r="T95" s="9" t="s">
        <v>81</v>
      </c>
      <c r="U95" s="9" t="s">
        <v>82</v>
      </c>
      <c r="V95" s="9" t="s">
        <v>74</v>
      </c>
      <c r="W95" s="10">
        <f>VLOOKUP(V95,Tables!$M$2:$N$9,2,FALSE)</f>
        <v>0.44</v>
      </c>
      <c r="X95" s="10">
        <f>VLOOKUP(V95,Tables!$M$2:$P$9,3,FALSE)</f>
        <v>0.19</v>
      </c>
      <c r="Y95" s="10">
        <f>VLOOKUP(V95,Tables!$M$2:$P$9,4,FALSE)</f>
        <v>2.5000000000000001E-2</v>
      </c>
      <c r="Z95" s="10">
        <v>19.2</v>
      </c>
      <c r="AA95" s="10">
        <v>2837.5</v>
      </c>
      <c r="AB95" s="10">
        <v>3442.5871019237215</v>
      </c>
      <c r="AC95" s="10">
        <v>17.579999999999998</v>
      </c>
      <c r="AD95" s="10">
        <v>115199</v>
      </c>
      <c r="AE95" s="10">
        <v>15372.154560000001</v>
      </c>
      <c r="AF95" s="10">
        <v>114924</v>
      </c>
      <c r="AG95" s="10">
        <v>18244.185000000001</v>
      </c>
      <c r="AH95" s="10">
        <v>0</v>
      </c>
      <c r="AI95" s="10">
        <v>0</v>
      </c>
      <c r="AJ95" s="10">
        <v>0</v>
      </c>
      <c r="AK95" s="10">
        <v>2872.03044</v>
      </c>
      <c r="AL95" s="10">
        <v>1779.1032</v>
      </c>
      <c r="AM95" s="10">
        <v>0.987976993725735</v>
      </c>
      <c r="AN95" s="10">
        <v>1.5949046688241582</v>
      </c>
      <c r="AO95" s="10">
        <v>275</v>
      </c>
      <c r="AP95" s="10">
        <v>510</v>
      </c>
      <c r="AQ95" s="10">
        <v>46.08</v>
      </c>
      <c r="AR95" s="10">
        <v>1.21</v>
      </c>
      <c r="AS95" s="10">
        <v>1.25</v>
      </c>
      <c r="AT95" s="10">
        <v>1.24</v>
      </c>
      <c r="AU95" s="10">
        <v>2837.5</v>
      </c>
      <c r="AV95" s="10">
        <v>1.139</v>
      </c>
      <c r="AW95" s="12"/>
      <c r="AX95" s="9" t="s">
        <v>75</v>
      </c>
      <c r="AY95" s="12"/>
      <c r="AZ95" s="12" t="s">
        <v>77</v>
      </c>
      <c r="BA95" s="12"/>
      <c r="BB95" s="10">
        <v>0</v>
      </c>
      <c r="BC95" s="10">
        <v>2</v>
      </c>
      <c r="BD95" s="10">
        <v>22.75</v>
      </c>
      <c r="BE95" s="10">
        <v>0</v>
      </c>
      <c r="BF95" s="10">
        <v>0</v>
      </c>
      <c r="BG95" s="10">
        <v>1</v>
      </c>
      <c r="BH95" s="10">
        <v>0</v>
      </c>
      <c r="BI95" s="10">
        <v>1</v>
      </c>
      <c r="BJ95" s="10">
        <v>7490</v>
      </c>
      <c r="BK95" s="10">
        <v>6.5701754385964914</v>
      </c>
      <c r="BL95" s="10">
        <v>1.4711860766581526</v>
      </c>
      <c r="BM95" s="10">
        <v>640</v>
      </c>
      <c r="BN95" s="9" t="s">
        <v>78</v>
      </c>
      <c r="BO95" s="9" t="s">
        <v>78</v>
      </c>
      <c r="BP95" s="12"/>
      <c r="BQ95" s="12"/>
    </row>
    <row r="96" spans="1:69" s="13" customFormat="1" ht="15" customHeight="1" x14ac:dyDescent="0.25">
      <c r="A96" s="9" t="s">
        <v>65</v>
      </c>
      <c r="B96" s="9" t="s">
        <v>66</v>
      </c>
      <c r="C96" s="9" t="s">
        <v>244</v>
      </c>
      <c r="D96" s="9" t="s">
        <v>245</v>
      </c>
      <c r="E96" s="9" t="s">
        <v>69</v>
      </c>
      <c r="F96" s="10">
        <v>6.52</v>
      </c>
      <c r="G96" s="10">
        <v>10.08</v>
      </c>
      <c r="H96" s="9" t="s">
        <v>86</v>
      </c>
      <c r="I96" s="9" t="s">
        <v>246</v>
      </c>
      <c r="J96" s="10">
        <v>2014</v>
      </c>
      <c r="K96" s="9" t="s">
        <v>144</v>
      </c>
      <c r="L96" s="11">
        <v>42202</v>
      </c>
      <c r="M96" s="11">
        <v>42276</v>
      </c>
      <c r="N96" s="10">
        <v>158.75</v>
      </c>
      <c r="O96" s="10">
        <v>252.35</v>
      </c>
      <c r="P96" s="10">
        <v>250.58</v>
      </c>
      <c r="Q96" s="10">
        <v>0.71</v>
      </c>
      <c r="R96" s="10">
        <v>255.8</v>
      </c>
      <c r="S96" s="10">
        <v>268.08</v>
      </c>
      <c r="T96" s="9" t="s">
        <v>81</v>
      </c>
      <c r="U96" s="9" t="s">
        <v>82</v>
      </c>
      <c r="V96" s="9" t="s">
        <v>74</v>
      </c>
      <c r="W96" s="10">
        <f>VLOOKUP(V96,Tables!$M$2:$N$9,2,FALSE)</f>
        <v>0.44</v>
      </c>
      <c r="X96" s="10">
        <f>VLOOKUP(V96,Tables!$M$2:$P$9,3,FALSE)</f>
        <v>0.19</v>
      </c>
      <c r="Y96" s="10">
        <f>VLOOKUP(V96,Tables!$M$2:$P$9,4,FALSE)</f>
        <v>2.5000000000000001E-2</v>
      </c>
      <c r="Z96" s="10">
        <v>19.2</v>
      </c>
      <c r="AA96" s="10">
        <v>19312.5</v>
      </c>
      <c r="AB96" s="10">
        <v>23153.313589332069</v>
      </c>
      <c r="AC96" s="10">
        <v>16.59</v>
      </c>
      <c r="AD96" s="10">
        <v>114924</v>
      </c>
      <c r="AE96" s="10">
        <v>18244.185000000001</v>
      </c>
      <c r="AF96" s="10">
        <v>111833</v>
      </c>
      <c r="AG96" s="10">
        <v>28221.057550000001</v>
      </c>
      <c r="AH96" s="10">
        <v>0</v>
      </c>
      <c r="AI96" s="10">
        <v>0</v>
      </c>
      <c r="AJ96" s="10">
        <v>0</v>
      </c>
      <c r="AK96" s="10">
        <v>9976.87255</v>
      </c>
      <c r="AL96" s="10">
        <v>10362.696400000001</v>
      </c>
      <c r="AM96" s="10">
        <v>1.9357268425765346</v>
      </c>
      <c r="AN96" s="10">
        <v>1.8636558724233203</v>
      </c>
      <c r="AO96" s="10">
        <v>2935</v>
      </c>
      <c r="AP96" s="10">
        <v>1965</v>
      </c>
      <c r="AQ96" s="10">
        <v>-49.36</v>
      </c>
      <c r="AR96" s="10">
        <v>1.1399999999999999</v>
      </c>
      <c r="AS96" s="10">
        <v>1.1299999999999999</v>
      </c>
      <c r="AT96" s="10">
        <v>0.63</v>
      </c>
      <c r="AU96" s="10">
        <v>18975</v>
      </c>
      <c r="AV96" s="10">
        <v>1.1399999999999999</v>
      </c>
      <c r="AW96" s="12"/>
      <c r="AX96" s="9" t="s">
        <v>75</v>
      </c>
      <c r="AY96" s="12"/>
      <c r="AZ96" s="12" t="s">
        <v>77</v>
      </c>
      <c r="BA96" s="12"/>
      <c r="BB96" s="10">
        <v>0</v>
      </c>
      <c r="BC96" s="10">
        <v>11</v>
      </c>
      <c r="BD96" s="10">
        <v>26.63</v>
      </c>
      <c r="BE96" s="10">
        <v>0</v>
      </c>
      <c r="BF96" s="10">
        <v>0</v>
      </c>
      <c r="BG96" s="10">
        <v>0</v>
      </c>
      <c r="BH96" s="10">
        <v>0</v>
      </c>
      <c r="BI96" s="10">
        <v>2</v>
      </c>
      <c r="BJ96" s="10">
        <v>10281</v>
      </c>
      <c r="BK96" s="10">
        <v>9.0184210526315791</v>
      </c>
      <c r="BL96" s="10">
        <v>1.6341423709047815</v>
      </c>
      <c r="BM96" s="10">
        <v>640</v>
      </c>
      <c r="BN96" s="9" t="s">
        <v>78</v>
      </c>
      <c r="BO96" s="9" t="s">
        <v>78</v>
      </c>
      <c r="BP96" s="12"/>
      <c r="BQ96" s="12"/>
    </row>
    <row r="97" spans="1:69" s="13" customFormat="1" ht="15" customHeight="1" x14ac:dyDescent="0.25">
      <c r="A97" s="9" t="s">
        <v>65</v>
      </c>
      <c r="B97" s="9" t="s">
        <v>66</v>
      </c>
      <c r="C97" s="9" t="s">
        <v>267</v>
      </c>
      <c r="D97" s="9" t="s">
        <v>264</v>
      </c>
      <c r="E97" s="9" t="s">
        <v>69</v>
      </c>
      <c r="F97" s="10">
        <v>6.72</v>
      </c>
      <c r="G97" s="10">
        <v>9.4499999999999993</v>
      </c>
      <c r="H97" s="9" t="s">
        <v>86</v>
      </c>
      <c r="I97" s="9" t="s">
        <v>265</v>
      </c>
      <c r="J97" s="10">
        <v>2014</v>
      </c>
      <c r="K97" s="9" t="s">
        <v>144</v>
      </c>
      <c r="L97" s="11">
        <v>42207</v>
      </c>
      <c r="M97" s="11">
        <v>42276</v>
      </c>
      <c r="N97" s="10">
        <v>164.56</v>
      </c>
      <c r="O97" s="10">
        <v>237.52</v>
      </c>
      <c r="P97" s="10">
        <v>244.6</v>
      </c>
      <c r="Q97" s="10">
        <v>-2.89</v>
      </c>
      <c r="R97" s="10">
        <v>246.12</v>
      </c>
      <c r="S97" s="10">
        <v>267.02999999999997</v>
      </c>
      <c r="T97" s="9" t="s">
        <v>81</v>
      </c>
      <c r="U97" s="9" t="s">
        <v>82</v>
      </c>
      <c r="V97" s="9" t="s">
        <v>74</v>
      </c>
      <c r="W97" s="10">
        <f>VLOOKUP(V97,Tables!$M$2:$N$9,2,FALSE)</f>
        <v>0.44</v>
      </c>
      <c r="X97" s="10">
        <f>VLOOKUP(V97,Tables!$M$2:$P$9,3,FALSE)</f>
        <v>0.19</v>
      </c>
      <c r="Y97" s="10">
        <f>VLOOKUP(V97,Tables!$M$2:$P$9,4,FALSE)</f>
        <v>2.5000000000000001E-2</v>
      </c>
      <c r="Z97" s="10">
        <v>19.2</v>
      </c>
      <c r="AA97" s="10">
        <v>16787.5</v>
      </c>
      <c r="AB97" s="10">
        <v>21672.376604874844</v>
      </c>
      <c r="AC97" s="10">
        <v>22.54</v>
      </c>
      <c r="AD97" s="10">
        <v>114421</v>
      </c>
      <c r="AE97" s="10">
        <v>18829.119760000001</v>
      </c>
      <c r="AF97" s="10">
        <v>111436</v>
      </c>
      <c r="AG97" s="10">
        <v>26468.278719999998</v>
      </c>
      <c r="AH97" s="10">
        <v>0</v>
      </c>
      <c r="AI97" s="10">
        <v>0</v>
      </c>
      <c r="AJ97" s="10">
        <v>0</v>
      </c>
      <c r="AK97" s="10">
        <v>7639.1589599999998</v>
      </c>
      <c r="AL97" s="10">
        <v>8597.5085600000002</v>
      </c>
      <c r="AM97" s="10">
        <v>2.1975586694690277</v>
      </c>
      <c r="AN97" s="10">
        <v>1.9526005566431213</v>
      </c>
      <c r="AO97" s="10">
        <v>2685</v>
      </c>
      <c r="AP97" s="10">
        <v>1795</v>
      </c>
      <c r="AQ97" s="10">
        <v>-49.58</v>
      </c>
      <c r="AR97" s="10">
        <v>1.08</v>
      </c>
      <c r="AS97" s="10">
        <v>1.06</v>
      </c>
      <c r="AT97" s="10">
        <v>0.53</v>
      </c>
      <c r="AU97" s="10">
        <v>9912.5</v>
      </c>
      <c r="AV97" s="10">
        <v>1.1399999999999999</v>
      </c>
      <c r="AW97" s="9" t="s">
        <v>178</v>
      </c>
      <c r="AX97" s="9" t="s">
        <v>75</v>
      </c>
      <c r="AY97" s="12"/>
      <c r="AZ97" s="12" t="s">
        <v>77</v>
      </c>
      <c r="BA97" s="12"/>
      <c r="BB97" s="10">
        <v>0</v>
      </c>
      <c r="BC97" s="10">
        <v>12</v>
      </c>
      <c r="BD97" s="10">
        <v>26.66</v>
      </c>
      <c r="BE97" s="10">
        <v>0</v>
      </c>
      <c r="BF97" s="10">
        <v>0</v>
      </c>
      <c r="BG97" s="10">
        <v>1</v>
      </c>
      <c r="BH97" s="10">
        <v>0</v>
      </c>
      <c r="BI97" s="10">
        <v>1</v>
      </c>
      <c r="BJ97" s="10">
        <v>10139.94</v>
      </c>
      <c r="BK97" s="10">
        <v>9.548118943523578</v>
      </c>
      <c r="BL97" s="10">
        <v>1.6374665436573468</v>
      </c>
      <c r="BM97" s="10">
        <v>476</v>
      </c>
      <c r="BN97" s="9" t="s">
        <v>78</v>
      </c>
      <c r="BO97" s="9" t="s">
        <v>78</v>
      </c>
      <c r="BP97" s="12"/>
      <c r="BQ97" s="12"/>
    </row>
    <row r="98" spans="1:69" s="13" customFormat="1" ht="15" customHeight="1" x14ac:dyDescent="0.25">
      <c r="A98" s="9" t="s">
        <v>65</v>
      </c>
      <c r="B98" s="9" t="s">
        <v>66</v>
      </c>
      <c r="C98" s="9" t="s">
        <v>274</v>
      </c>
      <c r="D98" s="9" t="s">
        <v>273</v>
      </c>
      <c r="E98" s="9" t="s">
        <v>69</v>
      </c>
      <c r="F98" s="10">
        <v>2.61</v>
      </c>
      <c r="G98" s="10">
        <v>4.38</v>
      </c>
      <c r="H98" s="9" t="s">
        <v>86</v>
      </c>
      <c r="I98" s="9"/>
      <c r="J98" s="10">
        <v>2015</v>
      </c>
      <c r="K98" s="9" t="s">
        <v>71</v>
      </c>
      <c r="L98" s="11">
        <v>42236</v>
      </c>
      <c r="M98" s="11">
        <v>42300</v>
      </c>
      <c r="N98" s="10">
        <v>74.2</v>
      </c>
      <c r="O98" s="10">
        <v>126.79</v>
      </c>
      <c r="P98" s="10">
        <v>125.49</v>
      </c>
      <c r="Q98" s="10">
        <v>1.04</v>
      </c>
      <c r="R98" s="10">
        <v>127.3</v>
      </c>
      <c r="S98" s="10">
        <v>137.38999999999999</v>
      </c>
      <c r="T98" s="9" t="s">
        <v>81</v>
      </c>
      <c r="U98" s="9" t="s">
        <v>82</v>
      </c>
      <c r="V98" s="9" t="s">
        <v>74</v>
      </c>
      <c r="W98" s="10">
        <f>VLOOKUP(V98,Tables!$M$2:$N$9,2,FALSE)</f>
        <v>0.44</v>
      </c>
      <c r="X98" s="10">
        <f>VLOOKUP(V98,Tables!$M$2:$P$9,3,FALSE)</f>
        <v>0.19</v>
      </c>
      <c r="Y98" s="10">
        <f>VLOOKUP(V98,Tables!$M$2:$P$9,4,FALSE)</f>
        <v>2.5000000000000001E-2</v>
      </c>
      <c r="Z98" s="10">
        <v>19.2</v>
      </c>
      <c r="AA98" s="10">
        <v>7262.5</v>
      </c>
      <c r="AB98" s="10">
        <v>9057.2659079997047</v>
      </c>
      <c r="AC98" s="10">
        <v>19.82</v>
      </c>
      <c r="AD98" s="10">
        <v>98574</v>
      </c>
      <c r="AE98" s="10">
        <v>7314.1908000000003</v>
      </c>
      <c r="AF98" s="10">
        <v>96688</v>
      </c>
      <c r="AG98" s="10">
        <v>12259.07152</v>
      </c>
      <c r="AH98" s="10">
        <v>0</v>
      </c>
      <c r="AI98" s="10">
        <v>0</v>
      </c>
      <c r="AJ98" s="10">
        <v>0</v>
      </c>
      <c r="AK98" s="10">
        <v>4944.8807200000001</v>
      </c>
      <c r="AL98" s="10">
        <v>4994.1916000000001</v>
      </c>
      <c r="AM98" s="10">
        <v>1.4686906340584085</v>
      </c>
      <c r="AN98" s="10">
        <v>1.4541893026290782</v>
      </c>
      <c r="AO98" s="10">
        <v>1125</v>
      </c>
      <c r="AP98" s="10">
        <v>1885</v>
      </c>
      <c r="AQ98" s="10">
        <v>40.32</v>
      </c>
      <c r="AR98" s="10">
        <v>1.19</v>
      </c>
      <c r="AS98" s="10">
        <v>1.18</v>
      </c>
      <c r="AT98" s="10">
        <v>0.84</v>
      </c>
      <c r="AU98" s="10">
        <v>4012.5</v>
      </c>
      <c r="AV98" s="10">
        <v>1.1399999999999999</v>
      </c>
      <c r="AW98" s="12"/>
      <c r="AX98" s="9" t="s">
        <v>123</v>
      </c>
      <c r="AY98" s="12"/>
      <c r="AZ98" s="12" t="s">
        <v>77</v>
      </c>
      <c r="BA98" s="12"/>
      <c r="BB98" s="10">
        <v>0</v>
      </c>
      <c r="BC98" s="10">
        <v>13</v>
      </c>
      <c r="BD98" s="10">
        <v>25.59</v>
      </c>
      <c r="BE98" s="10">
        <v>0</v>
      </c>
      <c r="BF98" s="10">
        <v>0</v>
      </c>
      <c r="BG98" s="10">
        <v>1</v>
      </c>
      <c r="BH98" s="10">
        <v>0</v>
      </c>
      <c r="BI98" s="10">
        <v>1</v>
      </c>
      <c r="BJ98" s="10">
        <v>5710</v>
      </c>
      <c r="BK98" s="10">
        <v>5.5383123181377307</v>
      </c>
      <c r="BL98" s="10">
        <v>1.3135080984218046</v>
      </c>
      <c r="BM98" s="10">
        <v>505</v>
      </c>
      <c r="BN98" s="9" t="s">
        <v>78</v>
      </c>
      <c r="BO98" s="9" t="s">
        <v>78</v>
      </c>
      <c r="BP98" s="12"/>
      <c r="BQ98" s="12"/>
    </row>
    <row r="99" spans="1:69" s="13" customFormat="1" ht="15" customHeight="1" x14ac:dyDescent="0.25">
      <c r="A99" s="9" t="s">
        <v>65</v>
      </c>
      <c r="B99" s="9" t="s">
        <v>66</v>
      </c>
      <c r="C99" s="9" t="s">
        <v>277</v>
      </c>
      <c r="D99" s="9" t="s">
        <v>276</v>
      </c>
      <c r="E99" s="9" t="s">
        <v>69</v>
      </c>
      <c r="F99" s="10">
        <v>2.65</v>
      </c>
      <c r="G99" s="10">
        <v>3.12</v>
      </c>
      <c r="H99" s="9" t="s">
        <v>86</v>
      </c>
      <c r="I99" s="9"/>
      <c r="J99" s="10">
        <v>2015</v>
      </c>
      <c r="K99" s="9" t="s">
        <v>71</v>
      </c>
      <c r="L99" s="11">
        <v>42252</v>
      </c>
      <c r="M99" s="11">
        <v>42277</v>
      </c>
      <c r="N99" s="10">
        <v>82.31</v>
      </c>
      <c r="O99" s="10">
        <v>97.5</v>
      </c>
      <c r="P99" s="10">
        <v>101.77</v>
      </c>
      <c r="Q99" s="10">
        <v>-4.2</v>
      </c>
      <c r="R99" s="10">
        <v>101.81</v>
      </c>
      <c r="S99" s="10">
        <v>106.56</v>
      </c>
      <c r="T99" s="9" t="s">
        <v>89</v>
      </c>
      <c r="U99" s="9" t="s">
        <v>90</v>
      </c>
      <c r="V99" s="9" t="s">
        <v>74</v>
      </c>
      <c r="W99" s="10">
        <f>VLOOKUP(V99,Tables!$M$2:$N$9,2,FALSE)</f>
        <v>0.44</v>
      </c>
      <c r="X99" s="10">
        <f>VLOOKUP(V99,Tables!$M$2:$P$9,3,FALSE)</f>
        <v>0.19</v>
      </c>
      <c r="Y99" s="10">
        <f>VLOOKUP(V99,Tables!$M$2:$P$9,4,FALSE)</f>
        <v>2.5000000000000001E-2</v>
      </c>
      <c r="Z99" s="10">
        <v>19.2</v>
      </c>
      <c r="AA99" s="10">
        <v>2475</v>
      </c>
      <c r="AB99" s="10">
        <v>3105.2036665789137</v>
      </c>
      <c r="AC99" s="10">
        <v>20.3</v>
      </c>
      <c r="AD99" s="10">
        <v>90218</v>
      </c>
      <c r="AE99" s="10">
        <v>7425.8435799999997</v>
      </c>
      <c r="AF99" s="10">
        <v>89488</v>
      </c>
      <c r="AG99" s="10">
        <v>8725.08</v>
      </c>
      <c r="AH99" s="10">
        <v>0</v>
      </c>
      <c r="AI99" s="10">
        <v>0</v>
      </c>
      <c r="AJ99" s="10">
        <v>0</v>
      </c>
      <c r="AK99" s="10">
        <v>1299.23642</v>
      </c>
      <c r="AL99" s="10">
        <v>1684.9296999999999</v>
      </c>
      <c r="AM99" s="10">
        <v>1.9049650717149693</v>
      </c>
      <c r="AN99" s="10">
        <v>1.468904014214955</v>
      </c>
      <c r="AO99" s="10">
        <v>730</v>
      </c>
      <c r="AP99" s="10">
        <v>682</v>
      </c>
      <c r="AQ99" s="10">
        <v>-7.04</v>
      </c>
      <c r="AR99" s="10">
        <v>1.23</v>
      </c>
      <c r="AS99" s="10">
        <v>1.2</v>
      </c>
      <c r="AT99" s="10">
        <v>0.68</v>
      </c>
      <c r="AU99" s="10">
        <v>1837.5</v>
      </c>
      <c r="AV99" s="10">
        <v>1.254</v>
      </c>
      <c r="AW99" s="12"/>
      <c r="AX99" s="9" t="s">
        <v>123</v>
      </c>
      <c r="AY99" s="12"/>
      <c r="AZ99" s="12" t="s">
        <v>77</v>
      </c>
      <c r="BA99" s="12"/>
      <c r="BB99" s="10">
        <v>0</v>
      </c>
      <c r="BC99" s="10">
        <v>5</v>
      </c>
      <c r="BD99" s="10">
        <v>26.26</v>
      </c>
      <c r="BE99" s="10">
        <v>0</v>
      </c>
      <c r="BF99" s="10">
        <v>0</v>
      </c>
      <c r="BG99" s="10">
        <v>1</v>
      </c>
      <c r="BH99" s="10">
        <v>0</v>
      </c>
      <c r="BI99" s="10">
        <v>1</v>
      </c>
      <c r="BJ99" s="10">
        <v>6670</v>
      </c>
      <c r="BK99" s="10">
        <v>6.5779092702169626</v>
      </c>
      <c r="BL99" s="10">
        <v>1.3053943323303308</v>
      </c>
      <c r="BM99" s="10">
        <v>640</v>
      </c>
      <c r="BN99" s="9" t="s">
        <v>78</v>
      </c>
      <c r="BO99" s="9" t="s">
        <v>78</v>
      </c>
      <c r="BP99" s="12"/>
      <c r="BQ99" s="12"/>
    </row>
    <row r="100" spans="1:69" s="13" customFormat="1" ht="15" customHeight="1" x14ac:dyDescent="0.25">
      <c r="A100" s="9" t="s">
        <v>65</v>
      </c>
      <c r="B100" s="9" t="s">
        <v>66</v>
      </c>
      <c r="C100" s="9" t="s">
        <v>229</v>
      </c>
      <c r="D100" s="9" t="s">
        <v>228</v>
      </c>
      <c r="E100" s="9" t="s">
        <v>69</v>
      </c>
      <c r="F100" s="10">
        <v>8.74</v>
      </c>
      <c r="G100" s="10">
        <v>10.41</v>
      </c>
      <c r="H100" s="9" t="s">
        <v>86</v>
      </c>
      <c r="I100" s="9" t="s">
        <v>225</v>
      </c>
      <c r="J100" s="10">
        <v>2014</v>
      </c>
      <c r="K100" s="9" t="s">
        <v>71</v>
      </c>
      <c r="L100" s="11">
        <v>42155</v>
      </c>
      <c r="M100" s="11">
        <v>42195</v>
      </c>
      <c r="N100" s="10">
        <v>300</v>
      </c>
      <c r="O100" s="10">
        <v>360.5</v>
      </c>
      <c r="P100" s="10">
        <v>356.56</v>
      </c>
      <c r="Q100" s="10">
        <v>1.1100000000000001</v>
      </c>
      <c r="R100" s="10">
        <v>358.8</v>
      </c>
      <c r="S100" s="10">
        <v>355.88</v>
      </c>
      <c r="T100" s="9" t="s">
        <v>108</v>
      </c>
      <c r="U100" s="9" t="s">
        <v>109</v>
      </c>
      <c r="V100" s="9" t="s">
        <v>110</v>
      </c>
      <c r="W100" s="10">
        <f>VLOOKUP(V100,Tables!$M$2:$N$9,2,FALSE)</f>
        <v>0.42</v>
      </c>
      <c r="X100" s="10">
        <f>VLOOKUP(V100,Tables!$M$2:$P$9,3,FALSE)</f>
        <v>0.2</v>
      </c>
      <c r="Y100" s="10">
        <f>VLOOKUP(V100,Tables!$M$2:$P$9,4,FALSE)</f>
        <v>4.2000000000000003E-2</v>
      </c>
      <c r="Z100" s="10">
        <v>18.329999999999998</v>
      </c>
      <c r="AA100" s="10">
        <v>9520.5</v>
      </c>
      <c r="AB100" s="10">
        <v>9385.6552299982995</v>
      </c>
      <c r="AC100" s="10">
        <v>-1.44</v>
      </c>
      <c r="AD100" s="10">
        <v>81561</v>
      </c>
      <c r="AE100" s="10">
        <v>24468.3</v>
      </c>
      <c r="AF100" s="10">
        <v>80856</v>
      </c>
      <c r="AG100" s="10">
        <v>29148.588</v>
      </c>
      <c r="AH100" s="10">
        <v>0</v>
      </c>
      <c r="AI100" s="10">
        <v>0</v>
      </c>
      <c r="AJ100" s="10">
        <v>0</v>
      </c>
      <c r="AK100" s="10">
        <v>4680.2879999999996</v>
      </c>
      <c r="AL100" s="10">
        <v>4542.8328000000001</v>
      </c>
      <c r="AM100" s="10">
        <v>2.0341696921215107</v>
      </c>
      <c r="AN100" s="10">
        <v>2.0957187770591075</v>
      </c>
      <c r="AO100" s="10">
        <v>705</v>
      </c>
      <c r="AP100" s="10">
        <v>615</v>
      </c>
      <c r="AQ100" s="10">
        <v>-14.63</v>
      </c>
      <c r="AR100" s="10">
        <v>0.89</v>
      </c>
      <c r="AS100" s="10">
        <v>0.89</v>
      </c>
      <c r="AT100" s="10">
        <v>0.46</v>
      </c>
      <c r="AU100" s="10">
        <v>9495.5</v>
      </c>
      <c r="AV100" s="10">
        <v>1.1100000000000001</v>
      </c>
      <c r="AW100" s="12"/>
      <c r="AX100" s="9" t="s">
        <v>75</v>
      </c>
      <c r="AY100" s="12"/>
      <c r="AZ100" s="12" t="s">
        <v>77</v>
      </c>
      <c r="BA100" s="12"/>
      <c r="BB100" s="10">
        <v>0</v>
      </c>
      <c r="BC100" s="10">
        <v>4</v>
      </c>
      <c r="BD100" s="10">
        <v>20.49</v>
      </c>
      <c r="BE100" s="10">
        <v>0</v>
      </c>
      <c r="BF100" s="10">
        <v>0</v>
      </c>
      <c r="BG100" s="10">
        <v>0</v>
      </c>
      <c r="BH100" s="10">
        <v>0</v>
      </c>
      <c r="BI100" s="10">
        <v>2</v>
      </c>
      <c r="BJ100" s="10">
        <v>12560</v>
      </c>
      <c r="BK100" s="10">
        <v>13.893805309734514</v>
      </c>
      <c r="BL100" s="10">
        <v>1.6809495219141071</v>
      </c>
      <c r="BM100" s="10">
        <v>640</v>
      </c>
      <c r="BN100" s="9" t="s">
        <v>78</v>
      </c>
      <c r="BO100" s="9" t="s">
        <v>78</v>
      </c>
      <c r="BP100" s="12"/>
      <c r="BQ100" s="12"/>
    </row>
    <row r="101" spans="1:69" s="13" customFormat="1" ht="15" customHeight="1" x14ac:dyDescent="0.25">
      <c r="A101" s="9" t="s">
        <v>65</v>
      </c>
      <c r="B101" s="9" t="s">
        <v>66</v>
      </c>
      <c r="C101" s="9" t="s">
        <v>284</v>
      </c>
      <c r="D101" s="9" t="s">
        <v>282</v>
      </c>
      <c r="E101" s="9" t="s">
        <v>69</v>
      </c>
      <c r="F101" s="10">
        <v>6.28</v>
      </c>
      <c r="G101" s="10">
        <v>7.15</v>
      </c>
      <c r="H101" s="9" t="s">
        <v>86</v>
      </c>
      <c r="I101" s="9" t="s">
        <v>283</v>
      </c>
      <c r="J101" s="10">
        <v>2014</v>
      </c>
      <c r="K101" s="9" t="s">
        <v>71</v>
      </c>
      <c r="L101" s="11">
        <v>42124</v>
      </c>
      <c r="M101" s="11">
        <v>42155</v>
      </c>
      <c r="N101" s="10">
        <v>187.57</v>
      </c>
      <c r="O101" s="10">
        <v>215</v>
      </c>
      <c r="P101" s="10">
        <v>203.06</v>
      </c>
      <c r="Q101" s="10">
        <v>5.88</v>
      </c>
      <c r="R101" s="10">
        <v>204.25</v>
      </c>
      <c r="S101" s="10">
        <v>218.88</v>
      </c>
      <c r="T101" s="9" t="s">
        <v>115</v>
      </c>
      <c r="U101" s="9" t="s">
        <v>109</v>
      </c>
      <c r="V101" s="9" t="s">
        <v>110</v>
      </c>
      <c r="W101" s="10">
        <f>VLOOKUP(V101,Tables!$M$2:$N$9,2,FALSE)</f>
        <v>0.42</v>
      </c>
      <c r="X101" s="10">
        <f>VLOOKUP(V101,Tables!$M$2:$P$9,3,FALSE)</f>
        <v>0.2</v>
      </c>
      <c r="Y101" s="10">
        <f>VLOOKUP(V101,Tables!$M$2:$P$9,4,FALSE)</f>
        <v>4.2000000000000003E-2</v>
      </c>
      <c r="Z101" s="10">
        <v>18.329999999999998</v>
      </c>
      <c r="AA101" s="10">
        <v>2710</v>
      </c>
      <c r="AB101" s="10">
        <v>5563.3356305557563</v>
      </c>
      <c r="AC101" s="10">
        <v>51.29</v>
      </c>
      <c r="AD101" s="10">
        <v>93685</v>
      </c>
      <c r="AE101" s="10">
        <v>17572.495449999999</v>
      </c>
      <c r="AF101" s="10">
        <v>93094</v>
      </c>
      <c r="AG101" s="10">
        <v>20015.21</v>
      </c>
      <c r="AH101" s="10">
        <v>0</v>
      </c>
      <c r="AI101" s="10">
        <v>0</v>
      </c>
      <c r="AJ101" s="10">
        <v>0</v>
      </c>
      <c r="AK101" s="10">
        <v>2442.7145500000001</v>
      </c>
      <c r="AL101" s="10">
        <v>1441.9540500000001</v>
      </c>
      <c r="AM101" s="10">
        <v>1.1094214835703993</v>
      </c>
      <c r="AN101" s="10">
        <v>1.8793941457427163</v>
      </c>
      <c r="AO101" s="10">
        <v>665</v>
      </c>
      <c r="AP101" s="10">
        <v>720</v>
      </c>
      <c r="AQ101" s="10">
        <v>7.64</v>
      </c>
      <c r="AR101" s="10">
        <v>0.47</v>
      </c>
      <c r="AS101" s="10">
        <v>0.48</v>
      </c>
      <c r="AT101" s="10">
        <v>0.44</v>
      </c>
      <c r="AU101" s="10">
        <v>1650</v>
      </c>
      <c r="AV101" s="10">
        <v>1.1100000000000001</v>
      </c>
      <c r="AW101" s="12"/>
      <c r="AX101" s="9" t="s">
        <v>75</v>
      </c>
      <c r="AY101" s="12"/>
      <c r="AZ101" s="12" t="s">
        <v>77</v>
      </c>
      <c r="BA101" s="12"/>
      <c r="BB101" s="10">
        <v>0</v>
      </c>
      <c r="BC101" s="10">
        <v>4</v>
      </c>
      <c r="BD101" s="10">
        <v>18.420000000000002</v>
      </c>
      <c r="BE101" s="10">
        <v>0</v>
      </c>
      <c r="BF101" s="10">
        <v>0</v>
      </c>
      <c r="BG101" s="10">
        <v>0</v>
      </c>
      <c r="BH101" s="10">
        <v>0</v>
      </c>
      <c r="BI101" s="10">
        <v>2</v>
      </c>
      <c r="BJ101" s="10">
        <v>14445</v>
      </c>
      <c r="BK101" s="10">
        <v>13.627358490566039</v>
      </c>
      <c r="BL101" s="10">
        <v>1.5525796242092147</v>
      </c>
      <c r="BM101" s="10">
        <v>595</v>
      </c>
      <c r="BN101" s="9" t="s">
        <v>78</v>
      </c>
      <c r="BO101" s="9" t="s">
        <v>78</v>
      </c>
      <c r="BP101" s="12"/>
      <c r="BQ101" s="12"/>
    </row>
    <row r="102" spans="1:69" s="13" customFormat="1" ht="15" customHeight="1" x14ac:dyDescent="0.25">
      <c r="A102" s="9" t="s">
        <v>65</v>
      </c>
      <c r="B102" s="9" t="s">
        <v>66</v>
      </c>
      <c r="C102" s="9" t="s">
        <v>284</v>
      </c>
      <c r="D102" s="9" t="s">
        <v>282</v>
      </c>
      <c r="E102" s="9" t="s">
        <v>69</v>
      </c>
      <c r="F102" s="10">
        <v>7.18</v>
      </c>
      <c r="G102" s="10">
        <v>8.7799999999999994</v>
      </c>
      <c r="H102" s="9" t="s">
        <v>86</v>
      </c>
      <c r="I102" s="9" t="s">
        <v>283</v>
      </c>
      <c r="J102" s="10">
        <v>2014</v>
      </c>
      <c r="K102" s="9" t="s">
        <v>71</v>
      </c>
      <c r="L102" s="11">
        <v>42196</v>
      </c>
      <c r="M102" s="11">
        <v>42276</v>
      </c>
      <c r="N102" s="10">
        <v>217.41</v>
      </c>
      <c r="O102" s="10">
        <v>269</v>
      </c>
      <c r="P102" s="10">
        <v>303.12</v>
      </c>
      <c r="Q102" s="10">
        <v>-11.26</v>
      </c>
      <c r="R102" s="10">
        <v>301.20999999999998</v>
      </c>
      <c r="S102" s="10">
        <v>335.68</v>
      </c>
      <c r="T102" s="9" t="s">
        <v>108</v>
      </c>
      <c r="U102" s="9" t="s">
        <v>109</v>
      </c>
      <c r="V102" s="9" t="s">
        <v>110</v>
      </c>
      <c r="W102" s="10">
        <f>VLOOKUP(V102,Tables!$M$2:$N$9,2,FALSE)</f>
        <v>0.42</v>
      </c>
      <c r="X102" s="10">
        <f>VLOOKUP(V102,Tables!$M$2:$P$9,3,FALSE)</f>
        <v>0.2</v>
      </c>
      <c r="Y102" s="10">
        <f>VLOOKUP(V102,Tables!$M$2:$P$9,4,FALSE)</f>
        <v>4.2000000000000003E-2</v>
      </c>
      <c r="Z102" s="10">
        <v>18.329999999999998</v>
      </c>
      <c r="AA102" s="10">
        <v>15225</v>
      </c>
      <c r="AB102" s="10">
        <v>21322.478322314499</v>
      </c>
      <c r="AC102" s="10">
        <v>28.6</v>
      </c>
      <c r="AD102" s="10">
        <v>92439</v>
      </c>
      <c r="AE102" s="10">
        <v>20097.162990000001</v>
      </c>
      <c r="AF102" s="10">
        <v>91389</v>
      </c>
      <c r="AG102" s="10">
        <v>24583.641</v>
      </c>
      <c r="AH102" s="10">
        <v>0</v>
      </c>
      <c r="AI102" s="10">
        <v>0</v>
      </c>
      <c r="AJ102" s="10">
        <v>0</v>
      </c>
      <c r="AK102" s="10">
        <v>4486.4780099999998</v>
      </c>
      <c r="AL102" s="10">
        <v>7430.1176999999998</v>
      </c>
      <c r="AM102" s="10">
        <v>3.3935305079094773</v>
      </c>
      <c r="AN102" s="10">
        <v>2.0490927081814601</v>
      </c>
      <c r="AO102" s="10">
        <v>945</v>
      </c>
      <c r="AP102" s="10">
        <v>1377</v>
      </c>
      <c r="AQ102" s="10">
        <v>31.37</v>
      </c>
      <c r="AR102" s="10">
        <v>0.85</v>
      </c>
      <c r="AS102" s="10">
        <v>0.81</v>
      </c>
      <c r="AT102" s="10">
        <v>0.27</v>
      </c>
      <c r="AU102" s="10">
        <v>13537.5</v>
      </c>
      <c r="AV102" s="10">
        <v>1.1100000000000001</v>
      </c>
      <c r="AW102" s="12"/>
      <c r="AX102" s="9" t="s">
        <v>75</v>
      </c>
      <c r="AY102" s="12"/>
      <c r="AZ102" s="12" t="s">
        <v>77</v>
      </c>
      <c r="BA102" s="12"/>
      <c r="BB102" s="10">
        <v>0</v>
      </c>
      <c r="BC102" s="10">
        <v>13</v>
      </c>
      <c r="BD102" s="10">
        <v>26.44</v>
      </c>
      <c r="BE102" s="10">
        <v>0</v>
      </c>
      <c r="BF102" s="10">
        <v>0</v>
      </c>
      <c r="BG102" s="10">
        <v>0</v>
      </c>
      <c r="BH102" s="10">
        <v>0</v>
      </c>
      <c r="BI102" s="10">
        <v>2</v>
      </c>
      <c r="BJ102" s="10">
        <v>16045</v>
      </c>
      <c r="BK102" s="10">
        <v>15.136792452830189</v>
      </c>
      <c r="BL102" s="10">
        <v>2.148015604177397</v>
      </c>
      <c r="BM102" s="10">
        <v>640</v>
      </c>
      <c r="BN102" s="9" t="s">
        <v>78</v>
      </c>
      <c r="BO102" s="9" t="s">
        <v>78</v>
      </c>
      <c r="BP102" s="12"/>
      <c r="BQ102" s="12"/>
    </row>
    <row r="103" spans="1:69" s="13" customFormat="1" ht="15" customHeight="1" x14ac:dyDescent="0.25">
      <c r="A103" s="9" t="s">
        <v>65</v>
      </c>
      <c r="B103" s="9" t="s">
        <v>66</v>
      </c>
      <c r="C103" s="9" t="s">
        <v>226</v>
      </c>
      <c r="D103" s="9" t="s">
        <v>224</v>
      </c>
      <c r="E103" s="9" t="s">
        <v>69</v>
      </c>
      <c r="F103" s="10">
        <v>6.5</v>
      </c>
      <c r="G103" s="10">
        <v>8.06</v>
      </c>
      <c r="H103" s="9" t="s">
        <v>86</v>
      </c>
      <c r="I103" s="9" t="s">
        <v>225</v>
      </c>
      <c r="J103" s="10">
        <v>2014</v>
      </c>
      <c r="K103" s="9" t="s">
        <v>71</v>
      </c>
      <c r="L103" s="11">
        <v>42063</v>
      </c>
      <c r="M103" s="11">
        <v>42124</v>
      </c>
      <c r="N103" s="10">
        <v>225</v>
      </c>
      <c r="O103" s="10">
        <v>282.75</v>
      </c>
      <c r="P103" s="10">
        <v>249.97</v>
      </c>
      <c r="Q103" s="10">
        <v>13.11</v>
      </c>
      <c r="R103" s="10">
        <v>251.37</v>
      </c>
      <c r="S103" s="10">
        <v>249.51</v>
      </c>
      <c r="T103" s="9" t="s">
        <v>81</v>
      </c>
      <c r="U103" s="9" t="s">
        <v>82</v>
      </c>
      <c r="V103" s="9" t="s">
        <v>74</v>
      </c>
      <c r="W103" s="10">
        <f>VLOOKUP(V103,Tables!$M$2:$N$9,2,FALSE)</f>
        <v>0.44</v>
      </c>
      <c r="X103" s="10">
        <f>VLOOKUP(V103,Tables!$M$2:$P$9,3,FALSE)</f>
        <v>0.19</v>
      </c>
      <c r="Y103" s="10">
        <f>VLOOKUP(V103,Tables!$M$2:$P$9,4,FALSE)</f>
        <v>2.5000000000000001E-2</v>
      </c>
      <c r="Z103" s="10">
        <v>19.2</v>
      </c>
      <c r="AA103" s="10">
        <v>5887.5</v>
      </c>
      <c r="AB103" s="10">
        <v>5678.7562606467909</v>
      </c>
      <c r="AC103" s="10">
        <v>-3.68</v>
      </c>
      <c r="AD103" s="10">
        <v>80933</v>
      </c>
      <c r="AE103" s="10">
        <v>18209.924999999999</v>
      </c>
      <c r="AF103" s="10">
        <v>79803</v>
      </c>
      <c r="AG103" s="10">
        <v>22564.29825</v>
      </c>
      <c r="AH103" s="10">
        <v>0</v>
      </c>
      <c r="AI103" s="10">
        <v>0</v>
      </c>
      <c r="AJ103" s="10">
        <v>0</v>
      </c>
      <c r="AK103" s="10">
        <v>4354.3732499999996</v>
      </c>
      <c r="AL103" s="10">
        <v>1850.1551099999999</v>
      </c>
      <c r="AM103" s="10">
        <v>1.3520889602194759</v>
      </c>
      <c r="AN103" s="10">
        <v>3.1821656293455307</v>
      </c>
      <c r="AO103" s="10">
        <v>1130</v>
      </c>
      <c r="AP103" s="10">
        <v>930</v>
      </c>
      <c r="AQ103" s="10">
        <v>-21.51</v>
      </c>
      <c r="AR103" s="10">
        <v>0.48</v>
      </c>
      <c r="AS103" s="10">
        <v>0.5</v>
      </c>
      <c r="AT103" s="10">
        <v>0.37</v>
      </c>
      <c r="AU103" s="10">
        <v>4587.5</v>
      </c>
      <c r="AV103" s="10">
        <v>1.117</v>
      </c>
      <c r="AW103" s="12"/>
      <c r="AX103" s="9" t="s">
        <v>75</v>
      </c>
      <c r="AY103" s="12"/>
      <c r="AZ103" s="12" t="s">
        <v>77</v>
      </c>
      <c r="BA103" s="12"/>
      <c r="BB103" s="10">
        <v>0</v>
      </c>
      <c r="BC103" s="10">
        <v>9</v>
      </c>
      <c r="BD103" s="10">
        <v>15.17</v>
      </c>
      <c r="BE103" s="10">
        <v>0</v>
      </c>
      <c r="BF103" s="10">
        <v>0</v>
      </c>
      <c r="BG103" s="10">
        <v>0</v>
      </c>
      <c r="BH103" s="10">
        <v>0</v>
      </c>
      <c r="BI103" s="10">
        <v>2</v>
      </c>
      <c r="BJ103" s="10">
        <v>10546</v>
      </c>
      <c r="BK103" s="10">
        <v>11.796420581655481</v>
      </c>
      <c r="BL103" s="10">
        <v>1.539218927917849</v>
      </c>
      <c r="BM103" s="10">
        <v>640</v>
      </c>
      <c r="BN103" s="9" t="s">
        <v>78</v>
      </c>
      <c r="BO103" s="9" t="s">
        <v>78</v>
      </c>
      <c r="BP103" s="12"/>
      <c r="BQ103" s="12"/>
    </row>
    <row r="104" spans="1:69" s="13" customFormat="1" ht="15" customHeight="1" x14ac:dyDescent="0.25">
      <c r="A104" s="9" t="s">
        <v>65</v>
      </c>
      <c r="B104" s="9" t="s">
        <v>66</v>
      </c>
      <c r="C104" s="9" t="s">
        <v>226</v>
      </c>
      <c r="D104" s="9" t="s">
        <v>224</v>
      </c>
      <c r="E104" s="9" t="s">
        <v>69</v>
      </c>
      <c r="F104" s="10">
        <v>8.42</v>
      </c>
      <c r="G104" s="10">
        <v>10.220000000000001</v>
      </c>
      <c r="H104" s="9" t="s">
        <v>86</v>
      </c>
      <c r="I104" s="9" t="s">
        <v>225</v>
      </c>
      <c r="J104" s="10">
        <v>2014</v>
      </c>
      <c r="K104" s="9" t="s">
        <v>71</v>
      </c>
      <c r="L104" s="11">
        <v>42155</v>
      </c>
      <c r="M104" s="11">
        <v>42196</v>
      </c>
      <c r="N104" s="10">
        <v>297</v>
      </c>
      <c r="O104" s="10">
        <v>363.56</v>
      </c>
      <c r="P104" s="10">
        <v>351.63</v>
      </c>
      <c r="Q104" s="10">
        <v>3.39</v>
      </c>
      <c r="R104" s="10">
        <v>354.13</v>
      </c>
      <c r="S104" s="10">
        <v>354.31</v>
      </c>
      <c r="T104" s="9" t="s">
        <v>83</v>
      </c>
      <c r="U104" s="9" t="s">
        <v>82</v>
      </c>
      <c r="V104" s="9" t="s">
        <v>74</v>
      </c>
      <c r="W104" s="10">
        <f>VLOOKUP(V104,Tables!$M$2:$N$9,2,FALSE)</f>
        <v>0.44</v>
      </c>
      <c r="X104" s="10">
        <f>VLOOKUP(V104,Tables!$M$2:$P$9,3,FALSE)</f>
        <v>0.19</v>
      </c>
      <c r="Y104" s="10">
        <f>VLOOKUP(V104,Tables!$M$2:$P$9,4,FALSE)</f>
        <v>2.5000000000000001E-2</v>
      </c>
      <c r="Z104" s="10">
        <v>19.2</v>
      </c>
      <c r="AA104" s="10">
        <v>8887.5</v>
      </c>
      <c r="AB104" s="10">
        <v>9333.1422531243807</v>
      </c>
      <c r="AC104" s="10">
        <v>4.7699999999999996</v>
      </c>
      <c r="AD104" s="10">
        <v>79382</v>
      </c>
      <c r="AE104" s="10">
        <v>23576.454000000002</v>
      </c>
      <c r="AF104" s="10">
        <v>78701</v>
      </c>
      <c r="AG104" s="10">
        <v>28612.53556</v>
      </c>
      <c r="AH104" s="10">
        <v>0</v>
      </c>
      <c r="AI104" s="10">
        <v>0</v>
      </c>
      <c r="AJ104" s="10">
        <v>0</v>
      </c>
      <c r="AK104" s="10">
        <v>5036.0815599999996</v>
      </c>
      <c r="AL104" s="10">
        <v>4293.9311299999999</v>
      </c>
      <c r="AM104" s="10">
        <v>1.7647649058328594</v>
      </c>
      <c r="AN104" s="10">
        <v>2.0697816827816706</v>
      </c>
      <c r="AO104" s="10">
        <v>680</v>
      </c>
      <c r="AP104" s="10">
        <v>630</v>
      </c>
      <c r="AQ104" s="10">
        <v>-7.94</v>
      </c>
      <c r="AR104" s="10">
        <v>0.83</v>
      </c>
      <c r="AS104" s="10">
        <v>0.84</v>
      </c>
      <c r="AT104" s="10">
        <v>0.49</v>
      </c>
      <c r="AU104" s="10">
        <v>8637.5</v>
      </c>
      <c r="AV104" s="10">
        <v>1.1379999999999999</v>
      </c>
      <c r="AW104" s="12"/>
      <c r="AX104" s="9" t="s">
        <v>75</v>
      </c>
      <c r="AY104" s="12"/>
      <c r="AZ104" s="12" t="s">
        <v>77</v>
      </c>
      <c r="BA104" s="12"/>
      <c r="BB104" s="10">
        <v>0</v>
      </c>
      <c r="BC104" s="10">
        <v>4</v>
      </c>
      <c r="BD104" s="10">
        <v>20.55</v>
      </c>
      <c r="BE104" s="10">
        <v>0</v>
      </c>
      <c r="BF104" s="10">
        <v>0</v>
      </c>
      <c r="BG104" s="10">
        <v>0</v>
      </c>
      <c r="BH104" s="10">
        <v>0</v>
      </c>
      <c r="BI104" s="10">
        <v>2</v>
      </c>
      <c r="BJ104" s="10">
        <v>11646</v>
      </c>
      <c r="BK104" s="10">
        <v>13.026845637583893</v>
      </c>
      <c r="BL104" s="10">
        <v>1.6865931145849276</v>
      </c>
      <c r="BM104" s="10">
        <v>640</v>
      </c>
      <c r="BN104" s="9" t="s">
        <v>78</v>
      </c>
      <c r="BO104" s="9" t="s">
        <v>78</v>
      </c>
      <c r="BP104" s="12"/>
      <c r="BQ104" s="12"/>
    </row>
    <row r="105" spans="1:69" s="13" customFormat="1" ht="15" customHeight="1" x14ac:dyDescent="0.25">
      <c r="A105" s="9" t="s">
        <v>65</v>
      </c>
      <c r="B105" s="9" t="s">
        <v>66</v>
      </c>
      <c r="C105" s="9" t="s">
        <v>266</v>
      </c>
      <c r="D105" s="9" t="s">
        <v>264</v>
      </c>
      <c r="E105" s="9" t="s">
        <v>69</v>
      </c>
      <c r="F105" s="10">
        <v>2.2799999999999998</v>
      </c>
      <c r="G105" s="10">
        <v>4.79</v>
      </c>
      <c r="H105" s="9" t="s">
        <v>86</v>
      </c>
      <c r="I105" s="9" t="s">
        <v>265</v>
      </c>
      <c r="J105" s="10">
        <v>2014</v>
      </c>
      <c r="K105" s="9" t="s">
        <v>144</v>
      </c>
      <c r="L105" s="11">
        <v>42116</v>
      </c>
      <c r="M105" s="11">
        <v>42196</v>
      </c>
      <c r="N105" s="10">
        <v>61.07</v>
      </c>
      <c r="O105" s="10">
        <v>130.26</v>
      </c>
      <c r="P105" s="10">
        <v>115.48</v>
      </c>
      <c r="Q105" s="10">
        <v>12.8</v>
      </c>
      <c r="R105" s="10">
        <v>119.7</v>
      </c>
      <c r="S105" s="10">
        <v>123.49</v>
      </c>
      <c r="T105" s="9" t="s">
        <v>81</v>
      </c>
      <c r="U105" s="9" t="s">
        <v>82</v>
      </c>
      <c r="V105" s="9" t="s">
        <v>74</v>
      </c>
      <c r="W105" s="10">
        <f>VLOOKUP(V105,Tables!$M$2:$N$9,2,FALSE)</f>
        <v>0.44</v>
      </c>
      <c r="X105" s="10">
        <f>VLOOKUP(V105,Tables!$M$2:$P$9,3,FALSE)</f>
        <v>0.19</v>
      </c>
      <c r="Y105" s="10">
        <f>VLOOKUP(V105,Tables!$M$2:$P$9,4,FALSE)</f>
        <v>2.5000000000000001E-2</v>
      </c>
      <c r="Z105" s="10">
        <v>19.2</v>
      </c>
      <c r="AA105" s="10">
        <v>8907.5</v>
      </c>
      <c r="AB105" s="10">
        <v>10329.061115662291</v>
      </c>
      <c r="AC105" s="10">
        <v>13.76</v>
      </c>
      <c r="AD105" s="10">
        <v>104342</v>
      </c>
      <c r="AE105" s="10">
        <v>6372.1659399999999</v>
      </c>
      <c r="AF105" s="10">
        <v>102906</v>
      </c>
      <c r="AG105" s="10">
        <v>13404.53556</v>
      </c>
      <c r="AH105" s="10">
        <v>0</v>
      </c>
      <c r="AI105" s="10">
        <v>0</v>
      </c>
      <c r="AJ105" s="10">
        <v>0</v>
      </c>
      <c r="AK105" s="10">
        <v>7032.3696200000004</v>
      </c>
      <c r="AL105" s="10">
        <v>5945.6822599999996</v>
      </c>
      <c r="AM105" s="10">
        <v>1.2666427507830569</v>
      </c>
      <c r="AN105" s="10">
        <v>1.4981459840068885</v>
      </c>
      <c r="AO105" s="10">
        <v>1435</v>
      </c>
      <c r="AP105" s="10">
        <v>2487</v>
      </c>
      <c r="AQ105" s="10">
        <v>42.3</v>
      </c>
      <c r="AR105" s="10">
        <v>1.18</v>
      </c>
      <c r="AS105" s="10">
        <v>1.23</v>
      </c>
      <c r="AT105" s="10">
        <v>0.95</v>
      </c>
      <c r="AU105" s="10">
        <v>4375</v>
      </c>
      <c r="AV105" s="10">
        <v>1.139</v>
      </c>
      <c r="AW105" s="9" t="s">
        <v>154</v>
      </c>
      <c r="AX105" s="9" t="s">
        <v>75</v>
      </c>
      <c r="AY105" s="12"/>
      <c r="AZ105" s="12" t="s">
        <v>77</v>
      </c>
      <c r="BA105" s="12"/>
      <c r="BB105" s="10">
        <v>0</v>
      </c>
      <c r="BC105" s="10">
        <v>7</v>
      </c>
      <c r="BD105" s="10">
        <v>19.3</v>
      </c>
      <c r="BE105" s="10">
        <v>0</v>
      </c>
      <c r="BF105" s="10">
        <v>0</v>
      </c>
      <c r="BG105" s="10">
        <v>1</v>
      </c>
      <c r="BH105" s="10">
        <v>0</v>
      </c>
      <c r="BI105" s="10">
        <v>2</v>
      </c>
      <c r="BJ105" s="10">
        <v>8250.0300000000007</v>
      </c>
      <c r="BK105" s="10">
        <v>8.5314245348606708</v>
      </c>
      <c r="BL105" s="10">
        <v>1.5119741351014493</v>
      </c>
      <c r="BM105" s="10">
        <v>621</v>
      </c>
      <c r="BN105" s="9" t="s">
        <v>78</v>
      </c>
      <c r="BO105" s="9" t="s">
        <v>78</v>
      </c>
      <c r="BP105" s="12"/>
      <c r="BQ105" s="12"/>
    </row>
    <row r="106" spans="1:69" s="13" customFormat="1" ht="15" customHeight="1" x14ac:dyDescent="0.25">
      <c r="A106" s="9" t="s">
        <v>65</v>
      </c>
      <c r="B106" s="9" t="s">
        <v>66</v>
      </c>
      <c r="C106" s="9" t="s">
        <v>266</v>
      </c>
      <c r="D106" s="9" t="s">
        <v>264</v>
      </c>
      <c r="E106" s="9" t="s">
        <v>69</v>
      </c>
      <c r="F106" s="10">
        <v>4.79</v>
      </c>
      <c r="G106" s="10">
        <v>8.4499999999999993</v>
      </c>
      <c r="H106" s="9" t="s">
        <v>86</v>
      </c>
      <c r="I106" s="9" t="s">
        <v>265</v>
      </c>
      <c r="J106" s="10">
        <v>2014</v>
      </c>
      <c r="K106" s="9" t="s">
        <v>144</v>
      </c>
      <c r="L106" s="11">
        <v>42196</v>
      </c>
      <c r="M106" s="11">
        <v>42276</v>
      </c>
      <c r="N106" s="10">
        <v>130.26</v>
      </c>
      <c r="O106" s="10">
        <v>232.91</v>
      </c>
      <c r="P106" s="10">
        <v>218.53</v>
      </c>
      <c r="Q106" s="10">
        <v>6.58</v>
      </c>
      <c r="R106" s="10">
        <v>221.81</v>
      </c>
      <c r="S106" s="10">
        <v>244.78</v>
      </c>
      <c r="T106" s="9" t="s">
        <v>81</v>
      </c>
      <c r="U106" s="9" t="s">
        <v>82</v>
      </c>
      <c r="V106" s="9" t="s">
        <v>74</v>
      </c>
      <c r="W106" s="10">
        <f>VLOOKUP(V106,Tables!$M$2:$N$9,2,FALSE)</f>
        <v>0.44</v>
      </c>
      <c r="X106" s="10">
        <f>VLOOKUP(V106,Tables!$M$2:$P$9,3,FALSE)</f>
        <v>0.19</v>
      </c>
      <c r="Y106" s="10">
        <f>VLOOKUP(V106,Tables!$M$2:$P$9,4,FALSE)</f>
        <v>2.5000000000000001E-2</v>
      </c>
      <c r="Z106" s="10">
        <v>19.2</v>
      </c>
      <c r="AA106" s="10">
        <v>16125</v>
      </c>
      <c r="AB106" s="10">
        <v>21143.097735729192</v>
      </c>
      <c r="AC106" s="10">
        <v>23.73</v>
      </c>
      <c r="AD106" s="10">
        <v>102906</v>
      </c>
      <c r="AE106" s="10">
        <v>13404.53556</v>
      </c>
      <c r="AF106" s="10">
        <v>101580</v>
      </c>
      <c r="AG106" s="10">
        <v>23658.997800000001</v>
      </c>
      <c r="AH106" s="10">
        <v>0</v>
      </c>
      <c r="AI106" s="10">
        <v>0</v>
      </c>
      <c r="AJ106" s="10">
        <v>0</v>
      </c>
      <c r="AK106" s="10">
        <v>10254.462240000001</v>
      </c>
      <c r="AL106" s="10">
        <v>9126.9242400000003</v>
      </c>
      <c r="AM106" s="10">
        <v>1.5724861648132609</v>
      </c>
      <c r="AN106" s="10">
        <v>1.7667507230234225</v>
      </c>
      <c r="AO106" s="10">
        <v>1315</v>
      </c>
      <c r="AP106" s="10">
        <v>2111</v>
      </c>
      <c r="AQ106" s="10">
        <v>37.71</v>
      </c>
      <c r="AR106" s="10">
        <v>1.1200000000000001</v>
      </c>
      <c r="AS106" s="10">
        <v>1.1499999999999999</v>
      </c>
      <c r="AT106" s="10">
        <v>0.73</v>
      </c>
      <c r="AU106" s="10">
        <v>9800</v>
      </c>
      <c r="AV106" s="10">
        <v>1.1399999999999999</v>
      </c>
      <c r="AW106" s="9" t="s">
        <v>154</v>
      </c>
      <c r="AX106" s="9" t="s">
        <v>75</v>
      </c>
      <c r="AY106" s="12"/>
      <c r="AZ106" s="12" t="s">
        <v>77</v>
      </c>
      <c r="BA106" s="12"/>
      <c r="BB106" s="10">
        <v>0</v>
      </c>
      <c r="BC106" s="10">
        <v>13</v>
      </c>
      <c r="BD106" s="10">
        <v>26.44</v>
      </c>
      <c r="BE106" s="10">
        <v>0</v>
      </c>
      <c r="BF106" s="10">
        <v>0</v>
      </c>
      <c r="BG106" s="10">
        <v>0</v>
      </c>
      <c r="BH106" s="10">
        <v>0</v>
      </c>
      <c r="BI106" s="10">
        <v>2</v>
      </c>
      <c r="BJ106" s="10">
        <v>9565.0300000000007</v>
      </c>
      <c r="BK106" s="10">
        <v>9.8912769551963269</v>
      </c>
      <c r="BL106" s="10">
        <v>1.5311681806677615</v>
      </c>
      <c r="BM106" s="10">
        <v>423</v>
      </c>
      <c r="BN106" s="9" t="s">
        <v>78</v>
      </c>
      <c r="BO106" s="9" t="s">
        <v>78</v>
      </c>
      <c r="BP106" s="12"/>
      <c r="BQ106" s="12"/>
    </row>
    <row r="107" spans="1:69" s="13" customFormat="1" ht="15" customHeight="1" x14ac:dyDescent="0.25">
      <c r="A107" s="9" t="s">
        <v>65</v>
      </c>
      <c r="B107" s="9" t="s">
        <v>66</v>
      </c>
      <c r="C107" s="9" t="s">
        <v>253</v>
      </c>
      <c r="D107" s="9" t="s">
        <v>251</v>
      </c>
      <c r="E107" s="9" t="s">
        <v>69</v>
      </c>
      <c r="F107" s="10">
        <v>5</v>
      </c>
      <c r="G107" s="10">
        <v>7.75</v>
      </c>
      <c r="H107" s="9" t="s">
        <v>86</v>
      </c>
      <c r="I107" s="9" t="s">
        <v>252</v>
      </c>
      <c r="J107" s="10">
        <v>2014</v>
      </c>
      <c r="K107" s="9" t="s">
        <v>214</v>
      </c>
      <c r="L107" s="11">
        <v>42124</v>
      </c>
      <c r="M107" s="11">
        <v>42194</v>
      </c>
      <c r="N107" s="10">
        <v>120.38</v>
      </c>
      <c r="O107" s="10">
        <v>188.56</v>
      </c>
      <c r="P107" s="10">
        <v>182.24</v>
      </c>
      <c r="Q107" s="10">
        <v>3.47</v>
      </c>
      <c r="R107" s="10">
        <v>186.78</v>
      </c>
      <c r="S107" s="10">
        <v>194.33</v>
      </c>
      <c r="T107" s="9" t="s">
        <v>115</v>
      </c>
      <c r="U107" s="9" t="s">
        <v>109</v>
      </c>
      <c r="V107" s="9" t="s">
        <v>110</v>
      </c>
      <c r="W107" s="10">
        <f>VLOOKUP(V107,Tables!$M$2:$N$9,2,FALSE)</f>
        <v>0.42</v>
      </c>
      <c r="X107" s="10">
        <f>VLOOKUP(V107,Tables!$M$2:$P$9,3,FALSE)</f>
        <v>0.2</v>
      </c>
      <c r="Y107" s="10">
        <f>VLOOKUP(V107,Tables!$M$2:$P$9,4,FALSE)</f>
        <v>4.2000000000000003E-2</v>
      </c>
      <c r="Z107" s="10">
        <v>18.329999999999998</v>
      </c>
      <c r="AA107" s="10">
        <v>12535</v>
      </c>
      <c r="AB107" s="10">
        <v>15097.668960012907</v>
      </c>
      <c r="AC107" s="10">
        <v>16.97</v>
      </c>
      <c r="AD107" s="10">
        <v>116315</v>
      </c>
      <c r="AE107" s="10">
        <v>14001.9997</v>
      </c>
      <c r="AF107" s="10">
        <v>115100</v>
      </c>
      <c r="AG107" s="10">
        <v>21703.256000000001</v>
      </c>
      <c r="AH107" s="10">
        <v>0</v>
      </c>
      <c r="AI107" s="10">
        <v>0</v>
      </c>
      <c r="AJ107" s="10">
        <v>0</v>
      </c>
      <c r="AK107" s="10">
        <v>7701.2563</v>
      </c>
      <c r="AL107" s="10">
        <v>7496.3783000000003</v>
      </c>
      <c r="AM107" s="10">
        <v>1.6276565162491736</v>
      </c>
      <c r="AN107" s="10">
        <v>1.6721407989775543</v>
      </c>
      <c r="AO107" s="10">
        <v>1285</v>
      </c>
      <c r="AP107" s="10">
        <v>2414</v>
      </c>
      <c r="AQ107" s="10">
        <v>46.77</v>
      </c>
      <c r="AR107" s="10">
        <v>1.02</v>
      </c>
      <c r="AS107" s="10">
        <v>1.02</v>
      </c>
      <c r="AT107" s="10">
        <v>0.64</v>
      </c>
      <c r="AU107" s="10">
        <v>10675</v>
      </c>
      <c r="AV107" s="10">
        <v>1.1100000000000001</v>
      </c>
      <c r="AW107" s="12"/>
      <c r="AX107" s="9" t="s">
        <v>75</v>
      </c>
      <c r="AY107" s="12"/>
      <c r="AZ107" s="12" t="s">
        <v>77</v>
      </c>
      <c r="BA107" s="12"/>
      <c r="BB107" s="10">
        <v>0</v>
      </c>
      <c r="BC107" s="10">
        <v>8</v>
      </c>
      <c r="BD107" s="10">
        <v>19.57</v>
      </c>
      <c r="BE107" s="10">
        <v>0</v>
      </c>
      <c r="BF107" s="10">
        <v>0</v>
      </c>
      <c r="BG107" s="10">
        <v>0</v>
      </c>
      <c r="BH107" s="10">
        <v>0</v>
      </c>
      <c r="BI107" s="10">
        <v>2</v>
      </c>
      <c r="BJ107" s="10">
        <v>8895</v>
      </c>
      <c r="BK107" s="10">
        <v>7.8786536758193089</v>
      </c>
      <c r="BL107" s="10">
        <v>1.5310635156086936</v>
      </c>
      <c r="BM107" s="10">
        <v>220</v>
      </c>
      <c r="BN107" s="9" t="s">
        <v>78</v>
      </c>
      <c r="BO107" s="9" t="s">
        <v>78</v>
      </c>
      <c r="BP107" s="12"/>
      <c r="BQ107" s="12"/>
    </row>
    <row r="108" spans="1:69" s="13" customFormat="1" ht="15" customHeight="1" x14ac:dyDescent="0.25">
      <c r="A108" s="9" t="s">
        <v>65</v>
      </c>
      <c r="B108" s="9" t="s">
        <v>66</v>
      </c>
      <c r="C108" s="9" t="s">
        <v>253</v>
      </c>
      <c r="D108" s="9" t="s">
        <v>251</v>
      </c>
      <c r="E108" s="9" t="s">
        <v>69</v>
      </c>
      <c r="F108" s="10">
        <v>7.75</v>
      </c>
      <c r="G108" s="10">
        <v>11.41</v>
      </c>
      <c r="H108" s="9" t="s">
        <v>86</v>
      </c>
      <c r="I108" s="9" t="s">
        <v>252</v>
      </c>
      <c r="J108" s="10">
        <v>2014</v>
      </c>
      <c r="K108" s="9" t="s">
        <v>214</v>
      </c>
      <c r="L108" s="11">
        <v>42194</v>
      </c>
      <c r="M108" s="11">
        <v>42276</v>
      </c>
      <c r="N108" s="10">
        <v>188.56</v>
      </c>
      <c r="O108" s="10">
        <v>280.17</v>
      </c>
      <c r="P108" s="10">
        <v>289.08999999999997</v>
      </c>
      <c r="Q108" s="10">
        <v>-3.09</v>
      </c>
      <c r="R108" s="10">
        <v>294.08999999999997</v>
      </c>
      <c r="S108" s="10">
        <v>310.12</v>
      </c>
      <c r="T108" s="9" t="s">
        <v>115</v>
      </c>
      <c r="U108" s="9" t="s">
        <v>109</v>
      </c>
      <c r="V108" s="9" t="s">
        <v>110</v>
      </c>
      <c r="W108" s="10">
        <f>VLOOKUP(V108,Tables!$M$2:$N$9,2,FALSE)</f>
        <v>0.42</v>
      </c>
      <c r="X108" s="10">
        <f>VLOOKUP(V108,Tables!$M$2:$P$9,3,FALSE)</f>
        <v>0.2</v>
      </c>
      <c r="Y108" s="10">
        <f>VLOOKUP(V108,Tables!$M$2:$P$9,4,FALSE)</f>
        <v>4.2000000000000003E-2</v>
      </c>
      <c r="Z108" s="10">
        <v>18.329999999999998</v>
      </c>
      <c r="AA108" s="10">
        <v>21862.5</v>
      </c>
      <c r="AB108" s="10">
        <v>26626.478816950301</v>
      </c>
      <c r="AC108" s="10">
        <v>17.89</v>
      </c>
      <c r="AD108" s="10">
        <v>115100</v>
      </c>
      <c r="AE108" s="10">
        <v>21703.256000000001</v>
      </c>
      <c r="AF108" s="10">
        <v>114070</v>
      </c>
      <c r="AG108" s="10">
        <v>31958.991900000001</v>
      </c>
      <c r="AH108" s="10">
        <v>0</v>
      </c>
      <c r="AI108" s="10">
        <v>0</v>
      </c>
      <c r="AJ108" s="10">
        <v>0</v>
      </c>
      <c r="AK108" s="10">
        <v>10255.7359</v>
      </c>
      <c r="AL108" s="10">
        <v>11843.5903</v>
      </c>
      <c r="AM108" s="10">
        <v>2.1317339109717128</v>
      </c>
      <c r="AN108" s="10">
        <v>1.8459351806521034</v>
      </c>
      <c r="AO108" s="10">
        <v>1100</v>
      </c>
      <c r="AP108" s="10">
        <v>1878</v>
      </c>
      <c r="AQ108" s="10">
        <v>41.43</v>
      </c>
      <c r="AR108" s="10">
        <v>1.01</v>
      </c>
      <c r="AS108" s="10">
        <v>0.98</v>
      </c>
      <c r="AT108" s="10">
        <v>0.48</v>
      </c>
      <c r="AU108" s="10">
        <v>14712.5</v>
      </c>
      <c r="AV108" s="10">
        <v>1.1100000000000001</v>
      </c>
      <c r="AW108" s="12"/>
      <c r="AX108" s="9" t="s">
        <v>75</v>
      </c>
      <c r="AY108" s="12"/>
      <c r="AZ108" s="12" t="s">
        <v>77</v>
      </c>
      <c r="BA108" s="12"/>
      <c r="BB108" s="10">
        <v>0</v>
      </c>
      <c r="BC108" s="10">
        <v>14</v>
      </c>
      <c r="BD108" s="10">
        <v>26.33</v>
      </c>
      <c r="BE108" s="10">
        <v>0</v>
      </c>
      <c r="BF108" s="10">
        <v>0</v>
      </c>
      <c r="BG108" s="10">
        <v>0</v>
      </c>
      <c r="BH108" s="10">
        <v>0</v>
      </c>
      <c r="BI108" s="10">
        <v>2</v>
      </c>
      <c r="BJ108" s="10">
        <v>9925</v>
      </c>
      <c r="BK108" s="10">
        <v>8.7909654561558899</v>
      </c>
      <c r="BL108" s="10">
        <v>1.7271100884484485</v>
      </c>
      <c r="BM108" s="10">
        <v>126</v>
      </c>
      <c r="BN108" s="9" t="s">
        <v>78</v>
      </c>
      <c r="BO108" s="9" t="s">
        <v>78</v>
      </c>
      <c r="BP108" s="12"/>
      <c r="BQ108" s="12"/>
    </row>
    <row r="109" spans="1:69" s="13" customFormat="1" ht="15" customHeight="1" x14ac:dyDescent="0.25">
      <c r="A109" s="9" t="s">
        <v>65</v>
      </c>
      <c r="B109" s="9" t="s">
        <v>66</v>
      </c>
      <c r="C109" s="9" t="s">
        <v>191</v>
      </c>
      <c r="D109" s="9" t="s">
        <v>189</v>
      </c>
      <c r="E109" s="9" t="s">
        <v>69</v>
      </c>
      <c r="F109" s="10">
        <v>7.41</v>
      </c>
      <c r="G109" s="10">
        <v>8.69</v>
      </c>
      <c r="H109" s="9" t="s">
        <v>86</v>
      </c>
      <c r="I109" s="9" t="s">
        <v>190</v>
      </c>
      <c r="J109" s="10">
        <v>2014</v>
      </c>
      <c r="K109" s="9" t="s">
        <v>71</v>
      </c>
      <c r="L109" s="11">
        <v>42124</v>
      </c>
      <c r="M109" s="11">
        <v>42196</v>
      </c>
      <c r="N109" s="10">
        <v>183.85</v>
      </c>
      <c r="O109" s="10">
        <v>218.2</v>
      </c>
      <c r="P109" s="10">
        <v>226.01</v>
      </c>
      <c r="Q109" s="10">
        <v>-3.46</v>
      </c>
      <c r="R109" s="10">
        <v>228.88</v>
      </c>
      <c r="S109" s="10">
        <v>267.72000000000003</v>
      </c>
      <c r="T109" s="9" t="s">
        <v>81</v>
      </c>
      <c r="U109" s="9" t="s">
        <v>82</v>
      </c>
      <c r="V109" s="9" t="s">
        <v>74</v>
      </c>
      <c r="W109" s="10">
        <f>VLOOKUP(V109,Tables!$M$2:$N$9,2,FALSE)</f>
        <v>0.44</v>
      </c>
      <c r="X109" s="10">
        <f>VLOOKUP(V109,Tables!$M$2:$P$9,3,FALSE)</f>
        <v>0.19</v>
      </c>
      <c r="Y109" s="10">
        <f>VLOOKUP(V109,Tables!$M$2:$P$9,4,FALSE)</f>
        <v>2.5000000000000001E-2</v>
      </c>
      <c r="Z109" s="10">
        <v>19.2</v>
      </c>
      <c r="AA109" s="10">
        <v>8727.5</v>
      </c>
      <c r="AB109" s="10">
        <v>17768.560173577498</v>
      </c>
      <c r="AC109" s="10">
        <v>50.88</v>
      </c>
      <c r="AD109" s="10">
        <v>112909</v>
      </c>
      <c r="AE109" s="10">
        <v>20758.319650000001</v>
      </c>
      <c r="AF109" s="10">
        <v>111539</v>
      </c>
      <c r="AG109" s="10">
        <v>24337.809799999999</v>
      </c>
      <c r="AH109" s="10">
        <v>0</v>
      </c>
      <c r="AI109" s="10">
        <v>0</v>
      </c>
      <c r="AJ109" s="10">
        <v>0</v>
      </c>
      <c r="AK109" s="10">
        <v>3579.4901500000001</v>
      </c>
      <c r="AL109" s="10">
        <v>4770.72667</v>
      </c>
      <c r="AM109" s="10">
        <v>2.4381964006801358</v>
      </c>
      <c r="AN109" s="10">
        <v>1.82938587844103</v>
      </c>
      <c r="AO109" s="10">
        <v>1320</v>
      </c>
      <c r="AP109" s="10">
        <v>1761</v>
      </c>
      <c r="AQ109" s="10">
        <v>25.04</v>
      </c>
      <c r="AR109" s="10">
        <v>0.54</v>
      </c>
      <c r="AS109" s="10">
        <v>0.53</v>
      </c>
      <c r="AT109" s="10">
        <v>0.24</v>
      </c>
      <c r="AU109" s="10">
        <v>8652.5</v>
      </c>
      <c r="AV109" s="10">
        <v>1.139</v>
      </c>
      <c r="AW109" s="12"/>
      <c r="AX109" s="9" t="s">
        <v>75</v>
      </c>
      <c r="AY109" s="12"/>
      <c r="AZ109" s="12" t="s">
        <v>77</v>
      </c>
      <c r="BA109" s="12"/>
      <c r="BB109" s="10">
        <v>0</v>
      </c>
      <c r="BC109" s="10">
        <v>8</v>
      </c>
      <c r="BD109" s="10">
        <v>19.649999999999999</v>
      </c>
      <c r="BE109" s="10">
        <v>0</v>
      </c>
      <c r="BF109" s="10">
        <v>0</v>
      </c>
      <c r="BG109" s="10">
        <v>0</v>
      </c>
      <c r="BH109" s="10">
        <v>0</v>
      </c>
      <c r="BI109" s="10">
        <v>2</v>
      </c>
      <c r="BJ109" s="10">
        <v>15135</v>
      </c>
      <c r="BK109" s="10">
        <v>13.477292965271594</v>
      </c>
      <c r="BL109" s="10">
        <v>1.714617679571397</v>
      </c>
      <c r="BM109" s="10">
        <v>5646</v>
      </c>
      <c r="BN109" s="9" t="s">
        <v>78</v>
      </c>
      <c r="BO109" s="9" t="s">
        <v>95</v>
      </c>
      <c r="BP109" s="12"/>
      <c r="BQ109" s="12"/>
    </row>
    <row r="110" spans="1:69" s="13" customFormat="1" ht="15" customHeight="1" x14ac:dyDescent="0.25">
      <c r="A110" s="9" t="s">
        <v>65</v>
      </c>
      <c r="B110" s="9" t="s">
        <v>66</v>
      </c>
      <c r="C110" s="9" t="s">
        <v>191</v>
      </c>
      <c r="D110" s="9" t="s">
        <v>189</v>
      </c>
      <c r="E110" s="9" t="s">
        <v>69</v>
      </c>
      <c r="F110" s="10">
        <v>8.69</v>
      </c>
      <c r="G110" s="10">
        <v>10.76</v>
      </c>
      <c r="H110" s="9" t="s">
        <v>86</v>
      </c>
      <c r="I110" s="9" t="s">
        <v>190</v>
      </c>
      <c r="J110" s="10">
        <v>2014</v>
      </c>
      <c r="K110" s="9" t="s">
        <v>71</v>
      </c>
      <c r="L110" s="11">
        <v>42196</v>
      </c>
      <c r="M110" s="11">
        <v>42276</v>
      </c>
      <c r="N110" s="10">
        <v>218.2</v>
      </c>
      <c r="O110" s="10">
        <v>273.48</v>
      </c>
      <c r="P110" s="10">
        <v>294.27</v>
      </c>
      <c r="Q110" s="10">
        <v>-7.06</v>
      </c>
      <c r="R110" s="10">
        <v>297.45</v>
      </c>
      <c r="S110" s="10">
        <v>336.28</v>
      </c>
      <c r="T110" s="9" t="s">
        <v>83</v>
      </c>
      <c r="U110" s="9" t="s">
        <v>82</v>
      </c>
      <c r="V110" s="9" t="s">
        <v>74</v>
      </c>
      <c r="W110" s="10">
        <f>VLOOKUP(V110,Tables!$M$2:$N$9,2,FALSE)</f>
        <v>0.44</v>
      </c>
      <c r="X110" s="10">
        <f>VLOOKUP(V110,Tables!$M$2:$P$9,3,FALSE)</f>
        <v>0.19</v>
      </c>
      <c r="Y110" s="10">
        <f>VLOOKUP(V110,Tables!$M$2:$P$9,4,FALSE)</f>
        <v>2.5000000000000001E-2</v>
      </c>
      <c r="Z110" s="10">
        <v>19.2</v>
      </c>
      <c r="AA110" s="10">
        <v>16225</v>
      </c>
      <c r="AB110" s="10">
        <v>25714.034060153794</v>
      </c>
      <c r="AC110" s="10">
        <v>36.9</v>
      </c>
      <c r="AD110" s="10">
        <v>111539</v>
      </c>
      <c r="AE110" s="10">
        <v>24337.809799999999</v>
      </c>
      <c r="AF110" s="10">
        <v>110144</v>
      </c>
      <c r="AG110" s="10">
        <v>30122.181120000001</v>
      </c>
      <c r="AH110" s="10">
        <v>0</v>
      </c>
      <c r="AI110" s="10">
        <v>0</v>
      </c>
      <c r="AJ110" s="10">
        <v>0</v>
      </c>
      <c r="AK110" s="10">
        <v>5784.3713200000002</v>
      </c>
      <c r="AL110" s="10">
        <v>8424.5229999999992</v>
      </c>
      <c r="AM110" s="10">
        <v>2.8049720708455501</v>
      </c>
      <c r="AN110" s="10">
        <v>1.9259250642439933</v>
      </c>
      <c r="AO110" s="10">
        <v>1375</v>
      </c>
      <c r="AP110" s="10">
        <v>1701</v>
      </c>
      <c r="AQ110" s="10">
        <v>19.170000000000002</v>
      </c>
      <c r="AR110" s="10">
        <v>0.75</v>
      </c>
      <c r="AS110" s="10">
        <v>0.72</v>
      </c>
      <c r="AT110" s="10">
        <v>0.28000000000000003</v>
      </c>
      <c r="AU110" s="10">
        <v>9587.5</v>
      </c>
      <c r="AV110" s="10">
        <v>1.139</v>
      </c>
      <c r="AW110" s="12"/>
      <c r="AX110" s="9" t="s">
        <v>75</v>
      </c>
      <c r="AY110" s="12"/>
      <c r="AZ110" s="12" t="s">
        <v>77</v>
      </c>
      <c r="BA110" s="12"/>
      <c r="BB110" s="10">
        <v>0</v>
      </c>
      <c r="BC110" s="10">
        <v>13</v>
      </c>
      <c r="BD110" s="10">
        <v>26.44</v>
      </c>
      <c r="BE110" s="10">
        <v>0</v>
      </c>
      <c r="BF110" s="10">
        <v>0</v>
      </c>
      <c r="BG110" s="10">
        <v>0</v>
      </c>
      <c r="BH110" s="10">
        <v>0</v>
      </c>
      <c r="BI110" s="10">
        <v>2</v>
      </c>
      <c r="BJ110" s="10">
        <v>16510</v>
      </c>
      <c r="BK110" s="10">
        <v>14.701691896705254</v>
      </c>
      <c r="BL110" s="10">
        <v>1.9259094372674437</v>
      </c>
      <c r="BM110" s="10">
        <v>640</v>
      </c>
      <c r="BN110" s="9" t="s">
        <v>78</v>
      </c>
      <c r="BO110" s="9" t="s">
        <v>78</v>
      </c>
      <c r="BP110" s="12"/>
      <c r="BQ110" s="12"/>
    </row>
    <row r="111" spans="1:69" s="13" customFormat="1" ht="15" customHeight="1" x14ac:dyDescent="0.25">
      <c r="A111" s="9" t="s">
        <v>65</v>
      </c>
      <c r="B111" s="9" t="s">
        <v>66</v>
      </c>
      <c r="C111" s="9" t="s">
        <v>165</v>
      </c>
      <c r="D111" s="9" t="s">
        <v>163</v>
      </c>
      <c r="E111" s="9" t="s">
        <v>69</v>
      </c>
      <c r="F111" s="10">
        <v>8.89</v>
      </c>
      <c r="G111" s="10">
        <v>11.12</v>
      </c>
      <c r="H111" s="9" t="s">
        <v>86</v>
      </c>
      <c r="I111" s="9" t="s">
        <v>164</v>
      </c>
      <c r="J111" s="10">
        <v>2014</v>
      </c>
      <c r="K111" s="9" t="s">
        <v>88</v>
      </c>
      <c r="L111" s="11">
        <v>42124</v>
      </c>
      <c r="M111" s="11">
        <v>42196</v>
      </c>
      <c r="N111" s="10">
        <v>220.11</v>
      </c>
      <c r="O111" s="10">
        <v>279.14999999999998</v>
      </c>
      <c r="P111" s="10">
        <v>296.42</v>
      </c>
      <c r="Q111" s="10">
        <v>-5.83</v>
      </c>
      <c r="R111" s="10">
        <v>301.35000000000002</v>
      </c>
      <c r="S111" s="10">
        <v>307.45</v>
      </c>
      <c r="T111" s="9" t="s">
        <v>108</v>
      </c>
      <c r="U111" s="9" t="s">
        <v>109</v>
      </c>
      <c r="V111" s="9" t="s">
        <v>110</v>
      </c>
      <c r="W111" s="10">
        <f>VLOOKUP(V111,Tables!$M$2:$N$9,2,FALSE)</f>
        <v>0.42</v>
      </c>
      <c r="X111" s="10">
        <f>VLOOKUP(V111,Tables!$M$2:$P$9,3,FALSE)</f>
        <v>0.2</v>
      </c>
      <c r="Y111" s="10">
        <f>VLOOKUP(V111,Tables!$M$2:$P$9,4,FALSE)</f>
        <v>4.2000000000000003E-2</v>
      </c>
      <c r="Z111" s="10">
        <v>18.329999999999998</v>
      </c>
      <c r="AA111" s="10">
        <v>16600</v>
      </c>
      <c r="AB111" s="10">
        <v>19132.847899631106</v>
      </c>
      <c r="AC111" s="10">
        <v>13.24</v>
      </c>
      <c r="AD111" s="10">
        <v>113051</v>
      </c>
      <c r="AE111" s="10">
        <v>24883.655610000002</v>
      </c>
      <c r="AF111" s="10">
        <v>111566</v>
      </c>
      <c r="AG111" s="10">
        <v>31143.6489</v>
      </c>
      <c r="AH111" s="10">
        <v>0</v>
      </c>
      <c r="AI111" s="10">
        <v>0</v>
      </c>
      <c r="AJ111" s="10">
        <v>0</v>
      </c>
      <c r="AK111" s="10">
        <v>6259.9932900000003</v>
      </c>
      <c r="AL111" s="10">
        <v>8736.7584900000002</v>
      </c>
      <c r="AM111" s="10">
        <v>2.651760030880161</v>
      </c>
      <c r="AN111" s="10">
        <v>1.900018183975233</v>
      </c>
      <c r="AO111" s="10">
        <v>1505</v>
      </c>
      <c r="AP111" s="10">
        <v>1533</v>
      </c>
      <c r="AQ111" s="10">
        <v>1.83</v>
      </c>
      <c r="AR111" s="10">
        <v>0.83</v>
      </c>
      <c r="AS111" s="10">
        <v>0.79</v>
      </c>
      <c r="AT111" s="10">
        <v>0.33</v>
      </c>
      <c r="AU111" s="10">
        <v>7575</v>
      </c>
      <c r="AV111" s="10">
        <v>1.1100000000000001</v>
      </c>
      <c r="AW111" s="12"/>
      <c r="AX111" s="9" t="s">
        <v>75</v>
      </c>
      <c r="AY111" s="12"/>
      <c r="AZ111" s="12" t="s">
        <v>77</v>
      </c>
      <c r="BA111" s="12"/>
      <c r="BB111" s="10">
        <v>0</v>
      </c>
      <c r="BC111" s="10">
        <v>6</v>
      </c>
      <c r="BD111" s="10">
        <v>19.649999999999999</v>
      </c>
      <c r="BE111" s="10">
        <v>0</v>
      </c>
      <c r="BF111" s="10">
        <v>0</v>
      </c>
      <c r="BG111" s="10">
        <v>0</v>
      </c>
      <c r="BH111" s="10">
        <v>0</v>
      </c>
      <c r="BI111" s="10">
        <v>2</v>
      </c>
      <c r="BJ111" s="10">
        <v>10040</v>
      </c>
      <c r="BK111" s="10">
        <v>9.1024478694469622</v>
      </c>
      <c r="BL111" s="10">
        <v>1.7986565501051071</v>
      </c>
      <c r="BM111" s="10">
        <v>4176</v>
      </c>
      <c r="BN111" s="9" t="s">
        <v>78</v>
      </c>
      <c r="BO111" s="9" t="s">
        <v>95</v>
      </c>
      <c r="BP111" s="12"/>
      <c r="BQ111" s="12"/>
    </row>
    <row r="112" spans="1:69" s="13" customFormat="1" ht="15" customHeight="1" x14ac:dyDescent="0.25">
      <c r="A112" s="9" t="s">
        <v>65</v>
      </c>
      <c r="B112" s="9" t="s">
        <v>66</v>
      </c>
      <c r="C112" s="9" t="s">
        <v>114</v>
      </c>
      <c r="D112" s="9" t="s">
        <v>112</v>
      </c>
      <c r="E112" s="9" t="s">
        <v>69</v>
      </c>
      <c r="F112" s="10">
        <v>9.09</v>
      </c>
      <c r="G112" s="10">
        <v>9.4</v>
      </c>
      <c r="H112" s="9" t="s">
        <v>86</v>
      </c>
      <c r="I112" s="9" t="s">
        <v>113</v>
      </c>
      <c r="J112" s="10">
        <v>2014</v>
      </c>
      <c r="K112" s="9" t="s">
        <v>88</v>
      </c>
      <c r="L112" s="11">
        <v>42124</v>
      </c>
      <c r="M112" s="11">
        <v>42155</v>
      </c>
      <c r="N112" s="10">
        <v>235.31</v>
      </c>
      <c r="O112" s="10">
        <v>245</v>
      </c>
      <c r="P112" s="10">
        <v>262.70999999999998</v>
      </c>
      <c r="Q112" s="10">
        <v>-6.74</v>
      </c>
      <c r="R112" s="10">
        <v>264.06</v>
      </c>
      <c r="S112" s="10">
        <v>269.27999999999997</v>
      </c>
      <c r="T112" s="9" t="s">
        <v>115</v>
      </c>
      <c r="U112" s="9" t="s">
        <v>109</v>
      </c>
      <c r="V112" s="9" t="s">
        <v>110</v>
      </c>
      <c r="W112" s="10">
        <f>VLOOKUP(V112,Tables!$M$2:$N$9,2,FALSE)</f>
        <v>0.42</v>
      </c>
      <c r="X112" s="10">
        <f>VLOOKUP(V112,Tables!$M$2:$P$9,3,FALSE)</f>
        <v>0.2</v>
      </c>
      <c r="Y112" s="10">
        <f>VLOOKUP(V112,Tables!$M$2:$P$9,4,FALSE)</f>
        <v>4.2000000000000003E-2</v>
      </c>
      <c r="Z112" s="10">
        <v>18.329999999999998</v>
      </c>
      <c r="AA112" s="10">
        <v>5812.5</v>
      </c>
      <c r="AB112" s="10">
        <v>7275.6416868019405</v>
      </c>
      <c r="AC112" s="10">
        <v>20.11</v>
      </c>
      <c r="AD112" s="10">
        <v>108184</v>
      </c>
      <c r="AE112" s="10">
        <v>25456.777040000001</v>
      </c>
      <c r="AF112" s="10">
        <v>107399</v>
      </c>
      <c r="AG112" s="10">
        <v>26312.755000000001</v>
      </c>
      <c r="AH112" s="10">
        <v>0</v>
      </c>
      <c r="AI112" s="10">
        <v>0</v>
      </c>
      <c r="AJ112" s="10">
        <v>0</v>
      </c>
      <c r="AK112" s="10">
        <v>855.97796000000005</v>
      </c>
      <c r="AL112" s="10">
        <v>2903.0029</v>
      </c>
      <c r="AM112" s="8">
        <v>6.7904785772755174</v>
      </c>
      <c r="AN112" s="10">
        <v>2.0022370628703126</v>
      </c>
      <c r="AO112" s="10">
        <v>735</v>
      </c>
      <c r="AP112" s="10">
        <v>640</v>
      </c>
      <c r="AQ112" s="10">
        <v>-14.84</v>
      </c>
      <c r="AR112" s="10">
        <v>0.72</v>
      </c>
      <c r="AS112" s="10">
        <v>0.7</v>
      </c>
      <c r="AT112" s="10">
        <v>0.13</v>
      </c>
      <c r="AU112" s="10">
        <v>1800</v>
      </c>
      <c r="AV112" s="10">
        <v>1.1100000000000001</v>
      </c>
      <c r="AW112" s="12"/>
      <c r="AX112" s="9" t="s">
        <v>75</v>
      </c>
      <c r="AY112" s="12"/>
      <c r="AZ112" s="12" t="s">
        <v>77</v>
      </c>
      <c r="BA112" s="12"/>
      <c r="BB112" s="10">
        <v>0</v>
      </c>
      <c r="BC112" s="10">
        <v>2</v>
      </c>
      <c r="BD112" s="10">
        <v>18.420000000000002</v>
      </c>
      <c r="BE112" s="10">
        <v>0</v>
      </c>
      <c r="BF112" s="10">
        <v>0</v>
      </c>
      <c r="BG112" s="10">
        <v>0</v>
      </c>
      <c r="BH112" s="10">
        <v>0</v>
      </c>
      <c r="BI112" s="10">
        <v>2</v>
      </c>
      <c r="BJ112" s="10">
        <v>14980</v>
      </c>
      <c r="BK112" s="10">
        <v>11.926751592356688</v>
      </c>
      <c r="BL112" s="10">
        <v>1.6788784287586755</v>
      </c>
      <c r="BM112" s="10">
        <v>450</v>
      </c>
      <c r="BN112" s="9" t="s">
        <v>78</v>
      </c>
      <c r="BO112" s="9" t="s">
        <v>78</v>
      </c>
      <c r="BP112" s="12"/>
      <c r="BQ112" s="12"/>
    </row>
    <row r="113" spans="1:69" s="13" customFormat="1" ht="15" customHeight="1" x14ac:dyDescent="0.25">
      <c r="A113" s="9" t="s">
        <v>65</v>
      </c>
      <c r="B113" s="9" t="s">
        <v>66</v>
      </c>
      <c r="C113" s="9" t="s">
        <v>114</v>
      </c>
      <c r="D113" s="9" t="s">
        <v>112</v>
      </c>
      <c r="E113" s="9" t="s">
        <v>69</v>
      </c>
      <c r="F113" s="10">
        <v>9.4</v>
      </c>
      <c r="G113" s="10">
        <v>11.98</v>
      </c>
      <c r="H113" s="9" t="s">
        <v>86</v>
      </c>
      <c r="I113" s="9" t="s">
        <v>113</v>
      </c>
      <c r="J113" s="10">
        <v>2014</v>
      </c>
      <c r="K113" s="9" t="s">
        <v>88</v>
      </c>
      <c r="L113" s="11">
        <v>42155</v>
      </c>
      <c r="M113" s="11">
        <v>42196</v>
      </c>
      <c r="N113" s="10">
        <v>245</v>
      </c>
      <c r="O113" s="10">
        <v>314.52</v>
      </c>
      <c r="P113" s="10">
        <v>301.33</v>
      </c>
      <c r="Q113" s="10">
        <v>4.38</v>
      </c>
      <c r="R113" s="10">
        <v>303.95</v>
      </c>
      <c r="S113" s="10">
        <v>299.73</v>
      </c>
      <c r="T113" s="9" t="s">
        <v>108</v>
      </c>
      <c r="U113" s="9" t="s">
        <v>109</v>
      </c>
      <c r="V113" s="9" t="s">
        <v>110</v>
      </c>
      <c r="W113" s="10">
        <f>VLOOKUP(V113,Tables!$M$2:$N$9,2,FALSE)</f>
        <v>0.42</v>
      </c>
      <c r="X113" s="10">
        <f>VLOOKUP(V113,Tables!$M$2:$P$9,3,FALSE)</f>
        <v>0.2</v>
      </c>
      <c r="Y113" s="10">
        <f>VLOOKUP(V113,Tables!$M$2:$P$9,4,FALSE)</f>
        <v>4.2000000000000003E-2</v>
      </c>
      <c r="Z113" s="10">
        <v>18.329999999999998</v>
      </c>
      <c r="AA113" s="10">
        <v>11700</v>
      </c>
      <c r="AB113" s="10">
        <v>11341.972023034172</v>
      </c>
      <c r="AC113" s="10">
        <v>-3.16</v>
      </c>
      <c r="AD113" s="10">
        <v>107399</v>
      </c>
      <c r="AE113" s="10">
        <v>26312.755000000001</v>
      </c>
      <c r="AF113" s="10">
        <v>106639</v>
      </c>
      <c r="AG113" s="10">
        <v>33540.098279999998</v>
      </c>
      <c r="AH113" s="10">
        <v>0</v>
      </c>
      <c r="AI113" s="10">
        <v>0</v>
      </c>
      <c r="AJ113" s="10">
        <v>0</v>
      </c>
      <c r="AK113" s="10">
        <v>7227.34328</v>
      </c>
      <c r="AL113" s="10">
        <v>6100.1690500000004</v>
      </c>
      <c r="AM113" s="10">
        <v>1.6188521212735312</v>
      </c>
      <c r="AN113" s="10">
        <v>1.9179796336955612</v>
      </c>
      <c r="AO113" s="10">
        <v>760</v>
      </c>
      <c r="AP113" s="10">
        <v>840</v>
      </c>
      <c r="AQ113" s="10">
        <v>9.52</v>
      </c>
      <c r="AR113" s="10">
        <v>0.96</v>
      </c>
      <c r="AS113" s="10">
        <v>0.98</v>
      </c>
      <c r="AT113" s="10">
        <v>0.61</v>
      </c>
      <c r="AU113" s="10">
        <v>8612.5</v>
      </c>
      <c r="AV113" s="10">
        <v>1.1100000000000001</v>
      </c>
      <c r="AW113" s="12"/>
      <c r="AX113" s="9" t="s">
        <v>75</v>
      </c>
      <c r="AY113" s="12"/>
      <c r="AZ113" s="12" t="s">
        <v>77</v>
      </c>
      <c r="BA113" s="12"/>
      <c r="BB113" s="10">
        <v>0</v>
      </c>
      <c r="BC113" s="10">
        <v>4</v>
      </c>
      <c r="BD113" s="10">
        <v>20.55</v>
      </c>
      <c r="BE113" s="10">
        <v>0</v>
      </c>
      <c r="BF113" s="10">
        <v>0</v>
      </c>
      <c r="BG113" s="10">
        <v>0</v>
      </c>
      <c r="BH113" s="10">
        <v>0</v>
      </c>
      <c r="BI113" s="10">
        <v>2</v>
      </c>
      <c r="BJ113" s="10">
        <v>15740</v>
      </c>
      <c r="BK113" s="10">
        <v>12.531847133757962</v>
      </c>
      <c r="BL113" s="10">
        <v>1.6566123352679532</v>
      </c>
      <c r="BM113" s="10">
        <v>4176</v>
      </c>
      <c r="BN113" s="9" t="s">
        <v>78</v>
      </c>
      <c r="BO113" s="9" t="s">
        <v>95</v>
      </c>
      <c r="BP113" s="12"/>
      <c r="BQ113" s="12"/>
    </row>
    <row r="114" spans="1:69" s="13" customFormat="1" ht="15" customHeight="1" x14ac:dyDescent="0.25">
      <c r="A114" s="3" t="s">
        <v>65</v>
      </c>
      <c r="B114" s="3" t="s">
        <v>66</v>
      </c>
      <c r="C114" s="3" t="s">
        <v>145</v>
      </c>
      <c r="D114" s="3" t="s">
        <v>146</v>
      </c>
      <c r="E114" s="3" t="s">
        <v>69</v>
      </c>
      <c r="F114" s="4">
        <v>4.12</v>
      </c>
      <c r="G114" s="4">
        <v>7.74</v>
      </c>
      <c r="H114" s="3" t="s">
        <v>70</v>
      </c>
      <c r="I114" s="3"/>
      <c r="J114" s="4">
        <v>2013</v>
      </c>
      <c r="K114" s="3" t="s">
        <v>147</v>
      </c>
      <c r="L114" s="5">
        <v>41740</v>
      </c>
      <c r="M114" s="5">
        <v>41821</v>
      </c>
      <c r="N114" s="4">
        <v>42.63</v>
      </c>
      <c r="O114" s="4">
        <v>80.930000000000007</v>
      </c>
      <c r="P114" s="4">
        <v>83.03</v>
      </c>
      <c r="Q114" s="4">
        <v>-2.5299999999999998</v>
      </c>
      <c r="R114" s="4">
        <v>81.010000000000005</v>
      </c>
      <c r="S114" s="4">
        <v>94.31</v>
      </c>
      <c r="T114" s="3" t="s">
        <v>89</v>
      </c>
      <c r="U114" s="3" t="s">
        <v>90</v>
      </c>
      <c r="V114" s="3" t="s">
        <v>74</v>
      </c>
      <c r="W114" s="10">
        <f>VLOOKUP(V114,Tables!$M$2:$N$9,2,FALSE)</f>
        <v>0.44</v>
      </c>
      <c r="X114" s="10">
        <f>VLOOKUP(V114,Tables!$M$2:$P$9,3,FALSE)</f>
        <v>0.19</v>
      </c>
      <c r="Y114" s="10">
        <f>VLOOKUP(V114,Tables!$M$2:$P$9,4,FALSE)</f>
        <v>2.5000000000000001E-2</v>
      </c>
      <c r="Z114" s="10">
        <v>19.2</v>
      </c>
      <c r="AA114" s="4">
        <v>5848.5</v>
      </c>
      <c r="AB114" s="4">
        <v>7587.8853161782517</v>
      </c>
      <c r="AC114" s="4">
        <v>22.92</v>
      </c>
      <c r="AD114" s="4">
        <v>96610</v>
      </c>
      <c r="AE114" s="4">
        <v>4118.4843000000001</v>
      </c>
      <c r="AF114" s="4">
        <v>95580</v>
      </c>
      <c r="AG114" s="4">
        <v>7735.2893999999997</v>
      </c>
      <c r="AH114" s="4">
        <v>0</v>
      </c>
      <c r="AI114" s="4">
        <v>0</v>
      </c>
      <c r="AJ114" s="4">
        <v>0</v>
      </c>
      <c r="AK114" s="4">
        <v>3616.8051</v>
      </c>
      <c r="AL114" s="4">
        <v>3624.4515000000001</v>
      </c>
      <c r="AM114" s="4">
        <v>1.6170348797616991</v>
      </c>
      <c r="AN114" s="4">
        <v>1.6136234682682331</v>
      </c>
      <c r="AO114" s="4">
        <v>1080</v>
      </c>
      <c r="AP114" s="4">
        <v>2296</v>
      </c>
      <c r="AQ114" s="4">
        <v>52.96</v>
      </c>
      <c r="AR114" s="4">
        <v>1.26</v>
      </c>
      <c r="AS114" s="4">
        <v>1.26</v>
      </c>
      <c r="AT114" s="4">
        <v>0.79</v>
      </c>
      <c r="AU114" s="4">
        <v>5536</v>
      </c>
      <c r="AV114" s="4">
        <v>1.224</v>
      </c>
      <c r="AW114" s="6"/>
      <c r="AX114" s="3" t="s">
        <v>75</v>
      </c>
      <c r="AY114" s="6"/>
      <c r="AZ114" s="6" t="s">
        <v>77</v>
      </c>
      <c r="BA114" s="6"/>
      <c r="BB114" s="4">
        <v>0</v>
      </c>
      <c r="BC114" s="4">
        <v>18</v>
      </c>
      <c r="BD114" s="4">
        <v>18.41</v>
      </c>
      <c r="BE114" s="4">
        <v>0</v>
      </c>
      <c r="BF114" s="4">
        <v>0</v>
      </c>
      <c r="BG114" s="4">
        <v>0</v>
      </c>
      <c r="BH114" s="4">
        <v>0</v>
      </c>
      <c r="BI114" s="4">
        <v>2</v>
      </c>
      <c r="BJ114" s="4">
        <v>18420</v>
      </c>
      <c r="BK114" s="4">
        <v>16.157894736842106</v>
      </c>
      <c r="BL114" s="4">
        <v>1.6797291024007599</v>
      </c>
      <c r="BM114" s="4">
        <v>5646</v>
      </c>
      <c r="BN114" s="3" t="s">
        <v>78</v>
      </c>
      <c r="BO114" s="3" t="s">
        <v>95</v>
      </c>
      <c r="BP114" s="6"/>
      <c r="BQ114" s="6"/>
    </row>
    <row r="115" spans="1:69" s="13" customFormat="1" ht="15" customHeight="1" x14ac:dyDescent="0.25">
      <c r="A115" s="3" t="s">
        <v>65</v>
      </c>
      <c r="B115" s="3" t="s">
        <v>66</v>
      </c>
      <c r="C115" s="3" t="s">
        <v>145</v>
      </c>
      <c r="D115" s="3" t="s">
        <v>146</v>
      </c>
      <c r="E115" s="3" t="s">
        <v>69</v>
      </c>
      <c r="F115" s="4">
        <v>7.74</v>
      </c>
      <c r="G115" s="4">
        <v>9.68</v>
      </c>
      <c r="H115" s="3" t="s">
        <v>70</v>
      </c>
      <c r="I115" s="3"/>
      <c r="J115" s="4">
        <v>2013</v>
      </c>
      <c r="K115" s="3" t="s">
        <v>147</v>
      </c>
      <c r="L115" s="5">
        <v>41821</v>
      </c>
      <c r="M115" s="5">
        <v>41851</v>
      </c>
      <c r="N115" s="4">
        <v>80.930000000000007</v>
      </c>
      <c r="O115" s="4">
        <v>102.22</v>
      </c>
      <c r="P115" s="4">
        <v>104.73</v>
      </c>
      <c r="Q115" s="4">
        <v>-2.4</v>
      </c>
      <c r="R115" s="4">
        <v>104.7</v>
      </c>
      <c r="S115" s="4">
        <v>110.59</v>
      </c>
      <c r="T115" s="3" t="s">
        <v>81</v>
      </c>
      <c r="U115" s="3" t="s">
        <v>82</v>
      </c>
      <c r="V115" s="3" t="s">
        <v>74</v>
      </c>
      <c r="W115" s="10">
        <f>VLOOKUP(V115,Tables!$M$2:$N$9,2,FALSE)</f>
        <v>0.44</v>
      </c>
      <c r="X115" s="10">
        <f>VLOOKUP(V115,Tables!$M$2:$P$9,3,FALSE)</f>
        <v>0.19</v>
      </c>
      <c r="Y115" s="10">
        <f>VLOOKUP(V115,Tables!$M$2:$P$9,4,FALSE)</f>
        <v>2.5000000000000001E-2</v>
      </c>
      <c r="Z115" s="10">
        <v>19.2</v>
      </c>
      <c r="AA115" s="4">
        <v>3525</v>
      </c>
      <c r="AB115" s="4">
        <v>4415.4722865501881</v>
      </c>
      <c r="AC115" s="4">
        <v>20.170000000000002</v>
      </c>
      <c r="AD115" s="4">
        <v>95580</v>
      </c>
      <c r="AE115" s="4">
        <v>7735.2893999999997</v>
      </c>
      <c r="AF115" s="4">
        <v>94745</v>
      </c>
      <c r="AG115" s="4">
        <v>9684.8338999999996</v>
      </c>
      <c r="AH115" s="4">
        <v>0</v>
      </c>
      <c r="AI115" s="4">
        <v>0</v>
      </c>
      <c r="AJ115" s="4">
        <v>0</v>
      </c>
      <c r="AK115" s="4">
        <v>1949.5445</v>
      </c>
      <c r="AL115" s="4">
        <v>2184.5120999999999</v>
      </c>
      <c r="AM115" s="4">
        <v>1.8081146647332236</v>
      </c>
      <c r="AN115" s="4">
        <v>1.6136326276242645</v>
      </c>
      <c r="AO115" s="4">
        <v>835</v>
      </c>
      <c r="AP115" s="4">
        <v>868</v>
      </c>
      <c r="AQ115" s="4">
        <v>3.8</v>
      </c>
      <c r="AR115" s="4">
        <v>1.35</v>
      </c>
      <c r="AS115" s="4">
        <v>1.34</v>
      </c>
      <c r="AT115" s="4">
        <v>0.78</v>
      </c>
      <c r="AU115" s="4">
        <v>2850</v>
      </c>
      <c r="AV115" s="4">
        <v>1.1200000000000001</v>
      </c>
      <c r="AW115" s="6"/>
      <c r="AX115" s="3" t="s">
        <v>75</v>
      </c>
      <c r="AY115" s="6"/>
      <c r="AZ115" s="6" t="s">
        <v>77</v>
      </c>
      <c r="BA115" s="6"/>
      <c r="BB115" s="4">
        <v>0</v>
      </c>
      <c r="BC115" s="4">
        <v>9</v>
      </c>
      <c r="BD115" s="4">
        <v>22.85</v>
      </c>
      <c r="BE115" s="4">
        <v>0</v>
      </c>
      <c r="BF115" s="4">
        <v>0</v>
      </c>
      <c r="BG115" s="4">
        <v>0</v>
      </c>
      <c r="BH115" s="4">
        <v>0</v>
      </c>
      <c r="BI115" s="4">
        <v>2</v>
      </c>
      <c r="BJ115" s="4">
        <v>19255</v>
      </c>
      <c r="BK115" s="4">
        <v>16.890350877192983</v>
      </c>
      <c r="BL115" s="4">
        <v>1.7065681018412933</v>
      </c>
      <c r="BM115" s="4">
        <v>226</v>
      </c>
      <c r="BN115" s="3" t="s">
        <v>78</v>
      </c>
      <c r="BO115" s="3" t="s">
        <v>78</v>
      </c>
      <c r="BP115" s="6"/>
      <c r="BQ115" s="6"/>
    </row>
    <row r="116" spans="1:69" s="13" customFormat="1" ht="15" customHeight="1" x14ac:dyDescent="0.25">
      <c r="A116" s="9" t="s">
        <v>65</v>
      </c>
      <c r="B116" s="9" t="s">
        <v>66</v>
      </c>
      <c r="C116" s="9" t="s">
        <v>145</v>
      </c>
      <c r="D116" s="9" t="s">
        <v>292</v>
      </c>
      <c r="E116" s="9" t="s">
        <v>69</v>
      </c>
      <c r="F116" s="10">
        <v>0.35</v>
      </c>
      <c r="G116" s="10">
        <v>3.47</v>
      </c>
      <c r="H116" s="9" t="s">
        <v>86</v>
      </c>
      <c r="I116" s="9" t="s">
        <v>293</v>
      </c>
      <c r="J116" s="10">
        <v>2014</v>
      </c>
      <c r="K116" s="9" t="s">
        <v>144</v>
      </c>
      <c r="L116" s="11">
        <v>41881</v>
      </c>
      <c r="M116" s="11">
        <v>41968</v>
      </c>
      <c r="N116" s="10">
        <v>2.9</v>
      </c>
      <c r="O116" s="10">
        <v>30.1</v>
      </c>
      <c r="P116" s="10">
        <v>28.53</v>
      </c>
      <c r="Q116" s="10">
        <v>5.5</v>
      </c>
      <c r="R116" s="10">
        <v>29.17</v>
      </c>
      <c r="S116" s="10">
        <v>40.44</v>
      </c>
      <c r="T116" s="9" t="s">
        <v>79</v>
      </c>
      <c r="U116" s="9" t="s">
        <v>73</v>
      </c>
      <c r="V116" s="9" t="s">
        <v>74</v>
      </c>
      <c r="W116" s="10">
        <f>VLOOKUP(V116,Tables!$M$2:$N$9,2,FALSE)</f>
        <v>0.44</v>
      </c>
      <c r="X116" s="10">
        <f>VLOOKUP(V116,Tables!$M$2:$P$9,3,FALSE)</f>
        <v>0.19</v>
      </c>
      <c r="Y116" s="10">
        <f>VLOOKUP(V116,Tables!$M$2:$P$9,4,FALSE)</f>
        <v>2.5000000000000001E-2</v>
      </c>
      <c r="Z116" s="10">
        <v>19.2</v>
      </c>
      <c r="AA116" s="10">
        <v>3569</v>
      </c>
      <c r="AB116" s="10">
        <v>5362.3126279329617</v>
      </c>
      <c r="AC116" s="10">
        <v>33.44</v>
      </c>
      <c r="AD116" s="10">
        <v>120000</v>
      </c>
      <c r="AE116" s="10">
        <v>348</v>
      </c>
      <c r="AF116" s="10">
        <v>115185</v>
      </c>
      <c r="AG116" s="10">
        <v>3467.0684999999999</v>
      </c>
      <c r="AH116" s="10">
        <v>0</v>
      </c>
      <c r="AI116" s="10">
        <v>0</v>
      </c>
      <c r="AJ116" s="10">
        <v>0</v>
      </c>
      <c r="AK116" s="10">
        <v>3119.0684999999999</v>
      </c>
      <c r="AL116" s="10">
        <v>3011.9464499999999</v>
      </c>
      <c r="AM116" s="10">
        <v>1.1442518816114491</v>
      </c>
      <c r="AN116" s="10">
        <v>1.1849480258853873</v>
      </c>
      <c r="AO116" s="10">
        <v>4815</v>
      </c>
      <c r="AP116" s="10">
        <v>4046</v>
      </c>
      <c r="AQ116" s="10">
        <v>-19.010000000000002</v>
      </c>
      <c r="AR116" s="10">
        <v>3.02</v>
      </c>
      <c r="AS116" s="10">
        <v>3.09</v>
      </c>
      <c r="AT116" s="10">
        <v>2.69</v>
      </c>
      <c r="AU116" s="10">
        <v>1966.5</v>
      </c>
      <c r="AV116" s="10">
        <v>1.61</v>
      </c>
      <c r="AW116" s="12"/>
      <c r="AX116" s="9" t="s">
        <v>75</v>
      </c>
      <c r="AY116" s="12"/>
      <c r="AZ116" s="12" t="s">
        <v>77</v>
      </c>
      <c r="BA116" s="12"/>
      <c r="BB116" s="10">
        <v>0</v>
      </c>
      <c r="BC116" s="10">
        <v>3</v>
      </c>
      <c r="BD116" s="10">
        <v>22.96</v>
      </c>
      <c r="BE116" s="10">
        <v>0</v>
      </c>
      <c r="BF116" s="10">
        <v>0</v>
      </c>
      <c r="BG116" s="10">
        <v>0</v>
      </c>
      <c r="BH116" s="10">
        <v>0</v>
      </c>
      <c r="BI116" s="10">
        <v>1</v>
      </c>
      <c r="BJ116" s="10">
        <v>4815</v>
      </c>
      <c r="BK116" s="10">
        <v>4.0125000000000002</v>
      </c>
      <c r="BL116" s="10">
        <v>1.1442518816114491</v>
      </c>
      <c r="BM116" s="10">
        <v>77</v>
      </c>
      <c r="BN116" s="9" t="s">
        <v>78</v>
      </c>
      <c r="BO116" s="9" t="s">
        <v>78</v>
      </c>
      <c r="BP116" s="12"/>
      <c r="BQ116" s="12"/>
    </row>
    <row r="117" spans="1:69" s="13" customFormat="1" ht="15" customHeight="1" x14ac:dyDescent="0.25">
      <c r="A117" s="9" t="s">
        <v>65</v>
      </c>
      <c r="B117" s="9" t="s">
        <v>66</v>
      </c>
      <c r="C117" s="9" t="s">
        <v>195</v>
      </c>
      <c r="D117" s="9" t="s">
        <v>196</v>
      </c>
      <c r="E117" s="9" t="s">
        <v>69</v>
      </c>
      <c r="F117" s="10">
        <v>0.41</v>
      </c>
      <c r="G117" s="10">
        <v>1.93</v>
      </c>
      <c r="H117" s="9" t="s">
        <v>86</v>
      </c>
      <c r="I117" s="9" t="s">
        <v>194</v>
      </c>
      <c r="J117" s="10">
        <v>2014</v>
      </c>
      <c r="K117" s="9" t="s">
        <v>88</v>
      </c>
      <c r="L117" s="11">
        <v>41743</v>
      </c>
      <c r="M117" s="11">
        <v>41821</v>
      </c>
      <c r="N117" s="10">
        <v>4.2699999999999996</v>
      </c>
      <c r="O117" s="10">
        <v>20.27</v>
      </c>
      <c r="P117" s="10">
        <v>20.83</v>
      </c>
      <c r="Q117" s="10">
        <v>-2.69</v>
      </c>
      <c r="R117" s="10">
        <v>17.82</v>
      </c>
      <c r="S117" s="10">
        <v>26.72</v>
      </c>
      <c r="T117" s="9" t="s">
        <v>79</v>
      </c>
      <c r="U117" s="9" t="s">
        <v>73</v>
      </c>
      <c r="V117" s="9" t="s">
        <v>74</v>
      </c>
      <c r="W117" s="10">
        <f>VLOOKUP(V117,Tables!$M$2:$N$9,2,FALSE)</f>
        <v>0.44</v>
      </c>
      <c r="X117" s="10">
        <f>VLOOKUP(V117,Tables!$M$2:$P$9,3,FALSE)</f>
        <v>0.19</v>
      </c>
      <c r="Y117" s="10">
        <f>VLOOKUP(V117,Tables!$M$2:$P$9,4,FALSE)</f>
        <v>2.5000000000000001E-2</v>
      </c>
      <c r="Z117" s="10">
        <v>19.2</v>
      </c>
      <c r="AA117" s="10">
        <v>1960</v>
      </c>
      <c r="AB117" s="10">
        <v>2696.6410007832824</v>
      </c>
      <c r="AC117" s="10">
        <v>27.32</v>
      </c>
      <c r="AD117" s="10">
        <v>97100</v>
      </c>
      <c r="AE117" s="10">
        <v>414.61700000000002</v>
      </c>
      <c r="AF117" s="10">
        <v>95120</v>
      </c>
      <c r="AG117" s="10">
        <v>1928.0824</v>
      </c>
      <c r="AH117" s="10">
        <v>0</v>
      </c>
      <c r="AI117" s="10">
        <v>0</v>
      </c>
      <c r="AJ117" s="10">
        <v>0</v>
      </c>
      <c r="AK117" s="10">
        <v>1513.4654</v>
      </c>
      <c r="AL117" s="10">
        <v>1280.4213999999999</v>
      </c>
      <c r="AM117" s="10">
        <v>1.2950411684337151</v>
      </c>
      <c r="AN117" s="10">
        <v>1.5307460496989507</v>
      </c>
      <c r="AO117" s="10">
        <v>1980</v>
      </c>
      <c r="AP117" s="10">
        <v>3118</v>
      </c>
      <c r="AQ117" s="10">
        <v>36.5</v>
      </c>
      <c r="AR117" s="10">
        <v>2.5499999999999998</v>
      </c>
      <c r="AS117" s="10">
        <v>2.76</v>
      </c>
      <c r="AT117" s="10">
        <v>2</v>
      </c>
      <c r="AU117" s="10">
        <v>989</v>
      </c>
      <c r="AV117" s="10">
        <v>1.6040000000000001</v>
      </c>
      <c r="AW117" s="12"/>
      <c r="AX117" s="9" t="s">
        <v>75</v>
      </c>
      <c r="AY117" s="12"/>
      <c r="AZ117" s="12" t="s">
        <v>77</v>
      </c>
      <c r="BA117" s="12"/>
      <c r="BB117" s="10">
        <v>0</v>
      </c>
      <c r="BC117" s="10">
        <v>5</v>
      </c>
      <c r="BD117" s="10">
        <v>18.48</v>
      </c>
      <c r="BE117" s="10">
        <v>0</v>
      </c>
      <c r="BF117" s="10">
        <v>0</v>
      </c>
      <c r="BG117" s="10">
        <v>0</v>
      </c>
      <c r="BH117" s="10">
        <v>0</v>
      </c>
      <c r="BI117" s="10">
        <v>1</v>
      </c>
      <c r="BJ117" s="10">
        <v>1980</v>
      </c>
      <c r="BK117" s="10">
        <v>2.03913491246138</v>
      </c>
      <c r="BL117" s="10">
        <v>1.2537394140785125</v>
      </c>
      <c r="BM117" s="10">
        <v>84</v>
      </c>
      <c r="BN117" s="9" t="s">
        <v>78</v>
      </c>
      <c r="BO117" s="9" t="s">
        <v>78</v>
      </c>
      <c r="BP117" s="12"/>
      <c r="BQ117" s="12"/>
    </row>
    <row r="118" spans="1:69" s="13" customFormat="1" ht="15" customHeight="1" x14ac:dyDescent="0.25">
      <c r="A118" s="9" t="s">
        <v>65</v>
      </c>
      <c r="B118" s="9" t="s">
        <v>66</v>
      </c>
      <c r="C118" s="9" t="s">
        <v>195</v>
      </c>
      <c r="D118" s="9" t="s">
        <v>196</v>
      </c>
      <c r="E118" s="9" t="s">
        <v>69</v>
      </c>
      <c r="F118" s="10">
        <v>1.93</v>
      </c>
      <c r="G118" s="10">
        <v>3.67</v>
      </c>
      <c r="H118" s="9" t="s">
        <v>86</v>
      </c>
      <c r="I118" s="9" t="s">
        <v>194</v>
      </c>
      <c r="J118" s="10">
        <v>2014</v>
      </c>
      <c r="K118" s="9" t="s">
        <v>88</v>
      </c>
      <c r="L118" s="11">
        <v>41821</v>
      </c>
      <c r="M118" s="11">
        <v>41851</v>
      </c>
      <c r="N118" s="10">
        <v>20.27</v>
      </c>
      <c r="O118" s="10">
        <v>38.799999999999997</v>
      </c>
      <c r="P118" s="10">
        <v>38.86</v>
      </c>
      <c r="Q118" s="10">
        <v>-0.15</v>
      </c>
      <c r="R118" s="10">
        <v>38.79</v>
      </c>
      <c r="S118" s="10">
        <v>39.729999999999997</v>
      </c>
      <c r="T118" s="9" t="s">
        <v>79</v>
      </c>
      <c r="U118" s="9" t="s">
        <v>73</v>
      </c>
      <c r="V118" s="9" t="s">
        <v>74</v>
      </c>
      <c r="W118" s="10">
        <f>VLOOKUP(V118,Tables!$M$2:$N$9,2,FALSE)</f>
        <v>0.44</v>
      </c>
      <c r="X118" s="10">
        <f>VLOOKUP(V118,Tables!$M$2:$P$9,3,FALSE)</f>
        <v>0.19</v>
      </c>
      <c r="Y118" s="10">
        <f>VLOOKUP(V118,Tables!$M$2:$P$9,4,FALSE)</f>
        <v>2.5000000000000001E-2</v>
      </c>
      <c r="Z118" s="10">
        <v>19.2</v>
      </c>
      <c r="AA118" s="10">
        <v>2242.5</v>
      </c>
      <c r="AB118" s="10">
        <v>2350.6284996283052</v>
      </c>
      <c r="AC118" s="10">
        <v>4.5999999999999996</v>
      </c>
      <c r="AD118" s="10">
        <v>95120</v>
      </c>
      <c r="AE118" s="10">
        <v>1928.0824</v>
      </c>
      <c r="AF118" s="10">
        <v>94580</v>
      </c>
      <c r="AG118" s="10">
        <v>3669.7040000000002</v>
      </c>
      <c r="AH118" s="10">
        <v>0</v>
      </c>
      <c r="AI118" s="10">
        <v>0</v>
      </c>
      <c r="AJ118" s="10">
        <v>0</v>
      </c>
      <c r="AK118" s="10">
        <v>1741.6215999999999</v>
      </c>
      <c r="AL118" s="10">
        <v>1740.6758</v>
      </c>
      <c r="AM118" s="10">
        <v>1.2875931258546633</v>
      </c>
      <c r="AN118" s="10">
        <v>1.2882927423935002</v>
      </c>
      <c r="AO118" s="10">
        <v>540</v>
      </c>
      <c r="AP118" s="10">
        <v>970</v>
      </c>
      <c r="AQ118" s="10">
        <v>44.33</v>
      </c>
      <c r="AR118" s="10">
        <v>2.76</v>
      </c>
      <c r="AS118" s="10">
        <v>2.76</v>
      </c>
      <c r="AT118" s="10">
        <v>2.16</v>
      </c>
      <c r="AU118" s="10">
        <v>2042.5</v>
      </c>
      <c r="AV118" s="10">
        <v>1.607</v>
      </c>
      <c r="AW118" s="12"/>
      <c r="AX118" s="9" t="s">
        <v>75</v>
      </c>
      <c r="AY118" s="12"/>
      <c r="AZ118" s="12" t="s">
        <v>77</v>
      </c>
      <c r="BA118" s="12"/>
      <c r="BB118" s="10">
        <v>0</v>
      </c>
      <c r="BC118" s="10">
        <v>1</v>
      </c>
      <c r="BD118" s="10">
        <v>22.85</v>
      </c>
      <c r="BE118" s="10">
        <v>0</v>
      </c>
      <c r="BF118" s="10">
        <v>0</v>
      </c>
      <c r="BG118" s="10">
        <v>0</v>
      </c>
      <c r="BH118" s="10">
        <v>0</v>
      </c>
      <c r="BI118" s="10">
        <v>2</v>
      </c>
      <c r="BJ118" s="10">
        <v>2520</v>
      </c>
      <c r="BK118" s="10">
        <v>2.5952626158599381</v>
      </c>
      <c r="BL118" s="10">
        <v>1.271852671535753</v>
      </c>
      <c r="BM118" s="10">
        <v>4078</v>
      </c>
      <c r="BN118" s="9" t="s">
        <v>78</v>
      </c>
      <c r="BO118" s="9" t="s">
        <v>78</v>
      </c>
      <c r="BP118" s="12"/>
      <c r="BQ118" s="12"/>
    </row>
    <row r="119" spans="1:69" s="13" customFormat="1" ht="15" customHeight="1" x14ac:dyDescent="0.25">
      <c r="A119" s="9" t="s">
        <v>65</v>
      </c>
      <c r="B119" s="9" t="s">
        <v>66</v>
      </c>
      <c r="C119" s="9" t="s">
        <v>103</v>
      </c>
      <c r="D119" s="9" t="s">
        <v>104</v>
      </c>
      <c r="E119" s="9" t="s">
        <v>69</v>
      </c>
      <c r="F119" s="10">
        <v>0.82</v>
      </c>
      <c r="G119" s="10">
        <v>2.5099999999999998</v>
      </c>
      <c r="H119" s="9" t="s">
        <v>86</v>
      </c>
      <c r="I119" s="9" t="s">
        <v>105</v>
      </c>
      <c r="J119" s="10">
        <v>2014</v>
      </c>
      <c r="K119" s="9" t="s">
        <v>106</v>
      </c>
      <c r="L119" s="11">
        <v>41762</v>
      </c>
      <c r="M119" s="11">
        <v>41821</v>
      </c>
      <c r="N119" s="10">
        <v>6</v>
      </c>
      <c r="O119" s="10">
        <v>18.68</v>
      </c>
      <c r="P119" s="10">
        <v>19.170000000000002</v>
      </c>
      <c r="Q119" s="10">
        <v>-2.56</v>
      </c>
      <c r="R119" s="10">
        <v>14.73</v>
      </c>
      <c r="S119" s="10">
        <v>25.44</v>
      </c>
      <c r="T119" s="9" t="s">
        <v>72</v>
      </c>
      <c r="U119" s="9" t="s">
        <v>73</v>
      </c>
      <c r="V119" s="9" t="s">
        <v>74</v>
      </c>
      <c r="W119" s="10">
        <f>VLOOKUP(V119,Tables!$M$2:$N$9,2,FALSE)</f>
        <v>0.44</v>
      </c>
      <c r="X119" s="10">
        <f>VLOOKUP(V119,Tables!$M$2:$P$9,3,FALSE)</f>
        <v>0.19</v>
      </c>
      <c r="Y119" s="10">
        <f>VLOOKUP(V119,Tables!$M$2:$P$9,4,FALSE)</f>
        <v>2.5000000000000001E-2</v>
      </c>
      <c r="Z119" s="10">
        <v>19.2</v>
      </c>
      <c r="AA119" s="10">
        <v>2155</v>
      </c>
      <c r="AB119" s="10">
        <v>3249.6104890372881</v>
      </c>
      <c r="AC119" s="10">
        <v>33.68</v>
      </c>
      <c r="AD119" s="10">
        <v>136400</v>
      </c>
      <c r="AE119" s="10">
        <v>818.4</v>
      </c>
      <c r="AF119" s="10">
        <v>134120</v>
      </c>
      <c r="AG119" s="10">
        <v>2505.3616000000002</v>
      </c>
      <c r="AH119" s="10">
        <v>0</v>
      </c>
      <c r="AI119" s="10">
        <v>0</v>
      </c>
      <c r="AJ119" s="10">
        <v>0</v>
      </c>
      <c r="AK119" s="10">
        <v>1686.9616000000001</v>
      </c>
      <c r="AL119" s="10">
        <v>1157.1876</v>
      </c>
      <c r="AM119" s="10">
        <v>1.2774446081048911</v>
      </c>
      <c r="AN119" s="10">
        <v>1.8622736710970633</v>
      </c>
      <c r="AO119" s="10">
        <v>2280</v>
      </c>
      <c r="AP119" s="10">
        <v>3218</v>
      </c>
      <c r="AQ119" s="10">
        <v>29.15</v>
      </c>
      <c r="AR119" s="10">
        <v>2.42</v>
      </c>
      <c r="AS119" s="10">
        <v>2.78</v>
      </c>
      <c r="AT119" s="10">
        <v>1.92</v>
      </c>
      <c r="AU119" s="10">
        <v>1200</v>
      </c>
      <c r="AV119" s="10">
        <v>1.93</v>
      </c>
      <c r="AW119" s="12"/>
      <c r="AX119" s="9" t="s">
        <v>75</v>
      </c>
      <c r="AY119" s="12"/>
      <c r="AZ119" s="12" t="s">
        <v>77</v>
      </c>
      <c r="BA119" s="12"/>
      <c r="BB119" s="10">
        <v>0</v>
      </c>
      <c r="BC119" s="10">
        <v>4</v>
      </c>
      <c r="BD119" s="10">
        <v>19.05</v>
      </c>
      <c r="BE119" s="10">
        <v>0</v>
      </c>
      <c r="BF119" s="10">
        <v>0</v>
      </c>
      <c r="BG119" s="10">
        <v>0</v>
      </c>
      <c r="BH119" s="10">
        <v>0</v>
      </c>
      <c r="BI119" s="10">
        <v>1</v>
      </c>
      <c r="BJ119" s="10">
        <v>2280</v>
      </c>
      <c r="BK119" s="10">
        <v>1.6715542521994136</v>
      </c>
      <c r="BL119" s="10">
        <v>1.2255762075437877</v>
      </c>
      <c r="BM119" s="10">
        <v>3750</v>
      </c>
      <c r="BN119" s="9" t="s">
        <v>78</v>
      </c>
      <c r="BO119" s="9" t="s">
        <v>78</v>
      </c>
      <c r="BP119" s="12"/>
      <c r="BQ119" s="12"/>
    </row>
    <row r="120" spans="1:69" s="13" customFormat="1" ht="15" customHeight="1" x14ac:dyDescent="0.25">
      <c r="A120" s="9" t="s">
        <v>65</v>
      </c>
      <c r="B120" s="9" t="s">
        <v>66</v>
      </c>
      <c r="C120" s="9" t="s">
        <v>103</v>
      </c>
      <c r="D120" s="9" t="s">
        <v>104</v>
      </c>
      <c r="E120" s="9" t="s">
        <v>69</v>
      </c>
      <c r="F120" s="10">
        <v>2.5099999999999998</v>
      </c>
      <c r="G120" s="10">
        <v>5.0199999999999996</v>
      </c>
      <c r="H120" s="9" t="s">
        <v>86</v>
      </c>
      <c r="I120" s="9" t="s">
        <v>105</v>
      </c>
      <c r="J120" s="10">
        <v>2014</v>
      </c>
      <c r="K120" s="9" t="s">
        <v>106</v>
      </c>
      <c r="L120" s="11">
        <v>41821</v>
      </c>
      <c r="M120" s="11">
        <v>41851</v>
      </c>
      <c r="N120" s="10">
        <v>18.68</v>
      </c>
      <c r="O120" s="10">
        <v>37.61</v>
      </c>
      <c r="P120" s="10">
        <v>37.619999999999997</v>
      </c>
      <c r="Q120" s="10">
        <v>-0.03</v>
      </c>
      <c r="R120" s="10">
        <v>37.61</v>
      </c>
      <c r="S120" s="10">
        <v>37.47</v>
      </c>
      <c r="T120" s="9" t="s">
        <v>79</v>
      </c>
      <c r="U120" s="9" t="s">
        <v>73</v>
      </c>
      <c r="V120" s="9" t="s">
        <v>74</v>
      </c>
      <c r="W120" s="10">
        <f>VLOOKUP(V120,Tables!$M$2:$N$9,2,FALSE)</f>
        <v>0.44</v>
      </c>
      <c r="X120" s="10">
        <f>VLOOKUP(V120,Tables!$M$2:$P$9,3,FALSE)</f>
        <v>0.19</v>
      </c>
      <c r="Y120" s="10">
        <f>VLOOKUP(V120,Tables!$M$2:$P$9,4,FALSE)</f>
        <v>2.5000000000000001E-2</v>
      </c>
      <c r="Z120" s="10">
        <v>19.2</v>
      </c>
      <c r="AA120" s="10">
        <v>3210.5</v>
      </c>
      <c r="AB120" s="10">
        <v>3181.8021911673868</v>
      </c>
      <c r="AC120" s="10">
        <v>-0.9</v>
      </c>
      <c r="AD120" s="10">
        <v>134120</v>
      </c>
      <c r="AE120" s="10">
        <v>2505.3616000000002</v>
      </c>
      <c r="AF120" s="10">
        <v>133365</v>
      </c>
      <c r="AG120" s="10">
        <v>5015.8576499999999</v>
      </c>
      <c r="AH120" s="10">
        <v>0</v>
      </c>
      <c r="AI120" s="10">
        <v>0</v>
      </c>
      <c r="AJ120" s="10">
        <v>0</v>
      </c>
      <c r="AK120" s="10">
        <v>2510.4960500000002</v>
      </c>
      <c r="AL120" s="10">
        <v>2510.4960500000002</v>
      </c>
      <c r="AM120" s="10">
        <v>1.278830930644165</v>
      </c>
      <c r="AN120" s="10">
        <v>1.278830930644165</v>
      </c>
      <c r="AO120" s="10">
        <v>705</v>
      </c>
      <c r="AP120" s="10">
        <v>1400</v>
      </c>
      <c r="AQ120" s="10">
        <v>49.64</v>
      </c>
      <c r="AR120" s="10">
        <v>2.96</v>
      </c>
      <c r="AS120" s="10">
        <v>2.96</v>
      </c>
      <c r="AT120" s="10">
        <v>2.33</v>
      </c>
      <c r="AU120" s="10">
        <v>3210.5</v>
      </c>
      <c r="AV120" s="10">
        <v>1.607</v>
      </c>
      <c r="AW120" s="12"/>
      <c r="AX120" s="9" t="s">
        <v>75</v>
      </c>
      <c r="AY120" s="12"/>
      <c r="AZ120" s="12" t="s">
        <v>77</v>
      </c>
      <c r="BA120" s="12"/>
      <c r="BB120" s="10">
        <v>0</v>
      </c>
      <c r="BC120" s="10">
        <v>1</v>
      </c>
      <c r="BD120" s="10">
        <v>22.85</v>
      </c>
      <c r="BE120" s="10">
        <v>0</v>
      </c>
      <c r="BF120" s="10">
        <v>0</v>
      </c>
      <c r="BG120" s="10">
        <v>0</v>
      </c>
      <c r="BH120" s="10">
        <v>0</v>
      </c>
      <c r="BI120" s="10">
        <v>2</v>
      </c>
      <c r="BJ120" s="10">
        <v>2985</v>
      </c>
      <c r="BK120" s="10">
        <v>2.1884164222873901</v>
      </c>
      <c r="BL120" s="10">
        <v>1.2574278146677669</v>
      </c>
      <c r="BM120" s="10">
        <v>2754</v>
      </c>
      <c r="BN120" s="9" t="s">
        <v>78</v>
      </c>
      <c r="BO120" s="9" t="s">
        <v>78</v>
      </c>
      <c r="BP120" s="12"/>
      <c r="BQ120" s="12"/>
    </row>
    <row r="121" spans="1:69" s="13" customFormat="1" ht="15" customHeight="1" x14ac:dyDescent="0.25">
      <c r="A121" s="9" t="s">
        <v>65</v>
      </c>
      <c r="B121" s="9" t="s">
        <v>66</v>
      </c>
      <c r="C121" s="9" t="s">
        <v>103</v>
      </c>
      <c r="D121" s="9" t="s">
        <v>104</v>
      </c>
      <c r="E121" s="9" t="s">
        <v>69</v>
      </c>
      <c r="F121" s="10">
        <v>5.0199999999999996</v>
      </c>
      <c r="G121" s="10">
        <v>9.8000000000000007</v>
      </c>
      <c r="H121" s="9" t="s">
        <v>86</v>
      </c>
      <c r="I121" s="9" t="s">
        <v>105</v>
      </c>
      <c r="J121" s="10">
        <v>2014</v>
      </c>
      <c r="K121" s="9" t="s">
        <v>106</v>
      </c>
      <c r="L121" s="11">
        <v>41851</v>
      </c>
      <c r="M121" s="11">
        <v>41907</v>
      </c>
      <c r="N121" s="10">
        <v>37.61</v>
      </c>
      <c r="O121" s="10">
        <v>75.2</v>
      </c>
      <c r="P121" s="10">
        <v>80.95</v>
      </c>
      <c r="Q121" s="10">
        <v>-7.1</v>
      </c>
      <c r="R121" s="10">
        <v>80.599999999999994</v>
      </c>
      <c r="S121" s="10">
        <v>84.07</v>
      </c>
      <c r="T121" s="9" t="s">
        <v>89</v>
      </c>
      <c r="U121" s="9" t="s">
        <v>90</v>
      </c>
      <c r="V121" s="9" t="s">
        <v>74</v>
      </c>
      <c r="W121" s="10">
        <f>VLOOKUP(V121,Tables!$M$2:$N$9,2,FALSE)</f>
        <v>0.44</v>
      </c>
      <c r="X121" s="10">
        <f>VLOOKUP(V121,Tables!$M$2:$P$9,3,FALSE)</f>
        <v>0.19</v>
      </c>
      <c r="Y121" s="10">
        <f>VLOOKUP(V121,Tables!$M$2:$P$9,4,FALSE)</f>
        <v>2.5000000000000001E-2</v>
      </c>
      <c r="Z121" s="10">
        <v>19.2</v>
      </c>
      <c r="AA121" s="10">
        <v>7975</v>
      </c>
      <c r="AB121" s="10">
        <v>8586.65312888878</v>
      </c>
      <c r="AC121" s="10">
        <v>7.12</v>
      </c>
      <c r="AD121" s="10">
        <v>133365</v>
      </c>
      <c r="AE121" s="10">
        <v>5015.8576499999999</v>
      </c>
      <c r="AF121" s="10">
        <v>130265</v>
      </c>
      <c r="AG121" s="10">
        <v>9795.9279999999999</v>
      </c>
      <c r="AH121" s="10">
        <v>0</v>
      </c>
      <c r="AI121" s="10">
        <v>0</v>
      </c>
      <c r="AJ121" s="10">
        <v>0</v>
      </c>
      <c r="AK121" s="10">
        <v>4780.07035</v>
      </c>
      <c r="AL121" s="10">
        <v>5483.5013499999995</v>
      </c>
      <c r="AM121" s="10">
        <v>1.6683854872554333</v>
      </c>
      <c r="AN121" s="10">
        <v>1.454362731213698</v>
      </c>
      <c r="AO121" s="10">
        <v>3100</v>
      </c>
      <c r="AP121" s="10">
        <v>2225</v>
      </c>
      <c r="AQ121" s="10">
        <v>-39.33</v>
      </c>
      <c r="AR121" s="10">
        <v>1.99</v>
      </c>
      <c r="AS121" s="10">
        <v>1.92</v>
      </c>
      <c r="AT121" s="10">
        <v>1.24</v>
      </c>
      <c r="AU121" s="10">
        <v>6200</v>
      </c>
      <c r="AV121" s="10">
        <v>1.2290000000000001</v>
      </c>
      <c r="AW121" s="12"/>
      <c r="AX121" s="9" t="s">
        <v>75</v>
      </c>
      <c r="AY121" s="12"/>
      <c r="AZ121" s="12" t="s">
        <v>77</v>
      </c>
      <c r="BA121" s="12"/>
      <c r="BB121" s="10">
        <v>0</v>
      </c>
      <c r="BC121" s="10">
        <v>5</v>
      </c>
      <c r="BD121" s="10">
        <v>23.61</v>
      </c>
      <c r="BE121" s="10">
        <v>0</v>
      </c>
      <c r="BF121" s="10">
        <v>0</v>
      </c>
      <c r="BG121" s="10">
        <v>0</v>
      </c>
      <c r="BH121" s="10">
        <v>0</v>
      </c>
      <c r="BI121" s="10">
        <v>2</v>
      </c>
      <c r="BJ121" s="10">
        <v>6085</v>
      </c>
      <c r="BK121" s="10">
        <v>4.4611436950146626</v>
      </c>
      <c r="BL121" s="10">
        <v>1.4623179120131957</v>
      </c>
      <c r="BM121" s="10">
        <v>2520</v>
      </c>
      <c r="BN121" s="9" t="s">
        <v>78</v>
      </c>
      <c r="BO121" s="9" t="s">
        <v>78</v>
      </c>
      <c r="BP121" s="12"/>
      <c r="BQ121" s="12"/>
    </row>
    <row r="122" spans="1:69" s="13" customFormat="1" ht="15" customHeight="1" x14ac:dyDescent="0.25">
      <c r="A122" s="9" t="s">
        <v>65</v>
      </c>
      <c r="B122" s="9" t="s">
        <v>66</v>
      </c>
      <c r="C122" s="9" t="s">
        <v>103</v>
      </c>
      <c r="D122" s="9" t="s">
        <v>104</v>
      </c>
      <c r="E122" s="9" t="s">
        <v>69</v>
      </c>
      <c r="F122" s="10">
        <v>9.8000000000000007</v>
      </c>
      <c r="G122" s="10">
        <v>11.08</v>
      </c>
      <c r="H122" s="9" t="s">
        <v>86</v>
      </c>
      <c r="I122" s="9" t="s">
        <v>105</v>
      </c>
      <c r="J122" s="10">
        <v>2014</v>
      </c>
      <c r="K122" s="9" t="s">
        <v>106</v>
      </c>
      <c r="L122" s="11">
        <v>41907</v>
      </c>
      <c r="M122" s="11">
        <v>41913</v>
      </c>
      <c r="N122" s="10">
        <v>75.2</v>
      </c>
      <c r="O122" s="10">
        <v>75.680000000000007</v>
      </c>
      <c r="P122" s="10">
        <v>79.06</v>
      </c>
      <c r="Q122" s="10">
        <v>-4.28</v>
      </c>
      <c r="R122" s="10">
        <v>79.02</v>
      </c>
      <c r="S122" s="10">
        <v>81.319999999999993</v>
      </c>
      <c r="T122" s="9" t="s">
        <v>89</v>
      </c>
      <c r="U122" s="9" t="s">
        <v>90</v>
      </c>
      <c r="V122" s="9" t="s">
        <v>74</v>
      </c>
      <c r="W122" s="10">
        <f>VLOOKUP(V122,Tables!$M$2:$N$9,2,FALSE)</f>
        <v>0.44</v>
      </c>
      <c r="X122" s="10">
        <f>VLOOKUP(V122,Tables!$M$2:$P$9,3,FALSE)</f>
        <v>0.19</v>
      </c>
      <c r="Y122" s="10">
        <f>VLOOKUP(V122,Tables!$M$2:$P$9,4,FALSE)</f>
        <v>2.5000000000000001E-2</v>
      </c>
      <c r="Z122" s="10">
        <v>19.2</v>
      </c>
      <c r="AA122" s="10">
        <v>762.5</v>
      </c>
      <c r="AB122" s="10">
        <v>1209.3523636910659</v>
      </c>
      <c r="AC122" s="10">
        <v>36.950000000000003</v>
      </c>
      <c r="AD122" s="10">
        <v>130265</v>
      </c>
      <c r="AE122" s="10">
        <v>9795.9279999999999</v>
      </c>
      <c r="AF122" s="10">
        <v>146373</v>
      </c>
      <c r="AG122" s="10">
        <v>11077.50864</v>
      </c>
      <c r="AH122" s="10">
        <v>0</v>
      </c>
      <c r="AI122" s="10">
        <v>0</v>
      </c>
      <c r="AJ122" s="10">
        <v>0</v>
      </c>
      <c r="AK122" s="10">
        <v>1281.5806399999999</v>
      </c>
      <c r="AL122" s="10">
        <v>1770.4664600000001</v>
      </c>
      <c r="AM122" s="8">
        <v>0.59496841338052675</v>
      </c>
      <c r="AN122" s="10">
        <v>0.43067746112513194</v>
      </c>
      <c r="AO122" s="10">
        <v>800</v>
      </c>
      <c r="AP122" s="10">
        <v>277</v>
      </c>
      <c r="AQ122" s="10">
        <v>-188.81</v>
      </c>
      <c r="AR122" s="10">
        <v>1.22</v>
      </c>
      <c r="AS122" s="10">
        <v>1.19</v>
      </c>
      <c r="AT122" s="10">
        <v>0.11</v>
      </c>
      <c r="AU122" s="10">
        <v>412.5</v>
      </c>
      <c r="AV122" s="10">
        <v>1.2230000000000001</v>
      </c>
      <c r="AW122" s="12"/>
      <c r="AX122" s="9" t="s">
        <v>75</v>
      </c>
      <c r="AY122" s="12"/>
      <c r="AZ122" s="12" t="s">
        <v>77</v>
      </c>
      <c r="BA122" s="12"/>
      <c r="BB122" s="10">
        <v>0</v>
      </c>
      <c r="BC122" s="10">
        <v>0</v>
      </c>
      <c r="BD122" s="10">
        <v>23.36</v>
      </c>
      <c r="BE122" s="10">
        <v>0</v>
      </c>
      <c r="BF122" s="10">
        <v>0</v>
      </c>
      <c r="BG122" s="10">
        <v>0</v>
      </c>
      <c r="BH122" s="10">
        <v>0</v>
      </c>
      <c r="BI122" s="10">
        <v>2</v>
      </c>
      <c r="BJ122" s="10">
        <v>6725</v>
      </c>
      <c r="BK122" s="10">
        <v>4.9303519061583581</v>
      </c>
      <c r="BL122" s="10">
        <v>1.349937344915171</v>
      </c>
      <c r="BM122" s="10">
        <v>3355</v>
      </c>
      <c r="BN122" s="9" t="s">
        <v>78</v>
      </c>
      <c r="BO122" s="9" t="s">
        <v>78</v>
      </c>
      <c r="BP122" s="12"/>
      <c r="BQ122" s="12"/>
    </row>
    <row r="123" spans="1:69" s="13" customFormat="1" ht="15" customHeight="1" x14ac:dyDescent="0.25">
      <c r="A123" s="9" t="s">
        <v>65</v>
      </c>
      <c r="B123" s="9" t="s">
        <v>66</v>
      </c>
      <c r="C123" s="9" t="s">
        <v>200</v>
      </c>
      <c r="D123" s="9" t="s">
        <v>201</v>
      </c>
      <c r="E123" s="9" t="s">
        <v>69</v>
      </c>
      <c r="F123" s="10">
        <v>1.22</v>
      </c>
      <c r="G123" s="10">
        <v>3.54</v>
      </c>
      <c r="H123" s="9" t="s">
        <v>86</v>
      </c>
      <c r="I123" s="9" t="s">
        <v>202</v>
      </c>
      <c r="J123" s="10">
        <v>2014</v>
      </c>
      <c r="K123" s="9" t="s">
        <v>88</v>
      </c>
      <c r="L123" s="11">
        <v>41746</v>
      </c>
      <c r="M123" s="11">
        <v>41821</v>
      </c>
      <c r="N123" s="10">
        <v>8.1199999999999992</v>
      </c>
      <c r="O123" s="10">
        <v>24.45</v>
      </c>
      <c r="P123" s="10">
        <v>24.98</v>
      </c>
      <c r="Q123" s="10">
        <v>-2.12</v>
      </c>
      <c r="R123" s="10">
        <v>19.62</v>
      </c>
      <c r="S123" s="10">
        <v>35.590000000000003</v>
      </c>
      <c r="T123" s="9" t="s">
        <v>79</v>
      </c>
      <c r="U123" s="9" t="s">
        <v>73</v>
      </c>
      <c r="V123" s="9" t="s">
        <v>74</v>
      </c>
      <c r="W123" s="10">
        <f>VLOOKUP(V123,Tables!$M$2:$N$9,2,FALSE)</f>
        <v>0.44</v>
      </c>
      <c r="X123" s="10">
        <f>VLOOKUP(V123,Tables!$M$2:$P$9,3,FALSE)</f>
        <v>0.19</v>
      </c>
      <c r="Y123" s="10">
        <f>VLOOKUP(V123,Tables!$M$2:$P$9,4,FALSE)</f>
        <v>2.5000000000000001E-2</v>
      </c>
      <c r="Z123" s="10">
        <v>19.2</v>
      </c>
      <c r="AA123" s="10">
        <v>3118.5</v>
      </c>
      <c r="AB123" s="10">
        <v>5215.1405747252202</v>
      </c>
      <c r="AC123" s="10">
        <v>40.200000000000003</v>
      </c>
      <c r="AD123" s="10">
        <v>149900</v>
      </c>
      <c r="AE123" s="10">
        <v>1217.1880000000001</v>
      </c>
      <c r="AF123" s="10">
        <v>144605</v>
      </c>
      <c r="AG123" s="10">
        <v>3535.5922500000001</v>
      </c>
      <c r="AH123" s="10">
        <v>0</v>
      </c>
      <c r="AI123" s="10">
        <v>0</v>
      </c>
      <c r="AJ123" s="10">
        <v>0</v>
      </c>
      <c r="AK123" s="10">
        <v>2318.40425</v>
      </c>
      <c r="AL123" s="10">
        <v>1619.9621</v>
      </c>
      <c r="AM123" s="10">
        <v>1.3451062298561607</v>
      </c>
      <c r="AN123" s="10">
        <v>1.9250450365474601</v>
      </c>
      <c r="AO123" s="10">
        <v>5295</v>
      </c>
      <c r="AP123" s="10">
        <v>4114</v>
      </c>
      <c r="AQ123" s="10">
        <v>-28.71</v>
      </c>
      <c r="AR123" s="10">
        <v>1.91</v>
      </c>
      <c r="AS123" s="10">
        <v>2.17</v>
      </c>
      <c r="AT123" s="10">
        <v>1.47</v>
      </c>
      <c r="AU123" s="10">
        <v>2810.5</v>
      </c>
      <c r="AV123" s="10">
        <v>1.6040000000000001</v>
      </c>
      <c r="AW123" s="12"/>
      <c r="AX123" s="9" t="s">
        <v>75</v>
      </c>
      <c r="AY123" s="12"/>
      <c r="AZ123" s="12" t="s">
        <v>77</v>
      </c>
      <c r="BA123" s="12"/>
      <c r="BB123" s="10">
        <v>0</v>
      </c>
      <c r="BC123" s="10">
        <v>4</v>
      </c>
      <c r="BD123" s="10">
        <v>18.55</v>
      </c>
      <c r="BE123" s="10">
        <v>0</v>
      </c>
      <c r="BF123" s="10">
        <v>0</v>
      </c>
      <c r="BG123" s="10">
        <v>0</v>
      </c>
      <c r="BH123" s="10">
        <v>0</v>
      </c>
      <c r="BI123" s="10">
        <v>1</v>
      </c>
      <c r="BJ123" s="10">
        <v>5295</v>
      </c>
      <c r="BK123" s="10">
        <v>3.5323549032688457</v>
      </c>
      <c r="BL123" s="10">
        <v>1.3073602419069343</v>
      </c>
      <c r="BM123" s="10">
        <v>1248</v>
      </c>
      <c r="BN123" s="9" t="s">
        <v>78</v>
      </c>
      <c r="BO123" s="9" t="s">
        <v>78</v>
      </c>
      <c r="BP123" s="12"/>
      <c r="BQ123" s="12"/>
    </row>
    <row r="124" spans="1:69" s="13" customFormat="1" ht="15" customHeight="1" x14ac:dyDescent="0.25">
      <c r="A124" s="9" t="s">
        <v>65</v>
      </c>
      <c r="B124" s="9" t="s">
        <v>66</v>
      </c>
      <c r="C124" s="9" t="s">
        <v>200</v>
      </c>
      <c r="D124" s="9" t="s">
        <v>201</v>
      </c>
      <c r="E124" s="9" t="s">
        <v>69</v>
      </c>
      <c r="F124" s="10">
        <v>3.54</v>
      </c>
      <c r="G124" s="10">
        <v>6.23</v>
      </c>
      <c r="H124" s="9" t="s">
        <v>86</v>
      </c>
      <c r="I124" s="9" t="s">
        <v>202</v>
      </c>
      <c r="J124" s="10">
        <v>2014</v>
      </c>
      <c r="K124" s="9" t="s">
        <v>88</v>
      </c>
      <c r="L124" s="11">
        <v>41821</v>
      </c>
      <c r="M124" s="11">
        <v>41851</v>
      </c>
      <c r="N124" s="10">
        <v>24.45</v>
      </c>
      <c r="O124" s="10">
        <v>43.29</v>
      </c>
      <c r="P124" s="10">
        <v>43.31</v>
      </c>
      <c r="Q124" s="10">
        <v>-0.05</v>
      </c>
      <c r="R124" s="10">
        <v>43.31</v>
      </c>
      <c r="S124" s="10">
        <v>45.45</v>
      </c>
      <c r="T124" s="9" t="s">
        <v>79</v>
      </c>
      <c r="U124" s="9" t="s">
        <v>73</v>
      </c>
      <c r="V124" s="9" t="s">
        <v>74</v>
      </c>
      <c r="W124" s="10">
        <f>VLOOKUP(V124,Tables!$M$2:$N$9,2,FALSE)</f>
        <v>0.44</v>
      </c>
      <c r="X124" s="10">
        <f>VLOOKUP(V124,Tables!$M$2:$P$9,3,FALSE)</f>
        <v>0.19</v>
      </c>
      <c r="Y124" s="10">
        <f>VLOOKUP(V124,Tables!$M$2:$P$9,4,FALSE)</f>
        <v>2.5000000000000001E-2</v>
      </c>
      <c r="Z124" s="10">
        <v>19.2</v>
      </c>
      <c r="AA124" s="10">
        <v>3501.5</v>
      </c>
      <c r="AB124" s="10">
        <v>3909.7867572504001</v>
      </c>
      <c r="AC124" s="10">
        <v>10.44</v>
      </c>
      <c r="AD124" s="10">
        <v>144605</v>
      </c>
      <c r="AE124" s="10">
        <v>3535.5922500000001</v>
      </c>
      <c r="AF124" s="10">
        <v>143900</v>
      </c>
      <c r="AG124" s="10">
        <v>6229.4309999999996</v>
      </c>
      <c r="AH124" s="10">
        <v>0</v>
      </c>
      <c r="AI124" s="10">
        <v>0</v>
      </c>
      <c r="AJ124" s="10">
        <v>0</v>
      </c>
      <c r="AK124" s="10">
        <v>2693.8387499999999</v>
      </c>
      <c r="AL124" s="10">
        <v>2696.71675</v>
      </c>
      <c r="AM124" s="10">
        <v>1.299817964234125</v>
      </c>
      <c r="AN124" s="10">
        <v>1.2984307677104019</v>
      </c>
      <c r="AO124" s="10">
        <v>705</v>
      </c>
      <c r="AP124" s="10">
        <v>1417</v>
      </c>
      <c r="AQ124" s="10">
        <v>50.25</v>
      </c>
      <c r="AR124" s="10">
        <v>2.4500000000000002</v>
      </c>
      <c r="AS124" s="10">
        <v>2.4500000000000002</v>
      </c>
      <c r="AT124" s="10">
        <v>1.9</v>
      </c>
      <c r="AU124" s="10">
        <v>2864</v>
      </c>
      <c r="AV124" s="10">
        <v>1.607</v>
      </c>
      <c r="AW124" s="12"/>
      <c r="AX124" s="9" t="s">
        <v>75</v>
      </c>
      <c r="AY124" s="12"/>
      <c r="AZ124" s="12" t="s">
        <v>77</v>
      </c>
      <c r="BA124" s="12"/>
      <c r="BB124" s="10">
        <v>0</v>
      </c>
      <c r="BC124" s="10">
        <v>1</v>
      </c>
      <c r="BD124" s="10">
        <v>22.85</v>
      </c>
      <c r="BE124" s="10">
        <v>0</v>
      </c>
      <c r="BF124" s="10">
        <v>0</v>
      </c>
      <c r="BG124" s="10">
        <v>0</v>
      </c>
      <c r="BH124" s="10">
        <v>0</v>
      </c>
      <c r="BI124" s="10">
        <v>2</v>
      </c>
      <c r="BJ124" s="10">
        <v>6000</v>
      </c>
      <c r="BK124" s="10">
        <v>4.0026684456304205</v>
      </c>
      <c r="BL124" s="10">
        <v>1.3033066380753877</v>
      </c>
      <c r="BM124" s="10">
        <v>1372</v>
      </c>
      <c r="BN124" s="9" t="s">
        <v>78</v>
      </c>
      <c r="BO124" s="9" t="s">
        <v>78</v>
      </c>
      <c r="BP124" s="12"/>
      <c r="BQ124" s="12"/>
    </row>
    <row r="125" spans="1:69" s="13" customFormat="1" ht="15" customHeight="1" x14ac:dyDescent="0.25">
      <c r="A125" s="9" t="s">
        <v>65</v>
      </c>
      <c r="B125" s="9" t="s">
        <v>66</v>
      </c>
      <c r="C125" s="9" t="s">
        <v>200</v>
      </c>
      <c r="D125" s="9" t="s">
        <v>339</v>
      </c>
      <c r="E125" s="9" t="s">
        <v>69</v>
      </c>
      <c r="F125" s="10">
        <v>6.76</v>
      </c>
      <c r="G125" s="10">
        <v>7.66</v>
      </c>
      <c r="H125" s="9" t="s">
        <v>86</v>
      </c>
      <c r="I125" s="9"/>
      <c r="J125" s="10">
        <v>2012</v>
      </c>
      <c r="K125" s="9" t="s">
        <v>93</v>
      </c>
      <c r="L125" s="11">
        <v>41364</v>
      </c>
      <c r="M125" s="11">
        <v>41394</v>
      </c>
      <c r="N125" s="10">
        <v>119</v>
      </c>
      <c r="O125" s="10">
        <v>136</v>
      </c>
      <c r="P125" s="10">
        <v>134.47</v>
      </c>
      <c r="Q125" s="10">
        <v>1.1399999999999999</v>
      </c>
      <c r="R125" s="10">
        <v>134.74</v>
      </c>
      <c r="S125" s="10">
        <v>133.56</v>
      </c>
      <c r="T125" s="9" t="s">
        <v>81</v>
      </c>
      <c r="U125" s="9" t="s">
        <v>82</v>
      </c>
      <c r="V125" s="9" t="s">
        <v>74</v>
      </c>
      <c r="W125" s="10">
        <f>VLOOKUP(V125,Tables!$M$2:$N$9,2,FALSE)</f>
        <v>0.44</v>
      </c>
      <c r="X125" s="10">
        <f>VLOOKUP(V125,Tables!$M$2:$P$9,3,FALSE)</f>
        <v>0.19</v>
      </c>
      <c r="Y125" s="10">
        <f>VLOOKUP(V125,Tables!$M$2:$P$9,4,FALSE)</f>
        <v>2.5000000000000001E-2</v>
      </c>
      <c r="Z125" s="10">
        <v>19.2</v>
      </c>
      <c r="AA125" s="10">
        <v>1837.5</v>
      </c>
      <c r="AB125" s="10">
        <v>1697.1167530560749</v>
      </c>
      <c r="AC125" s="10">
        <v>-8.27</v>
      </c>
      <c r="AD125" s="10">
        <v>56791</v>
      </c>
      <c r="AE125" s="10">
        <v>6758.1289999999999</v>
      </c>
      <c r="AF125" s="10">
        <v>56316</v>
      </c>
      <c r="AG125" s="10">
        <v>7658.9759999999997</v>
      </c>
      <c r="AH125" s="10">
        <v>0</v>
      </c>
      <c r="AI125" s="10">
        <v>0</v>
      </c>
      <c r="AJ125" s="10">
        <v>0</v>
      </c>
      <c r="AK125" s="10">
        <v>900.84699999999998</v>
      </c>
      <c r="AL125" s="10">
        <v>829.88883999999996</v>
      </c>
      <c r="AM125" s="10">
        <v>2.0397470380652876</v>
      </c>
      <c r="AN125" s="10">
        <v>2.21415195798994</v>
      </c>
      <c r="AO125" s="10">
        <v>475</v>
      </c>
      <c r="AP125" s="10">
        <v>501</v>
      </c>
      <c r="AQ125" s="10">
        <v>5.19</v>
      </c>
      <c r="AR125" s="10">
        <v>0.85</v>
      </c>
      <c r="AS125" s="10">
        <v>0.85</v>
      </c>
      <c r="AT125" s="10">
        <v>0.45</v>
      </c>
      <c r="AU125" s="10">
        <v>1837.5</v>
      </c>
      <c r="AV125" s="10">
        <v>1.1839999999999999</v>
      </c>
      <c r="AW125" s="12"/>
      <c r="AX125" s="9" t="s">
        <v>75</v>
      </c>
      <c r="AY125" s="12"/>
      <c r="AZ125" s="12" t="s">
        <v>77</v>
      </c>
      <c r="BA125" s="12"/>
      <c r="BB125" s="10">
        <v>0</v>
      </c>
      <c r="BC125" s="10">
        <v>6</v>
      </c>
      <c r="BD125" s="10">
        <v>15.92</v>
      </c>
      <c r="BE125" s="10">
        <v>0</v>
      </c>
      <c r="BF125" s="10">
        <v>0</v>
      </c>
      <c r="BG125" s="10">
        <v>0</v>
      </c>
      <c r="BH125" s="10">
        <v>0</v>
      </c>
      <c r="BI125" s="10">
        <v>2</v>
      </c>
      <c r="BJ125" s="10">
        <v>2415</v>
      </c>
      <c r="BK125" s="10">
        <v>4.1119681258619805</v>
      </c>
      <c r="BL125" s="10">
        <v>2.8235442998282076</v>
      </c>
      <c r="BM125" s="10">
        <v>2552</v>
      </c>
      <c r="BN125" s="9" t="s">
        <v>78</v>
      </c>
      <c r="BO125" s="9" t="s">
        <v>78</v>
      </c>
      <c r="BP125" s="12"/>
      <c r="BQ125" s="12"/>
    </row>
    <row r="126" spans="1:69" s="13" customFormat="1" ht="15" customHeight="1" x14ac:dyDescent="0.25">
      <c r="A126" s="9" t="s">
        <v>65</v>
      </c>
      <c r="B126" s="9" t="s">
        <v>66</v>
      </c>
      <c r="C126" s="9" t="s">
        <v>140</v>
      </c>
      <c r="D126" s="9" t="s">
        <v>141</v>
      </c>
      <c r="E126" s="9" t="s">
        <v>69</v>
      </c>
      <c r="F126" s="10">
        <v>0.55000000000000004</v>
      </c>
      <c r="G126" s="10">
        <v>1.35</v>
      </c>
      <c r="H126" s="9" t="s">
        <v>86</v>
      </c>
      <c r="I126" s="9"/>
      <c r="J126" s="10">
        <v>2015</v>
      </c>
      <c r="K126" s="9" t="s">
        <v>88</v>
      </c>
      <c r="L126" s="11">
        <v>42103</v>
      </c>
      <c r="M126" s="11">
        <v>42152</v>
      </c>
      <c r="N126" s="10">
        <v>4.5</v>
      </c>
      <c r="O126" s="10">
        <v>11.34</v>
      </c>
      <c r="P126" s="10">
        <v>11.62</v>
      </c>
      <c r="Q126" s="10">
        <v>-2.41</v>
      </c>
      <c r="R126" s="10">
        <v>11.12</v>
      </c>
      <c r="S126" s="10">
        <v>14.8</v>
      </c>
      <c r="T126" s="9" t="s">
        <v>72</v>
      </c>
      <c r="U126" s="9" t="s">
        <v>73</v>
      </c>
      <c r="V126" s="9" t="s">
        <v>74</v>
      </c>
      <c r="W126" s="10">
        <f>VLOOKUP(V126,Tables!$M$2:$N$9,2,FALSE)</f>
        <v>0.44</v>
      </c>
      <c r="X126" s="10">
        <f>VLOOKUP(V126,Tables!$M$2:$P$9,3,FALSE)</f>
        <v>0.19</v>
      </c>
      <c r="Y126" s="10">
        <f>VLOOKUP(V126,Tables!$M$2:$P$9,4,FALSE)</f>
        <v>2.5000000000000001E-2</v>
      </c>
      <c r="Z126" s="10">
        <v>19.2</v>
      </c>
      <c r="AA126" s="10">
        <v>997.5</v>
      </c>
      <c r="AB126" s="10">
        <v>1450.7399063807295</v>
      </c>
      <c r="AC126" s="10">
        <v>31.24</v>
      </c>
      <c r="AD126" s="10">
        <v>121800</v>
      </c>
      <c r="AE126" s="10">
        <v>548.1</v>
      </c>
      <c r="AF126" s="10">
        <v>119485</v>
      </c>
      <c r="AG126" s="10">
        <v>1354.9599000000001</v>
      </c>
      <c r="AH126" s="10">
        <v>0</v>
      </c>
      <c r="AI126" s="10">
        <v>0</v>
      </c>
      <c r="AJ126" s="10">
        <v>0</v>
      </c>
      <c r="AK126" s="10">
        <v>806.85990000000004</v>
      </c>
      <c r="AL126" s="10">
        <v>780.57320000000004</v>
      </c>
      <c r="AM126" s="10">
        <v>1.2362741040916769</v>
      </c>
      <c r="AN126" s="10">
        <v>1.277907055994236</v>
      </c>
      <c r="AO126" s="10">
        <v>2315</v>
      </c>
      <c r="AP126" s="10">
        <v>2689</v>
      </c>
      <c r="AQ126" s="10">
        <v>13.91</v>
      </c>
      <c r="AR126" s="10">
        <v>2.2799999999999998</v>
      </c>
      <c r="AS126" s="10">
        <v>2.31</v>
      </c>
      <c r="AT126" s="10">
        <v>1.89</v>
      </c>
      <c r="AU126" s="10">
        <v>815.5</v>
      </c>
      <c r="AV126" s="10">
        <v>1.9650000000000001</v>
      </c>
      <c r="AW126" s="12"/>
      <c r="AX126" s="9" t="s">
        <v>123</v>
      </c>
      <c r="AY126" s="12"/>
      <c r="AZ126" s="12" t="s">
        <v>77</v>
      </c>
      <c r="BA126" s="12"/>
      <c r="BB126" s="10">
        <v>0</v>
      </c>
      <c r="BC126" s="10">
        <v>1</v>
      </c>
      <c r="BD126" s="10">
        <v>17.27</v>
      </c>
      <c r="BE126" s="10">
        <v>0</v>
      </c>
      <c r="BF126" s="10">
        <v>0</v>
      </c>
      <c r="BG126" s="10">
        <v>0</v>
      </c>
      <c r="BH126" s="10">
        <v>0</v>
      </c>
      <c r="BI126" s="10">
        <v>1</v>
      </c>
      <c r="BJ126" s="10">
        <v>2315</v>
      </c>
      <c r="BK126" s="10">
        <v>1.9006568144499179</v>
      </c>
      <c r="BL126" s="10">
        <v>1.2362741040916769</v>
      </c>
      <c r="BM126" s="10">
        <v>1091</v>
      </c>
      <c r="BN126" s="9" t="s">
        <v>78</v>
      </c>
      <c r="BO126" s="9" t="s">
        <v>78</v>
      </c>
      <c r="BP126" s="12"/>
      <c r="BQ126" s="12"/>
    </row>
    <row r="127" spans="1:69" s="13" customFormat="1" ht="15" customHeight="1" x14ac:dyDescent="0.25">
      <c r="A127" s="9" t="s">
        <v>65</v>
      </c>
      <c r="B127" s="9" t="s">
        <v>66</v>
      </c>
      <c r="C127" s="9" t="s">
        <v>140</v>
      </c>
      <c r="D127" s="9" t="s">
        <v>141</v>
      </c>
      <c r="E127" s="9" t="s">
        <v>69</v>
      </c>
      <c r="F127" s="10">
        <v>1.35</v>
      </c>
      <c r="G127" s="10">
        <v>7.2</v>
      </c>
      <c r="H127" s="9" t="s">
        <v>86</v>
      </c>
      <c r="I127" s="9"/>
      <c r="J127" s="10">
        <v>2015</v>
      </c>
      <c r="K127" s="9" t="s">
        <v>88</v>
      </c>
      <c r="L127" s="11">
        <v>42152</v>
      </c>
      <c r="M127" s="11">
        <v>42241</v>
      </c>
      <c r="N127" s="10">
        <v>11.34</v>
      </c>
      <c r="O127" s="10">
        <v>62.35</v>
      </c>
      <c r="P127" s="10">
        <v>63.44</v>
      </c>
      <c r="Q127" s="10">
        <v>-1.72</v>
      </c>
      <c r="R127" s="10">
        <v>64.91</v>
      </c>
      <c r="S127" s="10">
        <v>60.6</v>
      </c>
      <c r="T127" s="9" t="s">
        <v>89</v>
      </c>
      <c r="U127" s="9" t="s">
        <v>90</v>
      </c>
      <c r="V127" s="9" t="s">
        <v>74</v>
      </c>
      <c r="W127" s="10">
        <f>VLOOKUP(V127,Tables!$M$2:$N$9,2,FALSE)</f>
        <v>0.44</v>
      </c>
      <c r="X127" s="10">
        <f>VLOOKUP(V127,Tables!$M$2:$P$9,3,FALSE)</f>
        <v>0.19</v>
      </c>
      <c r="Y127" s="10">
        <f>VLOOKUP(V127,Tables!$M$2:$P$9,4,FALSE)</f>
        <v>2.5000000000000001E-2</v>
      </c>
      <c r="Z127" s="10">
        <v>19.2</v>
      </c>
      <c r="AA127" s="10">
        <v>7465.5</v>
      </c>
      <c r="AB127" s="10">
        <v>6950.7592056229096</v>
      </c>
      <c r="AC127" s="10">
        <v>-7.41</v>
      </c>
      <c r="AD127" s="10">
        <v>119485</v>
      </c>
      <c r="AE127" s="10">
        <v>1354.9599000000001</v>
      </c>
      <c r="AF127" s="10">
        <v>115499</v>
      </c>
      <c r="AG127" s="10">
        <v>7201.36265</v>
      </c>
      <c r="AH127" s="10">
        <v>0</v>
      </c>
      <c r="AI127" s="10">
        <v>0</v>
      </c>
      <c r="AJ127" s="10">
        <v>0</v>
      </c>
      <c r="AK127" s="10">
        <v>5846.4027500000002</v>
      </c>
      <c r="AL127" s="10">
        <v>6142.0801899999997</v>
      </c>
      <c r="AM127" s="10">
        <v>1.2769390545322934</v>
      </c>
      <c r="AN127" s="10">
        <v>1.2154676866893852</v>
      </c>
      <c r="AO127" s="10">
        <v>3215</v>
      </c>
      <c r="AP127" s="10">
        <v>3454</v>
      </c>
      <c r="AQ127" s="10">
        <v>6.92</v>
      </c>
      <c r="AR127" s="10">
        <v>2.4</v>
      </c>
      <c r="AS127" s="10">
        <v>2.34</v>
      </c>
      <c r="AT127" s="10">
        <v>1.92</v>
      </c>
      <c r="AU127" s="10">
        <v>3823</v>
      </c>
      <c r="AV127" s="10">
        <v>1.25</v>
      </c>
      <c r="AW127" s="12"/>
      <c r="AX127" s="9" t="s">
        <v>123</v>
      </c>
      <c r="AY127" s="12"/>
      <c r="AZ127" s="12" t="s">
        <v>77</v>
      </c>
      <c r="BA127" s="12"/>
      <c r="BB127" s="10">
        <v>0</v>
      </c>
      <c r="BC127" s="10">
        <v>2</v>
      </c>
      <c r="BD127" s="10">
        <v>23.56</v>
      </c>
      <c r="BE127" s="10">
        <v>0</v>
      </c>
      <c r="BF127" s="10">
        <v>0</v>
      </c>
      <c r="BG127" s="10">
        <v>0</v>
      </c>
      <c r="BH127" s="10">
        <v>0</v>
      </c>
      <c r="BI127" s="10">
        <v>2</v>
      </c>
      <c r="BJ127" s="10">
        <v>5280</v>
      </c>
      <c r="BK127" s="10">
        <v>4.3349753694581281</v>
      </c>
      <c r="BL127" s="10">
        <v>1.2690014575029591</v>
      </c>
      <c r="BM127" s="10">
        <v>1037</v>
      </c>
      <c r="BN127" s="9" t="s">
        <v>78</v>
      </c>
      <c r="BO127" s="9" t="s">
        <v>78</v>
      </c>
      <c r="BP127" s="12"/>
      <c r="BQ127" s="12"/>
    </row>
    <row r="128" spans="1:69" s="13" customFormat="1" ht="15" customHeight="1" x14ac:dyDescent="0.25">
      <c r="A128" s="9" t="s">
        <v>65</v>
      </c>
      <c r="B128" s="9" t="s">
        <v>66</v>
      </c>
      <c r="C128" s="9" t="s">
        <v>288</v>
      </c>
      <c r="D128" s="9" t="s">
        <v>289</v>
      </c>
      <c r="E128" s="9" t="s">
        <v>69</v>
      </c>
      <c r="F128" s="10">
        <v>3.25</v>
      </c>
      <c r="G128" s="10">
        <v>7.43</v>
      </c>
      <c r="H128" s="9" t="s">
        <v>70</v>
      </c>
      <c r="I128" s="9"/>
      <c r="J128" s="10">
        <v>2013</v>
      </c>
      <c r="K128" s="9" t="s">
        <v>147</v>
      </c>
      <c r="L128" s="11">
        <v>41717</v>
      </c>
      <c r="M128" s="11">
        <v>41821</v>
      </c>
      <c r="N128" s="10">
        <v>31.81</v>
      </c>
      <c r="O128" s="10">
        <v>73.63</v>
      </c>
      <c r="P128" s="10">
        <v>75.650000000000006</v>
      </c>
      <c r="Q128" s="10">
        <v>-2.67</v>
      </c>
      <c r="R128" s="10">
        <v>73.91</v>
      </c>
      <c r="S128" s="10">
        <v>89.46</v>
      </c>
      <c r="T128" s="9" t="s">
        <v>89</v>
      </c>
      <c r="U128" s="9" t="s">
        <v>90</v>
      </c>
      <c r="V128" s="9" t="s">
        <v>74</v>
      </c>
      <c r="W128" s="10">
        <f>VLOOKUP(V128,Tables!$M$2:$N$9,2,FALSE)</f>
        <v>0.44</v>
      </c>
      <c r="X128" s="10">
        <f>VLOOKUP(V128,Tables!$M$2:$P$9,3,FALSE)</f>
        <v>0.19</v>
      </c>
      <c r="Y128" s="10">
        <f>VLOOKUP(V128,Tables!$M$2:$P$9,4,FALSE)</f>
        <v>2.5000000000000001E-2</v>
      </c>
      <c r="Z128" s="10">
        <v>19.2</v>
      </c>
      <c r="AA128" s="10">
        <v>6689.5</v>
      </c>
      <c r="AB128" s="10">
        <v>8991.3625775066539</v>
      </c>
      <c r="AC128" s="10">
        <v>25.6</v>
      </c>
      <c r="AD128" s="10">
        <v>102195</v>
      </c>
      <c r="AE128" s="10">
        <v>3250.8229500000002</v>
      </c>
      <c r="AF128" s="10">
        <v>100900</v>
      </c>
      <c r="AG128" s="10">
        <v>7429.2669999999998</v>
      </c>
      <c r="AH128" s="10">
        <v>0</v>
      </c>
      <c r="AI128" s="10">
        <v>0</v>
      </c>
      <c r="AJ128" s="10">
        <v>0</v>
      </c>
      <c r="AK128" s="10">
        <v>4178.4440500000001</v>
      </c>
      <c r="AL128" s="10">
        <v>4206.6960499999996</v>
      </c>
      <c r="AM128" s="10">
        <v>1.6009547860285458</v>
      </c>
      <c r="AN128" s="10">
        <v>1.5902028386386509</v>
      </c>
      <c r="AO128" s="10">
        <v>1325</v>
      </c>
      <c r="AP128" s="10">
        <v>3150</v>
      </c>
      <c r="AQ128" s="10">
        <v>57.94</v>
      </c>
      <c r="AR128" s="10">
        <v>1.27</v>
      </c>
      <c r="AS128" s="10">
        <v>1.27</v>
      </c>
      <c r="AT128" s="10">
        <v>0.81</v>
      </c>
      <c r="AU128" s="10">
        <v>6076.5</v>
      </c>
      <c r="AV128" s="10">
        <v>1.224</v>
      </c>
      <c r="AW128" s="12"/>
      <c r="AX128" s="9" t="s">
        <v>75</v>
      </c>
      <c r="AY128" s="12"/>
      <c r="AZ128" s="12" t="s">
        <v>77</v>
      </c>
      <c r="BA128" s="12"/>
      <c r="BB128" s="10">
        <v>0</v>
      </c>
      <c r="BC128" s="10">
        <v>18</v>
      </c>
      <c r="BD128" s="10">
        <v>17.95</v>
      </c>
      <c r="BE128" s="10">
        <v>0</v>
      </c>
      <c r="BF128" s="10">
        <v>0</v>
      </c>
      <c r="BG128" s="10">
        <v>0</v>
      </c>
      <c r="BH128" s="10">
        <v>0</v>
      </c>
      <c r="BI128" s="10">
        <v>2</v>
      </c>
      <c r="BJ128" s="10">
        <v>10100</v>
      </c>
      <c r="BK128" s="10">
        <v>9.0990990990990994</v>
      </c>
      <c r="BL128" s="10">
        <v>1.5734244761310234</v>
      </c>
      <c r="BM128" s="10">
        <v>2697</v>
      </c>
      <c r="BN128" s="9" t="s">
        <v>78</v>
      </c>
      <c r="BO128" s="9" t="s">
        <v>78</v>
      </c>
      <c r="BP128" s="12"/>
      <c r="BQ128" s="12"/>
    </row>
    <row r="129" spans="1:69" s="13" customFormat="1" ht="15" customHeight="1" x14ac:dyDescent="0.25">
      <c r="A129" s="9" t="s">
        <v>65</v>
      </c>
      <c r="B129" s="9" t="s">
        <v>66</v>
      </c>
      <c r="C129" s="9" t="s">
        <v>288</v>
      </c>
      <c r="D129" s="9" t="s">
        <v>289</v>
      </c>
      <c r="E129" s="9" t="s">
        <v>69</v>
      </c>
      <c r="F129" s="10">
        <v>7.43</v>
      </c>
      <c r="G129" s="10">
        <v>10.5</v>
      </c>
      <c r="H129" s="9" t="s">
        <v>70</v>
      </c>
      <c r="I129" s="9"/>
      <c r="J129" s="10">
        <v>2013</v>
      </c>
      <c r="K129" s="9" t="s">
        <v>147</v>
      </c>
      <c r="L129" s="11">
        <v>41821</v>
      </c>
      <c r="M129" s="11">
        <v>41842</v>
      </c>
      <c r="N129" s="10">
        <v>73.63</v>
      </c>
      <c r="O129" s="10">
        <v>90.66</v>
      </c>
      <c r="P129" s="10">
        <v>90.72</v>
      </c>
      <c r="Q129" s="10">
        <v>-7.0000000000000007E-2</v>
      </c>
      <c r="R129" s="10">
        <v>90.76</v>
      </c>
      <c r="S129" s="10">
        <v>93.24</v>
      </c>
      <c r="T129" s="9" t="s">
        <v>89</v>
      </c>
      <c r="U129" s="9" t="s">
        <v>90</v>
      </c>
      <c r="V129" s="9" t="s">
        <v>74</v>
      </c>
      <c r="W129" s="10">
        <f>VLOOKUP(V129,Tables!$M$2:$N$9,2,FALSE)</f>
        <v>0.44</v>
      </c>
      <c r="X129" s="10">
        <f>VLOOKUP(V129,Tables!$M$2:$P$9,3,FALSE)</f>
        <v>0.19</v>
      </c>
      <c r="Y129" s="10">
        <f>VLOOKUP(V129,Tables!$M$2:$P$9,4,FALSE)</f>
        <v>2.5000000000000001E-2</v>
      </c>
      <c r="Z129" s="10">
        <v>19.2</v>
      </c>
      <c r="AA129" s="10">
        <v>2600</v>
      </c>
      <c r="AB129" s="10">
        <v>3009.5059338893366</v>
      </c>
      <c r="AC129" s="10">
        <v>13.61</v>
      </c>
      <c r="AD129" s="10">
        <v>100900</v>
      </c>
      <c r="AE129" s="10">
        <v>7429.2669999999998</v>
      </c>
      <c r="AF129" s="10">
        <v>115819</v>
      </c>
      <c r="AG129" s="10">
        <v>10500.150540000001</v>
      </c>
      <c r="AH129" s="10">
        <v>0</v>
      </c>
      <c r="AI129" s="10">
        <v>0</v>
      </c>
      <c r="AJ129" s="10">
        <v>0</v>
      </c>
      <c r="AK129" s="10">
        <v>3070.8835399999998</v>
      </c>
      <c r="AL129" s="10">
        <v>3082.4654399999999</v>
      </c>
      <c r="AM129" s="10">
        <v>0.84666186982786074</v>
      </c>
      <c r="AN129" s="10">
        <v>0.8434806652690322</v>
      </c>
      <c r="AO129" s="10">
        <v>720</v>
      </c>
      <c r="AP129" s="10">
        <v>664</v>
      </c>
      <c r="AQ129" s="10">
        <v>-8.43</v>
      </c>
      <c r="AR129" s="10">
        <v>1.39</v>
      </c>
      <c r="AS129" s="10">
        <v>1.39</v>
      </c>
      <c r="AT129" s="10">
        <v>0.99</v>
      </c>
      <c r="AU129" s="10">
        <v>2600</v>
      </c>
      <c r="AV129" s="10">
        <v>1.224</v>
      </c>
      <c r="AW129" s="12"/>
      <c r="AX129" s="9" t="s">
        <v>75</v>
      </c>
      <c r="AY129" s="12"/>
      <c r="AZ129" s="12" t="s">
        <v>77</v>
      </c>
      <c r="BA129" s="12"/>
      <c r="BB129" s="10">
        <v>0</v>
      </c>
      <c r="BC129" s="10">
        <v>5</v>
      </c>
      <c r="BD129" s="10">
        <v>22.69</v>
      </c>
      <c r="BE129" s="10">
        <v>0</v>
      </c>
      <c r="BF129" s="10">
        <v>0</v>
      </c>
      <c r="BG129" s="10">
        <v>0</v>
      </c>
      <c r="BH129" s="10">
        <v>0</v>
      </c>
      <c r="BI129" s="10">
        <v>2</v>
      </c>
      <c r="BJ129" s="10">
        <v>10570</v>
      </c>
      <c r="BK129" s="10">
        <v>9.5225225225225234</v>
      </c>
      <c r="BL129" s="10">
        <v>1.3469546221934412</v>
      </c>
      <c r="BM129" s="10">
        <v>990</v>
      </c>
      <c r="BN129" s="9" t="s">
        <v>78</v>
      </c>
      <c r="BO129" s="9" t="s">
        <v>78</v>
      </c>
      <c r="BP129" s="12"/>
      <c r="BQ129" s="12"/>
    </row>
    <row r="130" spans="1:69" s="13" customFormat="1" ht="15" customHeight="1" x14ac:dyDescent="0.25">
      <c r="A130" s="9" t="s">
        <v>65</v>
      </c>
      <c r="B130" s="9" t="s">
        <v>66</v>
      </c>
      <c r="C130" s="9" t="s">
        <v>288</v>
      </c>
      <c r="D130" s="9" t="s">
        <v>289</v>
      </c>
      <c r="E130" s="9" t="s">
        <v>69</v>
      </c>
      <c r="F130" s="10">
        <v>10.5</v>
      </c>
      <c r="G130" s="10">
        <v>11.35</v>
      </c>
      <c r="H130" s="9" t="s">
        <v>70</v>
      </c>
      <c r="I130" s="9"/>
      <c r="J130" s="10">
        <v>2013</v>
      </c>
      <c r="K130" s="9" t="s">
        <v>147</v>
      </c>
      <c r="L130" s="11">
        <v>41842</v>
      </c>
      <c r="M130" s="11">
        <v>41851</v>
      </c>
      <c r="N130" s="10">
        <v>90.66</v>
      </c>
      <c r="O130" s="10">
        <v>98.13</v>
      </c>
      <c r="P130" s="10">
        <v>98.41</v>
      </c>
      <c r="Q130" s="10">
        <v>-0.28000000000000003</v>
      </c>
      <c r="R130" s="10">
        <v>98.13</v>
      </c>
      <c r="S130" s="10">
        <v>100.22</v>
      </c>
      <c r="T130" s="9" t="s">
        <v>81</v>
      </c>
      <c r="U130" s="9" t="s">
        <v>82</v>
      </c>
      <c r="V130" s="9" t="s">
        <v>74</v>
      </c>
      <c r="W130" s="10">
        <f>VLOOKUP(V130,Tables!$M$2:$N$9,2,FALSE)</f>
        <v>0.44</v>
      </c>
      <c r="X130" s="10">
        <f>VLOOKUP(V130,Tables!$M$2:$P$9,3,FALSE)</f>
        <v>0.19</v>
      </c>
      <c r="Y130" s="10">
        <f>VLOOKUP(V130,Tables!$M$2:$P$9,4,FALSE)</f>
        <v>2.5000000000000001E-2</v>
      </c>
      <c r="Z130" s="10">
        <v>19.2</v>
      </c>
      <c r="AA130" s="10">
        <v>1400</v>
      </c>
      <c r="AB130" s="10">
        <v>1730.9642056408152</v>
      </c>
      <c r="AC130" s="10">
        <v>19.12</v>
      </c>
      <c r="AD130" s="10">
        <v>115819</v>
      </c>
      <c r="AE130" s="10">
        <v>10500.150540000001</v>
      </c>
      <c r="AF130" s="10">
        <v>115659</v>
      </c>
      <c r="AG130" s="10">
        <v>11349.61767</v>
      </c>
      <c r="AH130" s="10">
        <v>0</v>
      </c>
      <c r="AI130" s="10">
        <v>0</v>
      </c>
      <c r="AJ130" s="10">
        <v>0</v>
      </c>
      <c r="AK130" s="10">
        <v>849.46713</v>
      </c>
      <c r="AL130" s="10">
        <v>849.46713</v>
      </c>
      <c r="AM130" s="10">
        <v>1.6480920221127331</v>
      </c>
      <c r="AN130" s="10">
        <v>1.6480920221127331</v>
      </c>
      <c r="AO130" s="10">
        <v>410</v>
      </c>
      <c r="AP130" s="10">
        <v>340</v>
      </c>
      <c r="AQ130" s="10">
        <v>-20.59</v>
      </c>
      <c r="AR130" s="10">
        <v>1.42</v>
      </c>
      <c r="AS130" s="10">
        <v>1.42</v>
      </c>
      <c r="AT130" s="10">
        <v>0.88</v>
      </c>
      <c r="AU130" s="10">
        <v>750</v>
      </c>
      <c r="AV130" s="10">
        <v>1.1200000000000001</v>
      </c>
      <c r="AW130" s="12"/>
      <c r="AX130" s="9" t="s">
        <v>75</v>
      </c>
      <c r="AY130" s="12"/>
      <c r="AZ130" s="12" t="s">
        <v>77</v>
      </c>
      <c r="BA130" s="12"/>
      <c r="BB130" s="10">
        <v>0</v>
      </c>
      <c r="BC130" s="10">
        <v>1</v>
      </c>
      <c r="BD130" s="10">
        <v>23.16</v>
      </c>
      <c r="BE130" s="10">
        <v>0</v>
      </c>
      <c r="BF130" s="10">
        <v>0</v>
      </c>
      <c r="BG130" s="10">
        <v>0</v>
      </c>
      <c r="BH130" s="10">
        <v>0</v>
      </c>
      <c r="BI130" s="10">
        <v>2</v>
      </c>
      <c r="BJ130" s="10">
        <v>10980</v>
      </c>
      <c r="BK130" s="10">
        <v>9.8918918918918912</v>
      </c>
      <c r="BL130" s="10">
        <v>1.3687587244241479</v>
      </c>
      <c r="BM130" s="10">
        <v>1668</v>
      </c>
      <c r="BN130" s="9" t="s">
        <v>78</v>
      </c>
      <c r="BO130" s="9" t="s">
        <v>78</v>
      </c>
      <c r="BP130" s="12"/>
      <c r="BQ130" s="12"/>
    </row>
    <row r="131" spans="1:69" s="13" customFormat="1" ht="15" customHeight="1" x14ac:dyDescent="0.25">
      <c r="A131" s="9" t="s">
        <v>65</v>
      </c>
      <c r="B131" s="9" t="s">
        <v>66</v>
      </c>
      <c r="C131" s="9" t="s">
        <v>186</v>
      </c>
      <c r="D131" s="9" t="s">
        <v>187</v>
      </c>
      <c r="E131" s="9" t="s">
        <v>69</v>
      </c>
      <c r="F131" s="10">
        <v>2.78</v>
      </c>
      <c r="G131" s="10">
        <v>3.34</v>
      </c>
      <c r="H131" s="9" t="s">
        <v>86</v>
      </c>
      <c r="I131" s="9"/>
      <c r="J131" s="10">
        <v>2014</v>
      </c>
      <c r="K131" s="9" t="s">
        <v>185</v>
      </c>
      <c r="L131" s="11">
        <v>42114</v>
      </c>
      <c r="M131" s="11">
        <v>42151</v>
      </c>
      <c r="N131" s="10">
        <v>33.36</v>
      </c>
      <c r="O131" s="10">
        <v>40.799999999999997</v>
      </c>
      <c r="P131" s="10">
        <v>43.12</v>
      </c>
      <c r="Q131" s="10">
        <v>-5.38</v>
      </c>
      <c r="R131" s="10">
        <v>44.28</v>
      </c>
      <c r="S131" s="10">
        <v>52.58</v>
      </c>
      <c r="T131" s="9" t="s">
        <v>89</v>
      </c>
      <c r="U131" s="9" t="s">
        <v>90</v>
      </c>
      <c r="V131" s="9" t="s">
        <v>74</v>
      </c>
      <c r="W131" s="10">
        <f>VLOOKUP(V131,Tables!$M$2:$N$9,2,FALSE)</f>
        <v>0.44</v>
      </c>
      <c r="X131" s="10">
        <f>VLOOKUP(V131,Tables!$M$2:$P$9,3,FALSE)</f>
        <v>0.19</v>
      </c>
      <c r="Y131" s="10">
        <f>VLOOKUP(V131,Tables!$M$2:$P$9,4,FALSE)</f>
        <v>2.5000000000000001E-2</v>
      </c>
      <c r="Z131" s="10">
        <v>19.2</v>
      </c>
      <c r="AA131" s="10">
        <v>1168.5</v>
      </c>
      <c r="AB131" s="10">
        <v>2307.7360133443021</v>
      </c>
      <c r="AC131" s="10">
        <v>49.37</v>
      </c>
      <c r="AD131" s="10">
        <v>83295</v>
      </c>
      <c r="AE131" s="10">
        <v>2778.7212</v>
      </c>
      <c r="AF131" s="10">
        <v>81770</v>
      </c>
      <c r="AG131" s="10">
        <v>3336.2159999999999</v>
      </c>
      <c r="AH131" s="10">
        <v>0</v>
      </c>
      <c r="AI131" s="10">
        <v>0</v>
      </c>
      <c r="AJ131" s="10">
        <v>0</v>
      </c>
      <c r="AK131" s="10">
        <v>557.49480000000005</v>
      </c>
      <c r="AL131" s="10">
        <v>842.05439999999999</v>
      </c>
      <c r="AM131" s="10">
        <v>2.0959836755428034</v>
      </c>
      <c r="AN131" s="10">
        <v>1.3876775657249698</v>
      </c>
      <c r="AO131" s="10">
        <v>1545</v>
      </c>
      <c r="AP131" s="10">
        <v>912</v>
      </c>
      <c r="AQ131" s="10">
        <v>-69.41</v>
      </c>
      <c r="AR131" s="10">
        <v>1.04</v>
      </c>
      <c r="AS131" s="10">
        <v>0.99</v>
      </c>
      <c r="AT131" s="10">
        <v>0.54</v>
      </c>
      <c r="AU131" s="10">
        <v>698.5</v>
      </c>
      <c r="AV131" s="10">
        <v>1.246</v>
      </c>
      <c r="AW131" s="12"/>
      <c r="AX131" s="9" t="s">
        <v>75</v>
      </c>
      <c r="AY131" s="12"/>
      <c r="AZ131" s="12" t="s">
        <v>77</v>
      </c>
      <c r="BA131" s="12"/>
      <c r="BB131" s="10">
        <v>0</v>
      </c>
      <c r="BC131" s="10">
        <v>4</v>
      </c>
      <c r="BD131" s="10">
        <v>17.78</v>
      </c>
      <c r="BE131" s="10">
        <v>0</v>
      </c>
      <c r="BF131" s="10">
        <v>0</v>
      </c>
      <c r="BG131" s="10">
        <v>0</v>
      </c>
      <c r="BH131" s="10">
        <v>0</v>
      </c>
      <c r="BI131" s="10">
        <v>2</v>
      </c>
      <c r="BJ131" s="10">
        <v>6200</v>
      </c>
      <c r="BK131" s="10">
        <v>7.0374574347332572</v>
      </c>
      <c r="BL131" s="10">
        <v>2.1067115931873013</v>
      </c>
      <c r="BM131" s="10">
        <v>1982</v>
      </c>
      <c r="BN131" s="9" t="s">
        <v>78</v>
      </c>
      <c r="BO131" s="9" t="s">
        <v>78</v>
      </c>
      <c r="BP131" s="12"/>
      <c r="BQ131" s="12"/>
    </row>
    <row r="132" spans="1:69" s="13" customFormat="1" ht="15" customHeight="1" x14ac:dyDescent="0.25">
      <c r="A132" s="9" t="s">
        <v>65</v>
      </c>
      <c r="B132" s="9" t="s">
        <v>66</v>
      </c>
      <c r="C132" s="9" t="s">
        <v>186</v>
      </c>
      <c r="D132" s="9" t="s">
        <v>187</v>
      </c>
      <c r="E132" s="9" t="s">
        <v>69</v>
      </c>
      <c r="F132" s="10">
        <v>3.34</v>
      </c>
      <c r="G132" s="10">
        <v>4.05</v>
      </c>
      <c r="H132" s="9" t="s">
        <v>86</v>
      </c>
      <c r="I132" s="9"/>
      <c r="J132" s="10">
        <v>2014</v>
      </c>
      <c r="K132" s="9" t="s">
        <v>185</v>
      </c>
      <c r="L132" s="11">
        <v>42151</v>
      </c>
      <c r="M132" s="11">
        <v>42164</v>
      </c>
      <c r="N132" s="10">
        <v>40.799999999999997</v>
      </c>
      <c r="O132" s="10">
        <v>47.26</v>
      </c>
      <c r="P132" s="10">
        <v>46.37</v>
      </c>
      <c r="Q132" s="10">
        <v>1.92</v>
      </c>
      <c r="R132" s="10">
        <v>46.71</v>
      </c>
      <c r="S132" s="10">
        <v>49.91</v>
      </c>
      <c r="T132" s="9" t="s">
        <v>89</v>
      </c>
      <c r="U132" s="9" t="s">
        <v>90</v>
      </c>
      <c r="V132" s="9" t="s">
        <v>74</v>
      </c>
      <c r="W132" s="10">
        <f>VLOOKUP(V132,Tables!$M$2:$N$9,2,FALSE)</f>
        <v>0.44</v>
      </c>
      <c r="X132" s="10">
        <f>VLOOKUP(V132,Tables!$M$2:$P$9,3,FALSE)</f>
        <v>0.19</v>
      </c>
      <c r="Y132" s="10">
        <f>VLOOKUP(V132,Tables!$M$2:$P$9,4,FALSE)</f>
        <v>2.5000000000000001E-2</v>
      </c>
      <c r="Z132" s="10">
        <v>19.2</v>
      </c>
      <c r="AA132" s="10">
        <v>619.5</v>
      </c>
      <c r="AB132" s="10">
        <v>1012.0108701261967</v>
      </c>
      <c r="AC132" s="10">
        <v>38.79</v>
      </c>
      <c r="AD132" s="10">
        <v>81770</v>
      </c>
      <c r="AE132" s="10">
        <v>3336.2159999999999</v>
      </c>
      <c r="AF132" s="10">
        <v>85720</v>
      </c>
      <c r="AG132" s="10">
        <v>4051.1271999999999</v>
      </c>
      <c r="AH132" s="10">
        <v>0</v>
      </c>
      <c r="AI132" s="10">
        <v>0</v>
      </c>
      <c r="AJ132" s="10">
        <v>0</v>
      </c>
      <c r="AK132" s="10">
        <v>714.91120000000001</v>
      </c>
      <c r="AL132" s="10">
        <v>667.76520000000005</v>
      </c>
      <c r="AM132" s="10">
        <v>0.86654118721318119</v>
      </c>
      <c r="AN132" s="10">
        <v>0.9277213008404751</v>
      </c>
      <c r="AO132" s="10">
        <v>700</v>
      </c>
      <c r="AP132" s="10">
        <v>337</v>
      </c>
      <c r="AQ132" s="10">
        <v>-107.72</v>
      </c>
      <c r="AR132" s="10">
        <v>1.29</v>
      </c>
      <c r="AS132" s="10">
        <v>1.3</v>
      </c>
      <c r="AT132" s="10">
        <v>1.1299999999999999</v>
      </c>
      <c r="AU132" s="10">
        <v>508.5</v>
      </c>
      <c r="AV132" s="10">
        <v>1.252</v>
      </c>
      <c r="AW132" s="12"/>
      <c r="AX132" s="9" t="s">
        <v>75</v>
      </c>
      <c r="AY132" s="12"/>
      <c r="AZ132" s="12" t="s">
        <v>77</v>
      </c>
      <c r="BA132" s="12"/>
      <c r="BB132" s="10">
        <v>0</v>
      </c>
      <c r="BC132" s="10">
        <v>4</v>
      </c>
      <c r="BD132" s="10">
        <v>19.559999999999999</v>
      </c>
      <c r="BE132" s="10">
        <v>0</v>
      </c>
      <c r="BF132" s="10">
        <v>0</v>
      </c>
      <c r="BG132" s="10">
        <v>0</v>
      </c>
      <c r="BH132" s="10">
        <v>0</v>
      </c>
      <c r="BI132" s="10">
        <v>2</v>
      </c>
      <c r="BJ132" s="10">
        <v>6730</v>
      </c>
      <c r="BK132" s="10">
        <v>7.6390465380249717</v>
      </c>
      <c r="BL132" s="10">
        <v>1.7671543497599154</v>
      </c>
      <c r="BM132" s="10">
        <v>1982</v>
      </c>
      <c r="BN132" s="9" t="s">
        <v>78</v>
      </c>
      <c r="BO132" s="9" t="s">
        <v>78</v>
      </c>
      <c r="BP132" s="12"/>
      <c r="BQ132" s="12"/>
    </row>
    <row r="133" spans="1:69" s="13" customFormat="1" ht="15" customHeight="1" x14ac:dyDescent="0.25">
      <c r="A133" s="9" t="s">
        <v>65</v>
      </c>
      <c r="B133" s="9" t="s">
        <v>66</v>
      </c>
      <c r="C133" s="9" t="s">
        <v>186</v>
      </c>
      <c r="D133" s="9" t="s">
        <v>187</v>
      </c>
      <c r="E133" s="9" t="s">
        <v>69</v>
      </c>
      <c r="F133" s="10">
        <v>4.05</v>
      </c>
      <c r="G133" s="10">
        <v>9.59</v>
      </c>
      <c r="H133" s="9" t="s">
        <v>86</v>
      </c>
      <c r="I133" s="9"/>
      <c r="J133" s="10">
        <v>2014</v>
      </c>
      <c r="K133" s="9" t="s">
        <v>185</v>
      </c>
      <c r="L133" s="11">
        <v>42164</v>
      </c>
      <c r="M133" s="11">
        <v>42243</v>
      </c>
      <c r="N133" s="10">
        <v>47.26</v>
      </c>
      <c r="O133" s="10">
        <v>115.4</v>
      </c>
      <c r="P133" s="10">
        <v>105.53</v>
      </c>
      <c r="Q133" s="10">
        <v>9.35</v>
      </c>
      <c r="R133" s="10">
        <v>110.92</v>
      </c>
      <c r="S133" s="10">
        <v>119.33</v>
      </c>
      <c r="T133" s="9" t="s">
        <v>89</v>
      </c>
      <c r="U133" s="9" t="s">
        <v>90</v>
      </c>
      <c r="V133" s="9" t="s">
        <v>74</v>
      </c>
      <c r="W133" s="10">
        <f>VLOOKUP(V133,Tables!$M$2:$N$9,2,FALSE)</f>
        <v>0.44</v>
      </c>
      <c r="X133" s="10">
        <f>VLOOKUP(V133,Tables!$M$2:$P$9,3,FALSE)</f>
        <v>0.19</v>
      </c>
      <c r="Y133" s="10">
        <f>VLOOKUP(V133,Tables!$M$2:$P$9,4,FALSE)</f>
        <v>2.5000000000000001E-2</v>
      </c>
      <c r="Z133" s="10">
        <v>19.2</v>
      </c>
      <c r="AA133" s="10">
        <v>7401.5</v>
      </c>
      <c r="AB133" s="10">
        <v>9352.4918349691034</v>
      </c>
      <c r="AC133" s="10">
        <v>20.86</v>
      </c>
      <c r="AD133" s="10">
        <v>85720</v>
      </c>
      <c r="AE133" s="10">
        <v>4051.1271999999999</v>
      </c>
      <c r="AF133" s="10">
        <v>83070</v>
      </c>
      <c r="AG133" s="10">
        <v>9586.2780000000002</v>
      </c>
      <c r="AH133" s="10">
        <v>0</v>
      </c>
      <c r="AI133" s="10">
        <v>0</v>
      </c>
      <c r="AJ133" s="10">
        <v>0</v>
      </c>
      <c r="AK133" s="10">
        <v>5535.1508000000003</v>
      </c>
      <c r="AL133" s="10">
        <v>5162.9971999999998</v>
      </c>
      <c r="AM133" s="10">
        <v>1.3371812742662765</v>
      </c>
      <c r="AN133" s="10">
        <v>1.4335665337955248</v>
      </c>
      <c r="AO133" s="10">
        <v>2590</v>
      </c>
      <c r="AP133" s="10">
        <v>1999</v>
      </c>
      <c r="AQ133" s="10">
        <v>-29.56</v>
      </c>
      <c r="AR133" s="10">
        <v>1.46</v>
      </c>
      <c r="AS133" s="10">
        <v>1.49</v>
      </c>
      <c r="AT133" s="10">
        <v>1.1299999999999999</v>
      </c>
      <c r="AU133" s="10">
        <v>5101.5</v>
      </c>
      <c r="AV133" s="10">
        <v>1.25</v>
      </c>
      <c r="AW133" s="12"/>
      <c r="AX133" s="9" t="s">
        <v>75</v>
      </c>
      <c r="AY133" s="12"/>
      <c r="AZ133" s="12" t="s">
        <v>77</v>
      </c>
      <c r="BA133" s="12"/>
      <c r="BB133" s="10">
        <v>0</v>
      </c>
      <c r="BC133" s="10">
        <v>6</v>
      </c>
      <c r="BD133" s="10">
        <v>24.23</v>
      </c>
      <c r="BE133" s="10">
        <v>0</v>
      </c>
      <c r="BF133" s="10">
        <v>0</v>
      </c>
      <c r="BG133" s="10">
        <v>0</v>
      </c>
      <c r="BH133" s="10">
        <v>0</v>
      </c>
      <c r="BI133" s="10">
        <v>2</v>
      </c>
      <c r="BJ133" s="10">
        <v>9230</v>
      </c>
      <c r="BK133" s="10">
        <v>10.476730987514188</v>
      </c>
      <c r="BL133" s="10">
        <v>1.4769005050650925</v>
      </c>
      <c r="BM133" s="10">
        <v>1982</v>
      </c>
      <c r="BN133" s="9" t="s">
        <v>78</v>
      </c>
      <c r="BO133" s="9" t="s">
        <v>78</v>
      </c>
      <c r="BP133" s="12"/>
      <c r="BQ133" s="12"/>
    </row>
    <row r="134" spans="1:69" s="13" customFormat="1" ht="15" customHeight="1" x14ac:dyDescent="0.25">
      <c r="A134" s="9" t="s">
        <v>65</v>
      </c>
      <c r="B134" s="9" t="s">
        <v>66</v>
      </c>
      <c r="C134" s="9" t="s">
        <v>207</v>
      </c>
      <c r="D134" s="9" t="s">
        <v>208</v>
      </c>
      <c r="E134" s="9" t="s">
        <v>69</v>
      </c>
      <c r="F134" s="10">
        <v>4.92</v>
      </c>
      <c r="G134" s="10"/>
      <c r="H134" s="9" t="s">
        <v>86</v>
      </c>
      <c r="I134" s="9"/>
      <c r="J134" s="10">
        <v>2014</v>
      </c>
      <c r="K134" s="9" t="s">
        <v>151</v>
      </c>
      <c r="L134" s="11">
        <v>42151</v>
      </c>
      <c r="M134" s="11">
        <v>42199</v>
      </c>
      <c r="N134" s="10">
        <v>58.9</v>
      </c>
      <c r="O134" s="10">
        <v>98.15</v>
      </c>
      <c r="P134" s="10">
        <v>93.58</v>
      </c>
      <c r="Q134" s="10">
        <v>4.88</v>
      </c>
      <c r="R134" s="10">
        <v>96</v>
      </c>
      <c r="S134" s="10">
        <v>98.63</v>
      </c>
      <c r="T134" s="9" t="s">
        <v>89</v>
      </c>
      <c r="U134" s="9" t="s">
        <v>90</v>
      </c>
      <c r="V134" s="9" t="s">
        <v>74</v>
      </c>
      <c r="W134" s="10">
        <f>VLOOKUP(V134,Tables!$M$2:$N$9,2,FALSE)</f>
        <v>0.44</v>
      </c>
      <c r="X134" s="10">
        <f>VLOOKUP(V134,Tables!$M$2:$P$9,3,FALSE)</f>
        <v>0.19</v>
      </c>
      <c r="Y134" s="10">
        <f>VLOOKUP(V134,Tables!$M$2:$P$9,4,FALSE)</f>
        <v>2.5000000000000001E-2</v>
      </c>
      <c r="Z134" s="10">
        <v>19.2</v>
      </c>
      <c r="AA134" s="10">
        <v>4301.5</v>
      </c>
      <c r="AB134" s="10">
        <v>4927.3967293341457</v>
      </c>
      <c r="AC134" s="10">
        <v>12.7</v>
      </c>
      <c r="AD134" s="10">
        <v>83543</v>
      </c>
      <c r="AE134" s="10">
        <v>4920.6827000000003</v>
      </c>
      <c r="AF134" s="10">
        <v>63893</v>
      </c>
      <c r="AG134" s="10">
        <v>6271.0979500000003</v>
      </c>
      <c r="AH134" s="10">
        <v>0</v>
      </c>
      <c r="AI134" s="10">
        <v>1719.12</v>
      </c>
      <c r="AJ134" s="10">
        <v>0</v>
      </c>
      <c r="AK134" s="10">
        <v>3069.5352499999999</v>
      </c>
      <c r="AL134" s="10">
        <v>2932.1653000000001</v>
      </c>
      <c r="AM134" s="10">
        <v>1.4013522079604721</v>
      </c>
      <c r="AN134" s="10">
        <v>1.4670046057771708</v>
      </c>
      <c r="AO134" s="10">
        <v>1290</v>
      </c>
      <c r="AP134" s="10">
        <v>1177</v>
      </c>
      <c r="AQ134" s="10">
        <v>-9.6</v>
      </c>
      <c r="AR134" s="10">
        <v>0.71</v>
      </c>
      <c r="AS134" s="10">
        <v>0.67</v>
      </c>
      <c r="AT134" s="10">
        <v>1.06</v>
      </c>
      <c r="AU134" s="10">
        <v>3420</v>
      </c>
      <c r="AV134" s="10">
        <v>1.254</v>
      </c>
      <c r="AW134" s="12"/>
      <c r="AX134" s="9" t="s">
        <v>75</v>
      </c>
      <c r="AY134" s="12"/>
      <c r="AZ134" s="12" t="s">
        <v>77</v>
      </c>
      <c r="BA134" s="12"/>
      <c r="BB134" s="10">
        <v>0</v>
      </c>
      <c r="BC134" s="10">
        <v>5</v>
      </c>
      <c r="BD134" s="10">
        <v>20.59</v>
      </c>
      <c r="BE134" s="10">
        <v>0</v>
      </c>
      <c r="BF134" s="10">
        <v>1</v>
      </c>
      <c r="BG134" s="10">
        <v>0</v>
      </c>
      <c r="BH134" s="10">
        <v>0</v>
      </c>
      <c r="BI134" s="10">
        <v>2</v>
      </c>
      <c r="BJ134" s="10">
        <v>16008.01</v>
      </c>
      <c r="BK134" s="10">
        <v>19.839332244781613</v>
      </c>
      <c r="BL134" s="10">
        <v>1.9914301880829135</v>
      </c>
      <c r="BM134" s="10">
        <v>1358</v>
      </c>
      <c r="BN134" s="9" t="s">
        <v>78</v>
      </c>
      <c r="BO134" s="9" t="s">
        <v>78</v>
      </c>
      <c r="BP134" s="12"/>
      <c r="BQ134" s="12"/>
    </row>
    <row r="135" spans="1:69" s="13" customFormat="1" ht="15" customHeight="1" x14ac:dyDescent="0.25">
      <c r="A135" s="9" t="s">
        <v>65</v>
      </c>
      <c r="B135" s="9" t="s">
        <v>66</v>
      </c>
      <c r="C135" s="9" t="s">
        <v>173</v>
      </c>
      <c r="D135" s="9" t="s">
        <v>174</v>
      </c>
      <c r="E135" s="9" t="s">
        <v>69</v>
      </c>
      <c r="F135" s="10">
        <v>6.35</v>
      </c>
      <c r="G135" s="10">
        <v>8.4600000000000009</v>
      </c>
      <c r="H135" s="9" t="s">
        <v>86</v>
      </c>
      <c r="I135" s="9"/>
      <c r="J135" s="10">
        <v>2014</v>
      </c>
      <c r="K135" s="9" t="s">
        <v>151</v>
      </c>
      <c r="L135" s="11">
        <v>42139</v>
      </c>
      <c r="M135" s="11">
        <v>42178</v>
      </c>
      <c r="N135" s="10">
        <v>53.9</v>
      </c>
      <c r="O135" s="10">
        <v>73.42</v>
      </c>
      <c r="P135" s="10">
        <v>76.959999999999994</v>
      </c>
      <c r="Q135" s="10">
        <v>-4.5999999999999996</v>
      </c>
      <c r="R135" s="10">
        <v>78.349999999999994</v>
      </c>
      <c r="S135" s="10">
        <v>84.35</v>
      </c>
      <c r="T135" s="9" t="s">
        <v>89</v>
      </c>
      <c r="U135" s="9" t="s">
        <v>90</v>
      </c>
      <c r="V135" s="9" t="s">
        <v>74</v>
      </c>
      <c r="W135" s="10">
        <f>VLOOKUP(V135,Tables!$M$2:$N$9,2,FALSE)</f>
        <v>0.44</v>
      </c>
      <c r="X135" s="10">
        <f>VLOOKUP(V135,Tables!$M$2:$P$9,3,FALSE)</f>
        <v>0.19</v>
      </c>
      <c r="Y135" s="10">
        <f>VLOOKUP(V135,Tables!$M$2:$P$9,4,FALSE)</f>
        <v>2.5000000000000001E-2</v>
      </c>
      <c r="Z135" s="10">
        <v>19.2</v>
      </c>
      <c r="AA135" s="10">
        <v>3903</v>
      </c>
      <c r="AB135" s="10">
        <v>5213.1122712156803</v>
      </c>
      <c r="AC135" s="10">
        <v>25.13</v>
      </c>
      <c r="AD135" s="10">
        <v>117734</v>
      </c>
      <c r="AE135" s="10">
        <v>6345.8626000000004</v>
      </c>
      <c r="AF135" s="10">
        <v>115279</v>
      </c>
      <c r="AG135" s="10">
        <v>8463.7841800000006</v>
      </c>
      <c r="AH135" s="10">
        <v>0</v>
      </c>
      <c r="AI135" s="10">
        <v>0</v>
      </c>
      <c r="AJ135" s="10">
        <v>0</v>
      </c>
      <c r="AK135" s="10">
        <v>2117.9215800000002</v>
      </c>
      <c r="AL135" s="10">
        <v>2686.2470499999999</v>
      </c>
      <c r="AM135" s="10">
        <v>1.8428444361948473</v>
      </c>
      <c r="AN135" s="10">
        <v>1.4529564583421319</v>
      </c>
      <c r="AO135" s="10">
        <v>1205</v>
      </c>
      <c r="AP135" s="10">
        <v>1394</v>
      </c>
      <c r="AQ135" s="10">
        <v>13.56</v>
      </c>
      <c r="AR135" s="10">
        <v>1.36</v>
      </c>
      <c r="AS135" s="10">
        <v>1.32</v>
      </c>
      <c r="AT135" s="10">
        <v>0.79</v>
      </c>
      <c r="AU135" s="10">
        <v>3903</v>
      </c>
      <c r="AV135" s="10">
        <v>1.252</v>
      </c>
      <c r="AW135" s="12"/>
      <c r="AX135" s="9" t="s">
        <v>75</v>
      </c>
      <c r="AY135" s="12"/>
      <c r="AZ135" s="12" t="s">
        <v>77</v>
      </c>
      <c r="BA135" s="12"/>
      <c r="BB135" s="10">
        <v>0</v>
      </c>
      <c r="BC135" s="10">
        <v>4</v>
      </c>
      <c r="BD135" s="10">
        <v>20.04</v>
      </c>
      <c r="BE135" s="10">
        <v>0</v>
      </c>
      <c r="BF135" s="10">
        <v>0</v>
      </c>
      <c r="BG135" s="10">
        <v>0</v>
      </c>
      <c r="BH135" s="10">
        <v>0</v>
      </c>
      <c r="BI135" s="10">
        <v>2</v>
      </c>
      <c r="BJ135" s="10">
        <v>9670</v>
      </c>
      <c r="BK135" s="10">
        <v>7.6624405705229792</v>
      </c>
      <c r="BL135" s="10">
        <v>2.0101049827968351</v>
      </c>
      <c r="BM135" s="10">
        <v>96</v>
      </c>
      <c r="BN135" s="9" t="s">
        <v>78</v>
      </c>
      <c r="BO135" s="9" t="s">
        <v>78</v>
      </c>
      <c r="BP135" s="12"/>
      <c r="BQ135" s="12"/>
    </row>
    <row r="136" spans="1:69" s="7" customFormat="1" ht="15" customHeight="1" x14ac:dyDescent="0.25">
      <c r="A136" s="9" t="s">
        <v>65</v>
      </c>
      <c r="B136" s="9" t="s">
        <v>66</v>
      </c>
      <c r="C136" s="9" t="s">
        <v>205</v>
      </c>
      <c r="D136" s="9" t="s">
        <v>206</v>
      </c>
      <c r="E136" s="9" t="s">
        <v>69</v>
      </c>
      <c r="F136" s="10">
        <v>0.52</v>
      </c>
      <c r="G136" s="10">
        <v>1.48</v>
      </c>
      <c r="H136" s="9" t="s">
        <v>86</v>
      </c>
      <c r="I136" s="9"/>
      <c r="J136" s="10">
        <v>2015</v>
      </c>
      <c r="K136" s="9" t="s">
        <v>88</v>
      </c>
      <c r="L136" s="11">
        <v>42111</v>
      </c>
      <c r="M136" s="11">
        <v>42166</v>
      </c>
      <c r="N136" s="10">
        <v>4.42</v>
      </c>
      <c r="O136" s="10">
        <v>13</v>
      </c>
      <c r="P136" s="10">
        <v>13.84</v>
      </c>
      <c r="Q136" s="10">
        <v>-6.07</v>
      </c>
      <c r="R136" s="10">
        <v>13.54</v>
      </c>
      <c r="S136" s="10">
        <v>18.649999999999999</v>
      </c>
      <c r="T136" s="9" t="s">
        <v>72</v>
      </c>
      <c r="U136" s="9" t="s">
        <v>73</v>
      </c>
      <c r="V136" s="9" t="s">
        <v>74</v>
      </c>
      <c r="W136" s="10">
        <f>VLOOKUP(V136,Tables!$M$2:$N$9,2,FALSE)</f>
        <v>0.44</v>
      </c>
      <c r="X136" s="10">
        <f>VLOOKUP(V136,Tables!$M$2:$P$9,3,FALSE)</f>
        <v>0.19</v>
      </c>
      <c r="Y136" s="10">
        <f>VLOOKUP(V136,Tables!$M$2:$P$9,4,FALSE)</f>
        <v>2.5000000000000001E-2</v>
      </c>
      <c r="Z136" s="10">
        <v>19.2</v>
      </c>
      <c r="AA136" s="10">
        <v>1216.5</v>
      </c>
      <c r="AB136" s="10">
        <v>1864.999408555979</v>
      </c>
      <c r="AC136" s="10">
        <v>34.770000000000003</v>
      </c>
      <c r="AD136" s="10">
        <v>118000</v>
      </c>
      <c r="AE136" s="10">
        <v>521.55999999999995</v>
      </c>
      <c r="AF136" s="10">
        <v>113910</v>
      </c>
      <c r="AG136" s="10">
        <v>1480.83</v>
      </c>
      <c r="AH136" s="10">
        <v>0</v>
      </c>
      <c r="AI136" s="10">
        <v>0</v>
      </c>
      <c r="AJ136" s="10">
        <v>0</v>
      </c>
      <c r="AK136" s="10">
        <v>959.27</v>
      </c>
      <c r="AL136" s="10">
        <v>1020.7814</v>
      </c>
      <c r="AM136" s="10">
        <v>1.2681518237826681</v>
      </c>
      <c r="AN136" s="10">
        <v>1.191734097035859</v>
      </c>
      <c r="AO136" s="10">
        <v>4090</v>
      </c>
      <c r="AP136" s="10">
        <v>2777</v>
      </c>
      <c r="AQ136" s="10">
        <v>-47.28</v>
      </c>
      <c r="AR136" s="10">
        <v>2.41</v>
      </c>
      <c r="AS136" s="10">
        <v>2.35</v>
      </c>
      <c r="AT136" s="10">
        <v>1.96</v>
      </c>
      <c r="AU136" s="10">
        <v>827</v>
      </c>
      <c r="AV136" s="10">
        <v>1.9670000000000001</v>
      </c>
      <c r="AW136" s="12"/>
      <c r="AX136" s="9" t="s">
        <v>123</v>
      </c>
      <c r="AY136" s="12"/>
      <c r="AZ136" s="12" t="s">
        <v>77</v>
      </c>
      <c r="BA136" s="12"/>
      <c r="BB136" s="10">
        <v>0</v>
      </c>
      <c r="BC136" s="10">
        <v>1</v>
      </c>
      <c r="BD136" s="10">
        <v>18.239999999999998</v>
      </c>
      <c r="BE136" s="10">
        <v>0</v>
      </c>
      <c r="BF136" s="10">
        <v>0</v>
      </c>
      <c r="BG136" s="10">
        <v>0</v>
      </c>
      <c r="BH136" s="10">
        <v>0</v>
      </c>
      <c r="BI136" s="10">
        <v>1</v>
      </c>
      <c r="BJ136" s="10">
        <v>4090</v>
      </c>
      <c r="BK136" s="10">
        <v>3.4661016949152543</v>
      </c>
      <c r="BL136" s="10">
        <v>1.2681518237826681</v>
      </c>
      <c r="BM136" s="10">
        <v>1102</v>
      </c>
      <c r="BN136" s="9" t="s">
        <v>78</v>
      </c>
      <c r="BO136" s="9" t="s">
        <v>78</v>
      </c>
      <c r="BP136" s="12"/>
      <c r="BQ136" s="12"/>
    </row>
    <row r="137" spans="1:69" s="7" customFormat="1" ht="15" customHeight="1" x14ac:dyDescent="0.25">
      <c r="A137" s="9" t="s">
        <v>65</v>
      </c>
      <c r="B137" s="9" t="s">
        <v>66</v>
      </c>
      <c r="C137" s="9" t="s">
        <v>205</v>
      </c>
      <c r="D137" s="9" t="s">
        <v>206</v>
      </c>
      <c r="E137" s="9" t="s">
        <v>69</v>
      </c>
      <c r="F137" s="10">
        <v>1.48</v>
      </c>
      <c r="G137" s="10">
        <v>6.35</v>
      </c>
      <c r="H137" s="9" t="s">
        <v>86</v>
      </c>
      <c r="I137" s="9"/>
      <c r="J137" s="10">
        <v>2015</v>
      </c>
      <c r="K137" s="9" t="s">
        <v>88</v>
      </c>
      <c r="L137" s="11">
        <v>42166</v>
      </c>
      <c r="M137" s="11">
        <v>42236</v>
      </c>
      <c r="N137" s="10">
        <v>13</v>
      </c>
      <c r="O137" s="10">
        <v>58.12</v>
      </c>
      <c r="P137" s="10">
        <v>58.05</v>
      </c>
      <c r="Q137" s="10">
        <v>0.12</v>
      </c>
      <c r="R137" s="10">
        <v>59.25</v>
      </c>
      <c r="S137" s="10">
        <v>50.15</v>
      </c>
      <c r="T137" s="9" t="s">
        <v>79</v>
      </c>
      <c r="U137" s="9" t="s">
        <v>73</v>
      </c>
      <c r="V137" s="9" t="s">
        <v>74</v>
      </c>
      <c r="W137" s="10">
        <f>VLOOKUP(V137,Tables!$M$2:$N$9,2,FALSE)</f>
        <v>0.44</v>
      </c>
      <c r="X137" s="10">
        <f>VLOOKUP(V137,Tables!$M$2:$P$9,3,FALSE)</f>
        <v>0.19</v>
      </c>
      <c r="Y137" s="10">
        <f>VLOOKUP(V137,Tables!$M$2:$P$9,4,FALSE)</f>
        <v>2.5000000000000001E-2</v>
      </c>
      <c r="Z137" s="10">
        <v>19.2</v>
      </c>
      <c r="AA137" s="10">
        <v>6146.5</v>
      </c>
      <c r="AB137" s="10">
        <v>4981.6184309681012</v>
      </c>
      <c r="AC137" s="10">
        <v>-23.38</v>
      </c>
      <c r="AD137" s="10">
        <v>113910</v>
      </c>
      <c r="AE137" s="10">
        <v>1480.83</v>
      </c>
      <c r="AF137" s="10">
        <v>109273</v>
      </c>
      <c r="AG137" s="10">
        <v>6350.9467599999998</v>
      </c>
      <c r="AH137" s="10">
        <v>0</v>
      </c>
      <c r="AI137" s="10">
        <v>0</v>
      </c>
      <c r="AJ137" s="10">
        <v>0</v>
      </c>
      <c r="AK137" s="10">
        <v>4870.1167599999999</v>
      </c>
      <c r="AL137" s="10">
        <v>4993.5952500000003</v>
      </c>
      <c r="AM137" s="10">
        <v>1.2620847307981176</v>
      </c>
      <c r="AN137" s="10">
        <v>1.2308766914979743</v>
      </c>
      <c r="AO137" s="10">
        <v>2785</v>
      </c>
      <c r="AP137" s="10">
        <v>2609</v>
      </c>
      <c r="AQ137" s="10">
        <v>-6.75</v>
      </c>
      <c r="AR137" s="10">
        <v>2.63</v>
      </c>
      <c r="AS137" s="10">
        <v>2.59</v>
      </c>
      <c r="AT137" s="10">
        <v>2.14</v>
      </c>
      <c r="AU137" s="10">
        <v>3345.5</v>
      </c>
      <c r="AV137" s="10">
        <v>1.62</v>
      </c>
      <c r="AW137" s="12"/>
      <c r="AX137" s="9" t="s">
        <v>123</v>
      </c>
      <c r="AY137" s="12"/>
      <c r="AZ137" s="12" t="s">
        <v>77</v>
      </c>
      <c r="BA137" s="12"/>
      <c r="BB137" s="10">
        <v>0</v>
      </c>
      <c r="BC137" s="10">
        <v>2</v>
      </c>
      <c r="BD137" s="10">
        <v>24.16</v>
      </c>
      <c r="BE137" s="10">
        <v>0</v>
      </c>
      <c r="BF137" s="10">
        <v>0</v>
      </c>
      <c r="BG137" s="10">
        <v>0</v>
      </c>
      <c r="BH137" s="10">
        <v>0</v>
      </c>
      <c r="BI137" s="10">
        <v>2</v>
      </c>
      <c r="BJ137" s="10">
        <v>6725</v>
      </c>
      <c r="BK137" s="10">
        <v>5.6991525423728815</v>
      </c>
      <c r="BL137" s="10">
        <v>1.2593091352888721</v>
      </c>
      <c r="BM137" s="10">
        <v>1038</v>
      </c>
      <c r="BN137" s="9" t="s">
        <v>78</v>
      </c>
      <c r="BO137" s="9" t="s">
        <v>78</v>
      </c>
      <c r="BP137" s="12"/>
      <c r="BQ137" s="12"/>
    </row>
    <row r="138" spans="1:69" s="7" customFormat="1" ht="15" customHeight="1" x14ac:dyDescent="0.25">
      <c r="A138" s="9" t="s">
        <v>65</v>
      </c>
      <c r="B138" s="9" t="s">
        <v>66</v>
      </c>
      <c r="C138" s="9" t="s">
        <v>205</v>
      </c>
      <c r="D138" s="9" t="s">
        <v>206</v>
      </c>
      <c r="E138" s="9" t="s">
        <v>69</v>
      </c>
      <c r="F138" s="10">
        <v>6.35</v>
      </c>
      <c r="G138" s="10"/>
      <c r="H138" s="9" t="s">
        <v>86</v>
      </c>
      <c r="I138" s="9"/>
      <c r="J138" s="10">
        <v>2015</v>
      </c>
      <c r="K138" s="9" t="s">
        <v>88</v>
      </c>
      <c r="L138" s="11">
        <v>42236</v>
      </c>
      <c r="M138" s="11">
        <v>42278</v>
      </c>
      <c r="N138" s="10">
        <v>58.12</v>
      </c>
      <c r="O138" s="10">
        <v>89.54</v>
      </c>
      <c r="P138" s="10">
        <v>91.68</v>
      </c>
      <c r="Q138" s="10">
        <v>-2.33</v>
      </c>
      <c r="R138" s="10">
        <v>92.26</v>
      </c>
      <c r="S138" s="10">
        <v>94.72</v>
      </c>
      <c r="T138" s="9" t="s">
        <v>89</v>
      </c>
      <c r="U138" s="9" t="s">
        <v>90</v>
      </c>
      <c r="V138" s="9" t="s">
        <v>74</v>
      </c>
      <c r="W138" s="10">
        <f>VLOOKUP(V138,Tables!$M$2:$N$9,2,FALSE)</f>
        <v>0.44</v>
      </c>
      <c r="X138" s="10">
        <f>VLOOKUP(V138,Tables!$M$2:$P$9,3,FALSE)</f>
        <v>0.19</v>
      </c>
      <c r="Y138" s="10">
        <f>VLOOKUP(V138,Tables!$M$2:$P$9,4,FALSE)</f>
        <v>2.5000000000000001E-2</v>
      </c>
      <c r="Z138" s="10">
        <v>19.2</v>
      </c>
      <c r="AA138" s="10">
        <v>4669</v>
      </c>
      <c r="AB138" s="10">
        <v>5137.7310600299634</v>
      </c>
      <c r="AC138" s="10">
        <v>9.1199999999999992</v>
      </c>
      <c r="AD138" s="10">
        <v>109273</v>
      </c>
      <c r="AE138" s="10">
        <v>6350.9467599999998</v>
      </c>
      <c r="AF138" s="10">
        <v>0</v>
      </c>
      <c r="AG138" s="10">
        <v>0</v>
      </c>
      <c r="AH138" s="10">
        <v>0</v>
      </c>
      <c r="AI138" s="10">
        <v>9480.76</v>
      </c>
      <c r="AJ138" s="10">
        <v>0</v>
      </c>
      <c r="AK138" s="10">
        <v>3129.81324</v>
      </c>
      <c r="AL138" s="10">
        <v>3129.81324</v>
      </c>
      <c r="AM138" s="10">
        <v>1.4917823020008696</v>
      </c>
      <c r="AN138" s="10">
        <v>1.4917823020008696</v>
      </c>
      <c r="AO138" s="10">
        <v>1205</v>
      </c>
      <c r="AP138" s="10">
        <v>1304</v>
      </c>
      <c r="AQ138" s="10">
        <v>7.59</v>
      </c>
      <c r="AR138" s="10">
        <v>0</v>
      </c>
      <c r="AS138" s="10">
        <v>0</v>
      </c>
      <c r="AT138" s="10">
        <v>1.03</v>
      </c>
      <c r="AU138" s="10">
        <v>4256.5</v>
      </c>
      <c r="AV138" s="10">
        <v>1.254</v>
      </c>
      <c r="AW138" s="12"/>
      <c r="AX138" s="9" t="s">
        <v>123</v>
      </c>
      <c r="AY138" s="12"/>
      <c r="AZ138" s="12" t="s">
        <v>77</v>
      </c>
      <c r="BA138" s="12"/>
      <c r="BB138" s="10">
        <v>0</v>
      </c>
      <c r="BC138" s="10">
        <v>9</v>
      </c>
      <c r="BD138" s="10">
        <v>26.15</v>
      </c>
      <c r="BE138" s="10">
        <v>0</v>
      </c>
      <c r="BF138" s="10">
        <v>1</v>
      </c>
      <c r="BG138" s="10">
        <v>0</v>
      </c>
      <c r="BH138" s="10">
        <v>0</v>
      </c>
      <c r="BI138" s="10">
        <v>2</v>
      </c>
      <c r="BJ138" s="10">
        <v>7770</v>
      </c>
      <c r="BK138" s="10">
        <v>6.5847457627118642</v>
      </c>
      <c r="BL138" s="10">
        <v>1.3405209035639509</v>
      </c>
      <c r="BM138" s="10">
        <v>1038</v>
      </c>
      <c r="BN138" s="9" t="s">
        <v>78</v>
      </c>
      <c r="BO138" s="9" t="s">
        <v>78</v>
      </c>
      <c r="BP138" s="12"/>
      <c r="BQ138" s="12"/>
    </row>
    <row r="139" spans="1:69" s="13" customFormat="1" ht="15" customHeight="1" x14ac:dyDescent="0.25">
      <c r="A139" s="9" t="s">
        <v>65</v>
      </c>
      <c r="B139" s="9" t="s">
        <v>66</v>
      </c>
      <c r="C139" s="9" t="s">
        <v>121</v>
      </c>
      <c r="D139" s="9" t="s">
        <v>122</v>
      </c>
      <c r="E139" s="9" t="s">
        <v>69</v>
      </c>
      <c r="F139" s="10">
        <v>0.34</v>
      </c>
      <c r="G139" s="10">
        <v>1.45</v>
      </c>
      <c r="H139" s="9" t="s">
        <v>86</v>
      </c>
      <c r="I139" s="9"/>
      <c r="J139" s="10">
        <v>2015</v>
      </c>
      <c r="K139" s="9" t="s">
        <v>106</v>
      </c>
      <c r="L139" s="11">
        <v>42130</v>
      </c>
      <c r="M139" s="11">
        <v>42185</v>
      </c>
      <c r="N139" s="10">
        <v>3.07</v>
      </c>
      <c r="O139" s="10">
        <v>13.65</v>
      </c>
      <c r="P139" s="10">
        <v>15.49</v>
      </c>
      <c r="Q139" s="10">
        <v>-11.88</v>
      </c>
      <c r="R139" s="10">
        <v>15.47</v>
      </c>
      <c r="S139" s="10">
        <v>17.62</v>
      </c>
      <c r="T139" s="9" t="s">
        <v>72</v>
      </c>
      <c r="U139" s="9" t="s">
        <v>73</v>
      </c>
      <c r="V139" s="9" t="s">
        <v>74</v>
      </c>
      <c r="W139" s="10">
        <f>VLOOKUP(V139,Tables!$M$2:$N$9,2,FALSE)</f>
        <v>0.44</v>
      </c>
      <c r="X139" s="10">
        <f>VLOOKUP(V139,Tables!$M$2:$P$9,3,FALSE)</f>
        <v>0.19</v>
      </c>
      <c r="Y139" s="10">
        <f>VLOOKUP(V139,Tables!$M$2:$P$9,4,FALSE)</f>
        <v>2.5000000000000001E-2</v>
      </c>
      <c r="Z139" s="10">
        <v>19.2</v>
      </c>
      <c r="AA139" s="10">
        <v>1453.5</v>
      </c>
      <c r="AB139" s="10">
        <v>1708.5732003793171</v>
      </c>
      <c r="AC139" s="10">
        <v>14.93</v>
      </c>
      <c r="AD139" s="10">
        <v>110400</v>
      </c>
      <c r="AE139" s="10">
        <v>338.928</v>
      </c>
      <c r="AF139" s="10">
        <v>106450</v>
      </c>
      <c r="AG139" s="10">
        <v>1453.0425</v>
      </c>
      <c r="AH139" s="10">
        <v>0</v>
      </c>
      <c r="AI139" s="10">
        <v>0</v>
      </c>
      <c r="AJ139" s="10">
        <v>0</v>
      </c>
      <c r="AK139" s="10">
        <v>1114.1144999999999</v>
      </c>
      <c r="AL139" s="10">
        <v>1307.8534999999999</v>
      </c>
      <c r="AM139" s="10">
        <v>1.3046235373473731</v>
      </c>
      <c r="AN139" s="10">
        <v>1.11136300816567</v>
      </c>
      <c r="AO139" s="10">
        <v>3950</v>
      </c>
      <c r="AP139" s="10">
        <v>2630</v>
      </c>
      <c r="AQ139" s="10">
        <v>-50.19</v>
      </c>
      <c r="AR139" s="10">
        <v>3.45</v>
      </c>
      <c r="AS139" s="10">
        <v>3.19</v>
      </c>
      <c r="AT139" s="10">
        <v>2.71</v>
      </c>
      <c r="AU139" s="10">
        <v>1074.5</v>
      </c>
      <c r="AV139" s="10">
        <v>1.9670000000000001</v>
      </c>
      <c r="AW139" s="12"/>
      <c r="AX139" s="9" t="s">
        <v>123</v>
      </c>
      <c r="AY139" s="12"/>
      <c r="AZ139" s="12" t="s">
        <v>77</v>
      </c>
      <c r="BA139" s="12"/>
      <c r="BB139" s="10">
        <v>0</v>
      </c>
      <c r="BC139" s="10">
        <v>0</v>
      </c>
      <c r="BD139" s="10">
        <v>19.63</v>
      </c>
      <c r="BE139" s="10">
        <v>0</v>
      </c>
      <c r="BF139" s="10">
        <v>0</v>
      </c>
      <c r="BG139" s="10">
        <v>0</v>
      </c>
      <c r="BH139" s="10">
        <v>0</v>
      </c>
      <c r="BI139" s="10">
        <v>1</v>
      </c>
      <c r="BJ139" s="10">
        <v>3950</v>
      </c>
      <c r="BK139" s="10">
        <v>3.5778985507246377</v>
      </c>
      <c r="BL139" s="10">
        <v>1.3046141694472555</v>
      </c>
      <c r="BM139" s="10">
        <v>782</v>
      </c>
      <c r="BN139" s="9" t="s">
        <v>78</v>
      </c>
      <c r="BO139" s="9" t="s">
        <v>78</v>
      </c>
      <c r="BP139" s="12"/>
      <c r="BQ139" s="12"/>
    </row>
    <row r="140" spans="1:69" s="13" customFormat="1" ht="15" customHeight="1" x14ac:dyDescent="0.25">
      <c r="A140" s="9" t="s">
        <v>65</v>
      </c>
      <c r="B140" s="9" t="s">
        <v>66</v>
      </c>
      <c r="C140" s="9" t="s">
        <v>121</v>
      </c>
      <c r="D140" s="9" t="s">
        <v>122</v>
      </c>
      <c r="E140" s="9" t="s">
        <v>69</v>
      </c>
      <c r="F140" s="10">
        <v>1.45</v>
      </c>
      <c r="G140" s="10">
        <v>5.67</v>
      </c>
      <c r="H140" s="9" t="s">
        <v>86</v>
      </c>
      <c r="I140" s="9"/>
      <c r="J140" s="10">
        <v>2015</v>
      </c>
      <c r="K140" s="9" t="s">
        <v>106</v>
      </c>
      <c r="L140" s="11">
        <v>42185</v>
      </c>
      <c r="M140" s="11">
        <v>42245</v>
      </c>
      <c r="N140" s="10">
        <v>13.65</v>
      </c>
      <c r="O140" s="10">
        <v>55.12</v>
      </c>
      <c r="P140" s="10">
        <v>56.7</v>
      </c>
      <c r="Q140" s="10">
        <v>-2.79</v>
      </c>
      <c r="R140" s="10">
        <v>58.23</v>
      </c>
      <c r="S140" s="10">
        <v>45.49</v>
      </c>
      <c r="T140" s="9" t="s">
        <v>79</v>
      </c>
      <c r="U140" s="9" t="s">
        <v>73</v>
      </c>
      <c r="V140" s="9" t="s">
        <v>74</v>
      </c>
      <c r="W140" s="10">
        <f>VLOOKUP(V140,Tables!$M$2:$N$9,2,FALSE)</f>
        <v>0.44</v>
      </c>
      <c r="X140" s="10">
        <f>VLOOKUP(V140,Tables!$M$2:$P$9,3,FALSE)</f>
        <v>0.19</v>
      </c>
      <c r="Y140" s="10">
        <f>VLOOKUP(V140,Tables!$M$2:$P$9,4,FALSE)</f>
        <v>2.5000000000000001E-2</v>
      </c>
      <c r="Z140" s="10">
        <v>19.2</v>
      </c>
      <c r="AA140" s="10">
        <v>5437</v>
      </c>
      <c r="AB140" s="10">
        <v>3918.6620598750897</v>
      </c>
      <c r="AC140" s="10">
        <v>-38.75</v>
      </c>
      <c r="AD140" s="10">
        <v>106450</v>
      </c>
      <c r="AE140" s="10">
        <v>1453.0425</v>
      </c>
      <c r="AF140" s="10">
        <v>102920</v>
      </c>
      <c r="AG140" s="10">
        <v>5672.9503999999997</v>
      </c>
      <c r="AH140" s="10">
        <v>0</v>
      </c>
      <c r="AI140" s="10">
        <v>0</v>
      </c>
      <c r="AJ140" s="10">
        <v>0</v>
      </c>
      <c r="AK140" s="10">
        <v>4219.9079000000002</v>
      </c>
      <c r="AL140" s="10">
        <v>4539.9890999999998</v>
      </c>
      <c r="AM140" s="10">
        <v>1.2884167448299049</v>
      </c>
      <c r="AN140" s="10">
        <v>1.1975799677580723</v>
      </c>
      <c r="AO140" s="10">
        <v>2090</v>
      </c>
      <c r="AP140" s="10">
        <v>2114</v>
      </c>
      <c r="AQ140" s="10">
        <v>1.1399999999999999</v>
      </c>
      <c r="AR140" s="10">
        <v>2.92</v>
      </c>
      <c r="AS140" s="10">
        <v>2.83</v>
      </c>
      <c r="AT140" s="10">
        <v>2.33</v>
      </c>
      <c r="AU140" s="10">
        <v>3462</v>
      </c>
      <c r="AV140" s="10">
        <v>1.62</v>
      </c>
      <c r="AW140" s="12"/>
      <c r="AX140" s="9" t="s">
        <v>123</v>
      </c>
      <c r="AY140" s="12"/>
      <c r="AZ140" s="12" t="s">
        <v>77</v>
      </c>
      <c r="BA140" s="12"/>
      <c r="BB140" s="10">
        <v>0</v>
      </c>
      <c r="BC140" s="10">
        <v>2</v>
      </c>
      <c r="BD140" s="10">
        <v>25.58</v>
      </c>
      <c r="BE140" s="10">
        <v>0</v>
      </c>
      <c r="BF140" s="10">
        <v>0</v>
      </c>
      <c r="BG140" s="10">
        <v>0</v>
      </c>
      <c r="BH140" s="10">
        <v>0</v>
      </c>
      <c r="BI140" s="10">
        <v>2</v>
      </c>
      <c r="BJ140" s="10">
        <v>5980</v>
      </c>
      <c r="BK140" s="10">
        <v>5.416666666666667</v>
      </c>
      <c r="BL140" s="10">
        <v>1.2824261369039067</v>
      </c>
      <c r="BM140" s="10">
        <v>1010</v>
      </c>
      <c r="BN140" s="9" t="s">
        <v>78</v>
      </c>
      <c r="BO140" s="9" t="s">
        <v>78</v>
      </c>
      <c r="BP140" s="12"/>
      <c r="BQ140" s="12"/>
    </row>
    <row r="141" spans="1:69" s="13" customFormat="1" ht="15" customHeight="1" x14ac:dyDescent="0.25">
      <c r="A141" s="9" t="s">
        <v>65</v>
      </c>
      <c r="B141" s="9" t="s">
        <v>66</v>
      </c>
      <c r="C141" s="9" t="s">
        <v>121</v>
      </c>
      <c r="D141" s="9" t="s">
        <v>122</v>
      </c>
      <c r="E141" s="9" t="s">
        <v>69</v>
      </c>
      <c r="F141" s="10">
        <v>5.67</v>
      </c>
      <c r="G141" s="10">
        <v>9.2899999999999991</v>
      </c>
      <c r="H141" s="9" t="s">
        <v>86</v>
      </c>
      <c r="I141" s="9"/>
      <c r="J141" s="10">
        <v>2015</v>
      </c>
      <c r="K141" s="9" t="s">
        <v>106</v>
      </c>
      <c r="L141" s="11">
        <v>42245</v>
      </c>
      <c r="M141" s="11">
        <v>42307</v>
      </c>
      <c r="N141" s="10">
        <v>55.12</v>
      </c>
      <c r="O141" s="10">
        <v>94.92</v>
      </c>
      <c r="P141" s="10">
        <v>98.01</v>
      </c>
      <c r="Q141" s="10">
        <v>-3.15</v>
      </c>
      <c r="R141" s="10">
        <v>98.99</v>
      </c>
      <c r="S141" s="10">
        <v>110.42</v>
      </c>
      <c r="T141" s="9" t="s">
        <v>89</v>
      </c>
      <c r="U141" s="9" t="s">
        <v>90</v>
      </c>
      <c r="V141" s="9" t="s">
        <v>74</v>
      </c>
      <c r="W141" s="10">
        <f>VLOOKUP(V141,Tables!$M$2:$N$9,2,FALSE)</f>
        <v>0.44</v>
      </c>
      <c r="X141" s="10">
        <f>VLOOKUP(V141,Tables!$M$2:$P$9,3,FALSE)</f>
        <v>0.19</v>
      </c>
      <c r="Y141" s="10">
        <f>VLOOKUP(V141,Tables!$M$2:$P$9,4,FALSE)</f>
        <v>2.5000000000000001E-2</v>
      </c>
      <c r="Z141" s="10">
        <v>19.2</v>
      </c>
      <c r="AA141" s="10">
        <v>5777</v>
      </c>
      <c r="AB141" s="10">
        <v>7627.5634482127407</v>
      </c>
      <c r="AC141" s="10">
        <v>24.26</v>
      </c>
      <c r="AD141" s="10">
        <v>102920</v>
      </c>
      <c r="AE141" s="10">
        <v>5672.9503999999997</v>
      </c>
      <c r="AF141" s="10">
        <v>97845</v>
      </c>
      <c r="AG141" s="10">
        <v>9287.4473999999991</v>
      </c>
      <c r="AH141" s="10">
        <v>0</v>
      </c>
      <c r="AI141" s="10">
        <v>0</v>
      </c>
      <c r="AJ141" s="10">
        <v>0</v>
      </c>
      <c r="AK141" s="10">
        <v>3614.4969999999998</v>
      </c>
      <c r="AL141" s="10">
        <v>4012.72615</v>
      </c>
      <c r="AM141" s="10">
        <v>1.5982860132405698</v>
      </c>
      <c r="AN141" s="10">
        <v>1.4396696370620756</v>
      </c>
      <c r="AO141" s="10">
        <v>3180</v>
      </c>
      <c r="AP141" s="10">
        <v>1883</v>
      </c>
      <c r="AQ141" s="10">
        <v>-68.88</v>
      </c>
      <c r="AR141" s="10">
        <v>1.27</v>
      </c>
      <c r="AS141" s="10">
        <v>1.24</v>
      </c>
      <c r="AT141" s="10">
        <v>0.88</v>
      </c>
      <c r="AU141" s="10">
        <v>4525</v>
      </c>
      <c r="AV141" s="10">
        <v>1.254</v>
      </c>
      <c r="AW141" s="12"/>
      <c r="AX141" s="9" t="s">
        <v>123</v>
      </c>
      <c r="AY141" s="12"/>
      <c r="AZ141" s="12" t="s">
        <v>77</v>
      </c>
      <c r="BA141" s="12"/>
      <c r="BB141" s="10">
        <v>0</v>
      </c>
      <c r="BC141" s="10">
        <v>10</v>
      </c>
      <c r="BD141" s="10">
        <v>25.24</v>
      </c>
      <c r="BE141" s="10">
        <v>0</v>
      </c>
      <c r="BF141" s="10">
        <v>0</v>
      </c>
      <c r="BG141" s="10">
        <v>0</v>
      </c>
      <c r="BH141" s="10">
        <v>0</v>
      </c>
      <c r="BI141" s="10">
        <v>2</v>
      </c>
      <c r="BJ141" s="10">
        <v>9140</v>
      </c>
      <c r="BK141" s="10">
        <v>8.2789855072463769</v>
      </c>
      <c r="BL141" s="10">
        <v>1.4100085339181059</v>
      </c>
      <c r="BM141" s="10">
        <v>1874</v>
      </c>
      <c r="BN141" s="9" t="s">
        <v>78</v>
      </c>
      <c r="BO141" s="9" t="s">
        <v>78</v>
      </c>
      <c r="BP141" s="12"/>
      <c r="BQ141" s="12"/>
    </row>
    <row r="142" spans="1:69" s="13" customFormat="1" ht="15" customHeight="1" x14ac:dyDescent="0.25">
      <c r="A142" s="9" t="s">
        <v>65</v>
      </c>
      <c r="B142" s="9" t="s">
        <v>66</v>
      </c>
      <c r="C142" s="9" t="s">
        <v>271</v>
      </c>
      <c r="D142" s="9" t="s">
        <v>272</v>
      </c>
      <c r="E142" s="9" t="s">
        <v>69</v>
      </c>
      <c r="F142" s="10">
        <v>3.59</v>
      </c>
      <c r="G142" s="10">
        <v>5.71</v>
      </c>
      <c r="H142" s="9" t="s">
        <v>86</v>
      </c>
      <c r="I142" s="9"/>
      <c r="J142" s="10">
        <v>2014</v>
      </c>
      <c r="K142" s="9" t="s">
        <v>147</v>
      </c>
      <c r="L142" s="11">
        <v>42124</v>
      </c>
      <c r="M142" s="11">
        <v>42161</v>
      </c>
      <c r="N142" s="10">
        <v>49.42</v>
      </c>
      <c r="O142" s="10">
        <v>67.569999999999993</v>
      </c>
      <c r="P142" s="10">
        <v>66.930000000000007</v>
      </c>
      <c r="Q142" s="10">
        <v>0.96</v>
      </c>
      <c r="R142" s="10">
        <v>68.52</v>
      </c>
      <c r="S142" s="10">
        <v>74.27</v>
      </c>
      <c r="T142" s="9" t="s">
        <v>89</v>
      </c>
      <c r="U142" s="9" t="s">
        <v>90</v>
      </c>
      <c r="V142" s="9" t="s">
        <v>74</v>
      </c>
      <c r="W142" s="10">
        <f>VLOOKUP(V142,Tables!$M$2:$N$9,2,FALSE)</f>
        <v>0.44</v>
      </c>
      <c r="X142" s="10">
        <f>VLOOKUP(V142,Tables!$M$2:$P$9,3,FALSE)</f>
        <v>0.19</v>
      </c>
      <c r="Y142" s="10">
        <f>VLOOKUP(V142,Tables!$M$2:$P$9,4,FALSE)</f>
        <v>2.5000000000000001E-2</v>
      </c>
      <c r="Z142" s="10">
        <v>19.2</v>
      </c>
      <c r="AA142" s="10">
        <v>2087</v>
      </c>
      <c r="AB142" s="10">
        <v>3013.9281154421265</v>
      </c>
      <c r="AC142" s="10">
        <v>30.75</v>
      </c>
      <c r="AD142" s="10">
        <v>72732</v>
      </c>
      <c r="AE142" s="10">
        <v>3594.4154400000002</v>
      </c>
      <c r="AF142" s="10">
        <v>84501</v>
      </c>
      <c r="AG142" s="10">
        <v>5709.7325700000001</v>
      </c>
      <c r="AH142" s="10">
        <v>0</v>
      </c>
      <c r="AI142" s="10">
        <v>0</v>
      </c>
      <c r="AJ142" s="10">
        <v>541.60343999999998</v>
      </c>
      <c r="AK142" s="10">
        <v>1573.71369</v>
      </c>
      <c r="AL142" s="10">
        <v>1653.98964</v>
      </c>
      <c r="AM142" s="10">
        <v>1.3261624482659231</v>
      </c>
      <c r="AN142" s="10">
        <v>1.2617975043664724</v>
      </c>
      <c r="AO142" s="10">
        <v>1855</v>
      </c>
      <c r="AP142" s="10">
        <v>910</v>
      </c>
      <c r="AQ142" s="10">
        <v>-103.85</v>
      </c>
      <c r="AR142" s="10">
        <v>1.66</v>
      </c>
      <c r="AS142" s="10">
        <v>1.63</v>
      </c>
      <c r="AT142" s="10">
        <v>0.85</v>
      </c>
      <c r="AU142" s="10">
        <v>2087</v>
      </c>
      <c r="AV142" s="10">
        <v>1.252</v>
      </c>
      <c r="AW142" s="12"/>
      <c r="AX142" s="9" t="s">
        <v>75</v>
      </c>
      <c r="AY142" s="12"/>
      <c r="AZ142" s="12" t="s">
        <v>77</v>
      </c>
      <c r="BA142" s="12"/>
      <c r="BB142" s="10">
        <v>0</v>
      </c>
      <c r="BC142" s="10">
        <v>3</v>
      </c>
      <c r="BD142" s="10">
        <v>18.62</v>
      </c>
      <c r="BE142" s="10">
        <v>0</v>
      </c>
      <c r="BF142" s="10">
        <v>0</v>
      </c>
      <c r="BG142" s="10">
        <v>1</v>
      </c>
      <c r="BH142" s="10">
        <v>0</v>
      </c>
      <c r="BI142" s="10">
        <v>2</v>
      </c>
      <c r="BJ142" s="10">
        <v>8341.7900000000009</v>
      </c>
      <c r="BK142" s="10">
        <v>9.3476305703677358</v>
      </c>
      <c r="BL142" s="10">
        <v>1.5221875979685113</v>
      </c>
      <c r="BM142" s="10">
        <v>542</v>
      </c>
      <c r="BN142" s="9" t="s">
        <v>78</v>
      </c>
      <c r="BO142" s="9" t="s">
        <v>78</v>
      </c>
      <c r="BP142" s="12"/>
      <c r="BQ142" s="12"/>
    </row>
    <row r="143" spans="1:69" s="13" customFormat="1" ht="15" customHeight="1" x14ac:dyDescent="0.25">
      <c r="A143" s="9" t="s">
        <v>65</v>
      </c>
      <c r="B143" s="9" t="s">
        <v>66</v>
      </c>
      <c r="C143" s="9" t="s">
        <v>166</v>
      </c>
      <c r="D143" s="9" t="s">
        <v>167</v>
      </c>
      <c r="E143" s="9" t="s">
        <v>69</v>
      </c>
      <c r="F143" s="10">
        <v>0.44</v>
      </c>
      <c r="G143" s="10">
        <v>10.66</v>
      </c>
      <c r="H143" s="9" t="s">
        <v>70</v>
      </c>
      <c r="I143" s="9"/>
      <c r="J143" s="10">
        <v>2013</v>
      </c>
      <c r="K143" s="9" t="s">
        <v>93</v>
      </c>
      <c r="L143" s="11">
        <v>41455</v>
      </c>
      <c r="M143" s="11">
        <v>41670</v>
      </c>
      <c r="N143" s="10">
        <v>4</v>
      </c>
      <c r="O143" s="10">
        <v>149.72</v>
      </c>
      <c r="P143" s="10">
        <v>133.58000000000001</v>
      </c>
      <c r="Q143" s="10">
        <v>12.08</v>
      </c>
      <c r="R143" s="10">
        <v>130</v>
      </c>
      <c r="S143" s="10">
        <v>152.97</v>
      </c>
      <c r="T143" s="9" t="s">
        <v>81</v>
      </c>
      <c r="U143" s="9" t="s">
        <v>82</v>
      </c>
      <c r="V143" s="9" t="s">
        <v>74</v>
      </c>
      <c r="W143" s="10">
        <f>VLOOKUP(V143,Tables!$M$2:$N$9,2,FALSE)</f>
        <v>0.44</v>
      </c>
      <c r="X143" s="10">
        <f>VLOOKUP(V143,Tables!$M$2:$P$9,3,FALSE)</f>
        <v>0.19</v>
      </c>
      <c r="Y143" s="10">
        <f>VLOOKUP(V143,Tables!$M$2:$P$9,4,FALSE)</f>
        <v>2.5000000000000001E-2</v>
      </c>
      <c r="Z143" s="10">
        <v>19.2</v>
      </c>
      <c r="AA143" s="10">
        <v>15866.5</v>
      </c>
      <c r="AB143" s="10">
        <v>18328.582397553804</v>
      </c>
      <c r="AC143" s="10">
        <v>13.43</v>
      </c>
      <c r="AD143" s="10">
        <v>109050</v>
      </c>
      <c r="AE143" s="10">
        <v>436.2</v>
      </c>
      <c r="AF143" s="10">
        <v>71220</v>
      </c>
      <c r="AG143" s="10">
        <v>10663.0584</v>
      </c>
      <c r="AH143" s="10">
        <v>0</v>
      </c>
      <c r="AI143" s="10">
        <v>0</v>
      </c>
      <c r="AJ143" s="10">
        <v>0</v>
      </c>
      <c r="AK143" s="10">
        <v>10226.858399999999</v>
      </c>
      <c r="AL143" s="10">
        <v>8822.4</v>
      </c>
      <c r="AM143" s="10">
        <v>1.5514539636140849</v>
      </c>
      <c r="AN143" s="10">
        <v>1.798433532825535</v>
      </c>
      <c r="AO143" s="10">
        <v>37830</v>
      </c>
      <c r="AP143" s="10">
        <v>6253</v>
      </c>
      <c r="AQ143" s="10">
        <v>-504.99</v>
      </c>
      <c r="AR143" s="10">
        <v>2.31</v>
      </c>
      <c r="AS143" s="10">
        <v>2.56</v>
      </c>
      <c r="AT143" s="10">
        <v>1.68</v>
      </c>
      <c r="AU143" s="10">
        <v>5700</v>
      </c>
      <c r="AV143" s="10">
        <v>1.1339999999999999</v>
      </c>
      <c r="AW143" s="12"/>
      <c r="AX143" s="9" t="s">
        <v>75</v>
      </c>
      <c r="AY143" s="9" t="s">
        <v>168</v>
      </c>
      <c r="AZ143" s="12" t="s">
        <v>77</v>
      </c>
      <c r="BA143" s="12"/>
      <c r="BB143" s="10">
        <v>0</v>
      </c>
      <c r="BC143" s="10">
        <v>33</v>
      </c>
      <c r="BD143" s="10">
        <v>21.84</v>
      </c>
      <c r="BE143" s="10">
        <v>0</v>
      </c>
      <c r="BF143" s="10">
        <v>0</v>
      </c>
      <c r="BG143" s="10">
        <v>0</v>
      </c>
      <c r="BH143" s="10">
        <v>0</v>
      </c>
      <c r="BI143" s="10">
        <v>2</v>
      </c>
      <c r="BJ143" s="10">
        <v>38780</v>
      </c>
      <c r="BK143" s="10">
        <v>35.254545454545458</v>
      </c>
      <c r="BL143" s="10">
        <v>1.5417373473591571</v>
      </c>
      <c r="BM143" s="10">
        <v>1453</v>
      </c>
      <c r="BN143" s="9" t="s">
        <v>78</v>
      </c>
      <c r="BO143" s="9" t="s">
        <v>78</v>
      </c>
      <c r="BP143" s="12"/>
      <c r="BQ143" s="12"/>
    </row>
    <row r="144" spans="1:69" s="13" customFormat="1" ht="15" customHeight="1" x14ac:dyDescent="0.25">
      <c r="A144" s="9" t="s">
        <v>65</v>
      </c>
      <c r="B144" s="9" t="s">
        <v>66</v>
      </c>
      <c r="C144" s="9" t="s">
        <v>166</v>
      </c>
      <c r="D144" s="9" t="s">
        <v>256</v>
      </c>
      <c r="E144" s="9" t="s">
        <v>69</v>
      </c>
      <c r="F144" s="10">
        <v>0.53</v>
      </c>
      <c r="G144" s="10">
        <v>2.3199999999999998</v>
      </c>
      <c r="H144" s="9" t="s">
        <v>86</v>
      </c>
      <c r="I144" s="9"/>
      <c r="J144" s="10">
        <v>2015</v>
      </c>
      <c r="K144" s="9" t="s">
        <v>88</v>
      </c>
      <c r="L144" s="11">
        <v>42121</v>
      </c>
      <c r="M144" s="11">
        <v>42185</v>
      </c>
      <c r="N144" s="10">
        <v>4.3600000000000003</v>
      </c>
      <c r="O144" s="10">
        <v>20</v>
      </c>
      <c r="P144" s="10">
        <v>22.24</v>
      </c>
      <c r="Q144" s="10">
        <v>-10.07</v>
      </c>
      <c r="R144" s="10">
        <v>22.18</v>
      </c>
      <c r="S144" s="10">
        <v>24.51</v>
      </c>
      <c r="T144" s="9" t="s">
        <v>79</v>
      </c>
      <c r="U144" s="9" t="s">
        <v>73</v>
      </c>
      <c r="V144" s="9" t="s">
        <v>74</v>
      </c>
      <c r="W144" s="10">
        <f>VLOOKUP(V144,Tables!$M$2:$N$9,2,FALSE)</f>
        <v>0.44</v>
      </c>
      <c r="X144" s="10">
        <f>VLOOKUP(V144,Tables!$M$2:$P$9,3,FALSE)</f>
        <v>0.19</v>
      </c>
      <c r="Y144" s="10">
        <f>VLOOKUP(V144,Tables!$M$2:$P$9,4,FALSE)</f>
        <v>2.5000000000000001E-2</v>
      </c>
      <c r="Z144" s="10">
        <v>19.2</v>
      </c>
      <c r="AA144" s="10">
        <v>2359</v>
      </c>
      <c r="AB144" s="10">
        <v>2675.0068034245678</v>
      </c>
      <c r="AC144" s="10">
        <v>11.81</v>
      </c>
      <c r="AD144" s="10">
        <v>121900</v>
      </c>
      <c r="AE144" s="10">
        <v>531.48400000000004</v>
      </c>
      <c r="AF144" s="10">
        <v>115819</v>
      </c>
      <c r="AG144" s="10">
        <v>2316.38</v>
      </c>
      <c r="AH144" s="10">
        <v>0</v>
      </c>
      <c r="AI144" s="10">
        <v>0</v>
      </c>
      <c r="AJ144" s="10">
        <v>0</v>
      </c>
      <c r="AK144" s="10">
        <v>1784.896</v>
      </c>
      <c r="AL144" s="10">
        <v>2037.3814199999999</v>
      </c>
      <c r="AM144" s="10">
        <v>1.3216456308939009</v>
      </c>
      <c r="AN144" s="10">
        <v>1.1578587970042449</v>
      </c>
      <c r="AO144" s="10">
        <v>6080</v>
      </c>
      <c r="AP144" s="10">
        <v>3169</v>
      </c>
      <c r="AQ144" s="10">
        <v>-91.86</v>
      </c>
      <c r="AR144" s="10">
        <v>3.04</v>
      </c>
      <c r="AS144" s="10">
        <v>2.85</v>
      </c>
      <c r="AT144" s="10">
        <v>2.38</v>
      </c>
      <c r="AU144" s="10">
        <v>1231.5</v>
      </c>
      <c r="AV144" s="10">
        <v>1.641</v>
      </c>
      <c r="AW144" s="12"/>
      <c r="AX144" s="9" t="s">
        <v>123</v>
      </c>
      <c r="AY144" s="12"/>
      <c r="AZ144" s="12" t="s">
        <v>77</v>
      </c>
      <c r="BA144" s="12"/>
      <c r="BB144" s="10">
        <v>0</v>
      </c>
      <c r="BC144" s="10">
        <v>0</v>
      </c>
      <c r="BD144" s="10">
        <v>19.2</v>
      </c>
      <c r="BE144" s="10">
        <v>0</v>
      </c>
      <c r="BF144" s="10">
        <v>0</v>
      </c>
      <c r="BG144" s="10">
        <v>0</v>
      </c>
      <c r="BH144" s="10">
        <v>0</v>
      </c>
      <c r="BI144" s="10">
        <v>1</v>
      </c>
      <c r="BJ144" s="10">
        <v>6080</v>
      </c>
      <c r="BK144" s="10">
        <v>4.9876948318293683</v>
      </c>
      <c r="BL144" s="10">
        <v>1.3216426690570899</v>
      </c>
      <c r="BM144" s="10">
        <v>1305</v>
      </c>
      <c r="BN144" s="9" t="s">
        <v>78</v>
      </c>
      <c r="BO144" s="9" t="s">
        <v>78</v>
      </c>
      <c r="BP144" s="12"/>
      <c r="BQ144" s="12"/>
    </row>
    <row r="145" spans="1:69" s="13" customFormat="1" ht="15" customHeight="1" x14ac:dyDescent="0.25">
      <c r="A145" s="9" t="s">
        <v>65</v>
      </c>
      <c r="B145" s="9" t="s">
        <v>66</v>
      </c>
      <c r="C145" s="9" t="s">
        <v>166</v>
      </c>
      <c r="D145" s="9" t="s">
        <v>256</v>
      </c>
      <c r="E145" s="9" t="s">
        <v>69</v>
      </c>
      <c r="F145" s="10">
        <v>2.3199999999999998</v>
      </c>
      <c r="G145" s="10">
        <v>6.58</v>
      </c>
      <c r="H145" s="9" t="s">
        <v>86</v>
      </c>
      <c r="I145" s="9"/>
      <c r="J145" s="10">
        <v>2015</v>
      </c>
      <c r="K145" s="9" t="s">
        <v>88</v>
      </c>
      <c r="L145" s="11">
        <v>42185</v>
      </c>
      <c r="M145" s="11">
        <v>42230</v>
      </c>
      <c r="N145" s="10">
        <v>20</v>
      </c>
      <c r="O145" s="10">
        <v>57.94</v>
      </c>
      <c r="P145" s="10">
        <v>55.51</v>
      </c>
      <c r="Q145" s="10">
        <v>4.38</v>
      </c>
      <c r="R145" s="10">
        <v>59.75</v>
      </c>
      <c r="S145" s="10">
        <v>45.38</v>
      </c>
      <c r="T145" s="9" t="s">
        <v>79</v>
      </c>
      <c r="U145" s="9" t="s">
        <v>73</v>
      </c>
      <c r="V145" s="9" t="s">
        <v>74</v>
      </c>
      <c r="W145" s="10">
        <f>VLOOKUP(V145,Tables!$M$2:$N$9,2,FALSE)</f>
        <v>0.44</v>
      </c>
      <c r="X145" s="10">
        <f>VLOOKUP(V145,Tables!$M$2:$P$9,3,FALSE)</f>
        <v>0.19</v>
      </c>
      <c r="Y145" s="10">
        <f>VLOOKUP(V145,Tables!$M$2:$P$9,4,FALSE)</f>
        <v>2.5000000000000001E-2</v>
      </c>
      <c r="Z145" s="10">
        <v>19.2</v>
      </c>
      <c r="AA145" s="10">
        <v>4902.5</v>
      </c>
      <c r="AB145" s="10">
        <v>3463.3083376135437</v>
      </c>
      <c r="AC145" s="10">
        <v>-41.56</v>
      </c>
      <c r="AD145" s="10">
        <v>115819</v>
      </c>
      <c r="AE145" s="10">
        <v>2316.38</v>
      </c>
      <c r="AF145" s="10">
        <v>113567</v>
      </c>
      <c r="AG145" s="10">
        <v>6580.0719799999997</v>
      </c>
      <c r="AH145" s="10">
        <v>0</v>
      </c>
      <c r="AI145" s="10">
        <v>0</v>
      </c>
      <c r="AJ145" s="10">
        <v>0</v>
      </c>
      <c r="AK145" s="10">
        <v>4263.6919799999996</v>
      </c>
      <c r="AL145" s="10">
        <v>4469.2482499999996</v>
      </c>
      <c r="AM145" s="10">
        <v>1.1498250865673463</v>
      </c>
      <c r="AN145" s="10">
        <v>1.0969406320179238</v>
      </c>
      <c r="AO145" s="10">
        <v>1875</v>
      </c>
      <c r="AP145" s="10">
        <v>1704</v>
      </c>
      <c r="AQ145" s="10">
        <v>-10.039999999999999</v>
      </c>
      <c r="AR145" s="10">
        <v>2.67</v>
      </c>
      <c r="AS145" s="10">
        <v>2.62</v>
      </c>
      <c r="AT145" s="10">
        <v>2.36</v>
      </c>
      <c r="AU145" s="10">
        <v>2715</v>
      </c>
      <c r="AV145" s="10">
        <v>1.62</v>
      </c>
      <c r="AW145" s="12"/>
      <c r="AX145" s="9" t="s">
        <v>123</v>
      </c>
      <c r="AY145" s="12"/>
      <c r="AZ145" s="12" t="s">
        <v>77</v>
      </c>
      <c r="BA145" s="12"/>
      <c r="BB145" s="10">
        <v>0</v>
      </c>
      <c r="BC145" s="10">
        <v>1</v>
      </c>
      <c r="BD145" s="10">
        <v>25.27</v>
      </c>
      <c r="BE145" s="10">
        <v>0</v>
      </c>
      <c r="BF145" s="10">
        <v>0</v>
      </c>
      <c r="BG145" s="10">
        <v>0</v>
      </c>
      <c r="BH145" s="10">
        <v>0</v>
      </c>
      <c r="BI145" s="10">
        <v>2</v>
      </c>
      <c r="BJ145" s="10">
        <v>7655</v>
      </c>
      <c r="BK145" s="10">
        <v>6.2797374897456928</v>
      </c>
      <c r="BL145" s="10">
        <v>1.1881277533288004</v>
      </c>
      <c r="BM145" s="10">
        <v>34</v>
      </c>
      <c r="BN145" s="9" t="s">
        <v>78</v>
      </c>
      <c r="BO145" s="9" t="s">
        <v>78</v>
      </c>
      <c r="BP145" s="12"/>
      <c r="BQ145" s="12"/>
    </row>
    <row r="146" spans="1:69" s="13" customFormat="1" ht="15" customHeight="1" x14ac:dyDescent="0.25">
      <c r="A146" s="9" t="s">
        <v>65</v>
      </c>
      <c r="B146" s="9" t="s">
        <v>66</v>
      </c>
      <c r="C146" s="9" t="s">
        <v>135</v>
      </c>
      <c r="D146" s="9" t="s">
        <v>132</v>
      </c>
      <c r="E146" s="9" t="s">
        <v>69</v>
      </c>
      <c r="F146" s="10">
        <v>5.15</v>
      </c>
      <c r="G146" s="10">
        <v>6.52</v>
      </c>
      <c r="H146" s="9" t="s">
        <v>70</v>
      </c>
      <c r="I146" s="9"/>
      <c r="J146" s="10">
        <v>2013</v>
      </c>
      <c r="K146" s="9" t="s">
        <v>88</v>
      </c>
      <c r="L146" s="11">
        <v>41759</v>
      </c>
      <c r="M146" s="11">
        <v>41821</v>
      </c>
      <c r="N146" s="10">
        <v>194.8</v>
      </c>
      <c r="O146" s="10">
        <v>249.67</v>
      </c>
      <c r="P146" s="10">
        <v>253.11</v>
      </c>
      <c r="Q146" s="10">
        <v>-1.36</v>
      </c>
      <c r="R146" s="10">
        <v>211.88</v>
      </c>
      <c r="S146" s="10">
        <v>259.29000000000002</v>
      </c>
      <c r="T146" s="9" t="s">
        <v>81</v>
      </c>
      <c r="U146" s="9" t="s">
        <v>82</v>
      </c>
      <c r="V146" s="9" t="s">
        <v>74</v>
      </c>
      <c r="W146" s="10">
        <f>VLOOKUP(V146,Tables!$M$2:$N$9,2,FALSE)</f>
        <v>0.44</v>
      </c>
      <c r="X146" s="10">
        <f>VLOOKUP(V146,Tables!$M$2:$P$9,3,FALSE)</f>
        <v>0.19</v>
      </c>
      <c r="Y146" s="10">
        <f>VLOOKUP(V146,Tables!$M$2:$P$9,4,FALSE)</f>
        <v>2.5000000000000001E-2</v>
      </c>
      <c r="Z146" s="10">
        <v>19.2</v>
      </c>
      <c r="AA146" s="10">
        <v>8200</v>
      </c>
      <c r="AB146" s="10">
        <v>9088.4233159797404</v>
      </c>
      <c r="AC146" s="10">
        <v>9.7799999999999994</v>
      </c>
      <c r="AD146" s="10">
        <v>73965</v>
      </c>
      <c r="AE146" s="10">
        <v>14408.382</v>
      </c>
      <c r="AF146" s="10">
        <v>73135</v>
      </c>
      <c r="AG146" s="10">
        <v>18259.615450000001</v>
      </c>
      <c r="AH146" s="10">
        <v>0</v>
      </c>
      <c r="AI146" s="10">
        <v>0</v>
      </c>
      <c r="AJ146" s="10">
        <v>0</v>
      </c>
      <c r="AK146" s="10">
        <v>3851.2334500000002</v>
      </c>
      <c r="AL146" s="10">
        <v>1087.4618</v>
      </c>
      <c r="AM146" s="10">
        <v>2.1291879878120605</v>
      </c>
      <c r="AN146" s="10">
        <v>7.5404947557698119</v>
      </c>
      <c r="AO146" s="10">
        <v>885</v>
      </c>
      <c r="AP146" s="10">
        <v>946</v>
      </c>
      <c r="AQ146" s="10">
        <v>6.45</v>
      </c>
      <c r="AR146" s="10">
        <v>0.81</v>
      </c>
      <c r="AS146" s="10">
        <v>0.88</v>
      </c>
      <c r="AT146" s="10">
        <v>0.4</v>
      </c>
      <c r="AU146" s="10">
        <v>6800</v>
      </c>
      <c r="AV146" s="10">
        <v>1.121</v>
      </c>
      <c r="AW146" s="12"/>
      <c r="AX146" s="9" t="s">
        <v>75</v>
      </c>
      <c r="AY146" s="9" t="s">
        <v>133</v>
      </c>
      <c r="AZ146" s="12" t="s">
        <v>77</v>
      </c>
      <c r="BA146" s="12"/>
      <c r="BB146" s="10">
        <v>0</v>
      </c>
      <c r="BC146" s="10">
        <v>14</v>
      </c>
      <c r="BD146" s="10">
        <v>18.95</v>
      </c>
      <c r="BE146" s="10">
        <v>0</v>
      </c>
      <c r="BF146" s="10">
        <v>0</v>
      </c>
      <c r="BG146" s="10">
        <v>0</v>
      </c>
      <c r="BH146" s="10">
        <v>0</v>
      </c>
      <c r="BI146" s="10">
        <v>2</v>
      </c>
      <c r="BJ146" s="10">
        <v>45205</v>
      </c>
      <c r="BK146" s="10">
        <v>41.095454545454544</v>
      </c>
      <c r="BL146" s="10">
        <v>2.1011265987140355</v>
      </c>
      <c r="BM146" s="10">
        <v>1189</v>
      </c>
      <c r="BN146" s="9" t="s">
        <v>78</v>
      </c>
      <c r="BO146" s="9" t="s">
        <v>78</v>
      </c>
      <c r="BP146" s="12"/>
      <c r="BQ146" s="12"/>
    </row>
    <row r="147" spans="1:69" s="13" customFormat="1" ht="15" customHeight="1" x14ac:dyDescent="0.25">
      <c r="A147" s="9" t="s">
        <v>65</v>
      </c>
      <c r="B147" s="9" t="s">
        <v>66</v>
      </c>
      <c r="C147" s="9" t="s">
        <v>135</v>
      </c>
      <c r="D147" s="9" t="s">
        <v>132</v>
      </c>
      <c r="E147" s="9" t="s">
        <v>69</v>
      </c>
      <c r="F147" s="10">
        <v>6.52</v>
      </c>
      <c r="G147" s="10">
        <v>7.21</v>
      </c>
      <c r="H147" s="9" t="s">
        <v>70</v>
      </c>
      <c r="I147" s="9"/>
      <c r="J147" s="10">
        <v>2013</v>
      </c>
      <c r="K147" s="9" t="s">
        <v>88</v>
      </c>
      <c r="L147" s="11">
        <v>41821</v>
      </c>
      <c r="M147" s="11">
        <v>41851</v>
      </c>
      <c r="N147" s="10">
        <v>249.67</v>
      </c>
      <c r="O147" s="10">
        <v>298.88</v>
      </c>
      <c r="P147" s="10">
        <v>300.5</v>
      </c>
      <c r="Q147" s="10">
        <v>-0.54</v>
      </c>
      <c r="R147" s="10">
        <v>298.88</v>
      </c>
      <c r="S147" s="10">
        <v>291.79000000000002</v>
      </c>
      <c r="T147" s="9" t="s">
        <v>83</v>
      </c>
      <c r="U147" s="9" t="s">
        <v>82</v>
      </c>
      <c r="V147" s="9" t="s">
        <v>74</v>
      </c>
      <c r="W147" s="10">
        <f>VLOOKUP(V147,Tables!$M$2:$N$9,2,FALSE)</f>
        <v>0.44</v>
      </c>
      <c r="X147" s="10">
        <f>VLOOKUP(V147,Tables!$M$2:$P$9,3,FALSE)</f>
        <v>0.19</v>
      </c>
      <c r="Y147" s="10">
        <f>VLOOKUP(V147,Tables!$M$2:$P$9,4,FALSE)</f>
        <v>2.5000000000000001E-2</v>
      </c>
      <c r="Z147" s="10">
        <v>19.2</v>
      </c>
      <c r="AA147" s="10">
        <v>6900</v>
      </c>
      <c r="AB147" s="10">
        <v>5699.8534556213599</v>
      </c>
      <c r="AC147" s="10">
        <v>-21.06</v>
      </c>
      <c r="AD147" s="10">
        <v>73135</v>
      </c>
      <c r="AE147" s="10">
        <v>18259.615450000001</v>
      </c>
      <c r="AF147" s="10">
        <v>67580</v>
      </c>
      <c r="AG147" s="10">
        <v>20198.310399999998</v>
      </c>
      <c r="AH147" s="10">
        <v>0</v>
      </c>
      <c r="AI147" s="10">
        <v>0</v>
      </c>
      <c r="AJ147" s="10">
        <v>0</v>
      </c>
      <c r="AK147" s="10">
        <v>1938.6949500000001</v>
      </c>
      <c r="AL147" s="10">
        <v>1938.6949500000001</v>
      </c>
      <c r="AM147" s="10">
        <v>3.5590952563217848</v>
      </c>
      <c r="AN147" s="10">
        <v>3.5590952563217848</v>
      </c>
      <c r="AO147" s="10">
        <v>555</v>
      </c>
      <c r="AP147" s="10">
        <v>412</v>
      </c>
      <c r="AQ147" s="10">
        <v>-34.71</v>
      </c>
      <c r="AR147" s="10">
        <v>1.2</v>
      </c>
      <c r="AS147" s="10">
        <v>1.2</v>
      </c>
      <c r="AT147" s="10">
        <v>0.6</v>
      </c>
      <c r="AU147" s="10">
        <v>6900</v>
      </c>
      <c r="AV147" s="10">
        <v>1.1200000000000001</v>
      </c>
      <c r="AW147" s="12"/>
      <c r="AX147" s="9" t="s">
        <v>75</v>
      </c>
      <c r="AY147" s="9" t="s">
        <v>133</v>
      </c>
      <c r="AZ147" s="12" t="s">
        <v>77</v>
      </c>
      <c r="BA147" s="12"/>
      <c r="BB147" s="10">
        <v>0</v>
      </c>
      <c r="BC147" s="10">
        <v>5</v>
      </c>
      <c r="BD147" s="10">
        <v>22.85</v>
      </c>
      <c r="BE147" s="10">
        <v>0</v>
      </c>
      <c r="BF147" s="10">
        <v>0</v>
      </c>
      <c r="BG147" s="10">
        <v>0</v>
      </c>
      <c r="BH147" s="10">
        <v>0</v>
      </c>
      <c r="BI147" s="10">
        <v>2</v>
      </c>
      <c r="BJ147" s="10">
        <v>45760</v>
      </c>
      <c r="BK147" s="10">
        <v>41.6</v>
      </c>
      <c r="BL147" s="10">
        <v>2.2428966713082126</v>
      </c>
      <c r="BM147" s="10">
        <v>1189</v>
      </c>
      <c r="BN147" s="9" t="s">
        <v>78</v>
      </c>
      <c r="BO147" s="9" t="s">
        <v>78</v>
      </c>
      <c r="BP147" s="12"/>
      <c r="BQ147" s="12"/>
    </row>
    <row r="148" spans="1:69" s="13" customFormat="1" ht="15" customHeight="1" x14ac:dyDescent="0.25">
      <c r="A148" s="9" t="s">
        <v>65</v>
      </c>
      <c r="B148" s="9" t="s">
        <v>66</v>
      </c>
      <c r="C148" s="9" t="s">
        <v>135</v>
      </c>
      <c r="D148" s="9" t="s">
        <v>132</v>
      </c>
      <c r="E148" s="9" t="s">
        <v>69</v>
      </c>
      <c r="F148" s="10">
        <v>7.21</v>
      </c>
      <c r="G148" s="10">
        <v>11.95</v>
      </c>
      <c r="H148" s="9" t="s">
        <v>70</v>
      </c>
      <c r="I148" s="9"/>
      <c r="J148" s="10">
        <v>2013</v>
      </c>
      <c r="K148" s="9" t="s">
        <v>88</v>
      </c>
      <c r="L148" s="11">
        <v>41851</v>
      </c>
      <c r="M148" s="11">
        <v>41943</v>
      </c>
      <c r="N148" s="10">
        <v>298.88</v>
      </c>
      <c r="O148" s="10">
        <v>505</v>
      </c>
      <c r="P148" s="10">
        <v>432.83</v>
      </c>
      <c r="Q148" s="10">
        <v>16.670000000000002</v>
      </c>
      <c r="R148" s="10">
        <v>428.03</v>
      </c>
      <c r="S148" s="10">
        <v>431.46</v>
      </c>
      <c r="T148" s="9" t="s">
        <v>83</v>
      </c>
      <c r="U148" s="9" t="s">
        <v>82</v>
      </c>
      <c r="V148" s="9" t="s">
        <v>74</v>
      </c>
      <c r="W148" s="10">
        <f>VLOOKUP(V148,Tables!$M$2:$N$9,2,FALSE)</f>
        <v>0.44</v>
      </c>
      <c r="X148" s="10">
        <f>VLOOKUP(V148,Tables!$M$2:$P$9,3,FALSE)</f>
        <v>0.19</v>
      </c>
      <c r="Y148" s="10">
        <f>VLOOKUP(V148,Tables!$M$2:$P$9,4,FALSE)</f>
        <v>2.5000000000000001E-2</v>
      </c>
      <c r="Z148" s="10">
        <v>19.2</v>
      </c>
      <c r="AA148" s="10">
        <v>19412.5</v>
      </c>
      <c r="AB148" s="10">
        <v>19193.268092859864</v>
      </c>
      <c r="AC148" s="10">
        <v>-1.1399999999999999</v>
      </c>
      <c r="AD148" s="10">
        <v>67580</v>
      </c>
      <c r="AE148" s="10">
        <v>20198.310399999998</v>
      </c>
      <c r="AF148" s="10">
        <v>66230</v>
      </c>
      <c r="AG148" s="10">
        <v>33446.15</v>
      </c>
      <c r="AH148" s="10">
        <v>0</v>
      </c>
      <c r="AI148" s="10">
        <v>0</v>
      </c>
      <c r="AJ148" s="10">
        <v>0</v>
      </c>
      <c r="AK148" s="10">
        <v>13247.839599999999</v>
      </c>
      <c r="AL148" s="10">
        <v>8150.1165000000001</v>
      </c>
      <c r="AM148" s="10">
        <v>1.4653332608284297</v>
      </c>
      <c r="AN148" s="10">
        <v>2.3818677929327761</v>
      </c>
      <c r="AO148" s="10">
        <v>1350</v>
      </c>
      <c r="AP148" s="10">
        <v>1116</v>
      </c>
      <c r="AQ148" s="10">
        <v>-20.97</v>
      </c>
      <c r="AR148" s="10">
        <v>0.8</v>
      </c>
      <c r="AS148" s="10">
        <v>0.88</v>
      </c>
      <c r="AT148" s="10">
        <v>0.56999999999999995</v>
      </c>
      <c r="AU148" s="10">
        <v>19412.5</v>
      </c>
      <c r="AV148" s="10">
        <v>1.1200000000000001</v>
      </c>
      <c r="AW148" s="12"/>
      <c r="AX148" s="9" t="s">
        <v>75</v>
      </c>
      <c r="AY148" s="9" t="s">
        <v>133</v>
      </c>
      <c r="AZ148" s="12" t="s">
        <v>77</v>
      </c>
      <c r="BA148" s="12"/>
      <c r="BB148" s="10">
        <v>0</v>
      </c>
      <c r="BC148" s="10">
        <v>20</v>
      </c>
      <c r="BD148" s="10">
        <v>23.28</v>
      </c>
      <c r="BE148" s="10">
        <v>0</v>
      </c>
      <c r="BF148" s="10">
        <v>0</v>
      </c>
      <c r="BG148" s="10">
        <v>0</v>
      </c>
      <c r="BH148" s="10">
        <v>0</v>
      </c>
      <c r="BI148" s="10">
        <v>2</v>
      </c>
      <c r="BJ148" s="10">
        <v>47110</v>
      </c>
      <c r="BK148" s="10">
        <v>42.827272727272728</v>
      </c>
      <c r="BL148" s="10">
        <v>1.92495506313761</v>
      </c>
      <c r="BM148" s="10">
        <v>1189</v>
      </c>
      <c r="BN148" s="9" t="s">
        <v>78</v>
      </c>
      <c r="BO148" s="9" t="s">
        <v>134</v>
      </c>
      <c r="BP148" s="12"/>
      <c r="BQ148" s="12"/>
    </row>
    <row r="149" spans="1:69" s="13" customFormat="1" ht="15" customHeight="1" x14ac:dyDescent="0.25">
      <c r="A149" s="9" t="s">
        <v>65</v>
      </c>
      <c r="B149" s="9" t="s">
        <v>66</v>
      </c>
      <c r="C149" s="9" t="s">
        <v>135</v>
      </c>
      <c r="D149" s="9" t="s">
        <v>204</v>
      </c>
      <c r="E149" s="9" t="s">
        <v>69</v>
      </c>
      <c r="F149" s="10">
        <v>0.25</v>
      </c>
      <c r="G149" s="10">
        <v>0.53</v>
      </c>
      <c r="H149" s="9" t="s">
        <v>86</v>
      </c>
      <c r="I149" s="9"/>
      <c r="J149" s="10">
        <v>2015</v>
      </c>
      <c r="K149" s="9" t="s">
        <v>88</v>
      </c>
      <c r="L149" s="11">
        <v>42111</v>
      </c>
      <c r="M149" s="11">
        <v>42152</v>
      </c>
      <c r="N149" s="10">
        <v>4.6500000000000004</v>
      </c>
      <c r="O149" s="10">
        <v>10.16</v>
      </c>
      <c r="P149" s="10">
        <v>11.17</v>
      </c>
      <c r="Q149" s="10">
        <v>-9.0399999999999991</v>
      </c>
      <c r="R149" s="10">
        <v>10.85</v>
      </c>
      <c r="S149" s="10">
        <v>13.67</v>
      </c>
      <c r="T149" s="9" t="s">
        <v>72</v>
      </c>
      <c r="U149" s="9" t="s">
        <v>73</v>
      </c>
      <c r="V149" s="9" t="s">
        <v>74</v>
      </c>
      <c r="W149" s="10">
        <f>VLOOKUP(V149,Tables!$M$2:$N$9,2,FALSE)</f>
        <v>0.44</v>
      </c>
      <c r="X149" s="10">
        <f>VLOOKUP(V149,Tables!$M$2:$P$9,3,FALSE)</f>
        <v>0.19</v>
      </c>
      <c r="Y149" s="10">
        <f>VLOOKUP(V149,Tables!$M$2:$P$9,4,FALSE)</f>
        <v>2.5000000000000001E-2</v>
      </c>
      <c r="Z149" s="10">
        <v>19.2</v>
      </c>
      <c r="AA149" s="10">
        <v>1088</v>
      </c>
      <c r="AB149" s="10">
        <v>1524.9852905727876</v>
      </c>
      <c r="AC149" s="10">
        <v>28.66</v>
      </c>
      <c r="AD149" s="10">
        <v>149500</v>
      </c>
      <c r="AE149" s="10">
        <v>695.17499999999995</v>
      </c>
      <c r="AF149" s="10">
        <v>145380</v>
      </c>
      <c r="AG149" s="10">
        <v>1477.0608</v>
      </c>
      <c r="AH149" s="10">
        <v>0</v>
      </c>
      <c r="AI149" s="10">
        <v>0</v>
      </c>
      <c r="AJ149" s="10">
        <v>0</v>
      </c>
      <c r="AK149" s="10">
        <v>781.88580000000002</v>
      </c>
      <c r="AL149" s="10">
        <v>882.19799999999998</v>
      </c>
      <c r="AM149" s="10">
        <v>1.3915075577533189</v>
      </c>
      <c r="AN149" s="10">
        <v>1.2332832312020658</v>
      </c>
      <c r="AO149" s="10">
        <v>4120</v>
      </c>
      <c r="AP149" s="10">
        <v>2787</v>
      </c>
      <c r="AQ149" s="10">
        <v>-47.83</v>
      </c>
      <c r="AR149" s="10">
        <v>2.56</v>
      </c>
      <c r="AS149" s="10">
        <v>2.46</v>
      </c>
      <c r="AT149" s="10">
        <v>1.91</v>
      </c>
      <c r="AU149" s="10">
        <v>950</v>
      </c>
      <c r="AV149" s="10">
        <v>1.9650000000000001</v>
      </c>
      <c r="AW149" s="12"/>
      <c r="AX149" s="9" t="s">
        <v>123</v>
      </c>
      <c r="AY149" s="12"/>
      <c r="AZ149" s="12" t="s">
        <v>77</v>
      </c>
      <c r="BA149" s="12"/>
      <c r="BB149" s="10">
        <v>0</v>
      </c>
      <c r="BC149" s="10">
        <v>0</v>
      </c>
      <c r="BD149" s="10">
        <v>17.66</v>
      </c>
      <c r="BE149" s="10">
        <v>0</v>
      </c>
      <c r="BF149" s="10">
        <v>0</v>
      </c>
      <c r="BG149" s="10">
        <v>0</v>
      </c>
      <c r="BH149" s="10">
        <v>0</v>
      </c>
      <c r="BI149" s="10">
        <v>1</v>
      </c>
      <c r="BJ149" s="10">
        <v>4120</v>
      </c>
      <c r="BK149" s="10">
        <v>2.7558528428093645</v>
      </c>
      <c r="BL149" s="10">
        <v>1.3914986594035894</v>
      </c>
      <c r="BM149" s="10">
        <v>1189</v>
      </c>
      <c r="BN149" s="9" t="s">
        <v>78</v>
      </c>
      <c r="BO149" s="9" t="s">
        <v>134</v>
      </c>
      <c r="BP149" s="12"/>
      <c r="BQ149" s="12"/>
    </row>
    <row r="150" spans="1:69" s="13" customFormat="1" ht="15" customHeight="1" x14ac:dyDescent="0.25">
      <c r="A150" s="9" t="s">
        <v>65</v>
      </c>
      <c r="B150" s="9" t="s">
        <v>66</v>
      </c>
      <c r="C150" s="9" t="s">
        <v>135</v>
      </c>
      <c r="D150" s="9" t="s">
        <v>204</v>
      </c>
      <c r="E150" s="9" t="s">
        <v>69</v>
      </c>
      <c r="F150" s="10">
        <v>0.53</v>
      </c>
      <c r="G150" s="10">
        <v>3.47</v>
      </c>
      <c r="H150" s="9" t="s">
        <v>86</v>
      </c>
      <c r="I150" s="9"/>
      <c r="J150" s="10">
        <v>2015</v>
      </c>
      <c r="K150" s="9" t="s">
        <v>88</v>
      </c>
      <c r="L150" s="11">
        <v>42152</v>
      </c>
      <c r="M150" s="11">
        <v>42248</v>
      </c>
      <c r="N150" s="10">
        <v>10.16</v>
      </c>
      <c r="O150" s="10">
        <v>69.400000000000006</v>
      </c>
      <c r="P150" s="10">
        <v>68.290000000000006</v>
      </c>
      <c r="Q150" s="10">
        <v>1.63</v>
      </c>
      <c r="R150" s="10">
        <v>70.25</v>
      </c>
      <c r="S150" s="10">
        <v>63.68</v>
      </c>
      <c r="T150" s="9" t="s">
        <v>89</v>
      </c>
      <c r="U150" s="9" t="s">
        <v>90</v>
      </c>
      <c r="V150" s="9" t="s">
        <v>74</v>
      </c>
      <c r="W150" s="10">
        <f>VLOOKUP(V150,Tables!$M$2:$N$9,2,FALSE)</f>
        <v>0.44</v>
      </c>
      <c r="X150" s="10">
        <f>VLOOKUP(V150,Tables!$M$2:$P$9,3,FALSE)</f>
        <v>0.19</v>
      </c>
      <c r="Y150" s="10">
        <f>VLOOKUP(V150,Tables!$M$2:$P$9,4,FALSE)</f>
        <v>2.5000000000000001E-2</v>
      </c>
      <c r="Z150" s="10">
        <v>19.2</v>
      </c>
      <c r="AA150" s="10">
        <v>10067</v>
      </c>
      <c r="AB150" s="10">
        <v>9110.5657912932838</v>
      </c>
      <c r="AC150" s="10">
        <v>-10.5</v>
      </c>
      <c r="AD150" s="10">
        <v>145380</v>
      </c>
      <c r="AE150" s="10">
        <v>1477.0608</v>
      </c>
      <c r="AF150" s="10">
        <v>139830</v>
      </c>
      <c r="AG150" s="10">
        <v>9704.2019999999993</v>
      </c>
      <c r="AH150" s="10">
        <v>0</v>
      </c>
      <c r="AI150" s="10">
        <v>0</v>
      </c>
      <c r="AJ150" s="10">
        <v>0</v>
      </c>
      <c r="AK150" s="10">
        <v>8227.1412</v>
      </c>
      <c r="AL150" s="10">
        <v>8345.9966999999997</v>
      </c>
      <c r="AM150" s="10">
        <v>1.2236328215686878</v>
      </c>
      <c r="AN150" s="10">
        <v>1.206207042952701</v>
      </c>
      <c r="AO150" s="10">
        <v>4550</v>
      </c>
      <c r="AP150" s="10">
        <v>4510</v>
      </c>
      <c r="AQ150" s="10">
        <v>-0.89</v>
      </c>
      <c r="AR150" s="10">
        <v>2.4</v>
      </c>
      <c r="AS150" s="10">
        <v>2.38</v>
      </c>
      <c r="AT150" s="10">
        <v>2</v>
      </c>
      <c r="AU150" s="10">
        <v>5211.5</v>
      </c>
      <c r="AV150" s="10">
        <v>1.25</v>
      </c>
      <c r="AW150" s="12"/>
      <c r="AX150" s="9" t="s">
        <v>123</v>
      </c>
      <c r="AY150" s="12"/>
      <c r="AZ150" s="12" t="s">
        <v>77</v>
      </c>
      <c r="BA150" s="12"/>
      <c r="BB150" s="10">
        <v>0</v>
      </c>
      <c r="BC150" s="10">
        <v>3</v>
      </c>
      <c r="BD150" s="10">
        <v>23.73</v>
      </c>
      <c r="BE150" s="10">
        <v>0</v>
      </c>
      <c r="BF150" s="10">
        <v>0</v>
      </c>
      <c r="BG150" s="10">
        <v>0</v>
      </c>
      <c r="BH150" s="10">
        <v>0</v>
      </c>
      <c r="BI150" s="10">
        <v>2</v>
      </c>
      <c r="BJ150" s="10">
        <v>8220</v>
      </c>
      <c r="BK150" s="10">
        <v>5.4983277591973243</v>
      </c>
      <c r="BL150" s="10">
        <v>1.2363148449245158</v>
      </c>
      <c r="BM150" s="10">
        <v>1189</v>
      </c>
      <c r="BN150" s="9" t="s">
        <v>78</v>
      </c>
      <c r="BO150" s="9" t="s">
        <v>78</v>
      </c>
      <c r="BP150" s="12"/>
      <c r="BQ150" s="12"/>
    </row>
    <row r="151" spans="1:69" s="13" customFormat="1" ht="15" customHeight="1" x14ac:dyDescent="0.25">
      <c r="A151" s="9" t="s">
        <v>65</v>
      </c>
      <c r="B151" s="9" t="s">
        <v>66</v>
      </c>
      <c r="C151" s="9" t="s">
        <v>135</v>
      </c>
      <c r="D151" s="9" t="s">
        <v>342</v>
      </c>
      <c r="E151" s="9" t="s">
        <v>69</v>
      </c>
      <c r="F151" s="10">
        <v>4.88</v>
      </c>
      <c r="G151" s="10">
        <v>5.04</v>
      </c>
      <c r="H151" s="9" t="s">
        <v>322</v>
      </c>
      <c r="I151" s="9"/>
      <c r="J151" s="10">
        <v>2012</v>
      </c>
      <c r="K151" s="9" t="s">
        <v>71</v>
      </c>
      <c r="L151" s="11">
        <v>41341</v>
      </c>
      <c r="M151" s="11">
        <v>41364</v>
      </c>
      <c r="N151" s="10">
        <v>165.77</v>
      </c>
      <c r="O151" s="10">
        <v>172</v>
      </c>
      <c r="P151" s="10">
        <v>170.8</v>
      </c>
      <c r="Q151" s="10">
        <v>0.7</v>
      </c>
      <c r="R151" s="10">
        <v>171.12</v>
      </c>
      <c r="S151" s="10">
        <v>171.86</v>
      </c>
      <c r="T151" s="9" t="s">
        <v>81</v>
      </c>
      <c r="U151" s="9" t="s">
        <v>82</v>
      </c>
      <c r="V151" s="9" t="s">
        <v>74</v>
      </c>
      <c r="W151" s="10">
        <f>VLOOKUP(V151,Tables!$M$2:$N$9,2,FALSE)</f>
        <v>0.44</v>
      </c>
      <c r="X151" s="10">
        <f>VLOOKUP(V151,Tables!$M$2:$P$9,3,FALSE)</f>
        <v>0.19</v>
      </c>
      <c r="Y151" s="10">
        <f>VLOOKUP(V151,Tables!$M$2:$P$9,4,FALSE)</f>
        <v>2.5000000000000001E-2</v>
      </c>
      <c r="Z151" s="10">
        <v>19.2</v>
      </c>
      <c r="AA151" s="10">
        <v>1250</v>
      </c>
      <c r="AB151" s="10">
        <v>1512.727603071048</v>
      </c>
      <c r="AC151" s="10">
        <v>17.37</v>
      </c>
      <c r="AD151" s="10">
        <v>82356</v>
      </c>
      <c r="AE151" s="10">
        <v>13652.154119999999</v>
      </c>
      <c r="AF151" s="10">
        <v>82031</v>
      </c>
      <c r="AG151" s="10">
        <v>14109.332</v>
      </c>
      <c r="AH151" s="10">
        <v>0</v>
      </c>
      <c r="AI151" s="10">
        <v>0</v>
      </c>
      <c r="AJ151" s="10">
        <v>0</v>
      </c>
      <c r="AK151" s="10">
        <v>457.17788000000002</v>
      </c>
      <c r="AL151" s="10">
        <v>384.99059999999997</v>
      </c>
      <c r="AM151" s="10">
        <v>2.734165528743429</v>
      </c>
      <c r="AN151" s="10">
        <v>3.2468325200667238</v>
      </c>
      <c r="AO151" s="10">
        <v>375</v>
      </c>
      <c r="AP151" s="10">
        <v>576</v>
      </c>
      <c r="AQ151" s="10">
        <v>34.9</v>
      </c>
      <c r="AR151" s="10">
        <v>0.39</v>
      </c>
      <c r="AS151" s="10">
        <v>0.39</v>
      </c>
      <c r="AT151" s="10">
        <v>0.16</v>
      </c>
      <c r="AU151" s="10">
        <v>887.5</v>
      </c>
      <c r="AV151" s="10">
        <v>1.1830000000000001</v>
      </c>
      <c r="AW151" s="9" t="s">
        <v>178</v>
      </c>
      <c r="AX151" s="9" t="s">
        <v>75</v>
      </c>
      <c r="AY151" s="9" t="s">
        <v>343</v>
      </c>
      <c r="AZ151" s="12" t="s">
        <v>77</v>
      </c>
      <c r="BA151" s="12"/>
      <c r="BB151" s="10">
        <v>0</v>
      </c>
      <c r="BC151" s="10">
        <v>10</v>
      </c>
      <c r="BD151" s="10">
        <v>15.04</v>
      </c>
      <c r="BE151" s="10">
        <v>0</v>
      </c>
      <c r="BF151" s="10">
        <v>0</v>
      </c>
      <c r="BG151" s="10">
        <v>1</v>
      </c>
      <c r="BH151" s="10">
        <v>0</v>
      </c>
      <c r="BI151" s="10">
        <v>1</v>
      </c>
      <c r="BJ151" s="10">
        <v>1275</v>
      </c>
      <c r="BK151" s="10">
        <v>1.5305020046575277</v>
      </c>
      <c r="BL151" s="10">
        <v>2.2093376006139906</v>
      </c>
      <c r="BM151" s="10">
        <v>1189</v>
      </c>
      <c r="BN151" s="9" t="s">
        <v>78</v>
      </c>
      <c r="BO151" s="9" t="s">
        <v>78</v>
      </c>
      <c r="BP151" s="12"/>
      <c r="BQ151" s="12"/>
    </row>
    <row r="152" spans="1:69" s="13" customFormat="1" ht="15" customHeight="1" x14ac:dyDescent="0.25">
      <c r="A152" s="9" t="s">
        <v>65</v>
      </c>
      <c r="B152" s="9" t="s">
        <v>66</v>
      </c>
      <c r="C152" s="9" t="s">
        <v>135</v>
      </c>
      <c r="D152" s="9" t="s">
        <v>342</v>
      </c>
      <c r="E152" s="9" t="s">
        <v>69</v>
      </c>
      <c r="F152" s="10">
        <v>5.04</v>
      </c>
      <c r="G152" s="10">
        <v>5.52</v>
      </c>
      <c r="H152" s="9" t="s">
        <v>322</v>
      </c>
      <c r="I152" s="9"/>
      <c r="J152" s="10">
        <v>2012</v>
      </c>
      <c r="K152" s="9" t="s">
        <v>71</v>
      </c>
      <c r="L152" s="11">
        <v>41364</v>
      </c>
      <c r="M152" s="11">
        <v>41394</v>
      </c>
      <c r="N152" s="10">
        <v>172</v>
      </c>
      <c r="O152" s="10">
        <v>190</v>
      </c>
      <c r="P152" s="10">
        <v>188.72</v>
      </c>
      <c r="Q152" s="10">
        <v>0.68</v>
      </c>
      <c r="R152" s="10">
        <v>188.97</v>
      </c>
      <c r="S152" s="10">
        <v>188.64</v>
      </c>
      <c r="T152" s="9" t="s">
        <v>81</v>
      </c>
      <c r="U152" s="9" t="s">
        <v>82</v>
      </c>
      <c r="V152" s="9" t="s">
        <v>74</v>
      </c>
      <c r="W152" s="10">
        <f>VLOOKUP(V152,Tables!$M$2:$N$9,2,FALSE)</f>
        <v>0.44</v>
      </c>
      <c r="X152" s="10">
        <f>VLOOKUP(V152,Tables!$M$2:$P$9,3,FALSE)</f>
        <v>0.19</v>
      </c>
      <c r="Y152" s="10">
        <f>VLOOKUP(V152,Tables!$M$2:$P$9,4,FALSE)</f>
        <v>2.5000000000000001E-2</v>
      </c>
      <c r="Z152" s="10">
        <v>19.2</v>
      </c>
      <c r="AA152" s="10">
        <v>3050</v>
      </c>
      <c r="AB152" s="10">
        <v>3010.0626147074986</v>
      </c>
      <c r="AC152" s="10">
        <v>-1.33</v>
      </c>
      <c r="AD152" s="10">
        <v>82031</v>
      </c>
      <c r="AE152" s="10">
        <v>14109.332</v>
      </c>
      <c r="AF152" s="10">
        <v>81401</v>
      </c>
      <c r="AG152" s="10">
        <v>15466.19</v>
      </c>
      <c r="AH152" s="10">
        <v>0</v>
      </c>
      <c r="AI152" s="10">
        <v>0</v>
      </c>
      <c r="AJ152" s="10">
        <v>0</v>
      </c>
      <c r="AK152" s="10">
        <v>1356.8579999999999</v>
      </c>
      <c r="AL152" s="10">
        <v>1273.0149699999999</v>
      </c>
      <c r="AM152" s="10">
        <v>2.2478402308863568</v>
      </c>
      <c r="AN152" s="10">
        <v>2.3958869863093599</v>
      </c>
      <c r="AO152" s="10">
        <v>630</v>
      </c>
      <c r="AP152" s="10">
        <v>744</v>
      </c>
      <c r="AQ152" s="10">
        <v>15.32</v>
      </c>
      <c r="AR152" s="10">
        <v>0.69</v>
      </c>
      <c r="AS152" s="10">
        <v>0.69</v>
      </c>
      <c r="AT152" s="10">
        <v>0.33</v>
      </c>
      <c r="AU152" s="10">
        <v>3050</v>
      </c>
      <c r="AV152" s="10">
        <v>1.1839999999999999</v>
      </c>
      <c r="AW152" s="9" t="s">
        <v>178</v>
      </c>
      <c r="AX152" s="9" t="s">
        <v>75</v>
      </c>
      <c r="AY152" s="9" t="s">
        <v>343</v>
      </c>
      <c r="AZ152" s="12" t="s">
        <v>77</v>
      </c>
      <c r="BA152" s="12"/>
      <c r="BB152" s="10">
        <v>0</v>
      </c>
      <c r="BC152" s="10">
        <v>6</v>
      </c>
      <c r="BD152" s="10">
        <v>15.92</v>
      </c>
      <c r="BE152" s="10">
        <v>0</v>
      </c>
      <c r="BF152" s="10">
        <v>0</v>
      </c>
      <c r="BG152" s="10">
        <v>0</v>
      </c>
      <c r="BH152" s="10">
        <v>0</v>
      </c>
      <c r="BI152" s="10">
        <v>2</v>
      </c>
      <c r="BJ152" s="10">
        <v>1905</v>
      </c>
      <c r="BK152" s="10">
        <v>2.2867500540177179</v>
      </c>
      <c r="BL152" s="10">
        <v>2.2235691519790786</v>
      </c>
      <c r="BM152" s="10">
        <v>1189</v>
      </c>
      <c r="BN152" s="9" t="s">
        <v>78</v>
      </c>
      <c r="BO152" s="9" t="s">
        <v>78</v>
      </c>
      <c r="BP152" s="12"/>
      <c r="BQ152" s="12"/>
    </row>
    <row r="153" spans="1:69" s="13" customFormat="1" ht="15" customHeight="1" x14ac:dyDescent="0.25">
      <c r="A153" s="9" t="s">
        <v>65</v>
      </c>
      <c r="B153" s="9" t="s">
        <v>66</v>
      </c>
      <c r="C153" s="9" t="s">
        <v>135</v>
      </c>
      <c r="D153" s="9" t="s">
        <v>342</v>
      </c>
      <c r="E153" s="9" t="s">
        <v>69</v>
      </c>
      <c r="F153" s="10">
        <v>5.52</v>
      </c>
      <c r="G153" s="10">
        <v>6.39</v>
      </c>
      <c r="H153" s="9" t="s">
        <v>322</v>
      </c>
      <c r="I153" s="9"/>
      <c r="J153" s="10">
        <v>2012</v>
      </c>
      <c r="K153" s="9" t="s">
        <v>71</v>
      </c>
      <c r="L153" s="11">
        <v>41394</v>
      </c>
      <c r="M153" s="11">
        <v>41425</v>
      </c>
      <c r="N153" s="10">
        <v>190</v>
      </c>
      <c r="O153" s="10">
        <v>221</v>
      </c>
      <c r="P153" s="10">
        <v>219.66</v>
      </c>
      <c r="Q153" s="10">
        <v>0.61</v>
      </c>
      <c r="R153" s="10">
        <v>219.69</v>
      </c>
      <c r="S153" s="10">
        <v>220.96</v>
      </c>
      <c r="T153" s="9" t="s">
        <v>81</v>
      </c>
      <c r="U153" s="9" t="s">
        <v>82</v>
      </c>
      <c r="V153" s="9" t="s">
        <v>74</v>
      </c>
      <c r="W153" s="10">
        <f>VLOOKUP(V153,Tables!$M$2:$N$9,2,FALSE)</f>
        <v>0.44</v>
      </c>
      <c r="X153" s="10">
        <f>VLOOKUP(V153,Tables!$M$2:$P$9,3,FALSE)</f>
        <v>0.19</v>
      </c>
      <c r="Y153" s="10">
        <f>VLOOKUP(V153,Tables!$M$2:$P$9,4,FALSE)</f>
        <v>2.5000000000000001E-2</v>
      </c>
      <c r="Z153" s="10">
        <v>19.2</v>
      </c>
      <c r="AA153" s="10">
        <v>4575</v>
      </c>
      <c r="AB153" s="10">
        <v>4763.9839027658427</v>
      </c>
      <c r="AC153" s="10">
        <v>3.97</v>
      </c>
      <c r="AD153" s="10">
        <v>81401</v>
      </c>
      <c r="AE153" s="10">
        <v>15466.19</v>
      </c>
      <c r="AF153" s="10">
        <v>80966</v>
      </c>
      <c r="AG153" s="10">
        <v>17893.486000000001</v>
      </c>
      <c r="AH153" s="10">
        <v>0</v>
      </c>
      <c r="AI153" s="10">
        <v>0</v>
      </c>
      <c r="AJ153" s="10">
        <v>0</v>
      </c>
      <c r="AK153" s="10">
        <v>2427.2959999999998</v>
      </c>
      <c r="AL153" s="10">
        <v>2321.23054</v>
      </c>
      <c r="AM153" s="10">
        <v>1.8848133890551462</v>
      </c>
      <c r="AN153" s="10">
        <v>1.9709373632487188</v>
      </c>
      <c r="AO153" s="10">
        <v>435</v>
      </c>
      <c r="AP153" s="10">
        <v>579</v>
      </c>
      <c r="AQ153" s="10">
        <v>24.87</v>
      </c>
      <c r="AR153" s="10">
        <v>0.89</v>
      </c>
      <c r="AS153" s="10">
        <v>0.89</v>
      </c>
      <c r="AT153" s="10">
        <v>0.49</v>
      </c>
      <c r="AU153" s="10">
        <v>4575</v>
      </c>
      <c r="AV153" s="10">
        <v>1.1850000000000001</v>
      </c>
      <c r="AW153" s="9" t="s">
        <v>178</v>
      </c>
      <c r="AX153" s="9" t="s">
        <v>75</v>
      </c>
      <c r="AY153" s="9" t="s">
        <v>343</v>
      </c>
      <c r="AZ153" s="12" t="s">
        <v>77</v>
      </c>
      <c r="BA153" s="12"/>
      <c r="BB153" s="10">
        <v>0</v>
      </c>
      <c r="BC153" s="10">
        <v>8</v>
      </c>
      <c r="BD153" s="10">
        <v>17.97</v>
      </c>
      <c r="BE153" s="10">
        <v>0</v>
      </c>
      <c r="BF153" s="10">
        <v>0</v>
      </c>
      <c r="BG153" s="10">
        <v>0</v>
      </c>
      <c r="BH153" s="10">
        <v>0</v>
      </c>
      <c r="BI153" s="10">
        <v>2</v>
      </c>
      <c r="BJ153" s="10">
        <v>2340</v>
      </c>
      <c r="BK153" s="10">
        <v>2.8089213261949921</v>
      </c>
      <c r="BL153" s="10">
        <v>2.0682346057752161</v>
      </c>
      <c r="BM153" s="10">
        <v>1189</v>
      </c>
      <c r="BN153" s="9" t="s">
        <v>78</v>
      </c>
      <c r="BO153" s="9" t="s">
        <v>78</v>
      </c>
      <c r="BP153" s="12"/>
      <c r="BQ153" s="12"/>
    </row>
    <row r="154" spans="1:69" s="13" customFormat="1" ht="15" customHeight="1" x14ac:dyDescent="0.25">
      <c r="A154" s="9" t="s">
        <v>65</v>
      </c>
      <c r="B154" s="9" t="s">
        <v>66</v>
      </c>
      <c r="C154" s="9" t="s">
        <v>135</v>
      </c>
      <c r="D154" s="9" t="s">
        <v>342</v>
      </c>
      <c r="E154" s="9" t="s">
        <v>69</v>
      </c>
      <c r="F154" s="10">
        <v>6.39</v>
      </c>
      <c r="G154" s="10">
        <v>7.47</v>
      </c>
      <c r="H154" s="9" t="s">
        <v>322</v>
      </c>
      <c r="I154" s="9"/>
      <c r="J154" s="10">
        <v>2012</v>
      </c>
      <c r="K154" s="9" t="s">
        <v>71</v>
      </c>
      <c r="L154" s="11">
        <v>41425</v>
      </c>
      <c r="M154" s="11">
        <v>41455</v>
      </c>
      <c r="N154" s="10">
        <v>221</v>
      </c>
      <c r="O154" s="10">
        <v>260</v>
      </c>
      <c r="P154" s="10">
        <v>259.45</v>
      </c>
      <c r="Q154" s="10">
        <v>0.21</v>
      </c>
      <c r="R154" s="10">
        <v>259.74</v>
      </c>
      <c r="S154" s="10">
        <v>260.44</v>
      </c>
      <c r="T154" s="9" t="s">
        <v>81</v>
      </c>
      <c r="U154" s="9" t="s">
        <v>82</v>
      </c>
      <c r="V154" s="9" t="s">
        <v>74</v>
      </c>
      <c r="W154" s="10">
        <f>VLOOKUP(V154,Tables!$M$2:$N$9,2,FALSE)</f>
        <v>0.44</v>
      </c>
      <c r="X154" s="10">
        <f>VLOOKUP(V154,Tables!$M$2:$P$9,3,FALSE)</f>
        <v>0.19</v>
      </c>
      <c r="Y154" s="10">
        <f>VLOOKUP(V154,Tables!$M$2:$P$9,4,FALSE)</f>
        <v>2.5000000000000001E-2</v>
      </c>
      <c r="Z154" s="10">
        <v>19.2</v>
      </c>
      <c r="AA154" s="10">
        <v>5850</v>
      </c>
      <c r="AB154" s="10">
        <v>6015.2643773915834</v>
      </c>
      <c r="AC154" s="10">
        <v>2.75</v>
      </c>
      <c r="AD154" s="10">
        <v>80966</v>
      </c>
      <c r="AE154" s="10">
        <v>17893.486000000001</v>
      </c>
      <c r="AF154" s="10">
        <v>80471</v>
      </c>
      <c r="AG154" s="10">
        <v>20922.46</v>
      </c>
      <c r="AH154" s="10">
        <v>0</v>
      </c>
      <c r="AI154" s="10">
        <v>0</v>
      </c>
      <c r="AJ154" s="10">
        <v>0</v>
      </c>
      <c r="AK154" s="10">
        <v>3028.9740000000002</v>
      </c>
      <c r="AL154" s="10">
        <v>3008.0515399999999</v>
      </c>
      <c r="AM154" s="10">
        <v>1.931347050189272</v>
      </c>
      <c r="AN154" s="10">
        <v>1.9447805073180362</v>
      </c>
      <c r="AO154" s="10">
        <v>545</v>
      </c>
      <c r="AP154" s="10">
        <v>465</v>
      </c>
      <c r="AQ154" s="10">
        <v>-17.2</v>
      </c>
      <c r="AR154" s="10">
        <v>1.01</v>
      </c>
      <c r="AS154" s="10">
        <v>1.01</v>
      </c>
      <c r="AT154" s="10">
        <v>0.54</v>
      </c>
      <c r="AU154" s="10">
        <v>5850</v>
      </c>
      <c r="AV154" s="10">
        <v>1.1850000000000001</v>
      </c>
      <c r="AW154" s="9" t="s">
        <v>178</v>
      </c>
      <c r="AX154" s="9" t="s">
        <v>75</v>
      </c>
      <c r="AY154" s="9" t="s">
        <v>343</v>
      </c>
      <c r="AZ154" s="12" t="s">
        <v>77</v>
      </c>
      <c r="BA154" s="12"/>
      <c r="BB154" s="10">
        <v>0</v>
      </c>
      <c r="BC154" s="10">
        <v>9</v>
      </c>
      <c r="BD154" s="10">
        <v>13.26</v>
      </c>
      <c r="BE154" s="10">
        <v>0</v>
      </c>
      <c r="BF154" s="10">
        <v>0</v>
      </c>
      <c r="BG154" s="10">
        <v>0</v>
      </c>
      <c r="BH154" s="10">
        <v>0</v>
      </c>
      <c r="BI154" s="10">
        <v>2</v>
      </c>
      <c r="BJ154" s="10">
        <v>2835</v>
      </c>
      <c r="BK154" s="10">
        <v>3.4031162221208557</v>
      </c>
      <c r="BL154" s="10">
        <v>2.0228066311901718</v>
      </c>
      <c r="BM154" s="10">
        <v>1189</v>
      </c>
      <c r="BN154" s="9" t="s">
        <v>78</v>
      </c>
      <c r="BO154" s="9" t="s">
        <v>78</v>
      </c>
      <c r="BP154" s="12"/>
      <c r="BQ154" s="12"/>
    </row>
    <row r="155" spans="1:69" s="13" customFormat="1" ht="15" customHeight="1" x14ac:dyDescent="0.25">
      <c r="A155" s="9" t="s">
        <v>65</v>
      </c>
      <c r="B155" s="9" t="s">
        <v>66</v>
      </c>
      <c r="C155" s="9" t="s">
        <v>131</v>
      </c>
      <c r="D155" s="9" t="s">
        <v>132</v>
      </c>
      <c r="E155" s="9" t="s">
        <v>69</v>
      </c>
      <c r="F155" s="10">
        <v>0.26</v>
      </c>
      <c r="G155" s="10">
        <v>0.45</v>
      </c>
      <c r="H155" s="9" t="s">
        <v>70</v>
      </c>
      <c r="I155" s="9"/>
      <c r="J155" s="10">
        <v>2013</v>
      </c>
      <c r="K155" s="9" t="s">
        <v>88</v>
      </c>
      <c r="L155" s="11">
        <v>41373</v>
      </c>
      <c r="M155" s="11">
        <v>41394</v>
      </c>
      <c r="N155" s="10">
        <v>2.37</v>
      </c>
      <c r="O155" s="10">
        <v>4.0999999999999996</v>
      </c>
      <c r="P155" s="10">
        <v>4.4400000000000004</v>
      </c>
      <c r="Q155" s="10">
        <v>-7.66</v>
      </c>
      <c r="R155" s="10">
        <v>4.47</v>
      </c>
      <c r="S155" s="10">
        <v>4.05</v>
      </c>
      <c r="T155" s="9" t="s">
        <v>72</v>
      </c>
      <c r="U155" s="9" t="s">
        <v>73</v>
      </c>
      <c r="V155" s="9" t="s">
        <v>74</v>
      </c>
      <c r="W155" s="10">
        <f>VLOOKUP(V155,Tables!$M$2:$N$9,2,FALSE)</f>
        <v>0.44</v>
      </c>
      <c r="X155" s="10">
        <f>VLOOKUP(V155,Tables!$M$2:$P$9,3,FALSE)</f>
        <v>0.19</v>
      </c>
      <c r="Y155" s="10">
        <f>VLOOKUP(V155,Tables!$M$2:$P$9,4,FALSE)</f>
        <v>2.5000000000000001E-2</v>
      </c>
      <c r="Z155" s="10">
        <v>19.2</v>
      </c>
      <c r="AA155" s="10">
        <v>298.5</v>
      </c>
      <c r="AB155" s="10">
        <v>238.61035344969844</v>
      </c>
      <c r="AC155" s="10">
        <v>-25.1</v>
      </c>
      <c r="AD155" s="10">
        <v>110000</v>
      </c>
      <c r="AE155" s="10">
        <v>260.7</v>
      </c>
      <c r="AF155" s="10">
        <v>109215</v>
      </c>
      <c r="AG155" s="10">
        <v>447.78149999999999</v>
      </c>
      <c r="AH155" s="10">
        <v>0</v>
      </c>
      <c r="AI155" s="10">
        <v>0</v>
      </c>
      <c r="AJ155" s="10">
        <v>0</v>
      </c>
      <c r="AK155" s="10">
        <v>187.08150000000001</v>
      </c>
      <c r="AL155" s="10">
        <v>227.49105</v>
      </c>
      <c r="AM155" s="10">
        <v>1.595561292805542</v>
      </c>
      <c r="AN155" s="10">
        <v>1.3121395325222684</v>
      </c>
      <c r="AO155" s="10">
        <v>785</v>
      </c>
      <c r="AP155" s="10">
        <v>1462</v>
      </c>
      <c r="AQ155" s="10">
        <v>46.31</v>
      </c>
      <c r="AR155" s="10">
        <v>4.1100000000000003</v>
      </c>
      <c r="AS155" s="10">
        <v>3.92</v>
      </c>
      <c r="AT155" s="10">
        <v>2.61</v>
      </c>
      <c r="AU155" s="10">
        <v>298.5</v>
      </c>
      <c r="AV155" s="10">
        <v>2.0169999999999999</v>
      </c>
      <c r="AW155" s="12"/>
      <c r="AX155" s="9" t="s">
        <v>75</v>
      </c>
      <c r="AY155" s="9" t="s">
        <v>133</v>
      </c>
      <c r="AZ155" s="12" t="s">
        <v>77</v>
      </c>
      <c r="BA155" s="12"/>
      <c r="BB155" s="10">
        <v>0</v>
      </c>
      <c r="BC155" s="10">
        <v>0</v>
      </c>
      <c r="BD155" s="10">
        <v>15.99</v>
      </c>
      <c r="BE155" s="10">
        <v>0</v>
      </c>
      <c r="BF155" s="10">
        <v>0</v>
      </c>
      <c r="BG155" s="10">
        <v>0</v>
      </c>
      <c r="BH155" s="10">
        <v>0</v>
      </c>
      <c r="BI155" s="10">
        <v>1</v>
      </c>
      <c r="BJ155" s="10">
        <v>785</v>
      </c>
      <c r="BK155" s="10">
        <v>0.71363636363636362</v>
      </c>
      <c r="BL155" s="10">
        <v>1.595561292805542</v>
      </c>
      <c r="BM155" s="10">
        <v>1189</v>
      </c>
      <c r="BN155" s="9" t="s">
        <v>78</v>
      </c>
      <c r="BO155" s="9" t="s">
        <v>78</v>
      </c>
      <c r="BP155" s="12"/>
      <c r="BQ155" s="12"/>
    </row>
    <row r="156" spans="1:69" s="13" customFormat="1" ht="15" customHeight="1" x14ac:dyDescent="0.25">
      <c r="A156" s="9" t="s">
        <v>65</v>
      </c>
      <c r="B156" s="9" t="s">
        <v>66</v>
      </c>
      <c r="C156" s="9" t="s">
        <v>131</v>
      </c>
      <c r="D156" s="9" t="s">
        <v>132</v>
      </c>
      <c r="E156" s="9" t="s">
        <v>69</v>
      </c>
      <c r="F156" s="10">
        <v>0.45</v>
      </c>
      <c r="G156" s="10">
        <v>1.06</v>
      </c>
      <c r="H156" s="9" t="s">
        <v>70</v>
      </c>
      <c r="I156" s="9"/>
      <c r="J156" s="10">
        <v>2013</v>
      </c>
      <c r="K156" s="9" t="s">
        <v>88</v>
      </c>
      <c r="L156" s="11">
        <v>41394</v>
      </c>
      <c r="M156" s="11">
        <v>41425</v>
      </c>
      <c r="N156" s="10">
        <v>4.0999999999999996</v>
      </c>
      <c r="O156" s="10">
        <v>10</v>
      </c>
      <c r="P156" s="10">
        <v>9.4700000000000006</v>
      </c>
      <c r="Q156" s="10">
        <v>5.6</v>
      </c>
      <c r="R156" s="10">
        <v>9.35</v>
      </c>
      <c r="S156" s="10">
        <v>10.52</v>
      </c>
      <c r="T156" s="9" t="s">
        <v>72</v>
      </c>
      <c r="U156" s="9" t="s">
        <v>73</v>
      </c>
      <c r="V156" s="9" t="s">
        <v>74</v>
      </c>
      <c r="W156" s="10">
        <f>VLOOKUP(V156,Tables!$M$2:$N$9,2,FALSE)</f>
        <v>0.44</v>
      </c>
      <c r="X156" s="10">
        <f>VLOOKUP(V156,Tables!$M$2:$P$9,3,FALSE)</f>
        <v>0.19</v>
      </c>
      <c r="Y156" s="10">
        <f>VLOOKUP(V156,Tables!$M$2:$P$9,4,FALSE)</f>
        <v>2.5000000000000001E-2</v>
      </c>
      <c r="Z156" s="10">
        <v>19.2</v>
      </c>
      <c r="AA156" s="10">
        <v>672</v>
      </c>
      <c r="AB156" s="10">
        <v>806.70167278100996</v>
      </c>
      <c r="AC156" s="10">
        <v>16.7</v>
      </c>
      <c r="AD156" s="10">
        <v>109215</v>
      </c>
      <c r="AE156" s="10">
        <v>447.78149999999999</v>
      </c>
      <c r="AF156" s="10">
        <v>106105</v>
      </c>
      <c r="AG156" s="10">
        <v>1061.05</v>
      </c>
      <c r="AH156" s="10">
        <v>0</v>
      </c>
      <c r="AI156" s="10">
        <v>0</v>
      </c>
      <c r="AJ156" s="10">
        <v>0</v>
      </c>
      <c r="AK156" s="10">
        <v>613.26850000000002</v>
      </c>
      <c r="AL156" s="10">
        <v>544.30025000000001</v>
      </c>
      <c r="AM156" s="10">
        <v>1.0957680037373516</v>
      </c>
      <c r="AN156" s="10">
        <v>1.234612697679268</v>
      </c>
      <c r="AO156" s="10">
        <v>3110</v>
      </c>
      <c r="AP156" s="10">
        <v>1631</v>
      </c>
      <c r="AQ156" s="10">
        <v>-90.68</v>
      </c>
      <c r="AR156" s="10">
        <v>3.05</v>
      </c>
      <c r="AS156" s="10">
        <v>3.17</v>
      </c>
      <c r="AT156" s="10">
        <v>2.88</v>
      </c>
      <c r="AU156" s="10">
        <v>672</v>
      </c>
      <c r="AV156" s="10">
        <v>2.0179999999999998</v>
      </c>
      <c r="AW156" s="12"/>
      <c r="AX156" s="9" t="s">
        <v>75</v>
      </c>
      <c r="AY156" s="9" t="s">
        <v>133</v>
      </c>
      <c r="AZ156" s="12" t="s">
        <v>77</v>
      </c>
      <c r="BA156" s="12"/>
      <c r="BB156" s="10">
        <v>0</v>
      </c>
      <c r="BC156" s="10">
        <v>2</v>
      </c>
      <c r="BD156" s="10">
        <v>17.97</v>
      </c>
      <c r="BE156" s="10">
        <v>0</v>
      </c>
      <c r="BF156" s="10">
        <v>0</v>
      </c>
      <c r="BG156" s="10">
        <v>0</v>
      </c>
      <c r="BH156" s="10">
        <v>0</v>
      </c>
      <c r="BI156" s="10">
        <v>2</v>
      </c>
      <c r="BJ156" s="10">
        <v>3895</v>
      </c>
      <c r="BK156" s="10">
        <v>3.540909090909091</v>
      </c>
      <c r="BL156" s="10">
        <v>1.19135378272006</v>
      </c>
      <c r="BM156" s="10">
        <v>1189</v>
      </c>
      <c r="BN156" s="9" t="s">
        <v>78</v>
      </c>
      <c r="BO156" s="9" t="s">
        <v>134</v>
      </c>
      <c r="BP156" s="12"/>
      <c r="BQ156" s="12"/>
    </row>
    <row r="157" spans="1:69" s="13" customFormat="1" ht="15" customHeight="1" x14ac:dyDescent="0.25">
      <c r="A157" s="9" t="s">
        <v>65</v>
      </c>
      <c r="B157" s="9" t="s">
        <v>66</v>
      </c>
      <c r="C157" s="9" t="s">
        <v>131</v>
      </c>
      <c r="D157" s="9" t="s">
        <v>132</v>
      </c>
      <c r="E157" s="9" t="s">
        <v>69</v>
      </c>
      <c r="F157" s="10">
        <v>1.06</v>
      </c>
      <c r="G157" s="10">
        <v>2.1</v>
      </c>
      <c r="H157" s="9" t="s">
        <v>70</v>
      </c>
      <c r="I157" s="9"/>
      <c r="J157" s="10">
        <v>2013</v>
      </c>
      <c r="K157" s="9" t="s">
        <v>88</v>
      </c>
      <c r="L157" s="11">
        <v>41425</v>
      </c>
      <c r="M157" s="11">
        <v>41455</v>
      </c>
      <c r="N157" s="10">
        <v>10</v>
      </c>
      <c r="O157" s="10">
        <v>20</v>
      </c>
      <c r="P157" s="10">
        <v>20.37</v>
      </c>
      <c r="Q157" s="10">
        <v>-1.82</v>
      </c>
      <c r="R157" s="10">
        <v>20.27</v>
      </c>
      <c r="S157" s="10">
        <v>22.19</v>
      </c>
      <c r="T157" s="9" t="s">
        <v>79</v>
      </c>
      <c r="U157" s="9" t="s">
        <v>73</v>
      </c>
      <c r="V157" s="9" t="s">
        <v>74</v>
      </c>
      <c r="W157" s="10">
        <f>VLOOKUP(V157,Tables!$M$2:$N$9,2,FALSE)</f>
        <v>0.44</v>
      </c>
      <c r="X157" s="10">
        <f>VLOOKUP(V157,Tables!$M$2:$P$9,3,FALSE)</f>
        <v>0.19</v>
      </c>
      <c r="Y157" s="10">
        <f>VLOOKUP(V157,Tables!$M$2:$P$9,4,FALSE)</f>
        <v>2.5000000000000001E-2</v>
      </c>
      <c r="Z157" s="10">
        <v>19.2</v>
      </c>
      <c r="AA157" s="10">
        <v>1326.5</v>
      </c>
      <c r="AB157" s="10">
        <v>1570.4209958344313</v>
      </c>
      <c r="AC157" s="10">
        <v>15.53</v>
      </c>
      <c r="AD157" s="10">
        <v>106105</v>
      </c>
      <c r="AE157" s="10">
        <v>1061.05</v>
      </c>
      <c r="AF157" s="10">
        <v>105245</v>
      </c>
      <c r="AG157" s="10">
        <v>2104.9</v>
      </c>
      <c r="AH157" s="10">
        <v>0</v>
      </c>
      <c r="AI157" s="10">
        <v>0</v>
      </c>
      <c r="AJ157" s="10">
        <v>0</v>
      </c>
      <c r="AK157" s="10">
        <v>1043.8499999999999</v>
      </c>
      <c r="AL157" s="10">
        <v>1072.2661499999999</v>
      </c>
      <c r="AM157" s="10">
        <v>1.2707764525554437</v>
      </c>
      <c r="AN157" s="10">
        <v>1.2370995764437775</v>
      </c>
      <c r="AO157" s="10">
        <v>950</v>
      </c>
      <c r="AP157" s="10">
        <v>1167</v>
      </c>
      <c r="AQ157" s="10">
        <v>18.59</v>
      </c>
      <c r="AR157" s="10">
        <v>2.9</v>
      </c>
      <c r="AS157" s="10">
        <v>2.88</v>
      </c>
      <c r="AT157" s="10">
        <v>2.31</v>
      </c>
      <c r="AU157" s="10">
        <v>735</v>
      </c>
      <c r="AV157" s="10">
        <v>1.7010000000000001</v>
      </c>
      <c r="AW157" s="12"/>
      <c r="AX157" s="9" t="s">
        <v>75</v>
      </c>
      <c r="AY157" s="9" t="s">
        <v>133</v>
      </c>
      <c r="AZ157" s="12" t="s">
        <v>77</v>
      </c>
      <c r="BA157" s="12"/>
      <c r="BB157" s="10">
        <v>0</v>
      </c>
      <c r="BC157" s="10">
        <v>2</v>
      </c>
      <c r="BD157" s="10">
        <v>13.26</v>
      </c>
      <c r="BE157" s="10">
        <v>0</v>
      </c>
      <c r="BF157" s="10">
        <v>0</v>
      </c>
      <c r="BG157" s="10">
        <v>0</v>
      </c>
      <c r="BH157" s="10">
        <v>0</v>
      </c>
      <c r="BI157" s="10">
        <v>2</v>
      </c>
      <c r="BJ157" s="10">
        <v>4755</v>
      </c>
      <c r="BK157" s="10">
        <v>4.3227272727272723</v>
      </c>
      <c r="BL157" s="10">
        <v>1.2227524129703937</v>
      </c>
      <c r="BM157" s="10">
        <v>1138</v>
      </c>
      <c r="BN157" s="9" t="s">
        <v>78</v>
      </c>
      <c r="BO157" s="9" t="s">
        <v>78</v>
      </c>
      <c r="BP157" s="12"/>
      <c r="BQ157" s="12"/>
    </row>
    <row r="158" spans="1:69" s="13" customFormat="1" ht="15" customHeight="1" x14ac:dyDescent="0.25">
      <c r="A158" s="9" t="s">
        <v>65</v>
      </c>
      <c r="B158" s="9" t="s">
        <v>66</v>
      </c>
      <c r="C158" s="9" t="s">
        <v>344</v>
      </c>
      <c r="D158" s="9" t="s">
        <v>342</v>
      </c>
      <c r="E158" s="9" t="s">
        <v>69</v>
      </c>
      <c r="F158" s="10">
        <v>15.07</v>
      </c>
      <c r="G158" s="10"/>
      <c r="H158" s="9" t="s">
        <v>322</v>
      </c>
      <c r="I158" s="9"/>
      <c r="J158" s="10">
        <v>2012</v>
      </c>
      <c r="K158" s="9" t="s">
        <v>71</v>
      </c>
      <c r="L158" s="11">
        <v>41364</v>
      </c>
      <c r="M158" s="11">
        <v>41379</v>
      </c>
      <c r="N158" s="10">
        <v>172</v>
      </c>
      <c r="O158" s="10">
        <v>181.11</v>
      </c>
      <c r="P158" s="10">
        <v>178.21</v>
      </c>
      <c r="Q158" s="10">
        <v>1.63</v>
      </c>
      <c r="R158" s="10">
        <v>178.48</v>
      </c>
      <c r="S158" s="10">
        <v>178.54</v>
      </c>
      <c r="T158" s="9" t="s">
        <v>81</v>
      </c>
      <c r="U158" s="9" t="s">
        <v>82</v>
      </c>
      <c r="V158" s="9" t="s">
        <v>74</v>
      </c>
      <c r="W158" s="10">
        <f>VLOOKUP(V158,Tables!$M$2:$N$9,2,FALSE)</f>
        <v>0.44</v>
      </c>
      <c r="X158" s="10">
        <f>VLOOKUP(V158,Tables!$M$2:$P$9,3,FALSE)</f>
        <v>0.19</v>
      </c>
      <c r="Y158" s="10">
        <f>VLOOKUP(V158,Tables!$M$2:$P$9,4,FALSE)</f>
        <v>2.5000000000000001E-2</v>
      </c>
      <c r="Z158" s="10">
        <v>19.2</v>
      </c>
      <c r="AA158" s="10">
        <v>1300</v>
      </c>
      <c r="AB158" s="10">
        <v>1390.9856690931076</v>
      </c>
      <c r="AC158" s="10">
        <v>6.54</v>
      </c>
      <c r="AD158" s="10">
        <v>87593</v>
      </c>
      <c r="AE158" s="10">
        <v>15065.995999999999</v>
      </c>
      <c r="AF158" s="10">
        <v>0</v>
      </c>
      <c r="AG158" s="10">
        <v>0</v>
      </c>
      <c r="AH158" s="10">
        <v>0</v>
      </c>
      <c r="AI158" s="10">
        <v>15839.51</v>
      </c>
      <c r="AJ158" s="10">
        <v>0</v>
      </c>
      <c r="AK158" s="10">
        <v>773.51400000000001</v>
      </c>
      <c r="AL158" s="10">
        <v>773.51400000000001</v>
      </c>
      <c r="AM158" s="10">
        <v>1.6806418500505484</v>
      </c>
      <c r="AN158" s="10">
        <v>1.6806418500505484</v>
      </c>
      <c r="AO158" s="10">
        <v>135</v>
      </c>
      <c r="AP158" s="10">
        <v>390</v>
      </c>
      <c r="AQ158" s="10">
        <v>65.38</v>
      </c>
      <c r="AR158" s="10">
        <v>0</v>
      </c>
      <c r="AS158" s="10">
        <v>0</v>
      </c>
      <c r="AT158" s="10">
        <v>0.34</v>
      </c>
      <c r="AU158" s="10">
        <v>1300</v>
      </c>
      <c r="AV158" s="10">
        <v>1.1839999999999999</v>
      </c>
      <c r="AW158" s="9" t="s">
        <v>178</v>
      </c>
      <c r="AX158" s="9" t="s">
        <v>75</v>
      </c>
      <c r="AY158" s="12"/>
      <c r="AZ158" s="12" t="s">
        <v>77</v>
      </c>
      <c r="BA158" s="12"/>
      <c r="BB158" s="10">
        <v>0</v>
      </c>
      <c r="BC158" s="10">
        <v>5</v>
      </c>
      <c r="BD158" s="10">
        <v>15.94</v>
      </c>
      <c r="BE158" s="10">
        <v>0</v>
      </c>
      <c r="BF158" s="10">
        <v>1</v>
      </c>
      <c r="BG158" s="10">
        <v>0</v>
      </c>
      <c r="BH158" s="10">
        <v>0</v>
      </c>
      <c r="BI158" s="10">
        <v>2</v>
      </c>
      <c r="BJ158" s="10">
        <v>1455</v>
      </c>
      <c r="BK158" s="10">
        <v>1.6345928835780037</v>
      </c>
      <c r="BL158" s="10">
        <v>2.0394488867726963</v>
      </c>
      <c r="BM158" s="10">
        <v>962</v>
      </c>
      <c r="BN158" s="9" t="s">
        <v>78</v>
      </c>
      <c r="BO158" s="9" t="s">
        <v>78</v>
      </c>
      <c r="BP158" s="12"/>
      <c r="BQ158" s="12"/>
    </row>
    <row r="159" spans="1:69" s="13" customFormat="1" ht="15" customHeight="1" x14ac:dyDescent="0.25">
      <c r="A159" s="9" t="s">
        <v>65</v>
      </c>
      <c r="B159" s="9" t="s">
        <v>66</v>
      </c>
      <c r="C159" s="9" t="s">
        <v>128</v>
      </c>
      <c r="D159" s="9" t="s">
        <v>129</v>
      </c>
      <c r="E159" s="9" t="s">
        <v>69</v>
      </c>
      <c r="F159" s="10">
        <v>0.92</v>
      </c>
      <c r="G159" s="10">
        <v>2.61</v>
      </c>
      <c r="H159" s="9" t="s">
        <v>86</v>
      </c>
      <c r="I159" s="9" t="s">
        <v>130</v>
      </c>
      <c r="J159" s="10">
        <v>2014</v>
      </c>
      <c r="K159" s="9" t="s">
        <v>106</v>
      </c>
      <c r="L159" s="11">
        <v>41766</v>
      </c>
      <c r="M159" s="11">
        <v>41821</v>
      </c>
      <c r="N159" s="10">
        <v>6.28</v>
      </c>
      <c r="O159" s="10">
        <v>18.04</v>
      </c>
      <c r="P159" s="10">
        <v>18.48</v>
      </c>
      <c r="Q159" s="10">
        <v>-2.38</v>
      </c>
      <c r="R159" s="10">
        <v>16.14</v>
      </c>
      <c r="S159" s="10">
        <v>24.57</v>
      </c>
      <c r="T159" s="9" t="s">
        <v>72</v>
      </c>
      <c r="U159" s="9" t="s">
        <v>73</v>
      </c>
      <c r="V159" s="9" t="s">
        <v>74</v>
      </c>
      <c r="W159" s="10">
        <f>VLOOKUP(V159,Tables!$M$2:$N$9,2,FALSE)</f>
        <v>0.44</v>
      </c>
      <c r="X159" s="10">
        <f>VLOOKUP(V159,Tables!$M$2:$P$9,3,FALSE)</f>
        <v>0.19</v>
      </c>
      <c r="Y159" s="10">
        <f>VLOOKUP(V159,Tables!$M$2:$P$9,4,FALSE)</f>
        <v>2.5000000000000001E-2</v>
      </c>
      <c r="Z159" s="10">
        <v>19.2</v>
      </c>
      <c r="AA159" s="10">
        <v>2146</v>
      </c>
      <c r="AB159" s="10">
        <v>3284.1288267601135</v>
      </c>
      <c r="AC159" s="10">
        <v>34.659999999999997</v>
      </c>
      <c r="AD159" s="10">
        <v>146400</v>
      </c>
      <c r="AE159" s="10">
        <v>919.39200000000005</v>
      </c>
      <c r="AF159" s="10">
        <v>144555</v>
      </c>
      <c r="AG159" s="10">
        <v>2607.7721999999999</v>
      </c>
      <c r="AH159" s="10">
        <v>0</v>
      </c>
      <c r="AI159" s="10">
        <v>0</v>
      </c>
      <c r="AJ159" s="10">
        <v>0</v>
      </c>
      <c r="AK159" s="10">
        <v>1688.3802000000001</v>
      </c>
      <c r="AL159" s="10">
        <v>1413.7257</v>
      </c>
      <c r="AM159" s="10">
        <v>1.2710407288595307</v>
      </c>
      <c r="AN159" s="10">
        <v>1.5179748093990226</v>
      </c>
      <c r="AO159" s="10">
        <v>1845</v>
      </c>
      <c r="AP159" s="10">
        <v>3233</v>
      </c>
      <c r="AQ159" s="10">
        <v>42.93</v>
      </c>
      <c r="AR159" s="10">
        <v>2.41</v>
      </c>
      <c r="AS159" s="10">
        <v>2.57</v>
      </c>
      <c r="AT159" s="10">
        <v>1.92</v>
      </c>
      <c r="AU159" s="10">
        <v>1183.5</v>
      </c>
      <c r="AV159" s="10">
        <v>1.93</v>
      </c>
      <c r="AW159" s="12"/>
      <c r="AX159" s="9" t="s">
        <v>75</v>
      </c>
      <c r="AY159" s="12"/>
      <c r="AZ159" s="12" t="s">
        <v>77</v>
      </c>
      <c r="BA159" s="12"/>
      <c r="BB159" s="10">
        <v>0</v>
      </c>
      <c r="BC159" s="10">
        <v>4</v>
      </c>
      <c r="BD159" s="10">
        <v>19.170000000000002</v>
      </c>
      <c r="BE159" s="10">
        <v>0</v>
      </c>
      <c r="BF159" s="10">
        <v>0</v>
      </c>
      <c r="BG159" s="10">
        <v>0</v>
      </c>
      <c r="BH159" s="10">
        <v>0</v>
      </c>
      <c r="BI159" s="10">
        <v>1</v>
      </c>
      <c r="BJ159" s="10">
        <v>1845</v>
      </c>
      <c r="BK159" s="10">
        <v>1.2602459016393444</v>
      </c>
      <c r="BL159" s="10">
        <v>1.2192144645921996</v>
      </c>
      <c r="BM159" s="10">
        <v>708</v>
      </c>
      <c r="BN159" s="9" t="s">
        <v>78</v>
      </c>
      <c r="BO159" s="9" t="s">
        <v>78</v>
      </c>
      <c r="BP159" s="12"/>
      <c r="BQ159" s="12"/>
    </row>
    <row r="160" spans="1:69" s="13" customFormat="1" ht="15" customHeight="1" x14ac:dyDescent="0.25">
      <c r="A160" s="9" t="s">
        <v>65</v>
      </c>
      <c r="B160" s="9" t="s">
        <v>66</v>
      </c>
      <c r="C160" s="9" t="s">
        <v>128</v>
      </c>
      <c r="D160" s="9" t="s">
        <v>129</v>
      </c>
      <c r="E160" s="9" t="s">
        <v>69</v>
      </c>
      <c r="F160" s="10">
        <v>2.61</v>
      </c>
      <c r="G160" s="10">
        <v>5.08</v>
      </c>
      <c r="H160" s="9" t="s">
        <v>86</v>
      </c>
      <c r="I160" s="9" t="s">
        <v>130</v>
      </c>
      <c r="J160" s="10">
        <v>2014</v>
      </c>
      <c r="K160" s="9" t="s">
        <v>106</v>
      </c>
      <c r="L160" s="11">
        <v>41821</v>
      </c>
      <c r="M160" s="11">
        <v>41851</v>
      </c>
      <c r="N160" s="10">
        <v>18.04</v>
      </c>
      <c r="O160" s="10">
        <v>35.380000000000003</v>
      </c>
      <c r="P160" s="10">
        <v>35.369999999999997</v>
      </c>
      <c r="Q160" s="10">
        <v>0.03</v>
      </c>
      <c r="R160" s="10">
        <v>35.380000000000003</v>
      </c>
      <c r="S160" s="10">
        <v>36.520000000000003</v>
      </c>
      <c r="T160" s="9" t="s">
        <v>79</v>
      </c>
      <c r="U160" s="9" t="s">
        <v>73</v>
      </c>
      <c r="V160" s="9" t="s">
        <v>74</v>
      </c>
      <c r="W160" s="10">
        <f>VLOOKUP(V160,Tables!$M$2:$N$9,2,FALSE)</f>
        <v>0.44</v>
      </c>
      <c r="X160" s="10">
        <f>VLOOKUP(V160,Tables!$M$2:$P$9,3,FALSE)</f>
        <v>0.19</v>
      </c>
      <c r="Y160" s="10">
        <f>VLOOKUP(V160,Tables!$M$2:$P$9,4,FALSE)</f>
        <v>2.5000000000000001E-2</v>
      </c>
      <c r="Z160" s="10">
        <v>19.2</v>
      </c>
      <c r="AA160" s="10">
        <v>3147.5</v>
      </c>
      <c r="AB160" s="10">
        <v>3363.646311638458</v>
      </c>
      <c r="AC160" s="10">
        <v>6.43</v>
      </c>
      <c r="AD160" s="10">
        <v>144555</v>
      </c>
      <c r="AE160" s="10">
        <v>2607.7721999999999</v>
      </c>
      <c r="AF160" s="10">
        <v>143580</v>
      </c>
      <c r="AG160" s="10">
        <v>5079.8603999999996</v>
      </c>
      <c r="AH160" s="10">
        <v>0</v>
      </c>
      <c r="AI160" s="10">
        <v>0</v>
      </c>
      <c r="AJ160" s="10">
        <v>0</v>
      </c>
      <c r="AK160" s="10">
        <v>2472.0882000000001</v>
      </c>
      <c r="AL160" s="10">
        <v>2472.0882000000001</v>
      </c>
      <c r="AM160" s="10">
        <v>1.2732150899793948</v>
      </c>
      <c r="AN160" s="10">
        <v>1.2732150899793948</v>
      </c>
      <c r="AO160" s="10">
        <v>775</v>
      </c>
      <c r="AP160" s="10">
        <v>1513</v>
      </c>
      <c r="AQ160" s="10">
        <v>48.78</v>
      </c>
      <c r="AR160" s="10">
        <v>2.83</v>
      </c>
      <c r="AS160" s="10">
        <v>2.83</v>
      </c>
      <c r="AT160" s="10">
        <v>2.25</v>
      </c>
      <c r="AU160" s="10">
        <v>3147.5</v>
      </c>
      <c r="AV160" s="10">
        <v>1.607</v>
      </c>
      <c r="AW160" s="12"/>
      <c r="AX160" s="9" t="s">
        <v>75</v>
      </c>
      <c r="AY160" s="12"/>
      <c r="AZ160" s="12" t="s">
        <v>77</v>
      </c>
      <c r="BA160" s="12"/>
      <c r="BB160" s="10">
        <v>0</v>
      </c>
      <c r="BC160" s="10">
        <v>2</v>
      </c>
      <c r="BD160" s="10">
        <v>22.85</v>
      </c>
      <c r="BE160" s="10">
        <v>0</v>
      </c>
      <c r="BF160" s="10">
        <v>0</v>
      </c>
      <c r="BG160" s="10">
        <v>0</v>
      </c>
      <c r="BH160" s="10">
        <v>0</v>
      </c>
      <c r="BI160" s="10">
        <v>2</v>
      </c>
      <c r="BJ160" s="10">
        <v>2620</v>
      </c>
      <c r="BK160" s="10">
        <v>1.7896174863387979</v>
      </c>
      <c r="BL160" s="10">
        <v>1.2513008144463664</v>
      </c>
      <c r="BM160" s="10">
        <v>708</v>
      </c>
      <c r="BN160" s="9" t="s">
        <v>78</v>
      </c>
      <c r="BO160" s="9" t="s">
        <v>78</v>
      </c>
      <c r="BP160" s="12"/>
      <c r="BQ160" s="12"/>
    </row>
    <row r="161" spans="1:69" s="13" customFormat="1" ht="15" customHeight="1" x14ac:dyDescent="0.25">
      <c r="A161" s="9" t="s">
        <v>65</v>
      </c>
      <c r="B161" s="9" t="s">
        <v>66</v>
      </c>
      <c r="C161" s="9" t="s">
        <v>128</v>
      </c>
      <c r="D161" s="9" t="s">
        <v>285</v>
      </c>
      <c r="E161" s="9" t="s">
        <v>69</v>
      </c>
      <c r="F161" s="10">
        <v>0.27</v>
      </c>
      <c r="G161" s="10">
        <v>0.61</v>
      </c>
      <c r="H161" s="9" t="s">
        <v>70</v>
      </c>
      <c r="I161" s="9"/>
      <c r="J161" s="10">
        <v>2013</v>
      </c>
      <c r="K161" s="9" t="s">
        <v>88</v>
      </c>
      <c r="L161" s="11">
        <v>41394</v>
      </c>
      <c r="M161" s="11">
        <v>41425</v>
      </c>
      <c r="N161" s="10">
        <v>2.4500000000000002</v>
      </c>
      <c r="O161" s="10">
        <v>6</v>
      </c>
      <c r="P161" s="10">
        <v>5.97</v>
      </c>
      <c r="Q161" s="10">
        <v>0.5</v>
      </c>
      <c r="R161" s="10">
        <v>5.96</v>
      </c>
      <c r="S161" s="10">
        <v>7.07</v>
      </c>
      <c r="T161" s="9" t="s">
        <v>72</v>
      </c>
      <c r="U161" s="9" t="s">
        <v>73</v>
      </c>
      <c r="V161" s="9" t="s">
        <v>74</v>
      </c>
      <c r="W161" s="10">
        <f>VLOOKUP(V161,Tables!$M$2:$N$9,2,FALSE)</f>
        <v>0.44</v>
      </c>
      <c r="X161" s="10">
        <f>VLOOKUP(V161,Tables!$M$2:$P$9,3,FALSE)</f>
        <v>0.19</v>
      </c>
      <c r="Y161" s="10">
        <f>VLOOKUP(V161,Tables!$M$2:$P$9,4,FALSE)</f>
        <v>2.5000000000000001E-2</v>
      </c>
      <c r="Z161" s="10">
        <v>19.2</v>
      </c>
      <c r="AA161" s="10">
        <v>415.5</v>
      </c>
      <c r="AB161" s="10">
        <v>548.51028388112763</v>
      </c>
      <c r="AC161" s="10">
        <v>24.25</v>
      </c>
      <c r="AD161" s="10">
        <v>110000</v>
      </c>
      <c r="AE161" s="10">
        <v>269.5</v>
      </c>
      <c r="AF161" s="10">
        <v>101300</v>
      </c>
      <c r="AG161" s="10">
        <v>607.79999999999995</v>
      </c>
      <c r="AH161" s="10">
        <v>0</v>
      </c>
      <c r="AI161" s="10">
        <v>0</v>
      </c>
      <c r="AJ161" s="10">
        <v>0</v>
      </c>
      <c r="AK161" s="10">
        <v>338.3</v>
      </c>
      <c r="AL161" s="10">
        <v>334.24799999999999</v>
      </c>
      <c r="AM161" s="10">
        <v>1.2281998226426249</v>
      </c>
      <c r="AN161" s="10">
        <v>1.2430889638831049</v>
      </c>
      <c r="AO161" s="10">
        <v>8700</v>
      </c>
      <c r="AP161" s="10">
        <v>1786</v>
      </c>
      <c r="AQ161" s="10">
        <v>-387.12</v>
      </c>
      <c r="AR161" s="10">
        <v>3.22</v>
      </c>
      <c r="AS161" s="10">
        <v>3.23</v>
      </c>
      <c r="AT161" s="10">
        <v>2.89</v>
      </c>
      <c r="AU161" s="10">
        <v>415.5</v>
      </c>
      <c r="AV161" s="10">
        <v>2.0179999999999998</v>
      </c>
      <c r="AW161" s="12"/>
      <c r="AX161" s="9" t="s">
        <v>75</v>
      </c>
      <c r="AY161" s="9" t="s">
        <v>286</v>
      </c>
      <c r="AZ161" s="12" t="s">
        <v>77</v>
      </c>
      <c r="BA161" s="12"/>
      <c r="BB161" s="10">
        <v>0</v>
      </c>
      <c r="BC161" s="10">
        <v>2</v>
      </c>
      <c r="BD161" s="10">
        <v>17.97</v>
      </c>
      <c r="BE161" s="10">
        <v>0</v>
      </c>
      <c r="BF161" s="10">
        <v>0</v>
      </c>
      <c r="BG161" s="10">
        <v>0</v>
      </c>
      <c r="BH161" s="10">
        <v>0</v>
      </c>
      <c r="BI161" s="10">
        <v>2</v>
      </c>
      <c r="BJ161" s="10">
        <v>8700</v>
      </c>
      <c r="BK161" s="10">
        <v>7.9090909090909092</v>
      </c>
      <c r="BL161" s="10">
        <v>1.2114664361855374</v>
      </c>
      <c r="BM161" s="10">
        <v>190</v>
      </c>
      <c r="BN161" s="9" t="s">
        <v>78</v>
      </c>
      <c r="BO161" s="9" t="s">
        <v>78</v>
      </c>
      <c r="BP161" s="12"/>
      <c r="BQ161" s="12"/>
    </row>
    <row r="162" spans="1:69" s="13" customFormat="1" ht="15" customHeight="1" x14ac:dyDescent="0.25">
      <c r="A162" s="9" t="s">
        <v>65</v>
      </c>
      <c r="B162" s="9" t="s">
        <v>66</v>
      </c>
      <c r="C162" s="9" t="s">
        <v>128</v>
      </c>
      <c r="D162" s="9" t="s">
        <v>285</v>
      </c>
      <c r="E162" s="9" t="s">
        <v>69</v>
      </c>
      <c r="F162" s="10">
        <v>0.61</v>
      </c>
      <c r="G162" s="10">
        <v>1.37</v>
      </c>
      <c r="H162" s="9" t="s">
        <v>70</v>
      </c>
      <c r="I162" s="9"/>
      <c r="J162" s="10">
        <v>2013</v>
      </c>
      <c r="K162" s="9" t="s">
        <v>88</v>
      </c>
      <c r="L162" s="11">
        <v>41425</v>
      </c>
      <c r="M162" s="11">
        <v>41455</v>
      </c>
      <c r="N162" s="10">
        <v>6</v>
      </c>
      <c r="O162" s="10">
        <v>14</v>
      </c>
      <c r="P162" s="10">
        <v>13.66</v>
      </c>
      <c r="Q162" s="10">
        <v>2.4900000000000002</v>
      </c>
      <c r="R162" s="10">
        <v>13.6</v>
      </c>
      <c r="S162" s="10">
        <v>15.1</v>
      </c>
      <c r="T162" s="9" t="s">
        <v>72</v>
      </c>
      <c r="U162" s="9" t="s">
        <v>73</v>
      </c>
      <c r="V162" s="9" t="s">
        <v>74</v>
      </c>
      <c r="W162" s="10">
        <f>VLOOKUP(V162,Tables!$M$2:$N$9,2,FALSE)</f>
        <v>0.44</v>
      </c>
      <c r="X162" s="10">
        <f>VLOOKUP(V162,Tables!$M$2:$P$9,3,FALSE)</f>
        <v>0.19</v>
      </c>
      <c r="Y162" s="10">
        <f>VLOOKUP(V162,Tables!$M$2:$P$9,4,FALSE)</f>
        <v>2.5000000000000001E-2</v>
      </c>
      <c r="Z162" s="10">
        <v>19.2</v>
      </c>
      <c r="AA162" s="10">
        <v>880.5</v>
      </c>
      <c r="AB162" s="10">
        <v>1052.6728360496099</v>
      </c>
      <c r="AC162" s="10">
        <v>16.36</v>
      </c>
      <c r="AD162" s="10">
        <v>101300</v>
      </c>
      <c r="AE162" s="10">
        <v>607.79999999999995</v>
      </c>
      <c r="AF162" s="10">
        <v>97605</v>
      </c>
      <c r="AG162" s="10">
        <v>1366.47</v>
      </c>
      <c r="AH162" s="10">
        <v>0</v>
      </c>
      <c r="AI162" s="10">
        <v>0</v>
      </c>
      <c r="AJ162" s="10">
        <v>0</v>
      </c>
      <c r="AK162" s="10">
        <v>758.67</v>
      </c>
      <c r="AL162" s="10">
        <v>719.62800000000004</v>
      </c>
      <c r="AM162" s="10">
        <v>1.1605836529716478</v>
      </c>
      <c r="AN162" s="10">
        <v>1.2235488335640081</v>
      </c>
      <c r="AO162" s="10">
        <v>3955</v>
      </c>
      <c r="AP162" s="10">
        <v>1300</v>
      </c>
      <c r="AQ162" s="10">
        <v>-204.23</v>
      </c>
      <c r="AR162" s="10">
        <v>3.13</v>
      </c>
      <c r="AS162" s="10">
        <v>3.19</v>
      </c>
      <c r="AT162" s="10">
        <v>2.82</v>
      </c>
      <c r="AU162" s="10">
        <v>770.5</v>
      </c>
      <c r="AV162" s="10">
        <v>2.0219999999999998</v>
      </c>
      <c r="AW162" s="12"/>
      <c r="AX162" s="9" t="s">
        <v>75</v>
      </c>
      <c r="AY162" s="9" t="s">
        <v>286</v>
      </c>
      <c r="AZ162" s="12" t="s">
        <v>77</v>
      </c>
      <c r="BA162" s="12"/>
      <c r="BB162" s="10">
        <v>0</v>
      </c>
      <c r="BC162" s="10">
        <v>2</v>
      </c>
      <c r="BD162" s="10">
        <v>13.26</v>
      </c>
      <c r="BE162" s="10">
        <v>0</v>
      </c>
      <c r="BF162" s="10">
        <v>0</v>
      </c>
      <c r="BG162" s="10">
        <v>0</v>
      </c>
      <c r="BH162" s="10">
        <v>0</v>
      </c>
      <c r="BI162" s="10">
        <v>2</v>
      </c>
      <c r="BJ162" s="10">
        <v>12395</v>
      </c>
      <c r="BK162" s="10">
        <v>11.268181818181818</v>
      </c>
      <c r="BL162" s="10">
        <v>1.1647991897049115</v>
      </c>
      <c r="BM162" s="10">
        <v>108</v>
      </c>
      <c r="BN162" s="9" t="s">
        <v>78</v>
      </c>
      <c r="BO162" s="9" t="s">
        <v>78</v>
      </c>
      <c r="BP162" s="12"/>
      <c r="BQ162" s="12"/>
    </row>
    <row r="163" spans="1:69" s="13" customFormat="1" ht="15" customHeight="1" x14ac:dyDescent="0.25">
      <c r="A163" s="9" t="s">
        <v>65</v>
      </c>
      <c r="B163" s="9" t="s">
        <v>66</v>
      </c>
      <c r="C163" s="9" t="s">
        <v>136</v>
      </c>
      <c r="D163" s="9" t="s">
        <v>137</v>
      </c>
      <c r="E163" s="9" t="s">
        <v>69</v>
      </c>
      <c r="F163" s="10">
        <v>0.26</v>
      </c>
      <c r="G163" s="10">
        <v>0.44</v>
      </c>
      <c r="H163" s="9" t="s">
        <v>70</v>
      </c>
      <c r="I163" s="9"/>
      <c r="J163" s="10">
        <v>2013</v>
      </c>
      <c r="K163" s="9" t="s">
        <v>88</v>
      </c>
      <c r="L163" s="11">
        <v>41373</v>
      </c>
      <c r="M163" s="11">
        <v>41394</v>
      </c>
      <c r="N163" s="10">
        <v>2.37</v>
      </c>
      <c r="O163" s="10">
        <v>4</v>
      </c>
      <c r="P163" s="10">
        <v>4.46</v>
      </c>
      <c r="Q163" s="10">
        <v>-10.31</v>
      </c>
      <c r="R163" s="10">
        <v>4.4400000000000004</v>
      </c>
      <c r="S163" s="10">
        <v>4.05</v>
      </c>
      <c r="T163" s="9" t="s">
        <v>72</v>
      </c>
      <c r="U163" s="9" t="s">
        <v>73</v>
      </c>
      <c r="V163" s="9" t="s">
        <v>74</v>
      </c>
      <c r="W163" s="10">
        <f>VLOOKUP(V163,Tables!$M$2:$N$9,2,FALSE)</f>
        <v>0.44</v>
      </c>
      <c r="X163" s="10">
        <f>VLOOKUP(V163,Tables!$M$2:$P$9,3,FALSE)</f>
        <v>0.19</v>
      </c>
      <c r="Y163" s="10">
        <f>VLOOKUP(V163,Tables!$M$2:$P$9,4,FALSE)</f>
        <v>2.5000000000000001E-2</v>
      </c>
      <c r="Z163" s="10">
        <v>19.2</v>
      </c>
      <c r="AA163" s="10">
        <v>301.5</v>
      </c>
      <c r="AB163" s="10">
        <v>238.61062211765213</v>
      </c>
      <c r="AC163" s="10">
        <v>-26.36</v>
      </c>
      <c r="AD163" s="10">
        <v>110000</v>
      </c>
      <c r="AE163" s="10">
        <v>260.7</v>
      </c>
      <c r="AF163" s="10">
        <v>109240</v>
      </c>
      <c r="AG163" s="10">
        <v>436.96</v>
      </c>
      <c r="AH163" s="10">
        <v>0</v>
      </c>
      <c r="AI163" s="10">
        <v>0</v>
      </c>
      <c r="AJ163" s="10">
        <v>0</v>
      </c>
      <c r="AK163" s="10">
        <v>176.26</v>
      </c>
      <c r="AL163" s="10">
        <v>224.32560000000001</v>
      </c>
      <c r="AM163" s="10">
        <v>1.7105412458867582</v>
      </c>
      <c r="AN163" s="10">
        <v>1.3440285014282811</v>
      </c>
      <c r="AO163" s="10">
        <v>760</v>
      </c>
      <c r="AP163" s="10">
        <v>1460</v>
      </c>
      <c r="AQ163" s="10">
        <v>47.95</v>
      </c>
      <c r="AR163" s="10">
        <v>4.21</v>
      </c>
      <c r="AS163" s="10">
        <v>3.97</v>
      </c>
      <c r="AT163" s="10">
        <v>2.4900000000000002</v>
      </c>
      <c r="AU163" s="10">
        <v>301.5</v>
      </c>
      <c r="AV163" s="10">
        <v>2.0169999999999999</v>
      </c>
      <c r="AW163" s="12"/>
      <c r="AX163" s="9" t="s">
        <v>75</v>
      </c>
      <c r="AY163" s="9" t="s">
        <v>138</v>
      </c>
      <c r="AZ163" s="12" t="s">
        <v>77</v>
      </c>
      <c r="BA163" s="12"/>
      <c r="BB163" s="10">
        <v>0</v>
      </c>
      <c r="BC163" s="10">
        <v>0</v>
      </c>
      <c r="BD163" s="10">
        <v>15.99</v>
      </c>
      <c r="BE163" s="10">
        <v>0</v>
      </c>
      <c r="BF163" s="10">
        <v>0</v>
      </c>
      <c r="BG163" s="10">
        <v>0</v>
      </c>
      <c r="BH163" s="10">
        <v>0</v>
      </c>
      <c r="BI163" s="10">
        <v>1</v>
      </c>
      <c r="BJ163" s="10">
        <v>760</v>
      </c>
      <c r="BK163" s="10">
        <v>0.69090909090909092</v>
      </c>
      <c r="BL163" s="10">
        <v>1.7105412458867582</v>
      </c>
      <c r="BM163" s="10">
        <v>708</v>
      </c>
      <c r="BN163" s="9" t="s">
        <v>78</v>
      </c>
      <c r="BO163" s="9" t="s">
        <v>78</v>
      </c>
      <c r="BP163" s="12"/>
      <c r="BQ163" s="12"/>
    </row>
    <row r="164" spans="1:69" s="13" customFormat="1" ht="15" customHeight="1" x14ac:dyDescent="0.25">
      <c r="A164" s="9" t="s">
        <v>65</v>
      </c>
      <c r="B164" s="9" t="s">
        <v>66</v>
      </c>
      <c r="C164" s="9" t="s">
        <v>136</v>
      </c>
      <c r="D164" s="9" t="s">
        <v>137</v>
      </c>
      <c r="E164" s="9" t="s">
        <v>69</v>
      </c>
      <c r="F164" s="10">
        <v>0.44</v>
      </c>
      <c r="G164" s="10">
        <v>1.06</v>
      </c>
      <c r="H164" s="9" t="s">
        <v>70</v>
      </c>
      <c r="I164" s="9"/>
      <c r="J164" s="10">
        <v>2013</v>
      </c>
      <c r="K164" s="9" t="s">
        <v>88</v>
      </c>
      <c r="L164" s="11">
        <v>41394</v>
      </c>
      <c r="M164" s="11">
        <v>41425</v>
      </c>
      <c r="N164" s="10">
        <v>4</v>
      </c>
      <c r="O164" s="10">
        <v>10</v>
      </c>
      <c r="P164" s="10">
        <v>9.4600000000000009</v>
      </c>
      <c r="Q164" s="10">
        <v>5.71</v>
      </c>
      <c r="R164" s="10">
        <v>9.4499999999999993</v>
      </c>
      <c r="S164" s="10">
        <v>10.28</v>
      </c>
      <c r="T164" s="9" t="s">
        <v>72</v>
      </c>
      <c r="U164" s="9" t="s">
        <v>73</v>
      </c>
      <c r="V164" s="9" t="s">
        <v>74</v>
      </c>
      <c r="W164" s="10">
        <f>VLOOKUP(V164,Tables!$M$2:$N$9,2,FALSE)</f>
        <v>0.44</v>
      </c>
      <c r="X164" s="10">
        <f>VLOOKUP(V164,Tables!$M$2:$P$9,3,FALSE)</f>
        <v>0.19</v>
      </c>
      <c r="Y164" s="10">
        <f>VLOOKUP(V164,Tables!$M$2:$P$9,4,FALSE)</f>
        <v>2.5000000000000001E-2</v>
      </c>
      <c r="Z164" s="10">
        <v>19.2</v>
      </c>
      <c r="AA164" s="10">
        <v>682</v>
      </c>
      <c r="AB164" s="10">
        <v>787.57237202797353</v>
      </c>
      <c r="AC164" s="10">
        <v>13.4</v>
      </c>
      <c r="AD164" s="10">
        <v>109240</v>
      </c>
      <c r="AE164" s="10">
        <v>436.96</v>
      </c>
      <c r="AF164" s="10">
        <v>105925</v>
      </c>
      <c r="AG164" s="10">
        <v>1059.25</v>
      </c>
      <c r="AH164" s="10">
        <v>0</v>
      </c>
      <c r="AI164" s="10">
        <v>0</v>
      </c>
      <c r="AJ164" s="10">
        <v>0</v>
      </c>
      <c r="AK164" s="10">
        <v>622.29</v>
      </c>
      <c r="AL164" s="10">
        <v>564.03125</v>
      </c>
      <c r="AM164" s="10">
        <v>1.095952048080477</v>
      </c>
      <c r="AN164" s="10">
        <v>1.2091528616543852</v>
      </c>
      <c r="AO164" s="10">
        <v>3365</v>
      </c>
      <c r="AP164" s="10">
        <v>1626</v>
      </c>
      <c r="AQ164" s="10">
        <v>-106.95</v>
      </c>
      <c r="AR164" s="10">
        <v>3.13</v>
      </c>
      <c r="AS164" s="10">
        <v>3.23</v>
      </c>
      <c r="AT164" s="10">
        <v>2.96</v>
      </c>
      <c r="AU164" s="10">
        <v>682</v>
      </c>
      <c r="AV164" s="10">
        <v>2.0179999999999998</v>
      </c>
      <c r="AW164" s="12"/>
      <c r="AX164" s="9" t="s">
        <v>75</v>
      </c>
      <c r="AY164" s="9" t="s">
        <v>138</v>
      </c>
      <c r="AZ164" s="12" t="s">
        <v>77</v>
      </c>
      <c r="BA164" s="12"/>
      <c r="BB164" s="10">
        <v>0</v>
      </c>
      <c r="BC164" s="10">
        <v>2</v>
      </c>
      <c r="BD164" s="10">
        <v>17.97</v>
      </c>
      <c r="BE164" s="10">
        <v>0</v>
      </c>
      <c r="BF164" s="10">
        <v>0</v>
      </c>
      <c r="BG164" s="10">
        <v>0</v>
      </c>
      <c r="BH164" s="10">
        <v>0</v>
      </c>
      <c r="BI164" s="10">
        <v>2</v>
      </c>
      <c r="BJ164" s="10">
        <v>4075</v>
      </c>
      <c r="BK164" s="10">
        <v>3.7045454545454546</v>
      </c>
      <c r="BL164" s="10">
        <v>1.2115709723874521</v>
      </c>
      <c r="BM164" s="10">
        <v>708</v>
      </c>
      <c r="BN164" s="9" t="s">
        <v>78</v>
      </c>
      <c r="BO164" s="9" t="s">
        <v>78</v>
      </c>
      <c r="BP164" s="12"/>
      <c r="BQ164" s="12"/>
    </row>
    <row r="165" spans="1:69" s="13" customFormat="1" ht="15" customHeight="1" x14ac:dyDescent="0.25">
      <c r="A165" s="9" t="s">
        <v>65</v>
      </c>
      <c r="B165" s="9" t="s">
        <v>66</v>
      </c>
      <c r="C165" s="9" t="s">
        <v>136</v>
      </c>
      <c r="D165" s="9" t="s">
        <v>137</v>
      </c>
      <c r="E165" s="9" t="s">
        <v>69</v>
      </c>
      <c r="F165" s="10">
        <v>1.06</v>
      </c>
      <c r="G165" s="10">
        <v>2.21</v>
      </c>
      <c r="H165" s="9" t="s">
        <v>70</v>
      </c>
      <c r="I165" s="9"/>
      <c r="J165" s="10">
        <v>2013</v>
      </c>
      <c r="K165" s="9" t="s">
        <v>88</v>
      </c>
      <c r="L165" s="11">
        <v>41425</v>
      </c>
      <c r="M165" s="11">
        <v>41455</v>
      </c>
      <c r="N165" s="10">
        <v>10</v>
      </c>
      <c r="O165" s="10">
        <v>21</v>
      </c>
      <c r="P165" s="10">
        <v>20.34</v>
      </c>
      <c r="Q165" s="10">
        <v>3.24</v>
      </c>
      <c r="R165" s="10">
        <v>20.32</v>
      </c>
      <c r="S165" s="10">
        <v>22.19</v>
      </c>
      <c r="T165" s="9" t="s">
        <v>79</v>
      </c>
      <c r="U165" s="9" t="s">
        <v>73</v>
      </c>
      <c r="V165" s="9" t="s">
        <v>74</v>
      </c>
      <c r="W165" s="10">
        <f>VLOOKUP(V165,Tables!$M$2:$N$9,2,FALSE)</f>
        <v>0.44</v>
      </c>
      <c r="X165" s="10">
        <f>VLOOKUP(V165,Tables!$M$2:$P$9,3,FALSE)</f>
        <v>0.19</v>
      </c>
      <c r="Y165" s="10">
        <f>VLOOKUP(V165,Tables!$M$2:$P$9,4,FALSE)</f>
        <v>2.5000000000000001E-2</v>
      </c>
      <c r="Z165" s="10">
        <v>19.2</v>
      </c>
      <c r="AA165" s="10">
        <v>1321</v>
      </c>
      <c r="AB165" s="10">
        <v>1567.9696449463718</v>
      </c>
      <c r="AC165" s="10">
        <v>15.75</v>
      </c>
      <c r="AD165" s="10">
        <v>105925</v>
      </c>
      <c r="AE165" s="10">
        <v>1059.25</v>
      </c>
      <c r="AF165" s="10">
        <v>105215</v>
      </c>
      <c r="AG165" s="10">
        <v>2209.5149999999999</v>
      </c>
      <c r="AH165" s="10">
        <v>0</v>
      </c>
      <c r="AI165" s="10">
        <v>0</v>
      </c>
      <c r="AJ165" s="10">
        <v>0</v>
      </c>
      <c r="AK165" s="10">
        <v>1150.2650000000001</v>
      </c>
      <c r="AL165" s="10">
        <v>1078.7188000000001</v>
      </c>
      <c r="AM165" s="10">
        <v>1.1484310137229248</v>
      </c>
      <c r="AN165" s="10">
        <v>1.2246008876456034</v>
      </c>
      <c r="AO165" s="10">
        <v>795</v>
      </c>
      <c r="AP165" s="10">
        <v>1158</v>
      </c>
      <c r="AQ165" s="10">
        <v>31.35</v>
      </c>
      <c r="AR165" s="10">
        <v>2.81</v>
      </c>
      <c r="AS165" s="10">
        <v>2.87</v>
      </c>
      <c r="AT165" s="10">
        <v>2.4700000000000002</v>
      </c>
      <c r="AU165" s="10">
        <v>720</v>
      </c>
      <c r="AV165" s="10">
        <v>1.7010000000000001</v>
      </c>
      <c r="AW165" s="12"/>
      <c r="AX165" s="9" t="s">
        <v>75</v>
      </c>
      <c r="AY165" s="9" t="s">
        <v>138</v>
      </c>
      <c r="AZ165" s="12" t="s">
        <v>77</v>
      </c>
      <c r="BA165" s="12"/>
      <c r="BB165" s="10">
        <v>0</v>
      </c>
      <c r="BC165" s="10">
        <v>2</v>
      </c>
      <c r="BD165" s="10">
        <v>13.26</v>
      </c>
      <c r="BE165" s="10">
        <v>0</v>
      </c>
      <c r="BF165" s="10">
        <v>0</v>
      </c>
      <c r="BG165" s="10">
        <v>0</v>
      </c>
      <c r="BH165" s="10">
        <v>0</v>
      </c>
      <c r="BI165" s="10">
        <v>2</v>
      </c>
      <c r="BJ165" s="10">
        <v>4785</v>
      </c>
      <c r="BK165" s="10">
        <v>4.3499999999999996</v>
      </c>
      <c r="BL165" s="10">
        <v>1.1614750502228277</v>
      </c>
      <c r="BM165" s="10">
        <v>708</v>
      </c>
      <c r="BN165" s="9" t="s">
        <v>78</v>
      </c>
      <c r="BO165" s="9" t="s">
        <v>78</v>
      </c>
      <c r="BP165" s="12"/>
      <c r="BQ165" s="12"/>
    </row>
    <row r="166" spans="1:69" s="13" customFormat="1" ht="15" customHeight="1" x14ac:dyDescent="0.25">
      <c r="A166" s="9" t="s">
        <v>65</v>
      </c>
      <c r="B166" s="9" t="s">
        <v>66</v>
      </c>
      <c r="C166" s="9" t="s">
        <v>136</v>
      </c>
      <c r="D166" s="9" t="s">
        <v>139</v>
      </c>
      <c r="E166" s="9" t="s">
        <v>69</v>
      </c>
      <c r="F166" s="10">
        <v>0.55000000000000004</v>
      </c>
      <c r="G166" s="10">
        <v>1.29</v>
      </c>
      <c r="H166" s="9" t="s">
        <v>86</v>
      </c>
      <c r="I166" s="9"/>
      <c r="J166" s="10">
        <v>2015</v>
      </c>
      <c r="K166" s="9" t="s">
        <v>88</v>
      </c>
      <c r="L166" s="11">
        <v>42103</v>
      </c>
      <c r="M166" s="11">
        <v>42152</v>
      </c>
      <c r="N166" s="10">
        <v>4.6100000000000003</v>
      </c>
      <c r="O166" s="10">
        <v>11.07</v>
      </c>
      <c r="P166" s="10">
        <v>12.06</v>
      </c>
      <c r="Q166" s="10">
        <v>-8.2100000000000009</v>
      </c>
      <c r="R166" s="10">
        <v>11.61</v>
      </c>
      <c r="S166" s="10">
        <v>15.06</v>
      </c>
      <c r="T166" s="9" t="s">
        <v>72</v>
      </c>
      <c r="U166" s="9" t="s">
        <v>73</v>
      </c>
      <c r="V166" s="9" t="s">
        <v>74</v>
      </c>
      <c r="W166" s="10">
        <f>VLOOKUP(V166,Tables!$M$2:$N$9,2,FALSE)</f>
        <v>0.44</v>
      </c>
      <c r="X166" s="10">
        <f>VLOOKUP(V166,Tables!$M$2:$P$9,3,FALSE)</f>
        <v>0.19</v>
      </c>
      <c r="Y166" s="10">
        <f>VLOOKUP(V166,Tables!$M$2:$P$9,4,FALSE)</f>
        <v>2.5000000000000001E-2</v>
      </c>
      <c r="Z166" s="10">
        <v>19.2</v>
      </c>
      <c r="AA166" s="10">
        <v>1026</v>
      </c>
      <c r="AB166" s="10">
        <v>1443.8862051114638</v>
      </c>
      <c r="AC166" s="10">
        <v>28.94</v>
      </c>
      <c r="AD166" s="10">
        <v>119600</v>
      </c>
      <c r="AE166" s="10">
        <v>551.35599999999999</v>
      </c>
      <c r="AF166" s="10">
        <v>116730</v>
      </c>
      <c r="AG166" s="10">
        <v>1292.2011</v>
      </c>
      <c r="AH166" s="10">
        <v>0</v>
      </c>
      <c r="AI166" s="10">
        <v>0</v>
      </c>
      <c r="AJ166" s="10">
        <v>0</v>
      </c>
      <c r="AK166" s="10">
        <v>740.8451</v>
      </c>
      <c r="AL166" s="10">
        <v>803.87929999999994</v>
      </c>
      <c r="AM166" s="10">
        <v>1.3849048876748999</v>
      </c>
      <c r="AN166" s="10">
        <v>1.2763110083814821</v>
      </c>
      <c r="AO166" s="10">
        <v>2870</v>
      </c>
      <c r="AP166" s="10">
        <v>2637</v>
      </c>
      <c r="AQ166" s="10">
        <v>-8.84</v>
      </c>
      <c r="AR166" s="10">
        <v>2.41</v>
      </c>
      <c r="AS166" s="10">
        <v>2.34</v>
      </c>
      <c r="AT166" s="10">
        <v>1.79</v>
      </c>
      <c r="AU166" s="10">
        <v>836</v>
      </c>
      <c r="AV166" s="10">
        <v>1.9650000000000001</v>
      </c>
      <c r="AW166" s="12"/>
      <c r="AX166" s="9" t="s">
        <v>123</v>
      </c>
      <c r="AY166" s="12"/>
      <c r="AZ166" s="12" t="s">
        <v>77</v>
      </c>
      <c r="BA166" s="12"/>
      <c r="BB166" s="10">
        <v>0</v>
      </c>
      <c r="BC166" s="10">
        <v>1</v>
      </c>
      <c r="BD166" s="10">
        <v>17.27</v>
      </c>
      <c r="BE166" s="10">
        <v>0</v>
      </c>
      <c r="BF166" s="10">
        <v>0</v>
      </c>
      <c r="BG166" s="10">
        <v>0</v>
      </c>
      <c r="BH166" s="10">
        <v>0</v>
      </c>
      <c r="BI166" s="10">
        <v>1</v>
      </c>
      <c r="BJ166" s="10">
        <v>2675</v>
      </c>
      <c r="BK166" s="10">
        <v>2.2366220735785953</v>
      </c>
      <c r="BL166" s="10">
        <v>1.3808701702770387</v>
      </c>
      <c r="BM166" s="10">
        <v>708</v>
      </c>
      <c r="BN166" s="9" t="s">
        <v>78</v>
      </c>
      <c r="BO166" s="9" t="s">
        <v>134</v>
      </c>
      <c r="BP166" s="12"/>
      <c r="BQ166" s="12"/>
    </row>
    <row r="167" spans="1:69" s="13" customFormat="1" ht="15" customHeight="1" x14ac:dyDescent="0.25">
      <c r="A167" s="9" t="s">
        <v>65</v>
      </c>
      <c r="B167" s="9" t="s">
        <v>66</v>
      </c>
      <c r="C167" s="9" t="s">
        <v>136</v>
      </c>
      <c r="D167" s="9" t="s">
        <v>139</v>
      </c>
      <c r="E167" s="9" t="s">
        <v>69</v>
      </c>
      <c r="F167" s="10">
        <v>1.29</v>
      </c>
      <c r="G167" s="10">
        <v>6.87</v>
      </c>
      <c r="H167" s="9" t="s">
        <v>86</v>
      </c>
      <c r="I167" s="9"/>
      <c r="J167" s="10">
        <v>2015</v>
      </c>
      <c r="K167" s="9" t="s">
        <v>88</v>
      </c>
      <c r="L167" s="11">
        <v>42152</v>
      </c>
      <c r="M167" s="11">
        <v>42238</v>
      </c>
      <c r="N167" s="10">
        <v>11.07</v>
      </c>
      <c r="O167" s="10">
        <v>60.96</v>
      </c>
      <c r="P167" s="10">
        <v>62.62</v>
      </c>
      <c r="Q167" s="10">
        <v>-2.65</v>
      </c>
      <c r="R167" s="10">
        <v>63.87</v>
      </c>
      <c r="S167" s="10">
        <v>57.49</v>
      </c>
      <c r="T167" s="9" t="s">
        <v>89</v>
      </c>
      <c r="U167" s="9" t="s">
        <v>90</v>
      </c>
      <c r="V167" s="9" t="s">
        <v>74</v>
      </c>
      <c r="W167" s="10">
        <f>VLOOKUP(V167,Tables!$M$2:$N$9,2,FALSE)</f>
        <v>0.44</v>
      </c>
      <c r="X167" s="10">
        <f>VLOOKUP(V167,Tables!$M$2:$P$9,3,FALSE)</f>
        <v>0.19</v>
      </c>
      <c r="Y167" s="10">
        <f>VLOOKUP(V167,Tables!$M$2:$P$9,4,FALSE)</f>
        <v>2.5000000000000001E-2</v>
      </c>
      <c r="Z167" s="10">
        <v>19.2</v>
      </c>
      <c r="AA167" s="10">
        <v>7226.5</v>
      </c>
      <c r="AB167" s="10">
        <v>6370.5004964039317</v>
      </c>
      <c r="AC167" s="10">
        <v>-13.44</v>
      </c>
      <c r="AD167" s="10">
        <v>116730</v>
      </c>
      <c r="AE167" s="10">
        <v>1292.2011</v>
      </c>
      <c r="AF167" s="10">
        <v>112654</v>
      </c>
      <c r="AG167" s="10">
        <v>6867.3878400000003</v>
      </c>
      <c r="AH167" s="10">
        <v>0</v>
      </c>
      <c r="AI167" s="10">
        <v>0</v>
      </c>
      <c r="AJ167" s="10">
        <v>0</v>
      </c>
      <c r="AK167" s="10">
        <v>5575.1867400000001</v>
      </c>
      <c r="AL167" s="10">
        <v>5903.0098799999996</v>
      </c>
      <c r="AM167" s="10">
        <v>1.296189766730576</v>
      </c>
      <c r="AN167" s="10">
        <v>1.224205980830918</v>
      </c>
      <c r="AO167" s="10">
        <v>3486</v>
      </c>
      <c r="AP167" s="10">
        <v>3277</v>
      </c>
      <c r="AQ167" s="10">
        <v>-6.38</v>
      </c>
      <c r="AR167" s="10">
        <v>2.52</v>
      </c>
      <c r="AS167" s="10">
        <v>2.44</v>
      </c>
      <c r="AT167" s="10">
        <v>1.98</v>
      </c>
      <c r="AU167" s="10">
        <v>3556.5</v>
      </c>
      <c r="AV167" s="10">
        <v>1.25</v>
      </c>
      <c r="AW167" s="12"/>
      <c r="AX167" s="9" t="s">
        <v>123</v>
      </c>
      <c r="AY167" s="12"/>
      <c r="AZ167" s="12" t="s">
        <v>77</v>
      </c>
      <c r="BA167" s="12"/>
      <c r="BB167" s="10">
        <v>0</v>
      </c>
      <c r="BC167" s="10">
        <v>2</v>
      </c>
      <c r="BD167" s="10">
        <v>23.5</v>
      </c>
      <c r="BE167" s="10">
        <v>0</v>
      </c>
      <c r="BF167" s="10">
        <v>0</v>
      </c>
      <c r="BG167" s="10">
        <v>0</v>
      </c>
      <c r="BH167" s="10">
        <v>0</v>
      </c>
      <c r="BI167" s="10">
        <v>2</v>
      </c>
      <c r="BJ167" s="10">
        <v>6056</v>
      </c>
      <c r="BK167" s="10">
        <v>5.063545150501672</v>
      </c>
      <c r="BL167" s="10">
        <v>1.3013696574053457</v>
      </c>
      <c r="BM167" s="10">
        <v>708</v>
      </c>
      <c r="BN167" s="9" t="s">
        <v>78</v>
      </c>
      <c r="BO167" s="9" t="s">
        <v>78</v>
      </c>
      <c r="BP167" s="12"/>
      <c r="BQ167" s="12"/>
    </row>
    <row r="168" spans="1:69" s="13" customFormat="1" ht="15" customHeight="1" x14ac:dyDescent="0.25">
      <c r="A168" s="9" t="s">
        <v>65</v>
      </c>
      <c r="B168" s="9" t="s">
        <v>66</v>
      </c>
      <c r="C168" s="9" t="s">
        <v>309</v>
      </c>
      <c r="D168" s="9" t="s">
        <v>310</v>
      </c>
      <c r="E168" s="9" t="s">
        <v>69</v>
      </c>
      <c r="F168" s="10">
        <v>5.32</v>
      </c>
      <c r="G168" s="10">
        <v>5.83</v>
      </c>
      <c r="H168" s="9" t="s">
        <v>70</v>
      </c>
      <c r="I168" s="9"/>
      <c r="J168" s="10">
        <v>2012</v>
      </c>
      <c r="K168" s="9" t="s">
        <v>88</v>
      </c>
      <c r="L168" s="11">
        <v>41364</v>
      </c>
      <c r="M168" s="11">
        <v>41394</v>
      </c>
      <c r="N168" s="10">
        <v>185</v>
      </c>
      <c r="O168" s="10">
        <v>204</v>
      </c>
      <c r="P168" s="10">
        <v>202.27</v>
      </c>
      <c r="Q168" s="10">
        <v>0.86</v>
      </c>
      <c r="R168" s="10">
        <v>202.52</v>
      </c>
      <c r="S168" s="10">
        <v>201.84</v>
      </c>
      <c r="T168" s="9" t="s">
        <v>81</v>
      </c>
      <c r="U168" s="9" t="s">
        <v>82</v>
      </c>
      <c r="V168" s="9" t="s">
        <v>74</v>
      </c>
      <c r="W168" s="10">
        <f>VLOOKUP(V168,Tables!$M$2:$N$9,2,FALSE)</f>
        <v>0.44</v>
      </c>
      <c r="X168" s="10">
        <f>VLOOKUP(V168,Tables!$M$2:$P$9,3,FALSE)</f>
        <v>0.19</v>
      </c>
      <c r="Y168" s="10">
        <f>VLOOKUP(V168,Tables!$M$2:$P$9,4,FALSE)</f>
        <v>2.5000000000000001E-2</v>
      </c>
      <c r="Z168" s="10">
        <v>19.2</v>
      </c>
      <c r="AA168" s="10">
        <v>3125</v>
      </c>
      <c r="AB168" s="10">
        <v>3038.7068427096192</v>
      </c>
      <c r="AC168" s="10">
        <v>-2.84</v>
      </c>
      <c r="AD168" s="10">
        <v>80558</v>
      </c>
      <c r="AE168" s="10">
        <v>14903.23</v>
      </c>
      <c r="AF168" s="10">
        <v>79993</v>
      </c>
      <c r="AG168" s="10">
        <v>16318.572</v>
      </c>
      <c r="AH168" s="10">
        <v>0</v>
      </c>
      <c r="AI168" s="10">
        <v>0</v>
      </c>
      <c r="AJ168" s="10">
        <v>0</v>
      </c>
      <c r="AK168" s="10">
        <v>1415.3420000000001</v>
      </c>
      <c r="AL168" s="10">
        <v>1296.95236</v>
      </c>
      <c r="AM168" s="10">
        <v>2.2079469131842338</v>
      </c>
      <c r="AN168" s="10">
        <v>2.4094948252378368</v>
      </c>
      <c r="AO168" s="10">
        <v>565</v>
      </c>
      <c r="AP168" s="10">
        <v>726</v>
      </c>
      <c r="AQ168" s="10">
        <v>22.18</v>
      </c>
      <c r="AR168" s="10">
        <v>0.67</v>
      </c>
      <c r="AS168" s="10">
        <v>0.67</v>
      </c>
      <c r="AT168" s="10">
        <v>0.33</v>
      </c>
      <c r="AU168" s="10">
        <v>3125</v>
      </c>
      <c r="AV168" s="10">
        <v>1.1839999999999999</v>
      </c>
      <c r="AW168" s="12"/>
      <c r="AX168" s="9" t="s">
        <v>75</v>
      </c>
      <c r="AY168" s="9" t="s">
        <v>311</v>
      </c>
      <c r="AZ168" s="12" t="s">
        <v>77</v>
      </c>
      <c r="BA168" s="12"/>
      <c r="BB168" s="10">
        <v>0</v>
      </c>
      <c r="BC168" s="10">
        <v>6</v>
      </c>
      <c r="BD168" s="10">
        <v>15.92</v>
      </c>
      <c r="BE168" s="10">
        <v>0</v>
      </c>
      <c r="BF168" s="10">
        <v>0</v>
      </c>
      <c r="BG168" s="10">
        <v>0</v>
      </c>
      <c r="BH168" s="10">
        <v>0</v>
      </c>
      <c r="BI168" s="10">
        <v>2</v>
      </c>
      <c r="BJ168" s="10">
        <v>1890</v>
      </c>
      <c r="BK168" s="10">
        <v>2.3081714153120916</v>
      </c>
      <c r="BL168" s="10">
        <v>2.9805554067825337</v>
      </c>
      <c r="BM168" s="10">
        <v>708</v>
      </c>
      <c r="BN168" s="9" t="s">
        <v>78</v>
      </c>
      <c r="BO168" s="9" t="s">
        <v>78</v>
      </c>
      <c r="BP168" s="12"/>
      <c r="BQ168" s="12"/>
    </row>
    <row r="169" spans="1:69" s="13" customFormat="1" ht="15" customHeight="1" x14ac:dyDescent="0.25">
      <c r="A169" s="9" t="s">
        <v>65</v>
      </c>
      <c r="B169" s="9" t="s">
        <v>66</v>
      </c>
      <c r="C169" s="9" t="s">
        <v>309</v>
      </c>
      <c r="D169" s="9" t="s">
        <v>310</v>
      </c>
      <c r="E169" s="9" t="s">
        <v>69</v>
      </c>
      <c r="F169" s="10">
        <v>5.83</v>
      </c>
      <c r="G169" s="10">
        <v>6.72</v>
      </c>
      <c r="H169" s="9" t="s">
        <v>70</v>
      </c>
      <c r="I169" s="9"/>
      <c r="J169" s="10">
        <v>2012</v>
      </c>
      <c r="K169" s="9" t="s">
        <v>88</v>
      </c>
      <c r="L169" s="11">
        <v>41394</v>
      </c>
      <c r="M169" s="11">
        <v>41425</v>
      </c>
      <c r="N169" s="10">
        <v>204</v>
      </c>
      <c r="O169" s="10">
        <v>237</v>
      </c>
      <c r="P169" s="10">
        <v>236.08</v>
      </c>
      <c r="Q169" s="10">
        <v>0.39</v>
      </c>
      <c r="R169" s="10">
        <v>236.15</v>
      </c>
      <c r="S169" s="10">
        <v>235.92</v>
      </c>
      <c r="T169" s="9" t="s">
        <v>81</v>
      </c>
      <c r="U169" s="9" t="s">
        <v>82</v>
      </c>
      <c r="V169" s="9" t="s">
        <v>74</v>
      </c>
      <c r="W169" s="10">
        <f>VLOOKUP(V169,Tables!$M$2:$N$9,2,FALSE)</f>
        <v>0.44</v>
      </c>
      <c r="X169" s="10">
        <f>VLOOKUP(V169,Tables!$M$2:$P$9,3,FALSE)</f>
        <v>0.19</v>
      </c>
      <c r="Y169" s="10">
        <f>VLOOKUP(V169,Tables!$M$2:$P$9,4,FALSE)</f>
        <v>2.5000000000000001E-2</v>
      </c>
      <c r="Z169" s="10">
        <v>19.2</v>
      </c>
      <c r="AA169" s="10">
        <v>4925</v>
      </c>
      <c r="AB169" s="10">
        <v>4885.6241418104064</v>
      </c>
      <c r="AC169" s="10">
        <v>-0.81</v>
      </c>
      <c r="AD169" s="10">
        <v>79993</v>
      </c>
      <c r="AE169" s="10">
        <v>16318.572</v>
      </c>
      <c r="AF169" s="10">
        <v>79423</v>
      </c>
      <c r="AG169" s="10">
        <v>18823.251</v>
      </c>
      <c r="AH169" s="10">
        <v>0</v>
      </c>
      <c r="AI169" s="10">
        <v>0</v>
      </c>
      <c r="AJ169" s="10">
        <v>0</v>
      </c>
      <c r="AK169" s="10">
        <v>2504.6790000000001</v>
      </c>
      <c r="AL169" s="10">
        <v>2437.1694499999999</v>
      </c>
      <c r="AM169" s="10">
        <v>1.9663198357953255</v>
      </c>
      <c r="AN169" s="10">
        <v>2.0207868599370471</v>
      </c>
      <c r="AO169" s="10">
        <v>570</v>
      </c>
      <c r="AP169" s="10">
        <v>480</v>
      </c>
      <c r="AQ169" s="10">
        <v>-18.75</v>
      </c>
      <c r="AR169" s="10">
        <v>0.91</v>
      </c>
      <c r="AS169" s="10">
        <v>0.91</v>
      </c>
      <c r="AT169" s="10">
        <v>0.48</v>
      </c>
      <c r="AU169" s="10">
        <v>4925</v>
      </c>
      <c r="AV169" s="10">
        <v>1.1850000000000001</v>
      </c>
      <c r="AW169" s="12"/>
      <c r="AX169" s="9" t="s">
        <v>75</v>
      </c>
      <c r="AY169" s="9" t="s">
        <v>311</v>
      </c>
      <c r="AZ169" s="12" t="s">
        <v>77</v>
      </c>
      <c r="BA169" s="12"/>
      <c r="BB169" s="10">
        <v>0</v>
      </c>
      <c r="BC169" s="10">
        <v>7</v>
      </c>
      <c r="BD169" s="10">
        <v>17.97</v>
      </c>
      <c r="BE169" s="10">
        <v>0</v>
      </c>
      <c r="BF169" s="10">
        <v>0</v>
      </c>
      <c r="BG169" s="10">
        <v>0</v>
      </c>
      <c r="BH169" s="10">
        <v>0</v>
      </c>
      <c r="BI169" s="10">
        <v>2</v>
      </c>
      <c r="BJ169" s="10">
        <v>2460</v>
      </c>
      <c r="BK169" s="10">
        <v>3.004286604057008</v>
      </c>
      <c r="BL169" s="10">
        <v>2.4686078160759566</v>
      </c>
      <c r="BM169" s="10">
        <v>708</v>
      </c>
      <c r="BN169" s="9" t="s">
        <v>78</v>
      </c>
      <c r="BO169" s="9" t="s">
        <v>78</v>
      </c>
      <c r="BP169" s="12"/>
      <c r="BQ169" s="12"/>
    </row>
    <row r="170" spans="1:69" s="13" customFormat="1" ht="15" customHeight="1" x14ac:dyDescent="0.25">
      <c r="A170" s="9" t="s">
        <v>65</v>
      </c>
      <c r="B170" s="9" t="s">
        <v>66</v>
      </c>
      <c r="C170" s="9" t="s">
        <v>309</v>
      </c>
      <c r="D170" s="9" t="s">
        <v>310</v>
      </c>
      <c r="E170" s="9" t="s">
        <v>69</v>
      </c>
      <c r="F170" s="10">
        <v>6.72</v>
      </c>
      <c r="G170" s="10">
        <v>7.73</v>
      </c>
      <c r="H170" s="9" t="s">
        <v>70</v>
      </c>
      <c r="I170" s="9"/>
      <c r="J170" s="10">
        <v>2012</v>
      </c>
      <c r="K170" s="9" t="s">
        <v>88</v>
      </c>
      <c r="L170" s="11">
        <v>41425</v>
      </c>
      <c r="M170" s="11">
        <v>41455</v>
      </c>
      <c r="N170" s="10">
        <v>237</v>
      </c>
      <c r="O170" s="10">
        <v>275</v>
      </c>
      <c r="P170" s="10">
        <v>275.10000000000002</v>
      </c>
      <c r="Q170" s="10">
        <v>-0.04</v>
      </c>
      <c r="R170" s="10">
        <v>275.29000000000002</v>
      </c>
      <c r="S170" s="10">
        <v>276.60000000000002</v>
      </c>
      <c r="T170" s="9" t="s">
        <v>81</v>
      </c>
      <c r="U170" s="9" t="s">
        <v>82</v>
      </c>
      <c r="V170" s="9" t="s">
        <v>74</v>
      </c>
      <c r="W170" s="10">
        <f>VLOOKUP(V170,Tables!$M$2:$N$9,2,FALSE)</f>
        <v>0.44</v>
      </c>
      <c r="X170" s="10">
        <f>VLOOKUP(V170,Tables!$M$2:$P$9,3,FALSE)</f>
        <v>0.19</v>
      </c>
      <c r="Y170" s="10">
        <f>VLOOKUP(V170,Tables!$M$2:$P$9,4,FALSE)</f>
        <v>2.5000000000000001E-2</v>
      </c>
      <c r="Z170" s="10">
        <v>19.2</v>
      </c>
      <c r="AA170" s="10">
        <v>5750</v>
      </c>
      <c r="AB170" s="10">
        <v>5994.4544691178335</v>
      </c>
      <c r="AC170" s="10">
        <v>4.08</v>
      </c>
      <c r="AD170" s="10">
        <v>79423</v>
      </c>
      <c r="AE170" s="10">
        <v>18823.251</v>
      </c>
      <c r="AF170" s="10">
        <v>78738</v>
      </c>
      <c r="AG170" s="10">
        <v>21652.95</v>
      </c>
      <c r="AH170" s="10">
        <v>0</v>
      </c>
      <c r="AI170" s="10">
        <v>0</v>
      </c>
      <c r="AJ170" s="10">
        <v>0</v>
      </c>
      <c r="AK170" s="10">
        <v>2829.6990000000001</v>
      </c>
      <c r="AL170" s="10">
        <v>2852.5330199999999</v>
      </c>
      <c r="AM170" s="10">
        <v>2.0320182464636698</v>
      </c>
      <c r="AN170" s="10">
        <v>2.015752301440493</v>
      </c>
      <c r="AO170" s="10">
        <v>745</v>
      </c>
      <c r="AP170" s="10">
        <v>465</v>
      </c>
      <c r="AQ170" s="10">
        <v>-60.22</v>
      </c>
      <c r="AR170" s="10">
        <v>0.95</v>
      </c>
      <c r="AS170" s="10">
        <v>0.95</v>
      </c>
      <c r="AT170" s="10">
        <v>0.5</v>
      </c>
      <c r="AU170" s="10">
        <v>5750</v>
      </c>
      <c r="AV170" s="10">
        <v>1.1850000000000001</v>
      </c>
      <c r="AW170" s="12"/>
      <c r="AX170" s="9" t="s">
        <v>75</v>
      </c>
      <c r="AY170" s="9" t="s">
        <v>311</v>
      </c>
      <c r="AZ170" s="12" t="s">
        <v>77</v>
      </c>
      <c r="BA170" s="12"/>
      <c r="BB170" s="10">
        <v>0</v>
      </c>
      <c r="BC170" s="10">
        <v>9</v>
      </c>
      <c r="BD170" s="10">
        <v>13.26</v>
      </c>
      <c r="BE170" s="10">
        <v>0</v>
      </c>
      <c r="BF170" s="10">
        <v>0</v>
      </c>
      <c r="BG170" s="10">
        <v>0</v>
      </c>
      <c r="BH170" s="10">
        <v>0</v>
      </c>
      <c r="BI170" s="10">
        <v>2</v>
      </c>
      <c r="BJ170" s="10">
        <v>3145</v>
      </c>
      <c r="BK170" s="10">
        <v>3.8408460852680042</v>
      </c>
      <c r="BL170" s="10">
        <v>2.3153374902920212</v>
      </c>
      <c r="BM170" s="10">
        <v>209</v>
      </c>
      <c r="BN170" s="9" t="s">
        <v>78</v>
      </c>
      <c r="BO170" s="9" t="s">
        <v>78</v>
      </c>
      <c r="BP170" s="12"/>
      <c r="BQ170" s="12"/>
    </row>
    <row r="171" spans="1:69" s="13" customFormat="1" ht="15" customHeight="1" x14ac:dyDescent="0.25">
      <c r="A171" s="9" t="s">
        <v>65</v>
      </c>
      <c r="B171" s="9" t="s">
        <v>66</v>
      </c>
      <c r="C171" s="9" t="s">
        <v>309</v>
      </c>
      <c r="D171" s="9" t="s">
        <v>310</v>
      </c>
      <c r="E171" s="9" t="s">
        <v>69</v>
      </c>
      <c r="F171" s="10">
        <v>7.73</v>
      </c>
      <c r="G171" s="10">
        <v>12.22</v>
      </c>
      <c r="H171" s="9" t="s">
        <v>70</v>
      </c>
      <c r="I171" s="9"/>
      <c r="J171" s="10">
        <v>2012</v>
      </c>
      <c r="K171" s="9" t="s">
        <v>88</v>
      </c>
      <c r="L171" s="11">
        <v>41455</v>
      </c>
      <c r="M171" s="11">
        <v>41639</v>
      </c>
      <c r="N171" s="10">
        <v>275</v>
      </c>
      <c r="O171" s="10">
        <v>509</v>
      </c>
      <c r="P171" s="10">
        <v>482.4</v>
      </c>
      <c r="Q171" s="10">
        <v>5.51</v>
      </c>
      <c r="R171" s="10">
        <v>462.21</v>
      </c>
      <c r="S171" s="10">
        <v>519.42999999999995</v>
      </c>
      <c r="T171" s="9" t="s">
        <v>83</v>
      </c>
      <c r="U171" s="9" t="s">
        <v>82</v>
      </c>
      <c r="V171" s="9" t="s">
        <v>74</v>
      </c>
      <c r="W171" s="10">
        <f>VLOOKUP(V171,Tables!$M$2:$N$9,2,FALSE)</f>
        <v>0.44</v>
      </c>
      <c r="X171" s="10">
        <f>VLOOKUP(V171,Tables!$M$2:$P$9,3,FALSE)</f>
        <v>0.19</v>
      </c>
      <c r="Y171" s="10">
        <f>VLOOKUP(V171,Tables!$M$2:$P$9,4,FALSE)</f>
        <v>2.5000000000000001E-2</v>
      </c>
      <c r="Z171" s="10">
        <v>19.2</v>
      </c>
      <c r="AA171" s="10">
        <v>33437.5</v>
      </c>
      <c r="AB171" s="10">
        <v>40304.356897138146</v>
      </c>
      <c r="AC171" s="10">
        <v>17.04</v>
      </c>
      <c r="AD171" s="10">
        <v>78738</v>
      </c>
      <c r="AE171" s="10">
        <v>21652.95</v>
      </c>
      <c r="AF171" s="10">
        <v>67230</v>
      </c>
      <c r="AG171" s="10">
        <v>34220.07</v>
      </c>
      <c r="AH171" s="10">
        <v>1923.96568</v>
      </c>
      <c r="AI171" s="10">
        <v>0</v>
      </c>
      <c r="AJ171" s="10">
        <v>0</v>
      </c>
      <c r="AK171" s="10">
        <v>14491.08568</v>
      </c>
      <c r="AL171" s="10">
        <v>11345.393980000001</v>
      </c>
      <c r="AM171" s="10">
        <v>2.307453060342405</v>
      </c>
      <c r="AN171" s="10">
        <v>2.9472312780803049</v>
      </c>
      <c r="AO171" s="10">
        <v>5885</v>
      </c>
      <c r="AP171" s="10">
        <v>1942</v>
      </c>
      <c r="AQ171" s="10">
        <v>-203.04</v>
      </c>
      <c r="AR171" s="10">
        <v>0.64</v>
      </c>
      <c r="AS171" s="10">
        <v>0.57999999999999996</v>
      </c>
      <c r="AT171" s="10">
        <v>0.33</v>
      </c>
      <c r="AU171" s="10">
        <v>22887.5</v>
      </c>
      <c r="AV171" s="10">
        <v>1.141</v>
      </c>
      <c r="AW171" s="12"/>
      <c r="AX171" s="9" t="s">
        <v>75</v>
      </c>
      <c r="AY171" s="9" t="s">
        <v>311</v>
      </c>
      <c r="AZ171" s="12" t="s">
        <v>77</v>
      </c>
      <c r="BA171" s="12"/>
      <c r="BB171" s="10">
        <v>0</v>
      </c>
      <c r="BC171" s="10">
        <v>44</v>
      </c>
      <c r="BD171" s="10">
        <v>22.64</v>
      </c>
      <c r="BE171" s="10">
        <v>0</v>
      </c>
      <c r="BF171" s="10">
        <v>0</v>
      </c>
      <c r="BG171" s="10">
        <v>0</v>
      </c>
      <c r="BH171" s="10">
        <v>1</v>
      </c>
      <c r="BI171" s="10">
        <v>2</v>
      </c>
      <c r="BJ171" s="10">
        <v>9030</v>
      </c>
      <c r="BK171" s="10">
        <v>11.027930095379993</v>
      </c>
      <c r="BL171" s="10">
        <v>2.3102676096933683</v>
      </c>
      <c r="BM171" s="10">
        <v>708</v>
      </c>
      <c r="BN171" s="9" t="s">
        <v>134</v>
      </c>
      <c r="BO171" s="9" t="s">
        <v>95</v>
      </c>
      <c r="BP171" s="12"/>
      <c r="BQ171" s="12"/>
    </row>
    <row r="172" spans="1:69" s="13" customFormat="1" ht="15" customHeight="1" x14ac:dyDescent="0.25">
      <c r="A172" s="9" t="s">
        <v>65</v>
      </c>
      <c r="B172" s="9" t="s">
        <v>66</v>
      </c>
      <c r="C172" s="9" t="s">
        <v>254</v>
      </c>
      <c r="D172" s="9" t="s">
        <v>255</v>
      </c>
      <c r="E172" s="9" t="s">
        <v>69</v>
      </c>
      <c r="F172" s="10">
        <v>3.12</v>
      </c>
      <c r="G172" s="10">
        <v>7.29</v>
      </c>
      <c r="H172" s="9" t="s">
        <v>70</v>
      </c>
      <c r="I172" s="9"/>
      <c r="J172" s="10">
        <v>2013</v>
      </c>
      <c r="K172" s="9" t="s">
        <v>147</v>
      </c>
      <c r="L172" s="11">
        <v>41717</v>
      </c>
      <c r="M172" s="11">
        <v>41821</v>
      </c>
      <c r="N172" s="10">
        <v>29.12</v>
      </c>
      <c r="O172" s="10">
        <v>69.22</v>
      </c>
      <c r="P172" s="10">
        <v>71.069999999999993</v>
      </c>
      <c r="Q172" s="10">
        <v>-2.6</v>
      </c>
      <c r="R172" s="10">
        <v>69.42</v>
      </c>
      <c r="S172" s="10">
        <v>85.54</v>
      </c>
      <c r="T172" s="9" t="s">
        <v>89</v>
      </c>
      <c r="U172" s="9" t="s">
        <v>90</v>
      </c>
      <c r="V172" s="9" t="s">
        <v>74</v>
      </c>
      <c r="W172" s="10">
        <f>VLOOKUP(V172,Tables!$M$2:$N$9,2,FALSE)</f>
        <v>0.44</v>
      </c>
      <c r="X172" s="10">
        <f>VLOOKUP(V172,Tables!$M$2:$P$9,3,FALSE)</f>
        <v>0.19</v>
      </c>
      <c r="Y172" s="10">
        <f>VLOOKUP(V172,Tables!$M$2:$P$9,4,FALSE)</f>
        <v>2.5000000000000001E-2</v>
      </c>
      <c r="Z172" s="10">
        <v>19.2</v>
      </c>
      <c r="AA172" s="10">
        <v>6598</v>
      </c>
      <c r="AB172" s="10">
        <v>9085.4542474873178</v>
      </c>
      <c r="AC172" s="10">
        <v>27.38</v>
      </c>
      <c r="AD172" s="10">
        <v>107229</v>
      </c>
      <c r="AE172" s="10">
        <v>3122.50848</v>
      </c>
      <c r="AF172" s="10">
        <v>105354</v>
      </c>
      <c r="AG172" s="10">
        <v>7292.6038799999997</v>
      </c>
      <c r="AH172" s="10">
        <v>0</v>
      </c>
      <c r="AI172" s="10">
        <v>0</v>
      </c>
      <c r="AJ172" s="10">
        <v>0</v>
      </c>
      <c r="AK172" s="10">
        <v>4170.0954000000002</v>
      </c>
      <c r="AL172" s="10">
        <v>4191.1661999999997</v>
      </c>
      <c r="AM172" s="10">
        <v>1.5822179991373819</v>
      </c>
      <c r="AN172" s="10">
        <v>1.5742635068969586</v>
      </c>
      <c r="AO172" s="10">
        <v>1255</v>
      </c>
      <c r="AP172" s="10">
        <v>3291</v>
      </c>
      <c r="AQ172" s="10">
        <v>61.87</v>
      </c>
      <c r="AR172" s="10">
        <v>1.29</v>
      </c>
      <c r="AS172" s="10">
        <v>1.29</v>
      </c>
      <c r="AT172" s="10">
        <v>0.83</v>
      </c>
      <c r="AU172" s="10">
        <v>6014</v>
      </c>
      <c r="AV172" s="10">
        <v>1.224</v>
      </c>
      <c r="AW172" s="12"/>
      <c r="AX172" s="9" t="s">
        <v>75</v>
      </c>
      <c r="AY172" s="12"/>
      <c r="AZ172" s="12" t="s">
        <v>77</v>
      </c>
      <c r="BA172" s="12"/>
      <c r="BB172" s="10">
        <v>0</v>
      </c>
      <c r="BC172" s="10">
        <v>19</v>
      </c>
      <c r="BD172" s="10">
        <v>17.95</v>
      </c>
      <c r="BE172" s="10">
        <v>0</v>
      </c>
      <c r="BF172" s="10">
        <v>0</v>
      </c>
      <c r="BG172" s="10">
        <v>0</v>
      </c>
      <c r="BH172" s="10">
        <v>0</v>
      </c>
      <c r="BI172" s="10">
        <v>2</v>
      </c>
      <c r="BJ172" s="10">
        <v>13996</v>
      </c>
      <c r="BK172" s="10">
        <v>11.663333333333334</v>
      </c>
      <c r="BL172" s="10">
        <v>1.6280386344830284</v>
      </c>
      <c r="BM172" s="10">
        <v>44</v>
      </c>
      <c r="BN172" s="9" t="s">
        <v>78</v>
      </c>
      <c r="BO172" s="9" t="s">
        <v>78</v>
      </c>
      <c r="BP172" s="12"/>
      <c r="BQ172" s="12"/>
    </row>
    <row r="173" spans="1:69" s="13" customFormat="1" ht="15" customHeight="1" x14ac:dyDescent="0.25">
      <c r="A173" s="9" t="s">
        <v>65</v>
      </c>
      <c r="B173" s="9" t="s">
        <v>66</v>
      </c>
      <c r="C173" s="9" t="s">
        <v>254</v>
      </c>
      <c r="D173" s="9" t="s">
        <v>255</v>
      </c>
      <c r="E173" s="9" t="s">
        <v>69</v>
      </c>
      <c r="F173" s="10">
        <v>7.29</v>
      </c>
      <c r="G173" s="10">
        <v>10</v>
      </c>
      <c r="H173" s="9" t="s">
        <v>70</v>
      </c>
      <c r="I173" s="9"/>
      <c r="J173" s="10">
        <v>2013</v>
      </c>
      <c r="K173" s="9" t="s">
        <v>147</v>
      </c>
      <c r="L173" s="11">
        <v>41821</v>
      </c>
      <c r="M173" s="11">
        <v>41850</v>
      </c>
      <c r="N173" s="10">
        <v>69.22</v>
      </c>
      <c r="O173" s="10">
        <v>82.9</v>
      </c>
      <c r="P173" s="10">
        <v>91.2</v>
      </c>
      <c r="Q173" s="10">
        <v>-9.1</v>
      </c>
      <c r="R173" s="10">
        <v>91.36</v>
      </c>
      <c r="S173" s="10">
        <v>95.81</v>
      </c>
      <c r="T173" s="9" t="s">
        <v>89</v>
      </c>
      <c r="U173" s="9" t="s">
        <v>90</v>
      </c>
      <c r="V173" s="9" t="s">
        <v>74</v>
      </c>
      <c r="W173" s="10">
        <f>VLOOKUP(V173,Tables!$M$2:$N$9,2,FALSE)</f>
        <v>0.44</v>
      </c>
      <c r="X173" s="10">
        <f>VLOOKUP(V173,Tables!$M$2:$P$9,3,FALSE)</f>
        <v>0.19</v>
      </c>
      <c r="Y173" s="10">
        <f>VLOOKUP(V173,Tables!$M$2:$P$9,4,FALSE)</f>
        <v>2.5000000000000001E-2</v>
      </c>
      <c r="Z173" s="10">
        <v>19.2</v>
      </c>
      <c r="AA173" s="10">
        <v>3487.5</v>
      </c>
      <c r="AB173" s="10">
        <v>4238.3953589398598</v>
      </c>
      <c r="AC173" s="10">
        <v>17.72</v>
      </c>
      <c r="AD173" s="10">
        <v>105354</v>
      </c>
      <c r="AE173" s="10">
        <v>7292.6038799999997</v>
      </c>
      <c r="AF173" s="10">
        <v>120612</v>
      </c>
      <c r="AG173" s="10">
        <v>9998.7348000000002</v>
      </c>
      <c r="AH173" s="10">
        <v>0</v>
      </c>
      <c r="AI173" s="10">
        <v>0</v>
      </c>
      <c r="AJ173" s="10">
        <v>0</v>
      </c>
      <c r="AK173" s="10">
        <v>2706.1309200000001</v>
      </c>
      <c r="AL173" s="10">
        <v>3726.5084400000001</v>
      </c>
      <c r="AM173" s="10">
        <v>1.288740309726035</v>
      </c>
      <c r="AN173" s="10">
        <v>0.9358626328510341</v>
      </c>
      <c r="AO173" s="10">
        <v>580</v>
      </c>
      <c r="AP173" s="10">
        <v>935</v>
      </c>
      <c r="AQ173" s="10">
        <v>37.97</v>
      </c>
      <c r="AR173" s="10">
        <v>1.4</v>
      </c>
      <c r="AS173" s="10">
        <v>1.33</v>
      </c>
      <c r="AT173" s="10">
        <v>0.62</v>
      </c>
      <c r="AU173" s="10">
        <v>3262.5</v>
      </c>
      <c r="AV173" s="10">
        <v>1.224</v>
      </c>
      <c r="AW173" s="12"/>
      <c r="AX173" s="9" t="s">
        <v>75</v>
      </c>
      <c r="AY173" s="12"/>
      <c r="AZ173" s="12" t="s">
        <v>77</v>
      </c>
      <c r="BA173" s="12"/>
      <c r="BB173" s="10">
        <v>0</v>
      </c>
      <c r="BC173" s="10">
        <v>8</v>
      </c>
      <c r="BD173" s="10">
        <v>22.86</v>
      </c>
      <c r="BE173" s="10">
        <v>0</v>
      </c>
      <c r="BF173" s="10">
        <v>0</v>
      </c>
      <c r="BG173" s="10">
        <v>0</v>
      </c>
      <c r="BH173" s="10">
        <v>0</v>
      </c>
      <c r="BI173" s="10">
        <v>2</v>
      </c>
      <c r="BJ173" s="10">
        <v>14576</v>
      </c>
      <c r="BK173" s="10">
        <v>12.146666666666667</v>
      </c>
      <c r="BL173" s="10">
        <v>1.5309658539110327</v>
      </c>
      <c r="BM173" s="10">
        <v>501</v>
      </c>
      <c r="BN173" s="9" t="s">
        <v>78</v>
      </c>
      <c r="BO173" s="9" t="s">
        <v>78</v>
      </c>
      <c r="BP173" s="12"/>
      <c r="BQ173" s="12"/>
    </row>
    <row r="174" spans="1:69" s="13" customFormat="1" ht="15" customHeight="1" x14ac:dyDescent="0.25">
      <c r="A174" s="9" t="s">
        <v>65</v>
      </c>
      <c r="B174" s="9" t="s">
        <v>66</v>
      </c>
      <c r="C174" s="9" t="s">
        <v>254</v>
      </c>
      <c r="D174" s="9" t="s">
        <v>255</v>
      </c>
      <c r="E174" s="9" t="s">
        <v>69</v>
      </c>
      <c r="F174" s="10">
        <v>10</v>
      </c>
      <c r="G174" s="10">
        <v>10.1</v>
      </c>
      <c r="H174" s="9" t="s">
        <v>70</v>
      </c>
      <c r="I174" s="9"/>
      <c r="J174" s="10">
        <v>2013</v>
      </c>
      <c r="K174" s="9" t="s">
        <v>147</v>
      </c>
      <c r="L174" s="11">
        <v>41850</v>
      </c>
      <c r="M174" s="11">
        <v>41851</v>
      </c>
      <c r="N174" s="10">
        <v>82.9</v>
      </c>
      <c r="O174" s="10">
        <v>83.72</v>
      </c>
      <c r="P174" s="10">
        <v>84.82</v>
      </c>
      <c r="Q174" s="10">
        <v>-1.3</v>
      </c>
      <c r="R174" s="10">
        <v>83.72</v>
      </c>
      <c r="S174" s="10">
        <v>84.69</v>
      </c>
      <c r="T174" s="9" t="s">
        <v>81</v>
      </c>
      <c r="U174" s="9" t="s">
        <v>82</v>
      </c>
      <c r="V174" s="9" t="s">
        <v>74</v>
      </c>
      <c r="W174" s="10">
        <f>VLOOKUP(V174,Tables!$M$2:$N$9,2,FALSE)</f>
        <v>0.44</v>
      </c>
      <c r="X174" s="10">
        <f>VLOOKUP(V174,Tables!$M$2:$P$9,3,FALSE)</f>
        <v>0.19</v>
      </c>
      <c r="Y174" s="10">
        <f>VLOOKUP(V174,Tables!$M$2:$P$9,4,FALSE)</f>
        <v>2.5000000000000001E-2</v>
      </c>
      <c r="Z174" s="10">
        <v>19.2</v>
      </c>
      <c r="AA174" s="10">
        <v>350</v>
      </c>
      <c r="AB174" s="10">
        <v>324.79365175801212</v>
      </c>
      <c r="AC174" s="10">
        <v>-7.76</v>
      </c>
      <c r="AD174" s="10">
        <v>120612</v>
      </c>
      <c r="AE174" s="10">
        <v>9998.7348000000002</v>
      </c>
      <c r="AF174" s="10">
        <v>120612</v>
      </c>
      <c r="AG174" s="10">
        <v>10097.636640000001</v>
      </c>
      <c r="AH174" s="10">
        <v>0</v>
      </c>
      <c r="AI174" s="10">
        <v>0</v>
      </c>
      <c r="AJ174" s="10">
        <v>0</v>
      </c>
      <c r="AK174" s="10">
        <v>98.901840000000007</v>
      </c>
      <c r="AL174" s="10">
        <v>98.901840000000007</v>
      </c>
      <c r="AM174" s="10">
        <v>3.5388623710135221</v>
      </c>
      <c r="AN174" s="10">
        <v>3.5388623710135221</v>
      </c>
      <c r="AO174" s="10">
        <v>50</v>
      </c>
      <c r="AP174" s="10">
        <v>72</v>
      </c>
      <c r="AQ174" s="10">
        <v>30.56</v>
      </c>
      <c r="AR174" s="10">
        <v>3.48</v>
      </c>
      <c r="AS174" s="10">
        <v>3.48</v>
      </c>
      <c r="AT174" s="10">
        <v>0.98</v>
      </c>
      <c r="AU174" s="10">
        <v>225</v>
      </c>
      <c r="AV174" s="10">
        <v>1.1200000000000001</v>
      </c>
      <c r="AW174" s="12"/>
      <c r="AX174" s="9" t="s">
        <v>75</v>
      </c>
      <c r="AY174" s="12"/>
      <c r="AZ174" s="12" t="s">
        <v>77</v>
      </c>
      <c r="BA174" s="12"/>
      <c r="BB174" s="10">
        <v>0</v>
      </c>
      <c r="BC174" s="10">
        <v>0</v>
      </c>
      <c r="BD174" s="10">
        <v>22.25</v>
      </c>
      <c r="BE174" s="10">
        <v>0</v>
      </c>
      <c r="BF174" s="10">
        <v>0</v>
      </c>
      <c r="BG174" s="10">
        <v>0</v>
      </c>
      <c r="BH174" s="10">
        <v>0</v>
      </c>
      <c r="BI174" s="10">
        <v>2</v>
      </c>
      <c r="BJ174" s="10">
        <v>14576</v>
      </c>
      <c r="BK174" s="10">
        <v>12.146666666666667</v>
      </c>
      <c r="BL174" s="10">
        <v>1.5308177691927825</v>
      </c>
      <c r="BM174" s="10">
        <v>708</v>
      </c>
      <c r="BN174" s="9" t="s">
        <v>134</v>
      </c>
      <c r="BO174" s="9" t="s">
        <v>95</v>
      </c>
      <c r="BP174" s="12"/>
      <c r="BQ174" s="12"/>
    </row>
    <row r="175" spans="1:69" s="13" customFormat="1" ht="15" customHeight="1" x14ac:dyDescent="0.25">
      <c r="A175" s="9" t="s">
        <v>65</v>
      </c>
      <c r="B175" s="9" t="s">
        <v>66</v>
      </c>
      <c r="C175" s="9" t="s">
        <v>254</v>
      </c>
      <c r="D175" s="9" t="s">
        <v>331</v>
      </c>
      <c r="E175" s="9" t="s">
        <v>69</v>
      </c>
      <c r="F175" s="10">
        <v>3.62</v>
      </c>
      <c r="G175" s="10">
        <v>4.0199999999999996</v>
      </c>
      <c r="H175" s="9" t="s">
        <v>322</v>
      </c>
      <c r="I175" s="9"/>
      <c r="J175" s="10">
        <v>2012</v>
      </c>
      <c r="K175" s="9" t="s">
        <v>106</v>
      </c>
      <c r="L175" s="11">
        <v>41364</v>
      </c>
      <c r="M175" s="11">
        <v>41394</v>
      </c>
      <c r="N175" s="10">
        <v>143</v>
      </c>
      <c r="O175" s="10">
        <v>160</v>
      </c>
      <c r="P175" s="10">
        <v>159.06</v>
      </c>
      <c r="Q175" s="10">
        <v>0.59</v>
      </c>
      <c r="R175" s="10">
        <v>159.29</v>
      </c>
      <c r="S175" s="10">
        <v>158.84</v>
      </c>
      <c r="T175" s="9" t="s">
        <v>81</v>
      </c>
      <c r="U175" s="9" t="s">
        <v>82</v>
      </c>
      <c r="V175" s="9" t="s">
        <v>74</v>
      </c>
      <c r="W175" s="10">
        <f>VLOOKUP(V175,Tables!$M$2:$N$9,2,FALSE)</f>
        <v>0.44</v>
      </c>
      <c r="X175" s="10">
        <f>VLOOKUP(V175,Tables!$M$2:$P$9,3,FALSE)</f>
        <v>0.19</v>
      </c>
      <c r="Y175" s="10">
        <f>VLOOKUP(V175,Tables!$M$2:$P$9,4,FALSE)</f>
        <v>2.5000000000000001E-2</v>
      </c>
      <c r="Z175" s="10">
        <v>19.2</v>
      </c>
      <c r="AA175" s="10">
        <v>2462.5</v>
      </c>
      <c r="AB175" s="10">
        <v>2390.987746412296</v>
      </c>
      <c r="AC175" s="10">
        <v>-2.99</v>
      </c>
      <c r="AD175" s="10">
        <v>70894</v>
      </c>
      <c r="AE175" s="10">
        <v>10137.842000000001</v>
      </c>
      <c r="AF175" s="10">
        <v>70409</v>
      </c>
      <c r="AG175" s="10">
        <v>11265.44</v>
      </c>
      <c r="AH175" s="10">
        <v>0</v>
      </c>
      <c r="AI175" s="10">
        <v>0</v>
      </c>
      <c r="AJ175" s="10">
        <v>0</v>
      </c>
      <c r="AK175" s="10">
        <v>1127.598</v>
      </c>
      <c r="AL175" s="10">
        <v>1077.60761</v>
      </c>
      <c r="AM175" s="10">
        <v>2.1838456613083741</v>
      </c>
      <c r="AN175" s="10">
        <v>2.2851546120762825</v>
      </c>
      <c r="AO175" s="10">
        <v>485</v>
      </c>
      <c r="AP175" s="10">
        <v>651</v>
      </c>
      <c r="AQ175" s="10">
        <v>25.5</v>
      </c>
      <c r="AR175" s="10">
        <v>0.77</v>
      </c>
      <c r="AS175" s="10">
        <v>0.77</v>
      </c>
      <c r="AT175" s="10">
        <v>0.37</v>
      </c>
      <c r="AU175" s="10">
        <v>2462.5</v>
      </c>
      <c r="AV175" s="10">
        <v>1.1839999999999999</v>
      </c>
      <c r="AW175" s="12"/>
      <c r="AX175" s="9" t="s">
        <v>75</v>
      </c>
      <c r="AY175" s="12"/>
      <c r="AZ175" s="12" t="s">
        <v>77</v>
      </c>
      <c r="BA175" s="12"/>
      <c r="BB175" s="10">
        <v>0</v>
      </c>
      <c r="BC175" s="10">
        <v>6</v>
      </c>
      <c r="BD175" s="10">
        <v>15.92</v>
      </c>
      <c r="BE175" s="10">
        <v>0</v>
      </c>
      <c r="BF175" s="10">
        <v>0</v>
      </c>
      <c r="BG175" s="10">
        <v>0</v>
      </c>
      <c r="BH175" s="10">
        <v>0</v>
      </c>
      <c r="BI175" s="10">
        <v>2</v>
      </c>
      <c r="BJ175" s="10">
        <v>2785</v>
      </c>
      <c r="BK175" s="10">
        <v>4.0721732391688965</v>
      </c>
      <c r="BL175" s="10">
        <v>2.3016156403111276</v>
      </c>
      <c r="BM175" s="10">
        <v>256</v>
      </c>
      <c r="BN175" s="9" t="s">
        <v>78</v>
      </c>
      <c r="BO175" s="9" t="s">
        <v>78</v>
      </c>
      <c r="BP175" s="12"/>
      <c r="BQ175" s="12"/>
    </row>
    <row r="176" spans="1:69" s="13" customFormat="1" ht="15" customHeight="1" x14ac:dyDescent="0.25">
      <c r="A176" s="9" t="s">
        <v>65</v>
      </c>
      <c r="B176" s="9" t="s">
        <v>66</v>
      </c>
      <c r="C176" s="9" t="s">
        <v>254</v>
      </c>
      <c r="D176" s="9" t="s">
        <v>331</v>
      </c>
      <c r="E176" s="9" t="s">
        <v>69</v>
      </c>
      <c r="F176" s="10">
        <v>4.0199999999999996</v>
      </c>
      <c r="G176" s="10">
        <v>4.7699999999999996</v>
      </c>
      <c r="H176" s="9" t="s">
        <v>322</v>
      </c>
      <c r="I176" s="9"/>
      <c r="J176" s="10">
        <v>2012</v>
      </c>
      <c r="K176" s="9" t="s">
        <v>106</v>
      </c>
      <c r="L176" s="11">
        <v>41394</v>
      </c>
      <c r="M176" s="11">
        <v>41425</v>
      </c>
      <c r="N176" s="10">
        <v>160</v>
      </c>
      <c r="O176" s="10">
        <v>191</v>
      </c>
      <c r="P176" s="10">
        <v>189.31</v>
      </c>
      <c r="Q176" s="10">
        <v>0.89</v>
      </c>
      <c r="R176" s="10">
        <v>189.37</v>
      </c>
      <c r="S176" s="10">
        <v>190.74</v>
      </c>
      <c r="T176" s="9" t="s">
        <v>81</v>
      </c>
      <c r="U176" s="9" t="s">
        <v>82</v>
      </c>
      <c r="V176" s="9" t="s">
        <v>74</v>
      </c>
      <c r="W176" s="10">
        <f>VLOOKUP(V176,Tables!$M$2:$N$9,2,FALSE)</f>
        <v>0.44</v>
      </c>
      <c r="X176" s="10">
        <f>VLOOKUP(V176,Tables!$M$2:$P$9,3,FALSE)</f>
        <v>0.19</v>
      </c>
      <c r="Y176" s="10">
        <f>VLOOKUP(V176,Tables!$M$2:$P$9,4,FALSE)</f>
        <v>2.5000000000000001E-2</v>
      </c>
      <c r="Z176" s="10">
        <v>19.2</v>
      </c>
      <c r="AA176" s="10">
        <v>3800</v>
      </c>
      <c r="AB176" s="10">
        <v>3974.0371657364785</v>
      </c>
      <c r="AC176" s="10">
        <v>4.38</v>
      </c>
      <c r="AD176" s="10">
        <v>70409</v>
      </c>
      <c r="AE176" s="10">
        <v>11265.44</v>
      </c>
      <c r="AF176" s="10">
        <v>69999</v>
      </c>
      <c r="AG176" s="10">
        <v>13369.808999999999</v>
      </c>
      <c r="AH176" s="10">
        <v>0</v>
      </c>
      <c r="AI176" s="10">
        <v>0</v>
      </c>
      <c r="AJ176" s="10">
        <v>0</v>
      </c>
      <c r="AK176" s="10">
        <v>2104.3690000000001</v>
      </c>
      <c r="AL176" s="10">
        <v>1990.27063</v>
      </c>
      <c r="AM176" s="10">
        <v>1.8057669543696946</v>
      </c>
      <c r="AN176" s="10">
        <v>1.9092880851083052</v>
      </c>
      <c r="AO176" s="10">
        <v>455</v>
      </c>
      <c r="AP176" s="10">
        <v>672</v>
      </c>
      <c r="AQ176" s="10">
        <v>32.29</v>
      </c>
      <c r="AR176" s="10">
        <v>1</v>
      </c>
      <c r="AS176" s="10">
        <v>1</v>
      </c>
      <c r="AT176" s="10">
        <v>0.56999999999999995</v>
      </c>
      <c r="AU176" s="10">
        <v>3800</v>
      </c>
      <c r="AV176" s="10">
        <v>1.1850000000000001</v>
      </c>
      <c r="AW176" s="12"/>
      <c r="AX176" s="9" t="s">
        <v>75</v>
      </c>
      <c r="AY176" s="12"/>
      <c r="AZ176" s="12" t="s">
        <v>77</v>
      </c>
      <c r="BA176" s="12"/>
      <c r="BB176" s="10">
        <v>0</v>
      </c>
      <c r="BC176" s="10">
        <v>7</v>
      </c>
      <c r="BD176" s="10">
        <v>17.97</v>
      </c>
      <c r="BE176" s="10">
        <v>0</v>
      </c>
      <c r="BF176" s="10">
        <v>0</v>
      </c>
      <c r="BG176" s="10">
        <v>0</v>
      </c>
      <c r="BH176" s="10">
        <v>0</v>
      </c>
      <c r="BI176" s="10">
        <v>2</v>
      </c>
      <c r="BJ176" s="10">
        <v>3195</v>
      </c>
      <c r="BK176" s="10">
        <v>4.6716673246479798</v>
      </c>
      <c r="BL176" s="10">
        <v>2.06443184616109</v>
      </c>
      <c r="BM176" s="10">
        <v>708</v>
      </c>
      <c r="BN176" s="9" t="s">
        <v>78</v>
      </c>
      <c r="BO176" s="9" t="s">
        <v>78</v>
      </c>
      <c r="BP176" s="12"/>
      <c r="BQ176" s="12"/>
    </row>
    <row r="177" spans="1:69" s="13" customFormat="1" ht="15" customHeight="1" x14ac:dyDescent="0.25">
      <c r="A177" s="9" t="s">
        <v>65</v>
      </c>
      <c r="B177" s="9" t="s">
        <v>66</v>
      </c>
      <c r="C177" s="9" t="s">
        <v>249</v>
      </c>
      <c r="D177" s="9" t="s">
        <v>250</v>
      </c>
      <c r="E177" s="9" t="s">
        <v>69</v>
      </c>
      <c r="F177" s="10">
        <v>4.5999999999999996</v>
      </c>
      <c r="G177" s="10">
        <v>4.95</v>
      </c>
      <c r="H177" s="9" t="s">
        <v>86</v>
      </c>
      <c r="I177" s="9"/>
      <c r="J177" s="10">
        <v>2014</v>
      </c>
      <c r="K177" s="9" t="s">
        <v>151</v>
      </c>
      <c r="L177" s="11">
        <v>42151</v>
      </c>
      <c r="M177" s="11">
        <v>42166</v>
      </c>
      <c r="N177" s="10">
        <v>43.8</v>
      </c>
      <c r="O177" s="10">
        <v>51.47</v>
      </c>
      <c r="P177" s="10">
        <v>50.27</v>
      </c>
      <c r="Q177" s="10">
        <v>2.39</v>
      </c>
      <c r="R177" s="10">
        <v>50.71</v>
      </c>
      <c r="S177" s="10">
        <v>54.66</v>
      </c>
      <c r="T177" s="9" t="s">
        <v>89</v>
      </c>
      <c r="U177" s="9" t="s">
        <v>90</v>
      </c>
      <c r="V177" s="9" t="s">
        <v>74</v>
      </c>
      <c r="W177" s="10">
        <f>VLOOKUP(V177,Tables!$M$2:$N$9,2,FALSE)</f>
        <v>0.44</v>
      </c>
      <c r="X177" s="10">
        <f>VLOOKUP(V177,Tables!$M$2:$P$9,3,FALSE)</f>
        <v>0.19</v>
      </c>
      <c r="Y177" s="10">
        <f>VLOOKUP(V177,Tables!$M$2:$P$9,4,FALSE)</f>
        <v>2.5000000000000001E-2</v>
      </c>
      <c r="Z177" s="10">
        <v>19.2</v>
      </c>
      <c r="AA177" s="10">
        <v>928.5</v>
      </c>
      <c r="AB177" s="10">
        <v>1533.9393622829905</v>
      </c>
      <c r="AC177" s="10">
        <v>39.47</v>
      </c>
      <c r="AD177" s="10">
        <v>104978</v>
      </c>
      <c r="AE177" s="10">
        <v>4598.0364</v>
      </c>
      <c r="AF177" s="10">
        <v>96127</v>
      </c>
      <c r="AG177" s="10">
        <v>4947.6566899999998</v>
      </c>
      <c r="AH177" s="10">
        <v>0</v>
      </c>
      <c r="AI177" s="10">
        <v>356.74</v>
      </c>
      <c r="AJ177" s="10">
        <v>0</v>
      </c>
      <c r="AK177" s="10">
        <v>706.36028999999996</v>
      </c>
      <c r="AL177" s="10">
        <v>633.30376999999999</v>
      </c>
      <c r="AM177" s="10">
        <v>1.3144849917879726</v>
      </c>
      <c r="AN177" s="10">
        <v>1.4661210685671426</v>
      </c>
      <c r="AO177" s="10">
        <v>1345</v>
      </c>
      <c r="AP177" s="10">
        <v>491</v>
      </c>
      <c r="AQ177" s="10">
        <v>-173.93</v>
      </c>
      <c r="AR177" s="10">
        <v>0.64</v>
      </c>
      <c r="AS177" s="10">
        <v>0.56999999999999995</v>
      </c>
      <c r="AT177" s="10">
        <v>1.08</v>
      </c>
      <c r="AU177" s="10">
        <v>691</v>
      </c>
      <c r="AV177" s="10">
        <v>1.252</v>
      </c>
      <c r="AW177" s="12"/>
      <c r="AX177" s="9" t="s">
        <v>75</v>
      </c>
      <c r="AY177" s="12"/>
      <c r="AZ177" s="12" t="s">
        <v>77</v>
      </c>
      <c r="BA177" s="12"/>
      <c r="BB177" s="10">
        <v>0</v>
      </c>
      <c r="BC177" s="10">
        <v>5</v>
      </c>
      <c r="BD177" s="10">
        <v>19.82</v>
      </c>
      <c r="BE177" s="10">
        <v>0</v>
      </c>
      <c r="BF177" s="10">
        <v>2</v>
      </c>
      <c r="BG177" s="10">
        <v>0</v>
      </c>
      <c r="BH177" s="10">
        <v>0</v>
      </c>
      <c r="BI177" s="10">
        <v>2</v>
      </c>
      <c r="BJ177" s="10">
        <v>24364.6</v>
      </c>
      <c r="BK177" s="10">
        <v>19.63607268230497</v>
      </c>
      <c r="BL177" s="10">
        <v>3.0845592596911993</v>
      </c>
      <c r="BM177" s="10">
        <v>708</v>
      </c>
      <c r="BN177" s="9" t="s">
        <v>78</v>
      </c>
      <c r="BO177" s="9" t="s">
        <v>78</v>
      </c>
      <c r="BP177" s="12"/>
      <c r="BQ177" s="12"/>
    </row>
    <row r="178" spans="1:69" s="13" customFormat="1" ht="15" customHeight="1" x14ac:dyDescent="0.25">
      <c r="A178" s="9" t="s">
        <v>65</v>
      </c>
      <c r="B178" s="9" t="s">
        <v>66</v>
      </c>
      <c r="C178" s="9" t="s">
        <v>249</v>
      </c>
      <c r="D178" s="9" t="s">
        <v>250</v>
      </c>
      <c r="E178" s="9" t="s">
        <v>69</v>
      </c>
      <c r="F178" s="10">
        <v>4.95</v>
      </c>
      <c r="G178" s="10">
        <v>5.6</v>
      </c>
      <c r="H178" s="9" t="s">
        <v>86</v>
      </c>
      <c r="I178" s="9"/>
      <c r="J178" s="10">
        <v>2014</v>
      </c>
      <c r="K178" s="9" t="s">
        <v>151</v>
      </c>
      <c r="L178" s="11">
        <v>42166</v>
      </c>
      <c r="M178" s="11">
        <v>42185</v>
      </c>
      <c r="N178" s="10">
        <v>51.47</v>
      </c>
      <c r="O178" s="10">
        <v>58.71</v>
      </c>
      <c r="P178" s="10">
        <v>63.01</v>
      </c>
      <c r="Q178" s="10">
        <v>-6.82</v>
      </c>
      <c r="R178" s="10">
        <v>64.05</v>
      </c>
      <c r="S178" s="10">
        <v>66.290000000000006</v>
      </c>
      <c r="T178" s="9" t="s">
        <v>89</v>
      </c>
      <c r="U178" s="9" t="s">
        <v>90</v>
      </c>
      <c r="V178" s="9" t="s">
        <v>74</v>
      </c>
      <c r="W178" s="10">
        <f>VLOOKUP(V178,Tables!$M$2:$N$9,2,FALSE)</f>
        <v>0.44</v>
      </c>
      <c r="X178" s="10">
        <f>VLOOKUP(V178,Tables!$M$2:$P$9,3,FALSE)</f>
        <v>0.19</v>
      </c>
      <c r="Y178" s="10">
        <f>VLOOKUP(V178,Tables!$M$2:$P$9,4,FALSE)</f>
        <v>2.5000000000000001E-2</v>
      </c>
      <c r="Z178" s="10">
        <v>19.2</v>
      </c>
      <c r="AA178" s="10">
        <v>1549</v>
      </c>
      <c r="AB178" s="10">
        <v>1990.4889390072171</v>
      </c>
      <c r="AC178" s="10">
        <v>22.18</v>
      </c>
      <c r="AD178" s="10">
        <v>96127</v>
      </c>
      <c r="AE178" s="10">
        <v>4947.6566899999998</v>
      </c>
      <c r="AF178" s="10">
        <v>95422</v>
      </c>
      <c r="AG178" s="10">
        <v>5602.2256200000002</v>
      </c>
      <c r="AH178" s="10">
        <v>0</v>
      </c>
      <c r="AI178" s="10">
        <v>167.54</v>
      </c>
      <c r="AJ178" s="10">
        <v>0</v>
      </c>
      <c r="AK178" s="10">
        <v>822.10892999999999</v>
      </c>
      <c r="AL178" s="10">
        <v>1331.6624099999999</v>
      </c>
      <c r="AM178" s="10">
        <v>1.8841785358054681</v>
      </c>
      <c r="AN178" s="10">
        <v>1.1632077231946496</v>
      </c>
      <c r="AO178" s="10">
        <v>815</v>
      </c>
      <c r="AP178" s="10">
        <v>560</v>
      </c>
      <c r="AQ178" s="10">
        <v>-45.54</v>
      </c>
      <c r="AR178" s="10">
        <v>1.23</v>
      </c>
      <c r="AS178" s="10">
        <v>1.29</v>
      </c>
      <c r="AT178" s="10">
        <v>0.69</v>
      </c>
      <c r="AU178" s="10">
        <v>1374</v>
      </c>
      <c r="AV178" s="10">
        <v>1.252</v>
      </c>
      <c r="AW178" s="12"/>
      <c r="AX178" s="9" t="s">
        <v>75</v>
      </c>
      <c r="AY178" s="12"/>
      <c r="AZ178" s="12" t="s">
        <v>77</v>
      </c>
      <c r="BA178" s="12"/>
      <c r="BB178" s="10">
        <v>0</v>
      </c>
      <c r="BC178" s="10">
        <v>1</v>
      </c>
      <c r="BD178" s="10">
        <v>20.36</v>
      </c>
      <c r="BE178" s="10">
        <v>0</v>
      </c>
      <c r="BF178" s="10">
        <v>1</v>
      </c>
      <c r="BG178" s="10">
        <v>0</v>
      </c>
      <c r="BH178" s="10">
        <v>0</v>
      </c>
      <c r="BI178" s="10">
        <v>2</v>
      </c>
      <c r="BJ178" s="10">
        <v>25175.599999999999</v>
      </c>
      <c r="BK178" s="10">
        <v>20.28967893668014</v>
      </c>
      <c r="BL178" s="10">
        <v>2.9158295896782072</v>
      </c>
      <c r="BM178" s="10">
        <v>708</v>
      </c>
      <c r="BN178" s="9" t="s">
        <v>78</v>
      </c>
      <c r="BO178" s="9" t="s">
        <v>78</v>
      </c>
      <c r="BP178" s="12"/>
      <c r="BQ178" s="12"/>
    </row>
    <row r="179" spans="1:69" s="13" customFormat="1" ht="15" customHeight="1" x14ac:dyDescent="0.25">
      <c r="A179" s="9" t="s">
        <v>65</v>
      </c>
      <c r="B179" s="9" t="s">
        <v>66</v>
      </c>
      <c r="C179" s="9" t="s">
        <v>249</v>
      </c>
      <c r="D179" s="9" t="s">
        <v>333</v>
      </c>
      <c r="E179" s="9" t="s">
        <v>69</v>
      </c>
      <c r="F179" s="10">
        <v>11.09</v>
      </c>
      <c r="G179" s="10">
        <v>12.21</v>
      </c>
      <c r="H179" s="9" t="s">
        <v>322</v>
      </c>
      <c r="I179" s="9"/>
      <c r="J179" s="10">
        <v>2012</v>
      </c>
      <c r="K179" s="9" t="s">
        <v>106</v>
      </c>
      <c r="L179" s="11">
        <v>41364</v>
      </c>
      <c r="M179" s="11">
        <v>41394</v>
      </c>
      <c r="N179" s="10">
        <v>148</v>
      </c>
      <c r="O179" s="10">
        <v>164</v>
      </c>
      <c r="P179" s="10">
        <v>163.1</v>
      </c>
      <c r="Q179" s="10">
        <v>0.55000000000000004</v>
      </c>
      <c r="R179" s="10">
        <v>163.33000000000001</v>
      </c>
      <c r="S179" s="10">
        <v>164</v>
      </c>
      <c r="T179" s="9" t="s">
        <v>81</v>
      </c>
      <c r="U179" s="9" t="s">
        <v>82</v>
      </c>
      <c r="V179" s="9" t="s">
        <v>74</v>
      </c>
      <c r="W179" s="10">
        <f>VLOOKUP(V179,Tables!$M$2:$N$9,2,FALSE)</f>
        <v>0.44</v>
      </c>
      <c r="X179" s="10">
        <f>VLOOKUP(V179,Tables!$M$2:$P$9,3,FALSE)</f>
        <v>0.19</v>
      </c>
      <c r="Y179" s="10">
        <f>VLOOKUP(V179,Tables!$M$2:$P$9,4,FALSE)</f>
        <v>2.5000000000000001E-2</v>
      </c>
      <c r="Z179" s="10">
        <v>19.2</v>
      </c>
      <c r="AA179" s="10">
        <v>2462.5</v>
      </c>
      <c r="AB179" s="10">
        <v>2573.3114365169386</v>
      </c>
      <c r="AC179" s="10">
        <v>4.3099999999999996</v>
      </c>
      <c r="AD179" s="10">
        <v>74945</v>
      </c>
      <c r="AE179" s="10">
        <v>11091.86</v>
      </c>
      <c r="AF179" s="10">
        <v>74435</v>
      </c>
      <c r="AG179" s="10">
        <v>12207.34</v>
      </c>
      <c r="AH179" s="10">
        <v>0</v>
      </c>
      <c r="AI179" s="10">
        <v>0</v>
      </c>
      <c r="AJ179" s="10">
        <v>0</v>
      </c>
      <c r="AK179" s="10">
        <v>1115.48</v>
      </c>
      <c r="AL179" s="10">
        <v>1065.6085499999999</v>
      </c>
      <c r="AM179" s="10">
        <v>2.2075698354071789</v>
      </c>
      <c r="AN179" s="10">
        <v>2.3108861129164175</v>
      </c>
      <c r="AO179" s="10">
        <v>510</v>
      </c>
      <c r="AP179" s="10">
        <v>682</v>
      </c>
      <c r="AQ179" s="10">
        <v>25.22</v>
      </c>
      <c r="AR179" s="10">
        <v>0.71</v>
      </c>
      <c r="AS179" s="10">
        <v>0.71</v>
      </c>
      <c r="AT179" s="10">
        <v>0.34</v>
      </c>
      <c r="AU179" s="10">
        <v>2462.5</v>
      </c>
      <c r="AV179" s="10">
        <v>1.1839999999999999</v>
      </c>
      <c r="AW179" s="12"/>
      <c r="AX179" s="9" t="s">
        <v>75</v>
      </c>
      <c r="AY179" s="12"/>
      <c r="AZ179" s="12" t="s">
        <v>77</v>
      </c>
      <c r="BA179" s="12"/>
      <c r="BB179" s="10">
        <v>0</v>
      </c>
      <c r="BC179" s="10">
        <v>6</v>
      </c>
      <c r="BD179" s="10">
        <v>15.92</v>
      </c>
      <c r="BE179" s="10">
        <v>0</v>
      </c>
      <c r="BF179" s="10">
        <v>0</v>
      </c>
      <c r="BG179" s="10">
        <v>0</v>
      </c>
      <c r="BH179" s="10">
        <v>0</v>
      </c>
      <c r="BI179" s="10">
        <v>2</v>
      </c>
      <c r="BJ179" s="10">
        <v>1885</v>
      </c>
      <c r="BK179" s="10">
        <v>2.4698637316561847</v>
      </c>
      <c r="BL179" s="10">
        <v>2.8092422017897127</v>
      </c>
      <c r="BM179" s="10">
        <v>708</v>
      </c>
      <c r="BN179" s="9" t="s">
        <v>78</v>
      </c>
      <c r="BO179" s="9" t="s">
        <v>78</v>
      </c>
      <c r="BP179" s="12"/>
      <c r="BQ179" s="12"/>
    </row>
    <row r="180" spans="1:69" s="13" customFormat="1" ht="15" customHeight="1" x14ac:dyDescent="0.25">
      <c r="A180" s="9" t="s">
        <v>65</v>
      </c>
      <c r="B180" s="9" t="s">
        <v>66</v>
      </c>
      <c r="C180" s="9" t="s">
        <v>249</v>
      </c>
      <c r="D180" s="9" t="s">
        <v>333</v>
      </c>
      <c r="E180" s="9" t="s">
        <v>69</v>
      </c>
      <c r="F180" s="10">
        <v>12.21</v>
      </c>
      <c r="G180" s="10">
        <v>14.29</v>
      </c>
      <c r="H180" s="9" t="s">
        <v>322</v>
      </c>
      <c r="I180" s="9"/>
      <c r="J180" s="10">
        <v>2012</v>
      </c>
      <c r="K180" s="9" t="s">
        <v>106</v>
      </c>
      <c r="L180" s="11">
        <v>41394</v>
      </c>
      <c r="M180" s="11">
        <v>41425</v>
      </c>
      <c r="N180" s="10">
        <v>164</v>
      </c>
      <c r="O180" s="10">
        <v>193</v>
      </c>
      <c r="P180" s="10">
        <v>192.35</v>
      </c>
      <c r="Q180" s="10">
        <v>0.34</v>
      </c>
      <c r="R180" s="10">
        <v>192.48</v>
      </c>
      <c r="S180" s="10">
        <v>194.84</v>
      </c>
      <c r="T180" s="9" t="s">
        <v>81</v>
      </c>
      <c r="U180" s="9" t="s">
        <v>82</v>
      </c>
      <c r="V180" s="9" t="s">
        <v>74</v>
      </c>
      <c r="W180" s="10">
        <f>VLOOKUP(V180,Tables!$M$2:$N$9,2,FALSE)</f>
        <v>0.44</v>
      </c>
      <c r="X180" s="10">
        <f>VLOOKUP(V180,Tables!$M$2:$P$9,3,FALSE)</f>
        <v>0.19</v>
      </c>
      <c r="Y180" s="10">
        <f>VLOOKUP(V180,Tables!$M$2:$P$9,4,FALSE)</f>
        <v>2.5000000000000001E-2</v>
      </c>
      <c r="Z180" s="10">
        <v>19.2</v>
      </c>
      <c r="AA180" s="10">
        <v>3900</v>
      </c>
      <c r="AB180" s="10">
        <v>4231.7030953137464</v>
      </c>
      <c r="AC180" s="10">
        <v>7.84</v>
      </c>
      <c r="AD180" s="10">
        <v>74435</v>
      </c>
      <c r="AE180" s="10">
        <v>12207.34</v>
      </c>
      <c r="AF180" s="10">
        <v>74040</v>
      </c>
      <c r="AG180" s="10">
        <v>14289.72</v>
      </c>
      <c r="AH180" s="10">
        <v>0</v>
      </c>
      <c r="AI180" s="10">
        <v>0</v>
      </c>
      <c r="AJ180" s="10">
        <v>0</v>
      </c>
      <c r="AK180" s="10">
        <v>2082.38</v>
      </c>
      <c r="AL180" s="10">
        <v>2043.8792000000001</v>
      </c>
      <c r="AM180" s="10">
        <v>1.8728570193720646</v>
      </c>
      <c r="AN180" s="10">
        <v>1.9081362538451392</v>
      </c>
      <c r="AO180" s="10">
        <v>460</v>
      </c>
      <c r="AP180" s="10">
        <v>704</v>
      </c>
      <c r="AQ180" s="10">
        <v>34.659999999999997</v>
      </c>
      <c r="AR180" s="10">
        <v>0.95</v>
      </c>
      <c r="AS180" s="10">
        <v>0.95</v>
      </c>
      <c r="AT180" s="10">
        <v>0.53</v>
      </c>
      <c r="AU180" s="10">
        <v>3862.5</v>
      </c>
      <c r="AV180" s="10">
        <v>1.1850000000000001</v>
      </c>
      <c r="AW180" s="12"/>
      <c r="AX180" s="9" t="s">
        <v>75</v>
      </c>
      <c r="AY180" s="12"/>
      <c r="AZ180" s="12" t="s">
        <v>77</v>
      </c>
      <c r="BA180" s="12"/>
      <c r="BB180" s="10">
        <v>0</v>
      </c>
      <c r="BC180" s="10">
        <v>7</v>
      </c>
      <c r="BD180" s="10">
        <v>17.97</v>
      </c>
      <c r="BE180" s="10">
        <v>0</v>
      </c>
      <c r="BF180" s="10">
        <v>0</v>
      </c>
      <c r="BG180" s="10">
        <v>0</v>
      </c>
      <c r="BH180" s="10">
        <v>0</v>
      </c>
      <c r="BI180" s="10">
        <v>2</v>
      </c>
      <c r="BJ180" s="10">
        <v>2280</v>
      </c>
      <c r="BK180" s="10">
        <v>2.9874213836477987</v>
      </c>
      <c r="BL180" s="10">
        <v>2.3557985825392191</v>
      </c>
      <c r="BM180" s="10">
        <v>708</v>
      </c>
      <c r="BN180" s="9" t="s">
        <v>78</v>
      </c>
      <c r="BO180" s="9" t="s">
        <v>78</v>
      </c>
      <c r="BP180" s="12"/>
      <c r="BQ180" s="12"/>
    </row>
    <row r="181" spans="1:69" s="13" customFormat="1" ht="15" customHeight="1" x14ac:dyDescent="0.25">
      <c r="A181" s="9" t="s">
        <v>65</v>
      </c>
      <c r="B181" s="9" t="s">
        <v>66</v>
      </c>
      <c r="C181" s="9" t="s">
        <v>249</v>
      </c>
      <c r="D181" s="9" t="s">
        <v>333</v>
      </c>
      <c r="E181" s="9" t="s">
        <v>69</v>
      </c>
      <c r="F181" s="10">
        <v>14.29</v>
      </c>
      <c r="G181" s="10">
        <v>16.760000000000002</v>
      </c>
      <c r="H181" s="9" t="s">
        <v>322</v>
      </c>
      <c r="I181" s="9"/>
      <c r="J181" s="10">
        <v>2012</v>
      </c>
      <c r="K181" s="9" t="s">
        <v>106</v>
      </c>
      <c r="L181" s="11">
        <v>41425</v>
      </c>
      <c r="M181" s="11">
        <v>41455</v>
      </c>
      <c r="N181" s="10">
        <v>193</v>
      </c>
      <c r="O181" s="10">
        <v>228</v>
      </c>
      <c r="P181" s="10">
        <v>225.83</v>
      </c>
      <c r="Q181" s="10">
        <v>0.96</v>
      </c>
      <c r="R181" s="10">
        <v>226.04</v>
      </c>
      <c r="S181" s="10">
        <v>232.59</v>
      </c>
      <c r="T181" s="9" t="s">
        <v>81</v>
      </c>
      <c r="U181" s="9" t="s">
        <v>82</v>
      </c>
      <c r="V181" s="9" t="s">
        <v>74</v>
      </c>
      <c r="W181" s="10">
        <f>VLOOKUP(V181,Tables!$M$2:$N$9,2,FALSE)</f>
        <v>0.44</v>
      </c>
      <c r="X181" s="10">
        <f>VLOOKUP(V181,Tables!$M$2:$P$9,3,FALSE)</f>
        <v>0.19</v>
      </c>
      <c r="Y181" s="10">
        <f>VLOOKUP(V181,Tables!$M$2:$P$9,4,FALSE)</f>
        <v>2.5000000000000001E-2</v>
      </c>
      <c r="Z181" s="10">
        <v>19.2</v>
      </c>
      <c r="AA181" s="10">
        <v>4450</v>
      </c>
      <c r="AB181" s="10">
        <v>5387.1967231374138</v>
      </c>
      <c r="AC181" s="10">
        <v>17.399999999999999</v>
      </c>
      <c r="AD181" s="10">
        <v>74040</v>
      </c>
      <c r="AE181" s="10">
        <v>14289.72</v>
      </c>
      <c r="AF181" s="10">
        <v>73505</v>
      </c>
      <c r="AG181" s="10">
        <v>16759.14</v>
      </c>
      <c r="AH181" s="10">
        <v>0</v>
      </c>
      <c r="AI181" s="10">
        <v>0</v>
      </c>
      <c r="AJ181" s="10">
        <v>0</v>
      </c>
      <c r="AK181" s="10">
        <v>2469.42</v>
      </c>
      <c r="AL181" s="10">
        <v>2325.3501999999999</v>
      </c>
      <c r="AM181" s="10">
        <v>1.8020425848984782</v>
      </c>
      <c r="AN181" s="10">
        <v>1.9136902476022752</v>
      </c>
      <c r="AO181" s="10">
        <v>585</v>
      </c>
      <c r="AP181" s="10">
        <v>482</v>
      </c>
      <c r="AQ181" s="10">
        <v>-21.37</v>
      </c>
      <c r="AR181" s="10">
        <v>0.96</v>
      </c>
      <c r="AS181" s="10">
        <v>0.96</v>
      </c>
      <c r="AT181" s="10">
        <v>0.56000000000000005</v>
      </c>
      <c r="AU181" s="10">
        <v>4450</v>
      </c>
      <c r="AV181" s="10">
        <v>1.1850000000000001</v>
      </c>
      <c r="AW181" s="12"/>
      <c r="AX181" s="9" t="s">
        <v>75</v>
      </c>
      <c r="AY181" s="12"/>
      <c r="AZ181" s="12" t="s">
        <v>77</v>
      </c>
      <c r="BA181" s="12"/>
      <c r="BB181" s="10">
        <v>0</v>
      </c>
      <c r="BC181" s="10">
        <v>10</v>
      </c>
      <c r="BD181" s="10">
        <v>13.26</v>
      </c>
      <c r="BE181" s="10">
        <v>0</v>
      </c>
      <c r="BF181" s="10">
        <v>0</v>
      </c>
      <c r="BG181" s="10">
        <v>0</v>
      </c>
      <c r="BH181" s="10">
        <v>0</v>
      </c>
      <c r="BI181" s="10">
        <v>2</v>
      </c>
      <c r="BJ181" s="10">
        <v>2815</v>
      </c>
      <c r="BK181" s="10">
        <v>3.6884171907756813</v>
      </c>
      <c r="BL181" s="10">
        <v>2.1601732716467961</v>
      </c>
      <c r="BM181" s="10">
        <v>708</v>
      </c>
      <c r="BN181" s="9" t="s">
        <v>78</v>
      </c>
      <c r="BO181" s="9" t="s">
        <v>78</v>
      </c>
      <c r="BP181" s="12"/>
      <c r="BQ181" s="12"/>
    </row>
    <row r="182" spans="1:69" s="13" customFormat="1" ht="15" customHeight="1" x14ac:dyDescent="0.25">
      <c r="A182" s="9" t="s">
        <v>65</v>
      </c>
      <c r="B182" s="9" t="s">
        <v>66</v>
      </c>
      <c r="C182" s="9" t="s">
        <v>218</v>
      </c>
      <c r="D182" s="9" t="s">
        <v>219</v>
      </c>
      <c r="E182" s="9" t="s">
        <v>69</v>
      </c>
      <c r="F182" s="10">
        <v>0.28999999999999998</v>
      </c>
      <c r="G182" s="10">
        <v>0.44</v>
      </c>
      <c r="H182" s="9" t="s">
        <v>70</v>
      </c>
      <c r="I182" s="9"/>
      <c r="J182" s="10">
        <v>2013</v>
      </c>
      <c r="K182" s="9" t="s">
        <v>93</v>
      </c>
      <c r="L182" s="11">
        <v>41444</v>
      </c>
      <c r="M182" s="11">
        <v>41455</v>
      </c>
      <c r="N182" s="10">
        <v>2.65</v>
      </c>
      <c r="O182" s="10">
        <v>4</v>
      </c>
      <c r="P182" s="10">
        <v>4.59</v>
      </c>
      <c r="Q182" s="10">
        <v>-12.85</v>
      </c>
      <c r="R182" s="10">
        <v>4.62</v>
      </c>
      <c r="S182" s="10">
        <v>4.33</v>
      </c>
      <c r="T182" s="9" t="s">
        <v>72</v>
      </c>
      <c r="U182" s="9" t="s">
        <v>73</v>
      </c>
      <c r="V182" s="9" t="s">
        <v>74</v>
      </c>
      <c r="W182" s="10">
        <f>VLOOKUP(V182,Tables!$M$2:$N$9,2,FALSE)</f>
        <v>0.44</v>
      </c>
      <c r="X182" s="10">
        <f>VLOOKUP(V182,Tables!$M$2:$P$9,3,FALSE)</f>
        <v>0.19</v>
      </c>
      <c r="Y182" s="10">
        <f>VLOOKUP(V182,Tables!$M$2:$P$9,4,FALSE)</f>
        <v>2.5000000000000001E-2</v>
      </c>
      <c r="Z182" s="10">
        <v>19.2</v>
      </c>
      <c r="AA182" s="10">
        <v>222.5</v>
      </c>
      <c r="AB182" s="10">
        <v>193.03723933410203</v>
      </c>
      <c r="AC182" s="10">
        <v>-15.26</v>
      </c>
      <c r="AD182" s="10">
        <v>110000</v>
      </c>
      <c r="AE182" s="10">
        <v>291.5</v>
      </c>
      <c r="AF182" s="10">
        <v>109665</v>
      </c>
      <c r="AG182" s="10">
        <v>438.66</v>
      </c>
      <c r="AH182" s="10">
        <v>0</v>
      </c>
      <c r="AI182" s="10">
        <v>0</v>
      </c>
      <c r="AJ182" s="10">
        <v>0</v>
      </c>
      <c r="AK182" s="10">
        <v>147.16</v>
      </c>
      <c r="AL182" s="10">
        <v>215.1523</v>
      </c>
      <c r="AM182" s="10">
        <v>1.5119597716770861</v>
      </c>
      <c r="AN182" s="10">
        <v>1.0341511571105677</v>
      </c>
      <c r="AO182" s="10">
        <v>335</v>
      </c>
      <c r="AP182" s="10">
        <v>705</v>
      </c>
      <c r="AQ182" s="10">
        <v>52.48</v>
      </c>
      <c r="AR182" s="10">
        <v>5.62</v>
      </c>
      <c r="AS182" s="10">
        <v>5.2</v>
      </c>
      <c r="AT182" s="10">
        <v>3.74</v>
      </c>
      <c r="AU182" s="10">
        <v>222.5</v>
      </c>
      <c r="AV182" s="10">
        <v>2.0219999999999998</v>
      </c>
      <c r="AW182" s="12"/>
      <c r="AX182" s="9" t="s">
        <v>75</v>
      </c>
      <c r="AY182" s="9" t="s">
        <v>220</v>
      </c>
      <c r="AZ182" s="12" t="s">
        <v>77</v>
      </c>
      <c r="BA182" s="12"/>
      <c r="BB182" s="10">
        <v>0</v>
      </c>
      <c r="BC182" s="10">
        <v>1</v>
      </c>
      <c r="BD182" s="10">
        <v>19.18</v>
      </c>
      <c r="BE182" s="10">
        <v>0</v>
      </c>
      <c r="BF182" s="10">
        <v>0</v>
      </c>
      <c r="BG182" s="10">
        <v>0</v>
      </c>
      <c r="BH182" s="10">
        <v>0</v>
      </c>
      <c r="BI182" s="10">
        <v>1</v>
      </c>
      <c r="BJ182" s="10">
        <v>335</v>
      </c>
      <c r="BK182" s="10">
        <v>0.30454545454545456</v>
      </c>
      <c r="BL182" s="10">
        <v>1.5119597716770861</v>
      </c>
      <c r="BM182" s="10">
        <v>708</v>
      </c>
      <c r="BN182" s="9" t="s">
        <v>78</v>
      </c>
      <c r="BO182" s="9" t="s">
        <v>134</v>
      </c>
      <c r="BP182" s="12"/>
      <c r="BQ182" s="12"/>
    </row>
    <row r="183" spans="1:69" s="13" customFormat="1" ht="15" customHeight="1" x14ac:dyDescent="0.25">
      <c r="A183" s="9" t="s">
        <v>65</v>
      </c>
      <c r="B183" s="9" t="s">
        <v>66</v>
      </c>
      <c r="C183" s="9" t="s">
        <v>218</v>
      </c>
      <c r="D183" s="9" t="s">
        <v>219</v>
      </c>
      <c r="E183" s="9" t="s">
        <v>69</v>
      </c>
      <c r="F183" s="10">
        <v>0.44</v>
      </c>
      <c r="G183" s="10">
        <v>7.95</v>
      </c>
      <c r="H183" s="9" t="s">
        <v>70</v>
      </c>
      <c r="I183" s="9"/>
      <c r="J183" s="10">
        <v>2013</v>
      </c>
      <c r="K183" s="9" t="s">
        <v>93</v>
      </c>
      <c r="L183" s="11">
        <v>41455</v>
      </c>
      <c r="M183" s="11">
        <v>41673</v>
      </c>
      <c r="N183" s="10">
        <v>4</v>
      </c>
      <c r="O183" s="10">
        <v>123.95</v>
      </c>
      <c r="P183" s="10">
        <v>119.03</v>
      </c>
      <c r="Q183" s="10">
        <v>4.13</v>
      </c>
      <c r="R183" s="10">
        <v>116.49</v>
      </c>
      <c r="S183" s="10">
        <v>154.31</v>
      </c>
      <c r="T183" s="9" t="s">
        <v>89</v>
      </c>
      <c r="U183" s="9" t="s">
        <v>90</v>
      </c>
      <c r="V183" s="9" t="s">
        <v>74</v>
      </c>
      <c r="W183" s="10">
        <f>VLOOKUP(V183,Tables!$M$2:$N$9,2,FALSE)</f>
        <v>0.44</v>
      </c>
      <c r="X183" s="10">
        <f>VLOOKUP(V183,Tables!$M$2:$P$9,3,FALSE)</f>
        <v>0.19</v>
      </c>
      <c r="Y183" s="10">
        <f>VLOOKUP(V183,Tables!$M$2:$P$9,4,FALSE)</f>
        <v>2.5000000000000001E-2</v>
      </c>
      <c r="Z183" s="10">
        <v>19.2</v>
      </c>
      <c r="AA183" s="10">
        <v>13437</v>
      </c>
      <c r="AB183" s="10">
        <v>17986.224238394043</v>
      </c>
      <c r="AC183" s="10">
        <v>25.29</v>
      </c>
      <c r="AD183" s="10">
        <v>109665</v>
      </c>
      <c r="AE183" s="10">
        <v>438.66</v>
      </c>
      <c r="AF183" s="10">
        <v>64130</v>
      </c>
      <c r="AG183" s="10">
        <v>7948.9134999999997</v>
      </c>
      <c r="AH183" s="10">
        <v>0</v>
      </c>
      <c r="AI183" s="10">
        <v>0</v>
      </c>
      <c r="AJ183" s="10">
        <v>0</v>
      </c>
      <c r="AK183" s="10">
        <v>7510.2534999999998</v>
      </c>
      <c r="AL183" s="10">
        <v>7031.8437000000004</v>
      </c>
      <c r="AM183" s="10">
        <v>1.7891539879446146</v>
      </c>
      <c r="AN183" s="10">
        <v>1.910878650502428</v>
      </c>
      <c r="AO183" s="10">
        <v>45535</v>
      </c>
      <c r="AP183" s="10">
        <v>6215</v>
      </c>
      <c r="AQ183" s="10">
        <v>-632.66</v>
      </c>
      <c r="AR183" s="10">
        <v>2.38</v>
      </c>
      <c r="AS183" s="10">
        <v>2.4900000000000002</v>
      </c>
      <c r="AT183" s="10">
        <v>1.58</v>
      </c>
      <c r="AU183" s="10">
        <v>4567.5</v>
      </c>
      <c r="AV183" s="10">
        <v>1.2569999999999999</v>
      </c>
      <c r="AW183" s="12"/>
      <c r="AX183" s="9" t="s">
        <v>75</v>
      </c>
      <c r="AY183" s="9" t="s">
        <v>220</v>
      </c>
      <c r="AZ183" s="12" t="s">
        <v>77</v>
      </c>
      <c r="BA183" s="12"/>
      <c r="BB183" s="10">
        <v>0</v>
      </c>
      <c r="BC183" s="10">
        <v>25</v>
      </c>
      <c r="BD183" s="10">
        <v>21.76</v>
      </c>
      <c r="BE183" s="10">
        <v>0</v>
      </c>
      <c r="BF183" s="10">
        <v>0</v>
      </c>
      <c r="BG183" s="10">
        <v>0</v>
      </c>
      <c r="BH183" s="10">
        <v>0</v>
      </c>
      <c r="BI183" s="10">
        <v>2</v>
      </c>
      <c r="BJ183" s="10">
        <v>45870</v>
      </c>
      <c r="BK183" s="10">
        <v>41.7</v>
      </c>
      <c r="BL183" s="10">
        <v>1.7817373973600876</v>
      </c>
      <c r="BM183" s="10">
        <v>686</v>
      </c>
      <c r="BN183" s="9" t="s">
        <v>78</v>
      </c>
      <c r="BO183" s="9" t="s">
        <v>78</v>
      </c>
      <c r="BP183" s="12"/>
      <c r="BQ183" s="12"/>
    </row>
    <row r="184" spans="1:69" s="13" customFormat="1" ht="15" customHeight="1" x14ac:dyDescent="0.25">
      <c r="A184" s="9" t="s">
        <v>65</v>
      </c>
      <c r="B184" s="9" t="s">
        <v>66</v>
      </c>
      <c r="C184" s="9" t="s">
        <v>149</v>
      </c>
      <c r="D184" s="9" t="s">
        <v>150</v>
      </c>
      <c r="E184" s="9" t="s">
        <v>69</v>
      </c>
      <c r="F184" s="10">
        <v>4.1500000000000004</v>
      </c>
      <c r="G184" s="10">
        <v>7.57</v>
      </c>
      <c r="H184" s="9" t="s">
        <v>86</v>
      </c>
      <c r="I184" s="9"/>
      <c r="J184" s="10">
        <v>2014</v>
      </c>
      <c r="K184" s="9" t="s">
        <v>151</v>
      </c>
      <c r="L184" s="11">
        <v>42080</v>
      </c>
      <c r="M184" s="11">
        <v>42185</v>
      </c>
      <c r="N184" s="10">
        <v>35.090000000000003</v>
      </c>
      <c r="O184" s="10">
        <v>67.069999999999993</v>
      </c>
      <c r="P184" s="10">
        <v>68.92</v>
      </c>
      <c r="Q184" s="10">
        <v>-2.68</v>
      </c>
      <c r="R184" s="10">
        <v>71.27</v>
      </c>
      <c r="S184" s="10">
        <v>89.32</v>
      </c>
      <c r="T184" s="9" t="s">
        <v>89</v>
      </c>
      <c r="U184" s="9" t="s">
        <v>90</v>
      </c>
      <c r="V184" s="9" t="s">
        <v>74</v>
      </c>
      <c r="W184" s="10">
        <f>VLOOKUP(V184,Tables!$M$2:$N$9,2,FALSE)</f>
        <v>0.44</v>
      </c>
      <c r="X184" s="10">
        <f>VLOOKUP(V184,Tables!$M$2:$P$9,3,FALSE)</f>
        <v>0.19</v>
      </c>
      <c r="Y184" s="10">
        <f>VLOOKUP(V184,Tables!$M$2:$P$9,4,FALSE)</f>
        <v>2.5000000000000001E-2</v>
      </c>
      <c r="Z184" s="10">
        <v>19.2</v>
      </c>
      <c r="AA184" s="10">
        <v>6029.5</v>
      </c>
      <c r="AB184" s="10">
        <v>10036.416835662631</v>
      </c>
      <c r="AC184" s="10">
        <v>39.92</v>
      </c>
      <c r="AD184" s="10">
        <v>118140</v>
      </c>
      <c r="AE184" s="10">
        <v>4145.5325999999995</v>
      </c>
      <c r="AF184" s="10">
        <v>112825</v>
      </c>
      <c r="AG184" s="10">
        <v>7567.1727499999997</v>
      </c>
      <c r="AH184" s="10">
        <v>0</v>
      </c>
      <c r="AI184" s="10">
        <v>0</v>
      </c>
      <c r="AJ184" s="10">
        <v>0</v>
      </c>
      <c r="AK184" s="10">
        <v>3421.6401500000002</v>
      </c>
      <c r="AL184" s="10">
        <v>3895.50515</v>
      </c>
      <c r="AM184" s="10">
        <v>1.7621666030543861</v>
      </c>
      <c r="AN184" s="10">
        <v>1.5478095311977704</v>
      </c>
      <c r="AO184" s="10">
        <v>3210</v>
      </c>
      <c r="AP184" s="10">
        <v>3645</v>
      </c>
      <c r="AQ184" s="10">
        <v>11.93</v>
      </c>
      <c r="AR184" s="10">
        <v>1.01</v>
      </c>
      <c r="AS184" s="10">
        <v>0.98</v>
      </c>
      <c r="AT184" s="10">
        <v>0.62</v>
      </c>
      <c r="AU184" s="10">
        <v>5549</v>
      </c>
      <c r="AV184" s="10">
        <v>1.252</v>
      </c>
      <c r="AW184" s="12"/>
      <c r="AX184" s="9" t="s">
        <v>75</v>
      </c>
      <c r="AY184" s="12"/>
      <c r="AZ184" s="12" t="s">
        <v>77</v>
      </c>
      <c r="BA184" s="12"/>
      <c r="BB184" s="10">
        <v>0</v>
      </c>
      <c r="BC184" s="10">
        <v>14</v>
      </c>
      <c r="BD184" s="10">
        <v>17.670000000000002</v>
      </c>
      <c r="BE184" s="10">
        <v>0</v>
      </c>
      <c r="BF184" s="10">
        <v>0</v>
      </c>
      <c r="BG184" s="10">
        <v>0</v>
      </c>
      <c r="BH184" s="10">
        <v>0</v>
      </c>
      <c r="BI184" s="10">
        <v>2</v>
      </c>
      <c r="BJ184" s="10">
        <v>8000</v>
      </c>
      <c r="BK184" s="10">
        <v>6.5040650406504064</v>
      </c>
      <c r="BL184" s="10">
        <v>1.8531208510658974</v>
      </c>
      <c r="BM184" s="10">
        <v>2173</v>
      </c>
      <c r="BN184" s="9" t="s">
        <v>78</v>
      </c>
      <c r="BO184" s="9" t="s">
        <v>95</v>
      </c>
      <c r="BP184" s="12"/>
      <c r="BQ184" s="12"/>
    </row>
    <row r="185" spans="1:69" s="13" customFormat="1" ht="15" customHeight="1" x14ac:dyDescent="0.25">
      <c r="A185" s="9" t="s">
        <v>65</v>
      </c>
      <c r="B185" s="9" t="s">
        <v>66</v>
      </c>
      <c r="C185" s="9" t="s">
        <v>149</v>
      </c>
      <c r="D185" s="9" t="s">
        <v>150</v>
      </c>
      <c r="E185" s="9" t="s">
        <v>69</v>
      </c>
      <c r="F185" s="10">
        <v>7.57</v>
      </c>
      <c r="G185" s="10">
        <v>3.02</v>
      </c>
      <c r="H185" s="9" t="s">
        <v>86</v>
      </c>
      <c r="I185" s="9"/>
      <c r="J185" s="10">
        <v>2014</v>
      </c>
      <c r="K185" s="9" t="s">
        <v>151</v>
      </c>
      <c r="L185" s="11">
        <v>42185</v>
      </c>
      <c r="M185" s="11">
        <v>42202</v>
      </c>
      <c r="N185" s="10">
        <v>67.069999999999993</v>
      </c>
      <c r="O185" s="10">
        <v>76.58</v>
      </c>
      <c r="P185" s="10">
        <v>77.63</v>
      </c>
      <c r="Q185" s="10">
        <v>-1.35</v>
      </c>
      <c r="R185" s="10">
        <v>77</v>
      </c>
      <c r="S185" s="10">
        <v>82.14</v>
      </c>
      <c r="T185" s="9" t="s">
        <v>89</v>
      </c>
      <c r="U185" s="9" t="s">
        <v>90</v>
      </c>
      <c r="V185" s="9" t="s">
        <v>74</v>
      </c>
      <c r="W185" s="10">
        <f>VLOOKUP(V185,Tables!$M$2:$N$9,2,FALSE)</f>
        <v>0.44</v>
      </c>
      <c r="X185" s="10">
        <f>VLOOKUP(V185,Tables!$M$2:$P$9,3,FALSE)</f>
        <v>0.19</v>
      </c>
      <c r="Y185" s="10">
        <f>VLOOKUP(V185,Tables!$M$2:$P$9,4,FALSE)</f>
        <v>2.5000000000000001E-2</v>
      </c>
      <c r="Z185" s="10">
        <v>19.2</v>
      </c>
      <c r="AA185" s="10">
        <v>1737.5</v>
      </c>
      <c r="AB185" s="10">
        <v>2494.732238595187</v>
      </c>
      <c r="AC185" s="10">
        <v>30.35</v>
      </c>
      <c r="AD185" s="10">
        <v>112825</v>
      </c>
      <c r="AE185" s="10">
        <v>7567.1727499999997</v>
      </c>
      <c r="AF185" s="10">
        <v>110484</v>
      </c>
      <c r="AG185" s="10">
        <v>8460.8647199999996</v>
      </c>
      <c r="AH185" s="10">
        <v>0</v>
      </c>
      <c r="AI185" s="10">
        <v>0</v>
      </c>
      <c r="AJ185" s="10">
        <v>0</v>
      </c>
      <c r="AK185" s="10">
        <v>893.69196999999997</v>
      </c>
      <c r="AL185" s="10">
        <v>940.09524999999996</v>
      </c>
      <c r="AM185" s="10">
        <v>1.944182177221532</v>
      </c>
      <c r="AN185" s="10">
        <v>1.8482169758862201</v>
      </c>
      <c r="AO185" s="10">
        <v>800</v>
      </c>
      <c r="AP185" s="10">
        <v>594</v>
      </c>
      <c r="AQ185" s="10">
        <v>-34.68</v>
      </c>
      <c r="AR185" s="10">
        <v>1.28</v>
      </c>
      <c r="AS185" s="10">
        <v>1.27</v>
      </c>
      <c r="AT185" s="10">
        <v>0.78</v>
      </c>
      <c r="AU185" s="10">
        <v>1425</v>
      </c>
      <c r="AV185" s="10">
        <v>1.254</v>
      </c>
      <c r="AW185" s="12"/>
      <c r="AX185" s="9" t="s">
        <v>75</v>
      </c>
      <c r="AY185" s="12"/>
      <c r="AZ185" s="12" t="s">
        <v>77</v>
      </c>
      <c r="BA185" s="12"/>
      <c r="BB185" s="10">
        <v>0</v>
      </c>
      <c r="BC185" s="10">
        <v>2</v>
      </c>
      <c r="BD185" s="10">
        <v>22.38</v>
      </c>
      <c r="BE185" s="10">
        <v>0</v>
      </c>
      <c r="BF185" s="10">
        <v>0</v>
      </c>
      <c r="BG185" s="10">
        <v>0</v>
      </c>
      <c r="BH185" s="10">
        <v>0</v>
      </c>
      <c r="BI185" s="10">
        <v>2</v>
      </c>
      <c r="BJ185" s="10">
        <v>8800</v>
      </c>
      <c r="BK185" s="10">
        <v>7.154471544715447</v>
      </c>
      <c r="BL185" s="10">
        <v>1.8580646794047877</v>
      </c>
      <c r="BM185" s="10">
        <v>284</v>
      </c>
      <c r="BN185" s="9" t="s">
        <v>78</v>
      </c>
      <c r="BO185" s="9" t="s">
        <v>78</v>
      </c>
      <c r="BP185" s="12"/>
      <c r="BQ185" s="12"/>
    </row>
    <row r="186" spans="1:69" s="13" customFormat="1" ht="15" customHeight="1" x14ac:dyDescent="0.25">
      <c r="A186" s="9" t="s">
        <v>65</v>
      </c>
      <c r="B186" s="9" t="s">
        <v>66</v>
      </c>
      <c r="C186" s="9" t="s">
        <v>149</v>
      </c>
      <c r="D186" s="9" t="s">
        <v>342</v>
      </c>
      <c r="E186" s="9" t="s">
        <v>69</v>
      </c>
      <c r="F186" s="10">
        <v>5.82</v>
      </c>
      <c r="G186" s="10">
        <v>6.72</v>
      </c>
      <c r="H186" s="9" t="s">
        <v>322</v>
      </c>
      <c r="I186" s="9"/>
      <c r="J186" s="10">
        <v>2012</v>
      </c>
      <c r="K186" s="9" t="s">
        <v>71</v>
      </c>
      <c r="L186" s="11">
        <v>41394</v>
      </c>
      <c r="M186" s="11">
        <v>41425</v>
      </c>
      <c r="N186" s="10">
        <v>187</v>
      </c>
      <c r="O186" s="10">
        <v>217</v>
      </c>
      <c r="P186" s="10">
        <v>216.35</v>
      </c>
      <c r="Q186" s="10">
        <v>0.3</v>
      </c>
      <c r="R186" s="10">
        <v>216.2</v>
      </c>
      <c r="S186" s="10">
        <v>217.89</v>
      </c>
      <c r="T186" s="9" t="s">
        <v>81</v>
      </c>
      <c r="U186" s="9" t="s">
        <v>82</v>
      </c>
      <c r="V186" s="9" t="s">
        <v>74</v>
      </c>
      <c r="W186" s="10">
        <f>VLOOKUP(V186,Tables!$M$2:$N$9,2,FALSE)</f>
        <v>0.44</v>
      </c>
      <c r="X186" s="10">
        <f>VLOOKUP(V186,Tables!$M$2:$P$9,3,FALSE)</f>
        <v>0.19</v>
      </c>
      <c r="Y186" s="10">
        <f>VLOOKUP(V186,Tables!$M$2:$P$9,4,FALSE)</f>
        <v>2.5000000000000001E-2</v>
      </c>
      <c r="Z186" s="10">
        <v>19.2</v>
      </c>
      <c r="AA186" s="10">
        <v>4837.5</v>
      </c>
      <c r="AB186" s="10">
        <v>5071.6218558184128</v>
      </c>
      <c r="AC186" s="10">
        <v>4.62</v>
      </c>
      <c r="AD186" s="10">
        <v>87093</v>
      </c>
      <c r="AE186" s="10">
        <v>16286.391</v>
      </c>
      <c r="AF186" s="10">
        <v>86678</v>
      </c>
      <c r="AG186" s="10">
        <v>18809.126</v>
      </c>
      <c r="AH186" s="10">
        <v>0</v>
      </c>
      <c r="AI186" s="10">
        <v>0</v>
      </c>
      <c r="AJ186" s="10">
        <v>0</v>
      </c>
      <c r="AK186" s="10">
        <v>2522.7350000000001</v>
      </c>
      <c r="AL186" s="10">
        <v>2453.3926000000001</v>
      </c>
      <c r="AM186" s="10">
        <v>1.9175616939551716</v>
      </c>
      <c r="AN186" s="10">
        <v>1.9717594322245857</v>
      </c>
      <c r="AO186" s="10">
        <v>465</v>
      </c>
      <c r="AP186" s="10">
        <v>652</v>
      </c>
      <c r="AQ186" s="10">
        <v>28.68</v>
      </c>
      <c r="AR186" s="10">
        <v>0.89</v>
      </c>
      <c r="AS186" s="10">
        <v>0.89</v>
      </c>
      <c r="AT186" s="10">
        <v>0.48</v>
      </c>
      <c r="AU186" s="10">
        <v>4837.5</v>
      </c>
      <c r="AV186" s="10">
        <v>1.1850000000000001</v>
      </c>
      <c r="AW186" s="9" t="s">
        <v>178</v>
      </c>
      <c r="AX186" s="9" t="s">
        <v>75</v>
      </c>
      <c r="AY186" s="9" t="s">
        <v>348</v>
      </c>
      <c r="AZ186" s="12" t="s">
        <v>77</v>
      </c>
      <c r="BA186" s="12"/>
      <c r="BB186" s="10">
        <v>0</v>
      </c>
      <c r="BC186" s="10">
        <v>7</v>
      </c>
      <c r="BD186" s="10">
        <v>17.97</v>
      </c>
      <c r="BE186" s="10">
        <v>0</v>
      </c>
      <c r="BF186" s="10">
        <v>0</v>
      </c>
      <c r="BG186" s="10">
        <v>0</v>
      </c>
      <c r="BH186" s="10">
        <v>0</v>
      </c>
      <c r="BI186" s="10">
        <v>2</v>
      </c>
      <c r="BJ186" s="10">
        <v>2235</v>
      </c>
      <c r="BK186" s="10">
        <v>2.510869480960026</v>
      </c>
      <c r="BL186" s="10">
        <v>2.1310757412517929</v>
      </c>
      <c r="BM186" s="10">
        <v>92</v>
      </c>
      <c r="BN186" s="9" t="s">
        <v>78</v>
      </c>
      <c r="BO186" s="9" t="s">
        <v>78</v>
      </c>
      <c r="BP186" s="12"/>
      <c r="BQ186" s="12"/>
    </row>
    <row r="187" spans="1:69" s="13" customFormat="1" ht="15" customHeight="1" x14ac:dyDescent="0.25">
      <c r="A187" s="9" t="s">
        <v>65</v>
      </c>
      <c r="B187" s="9" t="s">
        <v>66</v>
      </c>
      <c r="C187" s="9" t="s">
        <v>149</v>
      </c>
      <c r="D187" s="9" t="s">
        <v>342</v>
      </c>
      <c r="E187" s="9" t="s">
        <v>69</v>
      </c>
      <c r="F187" s="10">
        <v>6.72</v>
      </c>
      <c r="G187" s="10">
        <v>7.91</v>
      </c>
      <c r="H187" s="9" t="s">
        <v>322</v>
      </c>
      <c r="I187" s="9"/>
      <c r="J187" s="10">
        <v>2012</v>
      </c>
      <c r="K187" s="9" t="s">
        <v>71</v>
      </c>
      <c r="L187" s="11">
        <v>41425</v>
      </c>
      <c r="M187" s="11">
        <v>41455</v>
      </c>
      <c r="N187" s="10">
        <v>217</v>
      </c>
      <c r="O187" s="10">
        <v>257</v>
      </c>
      <c r="P187" s="10">
        <v>256.18</v>
      </c>
      <c r="Q187" s="10">
        <v>0.32</v>
      </c>
      <c r="R187" s="10">
        <v>256.47000000000003</v>
      </c>
      <c r="S187" s="10">
        <v>256.44</v>
      </c>
      <c r="T187" s="9" t="s">
        <v>81</v>
      </c>
      <c r="U187" s="9" t="s">
        <v>82</v>
      </c>
      <c r="V187" s="9" t="s">
        <v>74</v>
      </c>
      <c r="W187" s="10">
        <f>VLOOKUP(V187,Tables!$M$2:$N$9,2,FALSE)</f>
        <v>0.44</v>
      </c>
      <c r="X187" s="10">
        <f>VLOOKUP(V187,Tables!$M$2:$P$9,3,FALSE)</f>
        <v>0.19</v>
      </c>
      <c r="Y187" s="10">
        <f>VLOOKUP(V187,Tables!$M$2:$P$9,4,FALSE)</f>
        <v>2.5000000000000001E-2</v>
      </c>
      <c r="Z187" s="10">
        <v>19.2</v>
      </c>
      <c r="AA187" s="10">
        <v>6362.5</v>
      </c>
      <c r="AB187" s="10">
        <v>6418.9533012869579</v>
      </c>
      <c r="AC187" s="10">
        <v>0.88</v>
      </c>
      <c r="AD187" s="10">
        <v>86678</v>
      </c>
      <c r="AE187" s="10">
        <v>18809.126</v>
      </c>
      <c r="AF187" s="10">
        <v>86168</v>
      </c>
      <c r="AG187" s="10">
        <v>22145.175999999999</v>
      </c>
      <c r="AH187" s="10">
        <v>0</v>
      </c>
      <c r="AI187" s="10">
        <v>0</v>
      </c>
      <c r="AJ187" s="10">
        <v>0</v>
      </c>
      <c r="AK187" s="10">
        <v>3336.05</v>
      </c>
      <c r="AL187" s="10">
        <v>3290.38096</v>
      </c>
      <c r="AM187" s="10">
        <v>1.907195635557021</v>
      </c>
      <c r="AN187" s="10">
        <v>1.9336666718372939</v>
      </c>
      <c r="AO187" s="10">
        <v>575</v>
      </c>
      <c r="AP187" s="10">
        <v>496</v>
      </c>
      <c r="AQ187" s="10">
        <v>-15.93</v>
      </c>
      <c r="AR187" s="10">
        <v>1.04</v>
      </c>
      <c r="AS187" s="10">
        <v>1.04</v>
      </c>
      <c r="AT187" s="10">
        <v>0.56000000000000005</v>
      </c>
      <c r="AU187" s="10">
        <v>6362.5</v>
      </c>
      <c r="AV187" s="10">
        <v>1.1850000000000001</v>
      </c>
      <c r="AW187" s="9" t="s">
        <v>178</v>
      </c>
      <c r="AX187" s="9" t="s">
        <v>75</v>
      </c>
      <c r="AY187" s="9" t="s">
        <v>348</v>
      </c>
      <c r="AZ187" s="12" t="s">
        <v>77</v>
      </c>
      <c r="BA187" s="12"/>
      <c r="BB187" s="10">
        <v>0</v>
      </c>
      <c r="BC187" s="10">
        <v>9</v>
      </c>
      <c r="BD187" s="10">
        <v>13.26</v>
      </c>
      <c r="BE187" s="10">
        <v>0</v>
      </c>
      <c r="BF187" s="10">
        <v>0</v>
      </c>
      <c r="BG187" s="10">
        <v>0</v>
      </c>
      <c r="BH187" s="10">
        <v>0</v>
      </c>
      <c r="BI187" s="10">
        <v>2</v>
      </c>
      <c r="BJ187" s="10">
        <v>2745</v>
      </c>
      <c r="BK187" s="10">
        <v>3.0838195638636563</v>
      </c>
      <c r="BL187" s="10">
        <v>2.0528019974352945</v>
      </c>
      <c r="BM187" s="10">
        <v>44</v>
      </c>
      <c r="BN187" s="9" t="s">
        <v>78</v>
      </c>
      <c r="BO187" s="9" t="s">
        <v>78</v>
      </c>
      <c r="BP187" s="12"/>
      <c r="BQ187" s="12"/>
    </row>
    <row r="188" spans="1:69" s="13" customFormat="1" ht="15" customHeight="1" x14ac:dyDescent="0.25">
      <c r="A188" s="9" t="s">
        <v>65</v>
      </c>
      <c r="B188" s="9" t="s">
        <v>66</v>
      </c>
      <c r="C188" s="9" t="s">
        <v>192</v>
      </c>
      <c r="D188" s="9" t="s">
        <v>193</v>
      </c>
      <c r="E188" s="9" t="s">
        <v>69</v>
      </c>
      <c r="F188" s="10">
        <v>0.34</v>
      </c>
      <c r="G188" s="10">
        <v>1.61</v>
      </c>
      <c r="H188" s="9" t="s">
        <v>86</v>
      </c>
      <c r="I188" s="9" t="s">
        <v>194</v>
      </c>
      <c r="J188" s="10">
        <v>2014</v>
      </c>
      <c r="K188" s="9" t="s">
        <v>88</v>
      </c>
      <c r="L188" s="11">
        <v>41743</v>
      </c>
      <c r="M188" s="11">
        <v>41821</v>
      </c>
      <c r="N188" s="10">
        <v>4.3499999999999996</v>
      </c>
      <c r="O188" s="10">
        <v>21.14</v>
      </c>
      <c r="P188" s="10">
        <v>21.67</v>
      </c>
      <c r="Q188" s="10">
        <v>-2.4500000000000002</v>
      </c>
      <c r="R188" s="10">
        <v>16.920000000000002</v>
      </c>
      <c r="S188" s="10">
        <v>26.92</v>
      </c>
      <c r="T188" s="9" t="s">
        <v>72</v>
      </c>
      <c r="U188" s="9" t="s">
        <v>73</v>
      </c>
      <c r="V188" s="9" t="s">
        <v>74</v>
      </c>
      <c r="W188" s="10">
        <f>VLOOKUP(V188,Tables!$M$2:$N$9,2,FALSE)</f>
        <v>0.44</v>
      </c>
      <c r="X188" s="10">
        <f>VLOOKUP(V188,Tables!$M$2:$P$9,3,FALSE)</f>
        <v>0.19</v>
      </c>
      <c r="Y188" s="10">
        <f>VLOOKUP(V188,Tables!$M$2:$P$9,4,FALSE)</f>
        <v>2.5000000000000001E-2</v>
      </c>
      <c r="Z188" s="10">
        <v>19.2</v>
      </c>
      <c r="AA188" s="10">
        <v>1657.5</v>
      </c>
      <c r="AB188" s="10">
        <v>2181.438082519966</v>
      </c>
      <c r="AC188" s="10">
        <v>24.02</v>
      </c>
      <c r="AD188" s="10">
        <v>78100</v>
      </c>
      <c r="AE188" s="10">
        <v>339.73500000000001</v>
      </c>
      <c r="AF188" s="10">
        <v>76350</v>
      </c>
      <c r="AG188" s="10">
        <v>1614.039</v>
      </c>
      <c r="AH188" s="10">
        <v>0</v>
      </c>
      <c r="AI188" s="10">
        <v>0</v>
      </c>
      <c r="AJ188" s="10">
        <v>0</v>
      </c>
      <c r="AK188" s="10">
        <v>1274.3040000000001</v>
      </c>
      <c r="AL188" s="10">
        <v>952.10699999999997</v>
      </c>
      <c r="AM188" s="10">
        <v>1.3007100346542113</v>
      </c>
      <c r="AN188" s="10">
        <v>1.7408757629132019</v>
      </c>
      <c r="AO188" s="10">
        <v>1700</v>
      </c>
      <c r="AP188" s="10">
        <v>2493</v>
      </c>
      <c r="AQ188" s="10">
        <v>31.81</v>
      </c>
      <c r="AR188" s="10">
        <v>2.6</v>
      </c>
      <c r="AS188" s="10">
        <v>2.98</v>
      </c>
      <c r="AT188" s="10">
        <v>2.0299999999999998</v>
      </c>
      <c r="AU188" s="10">
        <v>884</v>
      </c>
      <c r="AV188" s="10">
        <v>1.9319999999999999</v>
      </c>
      <c r="AW188" s="12"/>
      <c r="AX188" s="9" t="s">
        <v>75</v>
      </c>
      <c r="AY188" s="12"/>
      <c r="AZ188" s="12" t="s">
        <v>77</v>
      </c>
      <c r="BA188" s="12"/>
      <c r="BB188" s="10">
        <v>0</v>
      </c>
      <c r="BC188" s="10">
        <v>5</v>
      </c>
      <c r="BD188" s="10">
        <v>18.48</v>
      </c>
      <c r="BE188" s="10">
        <v>0</v>
      </c>
      <c r="BF188" s="10">
        <v>0</v>
      </c>
      <c r="BG188" s="10">
        <v>0</v>
      </c>
      <c r="BH188" s="10">
        <v>0</v>
      </c>
      <c r="BI188" s="10">
        <v>1</v>
      </c>
      <c r="BJ188" s="10">
        <v>1700</v>
      </c>
      <c r="BK188" s="10">
        <v>2.1766965428937262</v>
      </c>
      <c r="BL188" s="10">
        <v>1.2614679799012642</v>
      </c>
      <c r="BM188" s="10">
        <v>440</v>
      </c>
      <c r="BN188" s="9" t="s">
        <v>78</v>
      </c>
      <c r="BO188" s="9" t="s">
        <v>78</v>
      </c>
      <c r="BP188" s="12"/>
      <c r="BQ188" s="12"/>
    </row>
    <row r="189" spans="1:69" s="13" customFormat="1" ht="15" customHeight="1" x14ac:dyDescent="0.25">
      <c r="A189" s="9" t="s">
        <v>65</v>
      </c>
      <c r="B189" s="9" t="s">
        <v>66</v>
      </c>
      <c r="C189" s="9" t="s">
        <v>192</v>
      </c>
      <c r="D189" s="9" t="s">
        <v>193</v>
      </c>
      <c r="E189" s="9" t="s">
        <v>69</v>
      </c>
      <c r="F189" s="10">
        <v>1.61</v>
      </c>
      <c r="G189" s="10">
        <v>3.01</v>
      </c>
      <c r="H189" s="9" t="s">
        <v>86</v>
      </c>
      <c r="I189" s="9" t="s">
        <v>194</v>
      </c>
      <c r="J189" s="10">
        <v>2014</v>
      </c>
      <c r="K189" s="9" t="s">
        <v>88</v>
      </c>
      <c r="L189" s="11">
        <v>41821</v>
      </c>
      <c r="M189" s="11">
        <v>41851</v>
      </c>
      <c r="N189" s="10">
        <v>21.14</v>
      </c>
      <c r="O189" s="10">
        <v>39.72</v>
      </c>
      <c r="P189" s="10">
        <v>39.71</v>
      </c>
      <c r="Q189" s="10">
        <v>0.03</v>
      </c>
      <c r="R189" s="10">
        <v>39.72</v>
      </c>
      <c r="S189" s="10">
        <v>40.94</v>
      </c>
      <c r="T189" s="9" t="s">
        <v>79</v>
      </c>
      <c r="U189" s="9" t="s">
        <v>73</v>
      </c>
      <c r="V189" s="9" t="s">
        <v>74</v>
      </c>
      <c r="W189" s="10">
        <f>VLOOKUP(V189,Tables!$M$2:$N$9,2,FALSE)</f>
        <v>0.44</v>
      </c>
      <c r="X189" s="10">
        <f>VLOOKUP(V189,Tables!$M$2:$P$9,3,FALSE)</f>
        <v>0.19</v>
      </c>
      <c r="Y189" s="10">
        <f>VLOOKUP(V189,Tables!$M$2:$P$9,4,FALSE)</f>
        <v>2.5000000000000001E-2</v>
      </c>
      <c r="Z189" s="10">
        <v>19.2</v>
      </c>
      <c r="AA189" s="10">
        <v>1801.5</v>
      </c>
      <c r="AB189" s="10">
        <v>1923.4259644114973</v>
      </c>
      <c r="AC189" s="10">
        <v>6.34</v>
      </c>
      <c r="AD189" s="10">
        <v>76350</v>
      </c>
      <c r="AE189" s="10">
        <v>1614.039</v>
      </c>
      <c r="AF189" s="10">
        <v>75810</v>
      </c>
      <c r="AG189" s="10">
        <v>3011.1732000000002</v>
      </c>
      <c r="AH189" s="10">
        <v>0</v>
      </c>
      <c r="AI189" s="10">
        <v>0</v>
      </c>
      <c r="AJ189" s="10">
        <v>0</v>
      </c>
      <c r="AK189" s="10">
        <v>1397.1342</v>
      </c>
      <c r="AL189" s="10">
        <v>1397.1342</v>
      </c>
      <c r="AM189" s="10">
        <v>1.2894251676037993</v>
      </c>
      <c r="AN189" s="10">
        <v>1.2894251676037993</v>
      </c>
      <c r="AO189" s="10">
        <v>540</v>
      </c>
      <c r="AP189" s="10">
        <v>762</v>
      </c>
      <c r="AQ189" s="10">
        <v>29.13</v>
      </c>
      <c r="AR189" s="10">
        <v>2.68</v>
      </c>
      <c r="AS189" s="10">
        <v>2.68</v>
      </c>
      <c r="AT189" s="10">
        <v>2.1</v>
      </c>
      <c r="AU189" s="10">
        <v>1801.5</v>
      </c>
      <c r="AV189" s="10">
        <v>1.607</v>
      </c>
      <c r="AW189" s="12"/>
      <c r="AX189" s="9" t="s">
        <v>75</v>
      </c>
      <c r="AY189" s="12"/>
      <c r="AZ189" s="12" t="s">
        <v>77</v>
      </c>
      <c r="BA189" s="12"/>
      <c r="BB189" s="10">
        <v>0</v>
      </c>
      <c r="BC189" s="10">
        <v>1</v>
      </c>
      <c r="BD189" s="10">
        <v>22.85</v>
      </c>
      <c r="BE189" s="10">
        <v>0</v>
      </c>
      <c r="BF189" s="10">
        <v>0</v>
      </c>
      <c r="BG189" s="10">
        <v>0</v>
      </c>
      <c r="BH189" s="10">
        <v>0</v>
      </c>
      <c r="BI189" s="10">
        <v>2</v>
      </c>
      <c r="BJ189" s="10">
        <v>2240</v>
      </c>
      <c r="BK189" s="10">
        <v>2.8681177976952625</v>
      </c>
      <c r="BL189" s="10">
        <v>1.2760892689015435</v>
      </c>
      <c r="BM189" s="10">
        <v>3901</v>
      </c>
      <c r="BN189" s="9" t="s">
        <v>134</v>
      </c>
      <c r="BO189" s="9" t="s">
        <v>95</v>
      </c>
      <c r="BP189" s="12"/>
      <c r="BQ189" s="12"/>
    </row>
    <row r="190" spans="1:69" s="13" customFormat="1" ht="15" customHeight="1" x14ac:dyDescent="0.25">
      <c r="A190" s="9" t="s">
        <v>65</v>
      </c>
      <c r="B190" s="9" t="s">
        <v>66</v>
      </c>
      <c r="C190" s="9" t="s">
        <v>192</v>
      </c>
      <c r="D190" s="9" t="s">
        <v>193</v>
      </c>
      <c r="E190" s="9" t="s">
        <v>69</v>
      </c>
      <c r="F190" s="10">
        <v>3.01</v>
      </c>
      <c r="G190" s="10">
        <v>2.93</v>
      </c>
      <c r="H190" s="9" t="s">
        <v>86</v>
      </c>
      <c r="I190" s="9" t="s">
        <v>194</v>
      </c>
      <c r="J190" s="10">
        <v>2014</v>
      </c>
      <c r="K190" s="9" t="s">
        <v>88</v>
      </c>
      <c r="L190" s="11">
        <v>41851</v>
      </c>
      <c r="M190" s="11">
        <v>41933</v>
      </c>
      <c r="N190" s="10">
        <v>39.72</v>
      </c>
      <c r="O190" s="10">
        <v>110.24</v>
      </c>
      <c r="P190" s="10">
        <v>105.25</v>
      </c>
      <c r="Q190" s="10">
        <v>4.74</v>
      </c>
      <c r="R190" s="10">
        <v>104.92</v>
      </c>
      <c r="S190" s="10">
        <v>112.32</v>
      </c>
      <c r="T190" s="9" t="s">
        <v>89</v>
      </c>
      <c r="U190" s="9" t="s">
        <v>90</v>
      </c>
      <c r="V190" s="9" t="s">
        <v>74</v>
      </c>
      <c r="W190" s="10">
        <f>VLOOKUP(V190,Tables!$M$2:$N$9,2,FALSE)</f>
        <v>0.44</v>
      </c>
      <c r="X190" s="10">
        <f>VLOOKUP(V190,Tables!$M$2:$P$9,3,FALSE)</f>
        <v>0.19</v>
      </c>
      <c r="Y190" s="10">
        <f>VLOOKUP(V190,Tables!$M$2:$P$9,4,FALSE)</f>
        <v>2.5000000000000001E-2</v>
      </c>
      <c r="Z190" s="10">
        <v>19.2</v>
      </c>
      <c r="AA190" s="10">
        <v>7152</v>
      </c>
      <c r="AB190" s="10">
        <v>7993.6139040878352</v>
      </c>
      <c r="AC190" s="10">
        <v>10.53</v>
      </c>
      <c r="AD190" s="10">
        <v>75810</v>
      </c>
      <c r="AE190" s="10">
        <v>3011.1732000000002</v>
      </c>
      <c r="AF190" s="10">
        <v>74435</v>
      </c>
      <c r="AG190" s="10">
        <v>8205.7144000000008</v>
      </c>
      <c r="AH190" s="10">
        <v>0</v>
      </c>
      <c r="AI190" s="10">
        <v>0</v>
      </c>
      <c r="AJ190" s="10">
        <v>0</v>
      </c>
      <c r="AK190" s="10">
        <v>5194.5411999999997</v>
      </c>
      <c r="AL190" s="10">
        <v>4798.5469999999996</v>
      </c>
      <c r="AM190" s="10">
        <v>1.3768299691222008</v>
      </c>
      <c r="AN190" s="10">
        <v>1.4904511719901878</v>
      </c>
      <c r="AO190" s="10">
        <v>2380</v>
      </c>
      <c r="AP190" s="10">
        <v>1826</v>
      </c>
      <c r="AQ190" s="10">
        <v>-30.34</v>
      </c>
      <c r="AR190" s="10">
        <v>1.68</v>
      </c>
      <c r="AS190" s="10">
        <v>1.73</v>
      </c>
      <c r="AT190" s="10">
        <v>1.24</v>
      </c>
      <c r="AU190" s="10">
        <v>3850</v>
      </c>
      <c r="AV190" s="10">
        <v>1.2290000000000001</v>
      </c>
      <c r="AW190" s="12"/>
      <c r="AX190" s="9" t="s">
        <v>75</v>
      </c>
      <c r="AY190" s="12"/>
      <c r="AZ190" s="12" t="s">
        <v>77</v>
      </c>
      <c r="BA190" s="12"/>
      <c r="BB190" s="10">
        <v>0</v>
      </c>
      <c r="BC190" s="10">
        <v>12</v>
      </c>
      <c r="BD190" s="10">
        <v>23.47</v>
      </c>
      <c r="BE190" s="10">
        <v>0</v>
      </c>
      <c r="BF190" s="10">
        <v>0</v>
      </c>
      <c r="BG190" s="10">
        <v>0</v>
      </c>
      <c r="BH190" s="10">
        <v>0</v>
      </c>
      <c r="BI190" s="10">
        <v>2</v>
      </c>
      <c r="BJ190" s="10">
        <v>4620</v>
      </c>
      <c r="BK190" s="10">
        <v>5.915492957746479</v>
      </c>
      <c r="BL190" s="10">
        <v>1.3343530149894525</v>
      </c>
      <c r="BM190" s="10">
        <v>1955</v>
      </c>
      <c r="BN190" s="9" t="s">
        <v>78</v>
      </c>
      <c r="BO190" s="9" t="s">
        <v>78</v>
      </c>
      <c r="BP190" s="12"/>
      <c r="BQ190" s="12"/>
    </row>
    <row r="191" spans="1:69" s="13" customFormat="1" ht="15" customHeight="1" x14ac:dyDescent="0.25">
      <c r="A191" s="9" t="s">
        <v>65</v>
      </c>
      <c r="B191" s="9" t="s">
        <v>66</v>
      </c>
      <c r="C191" s="9" t="s">
        <v>192</v>
      </c>
      <c r="D191" s="9" t="s">
        <v>193</v>
      </c>
      <c r="E191" s="9" t="s">
        <v>69</v>
      </c>
      <c r="F191" s="10">
        <v>2.93</v>
      </c>
      <c r="G191" s="10">
        <v>4.8899999999999997</v>
      </c>
      <c r="H191" s="9" t="s">
        <v>86</v>
      </c>
      <c r="I191" s="9" t="s">
        <v>194</v>
      </c>
      <c r="J191" s="10">
        <v>2014</v>
      </c>
      <c r="K191" s="9" t="s">
        <v>88</v>
      </c>
      <c r="L191" s="11">
        <v>41933</v>
      </c>
      <c r="M191" s="11">
        <v>41990</v>
      </c>
      <c r="N191" s="10">
        <v>110.24</v>
      </c>
      <c r="O191" s="10">
        <v>186.13</v>
      </c>
      <c r="P191" s="10">
        <v>157.21</v>
      </c>
      <c r="Q191" s="10">
        <v>18.399999999999999</v>
      </c>
      <c r="R191" s="10">
        <v>160.08000000000001</v>
      </c>
      <c r="S191" s="10">
        <v>172.65</v>
      </c>
      <c r="T191" s="9" t="s">
        <v>81</v>
      </c>
      <c r="U191" s="9" t="s">
        <v>82</v>
      </c>
      <c r="V191" s="9" t="s">
        <v>74</v>
      </c>
      <c r="W191" s="10">
        <f>VLOOKUP(V191,Tables!$M$2:$N$9,2,FALSE)</f>
        <v>0.44</v>
      </c>
      <c r="X191" s="10">
        <f>VLOOKUP(V191,Tables!$M$2:$P$9,3,FALSE)</f>
        <v>0.19</v>
      </c>
      <c r="Y191" s="10">
        <f>VLOOKUP(V191,Tables!$M$2:$P$9,4,FALSE)</f>
        <v>2.5000000000000001E-2</v>
      </c>
      <c r="Z191" s="10">
        <v>19.2</v>
      </c>
      <c r="AA191" s="10">
        <v>5861</v>
      </c>
      <c r="AB191" s="10">
        <v>7869.0867285922113</v>
      </c>
      <c r="AC191" s="10">
        <v>25.52</v>
      </c>
      <c r="AD191" s="10">
        <v>74435</v>
      </c>
      <c r="AE191" s="10">
        <v>8205.7144000000008</v>
      </c>
      <c r="AF191" s="10">
        <v>73585</v>
      </c>
      <c r="AG191" s="10">
        <v>13696.376050000001</v>
      </c>
      <c r="AH191" s="10">
        <v>0</v>
      </c>
      <c r="AI191" s="10">
        <v>0</v>
      </c>
      <c r="AJ191" s="10">
        <v>0</v>
      </c>
      <c r="AK191" s="10">
        <v>5490.66165</v>
      </c>
      <c r="AL191" s="10">
        <v>3573.7723999999998</v>
      </c>
      <c r="AM191" s="10">
        <v>1.0674487654871248</v>
      </c>
      <c r="AN191" s="10">
        <v>1.6400037114842567</v>
      </c>
      <c r="AO191" s="10">
        <v>1180</v>
      </c>
      <c r="AP191" s="10">
        <v>1276</v>
      </c>
      <c r="AQ191" s="10">
        <v>7.52</v>
      </c>
      <c r="AR191" s="10">
        <v>0.96</v>
      </c>
      <c r="AS191" s="10">
        <v>1.04</v>
      </c>
      <c r="AT191" s="10">
        <v>0.92</v>
      </c>
      <c r="AU191" s="10">
        <v>5478</v>
      </c>
      <c r="AV191" s="10">
        <v>1.123</v>
      </c>
      <c r="AW191" s="12"/>
      <c r="AX191" s="9" t="s">
        <v>75</v>
      </c>
      <c r="AY191" s="12"/>
      <c r="AZ191" s="12" t="s">
        <v>77</v>
      </c>
      <c r="BA191" s="12"/>
      <c r="BB191" s="10">
        <v>0</v>
      </c>
      <c r="BC191" s="10">
        <v>13</v>
      </c>
      <c r="BD191" s="10">
        <v>20.56</v>
      </c>
      <c r="BE191" s="10">
        <v>0</v>
      </c>
      <c r="BF191" s="10">
        <v>0</v>
      </c>
      <c r="BG191" s="10">
        <v>0</v>
      </c>
      <c r="BH191" s="10">
        <v>0</v>
      </c>
      <c r="BI191" s="10">
        <v>2</v>
      </c>
      <c r="BJ191" s="10">
        <v>5450</v>
      </c>
      <c r="BK191" s="10">
        <v>6.9782330345710628</v>
      </c>
      <c r="BL191" s="10">
        <v>1.2246337844671717</v>
      </c>
      <c r="BM191" s="10">
        <v>3901</v>
      </c>
      <c r="BN191" s="9" t="s">
        <v>78</v>
      </c>
      <c r="BO191" s="9" t="s">
        <v>95</v>
      </c>
      <c r="BP191" s="12"/>
      <c r="BQ191" s="12"/>
    </row>
    <row r="192" spans="1:69" s="13" customFormat="1" ht="15" customHeight="1" x14ac:dyDescent="0.25">
      <c r="A192" s="9" t="s">
        <v>65</v>
      </c>
      <c r="B192" s="9" t="s">
        <v>66</v>
      </c>
      <c r="C192" s="9" t="s">
        <v>192</v>
      </c>
      <c r="D192" s="9" t="s">
        <v>193</v>
      </c>
      <c r="E192" s="9" t="s">
        <v>69</v>
      </c>
      <c r="F192" s="10">
        <v>6.36</v>
      </c>
      <c r="G192" s="10">
        <v>7.48</v>
      </c>
      <c r="H192" s="9" t="s">
        <v>86</v>
      </c>
      <c r="I192" s="9" t="s">
        <v>194</v>
      </c>
      <c r="J192" s="10">
        <v>2014</v>
      </c>
      <c r="K192" s="9" t="s">
        <v>88</v>
      </c>
      <c r="L192" s="11">
        <v>42155</v>
      </c>
      <c r="M192" s="11">
        <v>42200</v>
      </c>
      <c r="N192" s="10">
        <v>255</v>
      </c>
      <c r="O192" s="10">
        <v>305.19</v>
      </c>
      <c r="P192" s="10">
        <v>308.64</v>
      </c>
      <c r="Q192" s="10">
        <v>-1.1200000000000001</v>
      </c>
      <c r="R192" s="10">
        <v>312.02999999999997</v>
      </c>
      <c r="S192" s="10">
        <v>316.44</v>
      </c>
      <c r="T192" s="9" t="s">
        <v>83</v>
      </c>
      <c r="U192" s="9" t="s">
        <v>82</v>
      </c>
      <c r="V192" s="9" t="s">
        <v>74</v>
      </c>
      <c r="W192" s="10">
        <f>VLOOKUP(V192,Tables!$M$2:$N$9,2,FALSE)</f>
        <v>0.44</v>
      </c>
      <c r="X192" s="10">
        <f>VLOOKUP(V192,Tables!$M$2:$P$9,3,FALSE)</f>
        <v>0.19</v>
      </c>
      <c r="Y192" s="10">
        <f>VLOOKUP(V192,Tables!$M$2:$P$9,4,FALSE)</f>
        <v>2.5000000000000001E-2</v>
      </c>
      <c r="Z192" s="10">
        <v>19.2</v>
      </c>
      <c r="AA192" s="10">
        <v>7262.5</v>
      </c>
      <c r="AB192" s="10">
        <v>8337.3037511190323</v>
      </c>
      <c r="AC192" s="10">
        <v>12.89</v>
      </c>
      <c r="AD192" s="10">
        <v>69830</v>
      </c>
      <c r="AE192" s="10">
        <v>17806.650000000001</v>
      </c>
      <c r="AF192" s="10">
        <v>68644</v>
      </c>
      <c r="AG192" s="10">
        <v>20949.462360000001</v>
      </c>
      <c r="AH192" s="10">
        <v>0</v>
      </c>
      <c r="AI192" s="10">
        <v>0</v>
      </c>
      <c r="AJ192" s="10">
        <v>0</v>
      </c>
      <c r="AK192" s="10">
        <v>3142.8123599999999</v>
      </c>
      <c r="AL192" s="10">
        <v>3612.3373200000001</v>
      </c>
      <c r="AM192" s="10">
        <v>2.3108283817491415</v>
      </c>
      <c r="AN192" s="10">
        <v>2.0104711594320324</v>
      </c>
      <c r="AO192" s="10">
        <v>1135</v>
      </c>
      <c r="AP192" s="10">
        <v>598</v>
      </c>
      <c r="AQ192" s="10">
        <v>-89.8</v>
      </c>
      <c r="AR192" s="10">
        <v>0.83</v>
      </c>
      <c r="AS192" s="10">
        <v>0.83</v>
      </c>
      <c r="AT192" s="10">
        <v>0.4</v>
      </c>
      <c r="AU192" s="10">
        <v>6625</v>
      </c>
      <c r="AV192" s="10">
        <v>1.1379999999999999</v>
      </c>
      <c r="AW192" s="12"/>
      <c r="AX192" s="9" t="s">
        <v>75</v>
      </c>
      <c r="AY192" s="12"/>
      <c r="AZ192" s="12" t="s">
        <v>77</v>
      </c>
      <c r="BA192" s="12"/>
      <c r="BB192" s="10">
        <v>0</v>
      </c>
      <c r="BC192" s="10">
        <v>5</v>
      </c>
      <c r="BD192" s="10">
        <v>20.84</v>
      </c>
      <c r="BE192" s="10">
        <v>0</v>
      </c>
      <c r="BF192" s="10">
        <v>0</v>
      </c>
      <c r="BG192" s="10">
        <v>0</v>
      </c>
      <c r="BH192" s="10">
        <v>0</v>
      </c>
      <c r="BI192" s="10">
        <v>2</v>
      </c>
      <c r="BJ192" s="10">
        <v>10340</v>
      </c>
      <c r="BK192" s="10">
        <v>13.23943661971831</v>
      </c>
      <c r="BL192" s="10">
        <v>1.7555783533716882</v>
      </c>
      <c r="BM192" s="10">
        <v>1224</v>
      </c>
      <c r="BN192" s="9" t="s">
        <v>78</v>
      </c>
      <c r="BO192" s="9" t="s">
        <v>78</v>
      </c>
      <c r="BP192" s="12"/>
      <c r="BQ192" s="12"/>
    </row>
    <row r="193" spans="1:69" s="13" customFormat="1" ht="15" customHeight="1" x14ac:dyDescent="0.25">
      <c r="A193" s="9" t="s">
        <v>65</v>
      </c>
      <c r="B193" s="9" t="s">
        <v>66</v>
      </c>
      <c r="C193" s="9" t="s">
        <v>148</v>
      </c>
      <c r="D193" s="9" t="s">
        <v>146</v>
      </c>
      <c r="E193" s="9" t="s">
        <v>69</v>
      </c>
      <c r="F193" s="10">
        <v>3.72</v>
      </c>
      <c r="G193" s="10">
        <v>6.74</v>
      </c>
      <c r="H193" s="9" t="s">
        <v>70</v>
      </c>
      <c r="I193" s="9"/>
      <c r="J193" s="10">
        <v>2013</v>
      </c>
      <c r="K193" s="9" t="s">
        <v>147</v>
      </c>
      <c r="L193" s="11">
        <v>41740</v>
      </c>
      <c r="M193" s="11">
        <v>41811</v>
      </c>
      <c r="N193" s="10">
        <v>45.51</v>
      </c>
      <c r="O193" s="10">
        <v>71.72</v>
      </c>
      <c r="P193" s="10">
        <v>77.55</v>
      </c>
      <c r="Q193" s="10">
        <v>-7.52</v>
      </c>
      <c r="R193" s="10">
        <v>72.010000000000005</v>
      </c>
      <c r="S193" s="10">
        <v>88.83</v>
      </c>
      <c r="T193" s="9" t="s">
        <v>89</v>
      </c>
      <c r="U193" s="9" t="s">
        <v>90</v>
      </c>
      <c r="V193" s="9" t="s">
        <v>74</v>
      </c>
      <c r="W193" s="10">
        <f>VLOOKUP(V193,Tables!$M$2:$N$9,2,FALSE)</f>
        <v>0.44</v>
      </c>
      <c r="X193" s="10">
        <f>VLOOKUP(V193,Tables!$M$2:$P$9,3,FALSE)</f>
        <v>0.19</v>
      </c>
      <c r="Y193" s="10">
        <f>VLOOKUP(V193,Tables!$M$2:$P$9,4,FALSE)</f>
        <v>2.5000000000000001E-2</v>
      </c>
      <c r="Z193" s="10">
        <v>19.2</v>
      </c>
      <c r="AA193" s="10">
        <v>4012.5</v>
      </c>
      <c r="AB193" s="10">
        <v>5438.9165005441846</v>
      </c>
      <c r="AC193" s="10">
        <v>26.23</v>
      </c>
      <c r="AD193" s="10">
        <v>81790</v>
      </c>
      <c r="AE193" s="10">
        <v>3722.2629000000002</v>
      </c>
      <c r="AF193" s="10">
        <v>93915</v>
      </c>
      <c r="AG193" s="10">
        <v>6735.5838000000003</v>
      </c>
      <c r="AH193" s="10">
        <v>0</v>
      </c>
      <c r="AI193" s="10">
        <v>0</v>
      </c>
      <c r="AJ193" s="10">
        <v>0</v>
      </c>
      <c r="AK193" s="10">
        <v>3013.3209000000002</v>
      </c>
      <c r="AL193" s="10">
        <v>3040.5562500000001</v>
      </c>
      <c r="AM193" s="10">
        <v>1.3315873526779043</v>
      </c>
      <c r="AN193" s="10">
        <v>1.3196598484241164</v>
      </c>
      <c r="AO193" s="10">
        <v>1685</v>
      </c>
      <c r="AP193" s="10">
        <v>1732</v>
      </c>
      <c r="AQ193" s="10">
        <v>2.71</v>
      </c>
      <c r="AR193" s="10">
        <v>1.1100000000000001</v>
      </c>
      <c r="AS193" s="10">
        <v>1.1100000000000001</v>
      </c>
      <c r="AT193" s="10">
        <v>0.64</v>
      </c>
      <c r="AU193" s="10">
        <v>4012.5</v>
      </c>
      <c r="AV193" s="10">
        <v>1.224</v>
      </c>
      <c r="AW193" s="12"/>
      <c r="AX193" s="9" t="s">
        <v>75</v>
      </c>
      <c r="AY193" s="12"/>
      <c r="AZ193" s="12" t="s">
        <v>77</v>
      </c>
      <c r="BA193" s="12"/>
      <c r="BB193" s="10">
        <v>0</v>
      </c>
      <c r="BC193" s="10">
        <v>21</v>
      </c>
      <c r="BD193" s="10">
        <v>18.04</v>
      </c>
      <c r="BE193" s="10">
        <v>0</v>
      </c>
      <c r="BF193" s="10">
        <v>0</v>
      </c>
      <c r="BG193" s="10">
        <v>0</v>
      </c>
      <c r="BH193" s="10">
        <v>0</v>
      </c>
      <c r="BI193" s="10">
        <v>2</v>
      </c>
      <c r="BJ193" s="10">
        <v>15830</v>
      </c>
      <c r="BK193" s="10">
        <v>16.489583333333332</v>
      </c>
      <c r="BL193" s="10">
        <v>1.6378084031619633</v>
      </c>
      <c r="BM193" s="10">
        <v>694</v>
      </c>
      <c r="BN193" s="9" t="s">
        <v>78</v>
      </c>
      <c r="BO193" s="9" t="s">
        <v>78</v>
      </c>
      <c r="BP193" s="12"/>
      <c r="BQ193" s="12"/>
    </row>
    <row r="194" spans="1:69" s="13" customFormat="1" ht="15" customHeight="1" x14ac:dyDescent="0.25">
      <c r="A194" s="9" t="s">
        <v>65</v>
      </c>
      <c r="B194" s="9" t="s">
        <v>66</v>
      </c>
      <c r="C194" s="9" t="s">
        <v>148</v>
      </c>
      <c r="D194" s="9" t="s">
        <v>146</v>
      </c>
      <c r="E194" s="9" t="s">
        <v>69</v>
      </c>
      <c r="F194" s="10">
        <v>6.74</v>
      </c>
      <c r="G194" s="10">
        <v>7.34</v>
      </c>
      <c r="H194" s="9" t="s">
        <v>70</v>
      </c>
      <c r="I194" s="9"/>
      <c r="J194" s="10">
        <v>2013</v>
      </c>
      <c r="K194" s="9" t="s">
        <v>147</v>
      </c>
      <c r="L194" s="11">
        <v>41811</v>
      </c>
      <c r="M194" s="11">
        <v>41821</v>
      </c>
      <c r="N194" s="10">
        <v>71.72</v>
      </c>
      <c r="O194" s="10">
        <v>78.23</v>
      </c>
      <c r="P194" s="10">
        <v>79.95</v>
      </c>
      <c r="Q194" s="10">
        <v>-2.15</v>
      </c>
      <c r="R194" s="10">
        <v>72.5</v>
      </c>
      <c r="S194" s="10">
        <v>80.66</v>
      </c>
      <c r="T194" s="9" t="s">
        <v>89</v>
      </c>
      <c r="U194" s="9" t="s">
        <v>90</v>
      </c>
      <c r="V194" s="9" t="s">
        <v>74</v>
      </c>
      <c r="W194" s="10">
        <f>VLOOKUP(V194,Tables!$M$2:$N$9,2,FALSE)</f>
        <v>0.44</v>
      </c>
      <c r="X194" s="10">
        <f>VLOOKUP(V194,Tables!$M$2:$P$9,3,FALSE)</f>
        <v>0.19</v>
      </c>
      <c r="Y194" s="10">
        <f>VLOOKUP(V194,Tables!$M$2:$P$9,4,FALSE)</f>
        <v>2.5000000000000001E-2</v>
      </c>
      <c r="Z194" s="10">
        <v>19.2</v>
      </c>
      <c r="AA194" s="10">
        <v>1150</v>
      </c>
      <c r="AB194" s="10">
        <v>1248.5633399366143</v>
      </c>
      <c r="AC194" s="10">
        <v>7.89</v>
      </c>
      <c r="AD194" s="10">
        <v>93915</v>
      </c>
      <c r="AE194" s="10">
        <v>6735.5838000000003</v>
      </c>
      <c r="AF194" s="10">
        <v>93810</v>
      </c>
      <c r="AG194" s="10">
        <v>7338.7563</v>
      </c>
      <c r="AH194" s="10">
        <v>0</v>
      </c>
      <c r="AI194" s="10">
        <v>0</v>
      </c>
      <c r="AJ194" s="10">
        <v>0</v>
      </c>
      <c r="AK194" s="10">
        <v>603.17250000000001</v>
      </c>
      <c r="AL194" s="10">
        <v>65.641199999999998</v>
      </c>
      <c r="AM194" s="10">
        <v>1.9065855953313522</v>
      </c>
      <c r="AN194" s="10">
        <v>17.519484713868728</v>
      </c>
      <c r="AO194" s="10">
        <v>425</v>
      </c>
      <c r="AP194" s="10">
        <v>308</v>
      </c>
      <c r="AQ194" s="10">
        <v>-37.99</v>
      </c>
      <c r="AR194" s="10">
        <v>1.64</v>
      </c>
      <c r="AS194" s="10">
        <v>1.7</v>
      </c>
      <c r="AT194" s="10">
        <v>0.87</v>
      </c>
      <c r="AU194" s="10">
        <v>837.5</v>
      </c>
      <c r="AV194" s="10">
        <v>1.224</v>
      </c>
      <c r="AW194" s="12"/>
      <c r="AX194" s="9" t="s">
        <v>75</v>
      </c>
      <c r="AY194" s="12"/>
      <c r="AZ194" s="12" t="s">
        <v>77</v>
      </c>
      <c r="BA194" s="12"/>
      <c r="BB194" s="10">
        <v>0</v>
      </c>
      <c r="BC194" s="10">
        <v>1</v>
      </c>
      <c r="BD194" s="10">
        <v>21</v>
      </c>
      <c r="BE194" s="10">
        <v>0</v>
      </c>
      <c r="BF194" s="10">
        <v>0</v>
      </c>
      <c r="BG194" s="10">
        <v>0</v>
      </c>
      <c r="BH194" s="10">
        <v>0</v>
      </c>
      <c r="BI194" s="10">
        <v>2</v>
      </c>
      <c r="BJ194" s="10">
        <v>15950</v>
      </c>
      <c r="BK194" s="10">
        <v>16.614583333333332</v>
      </c>
      <c r="BL194" s="10">
        <v>1.6308845442401856</v>
      </c>
      <c r="BM194" s="10">
        <v>3901</v>
      </c>
      <c r="BN194" s="9" t="s">
        <v>78</v>
      </c>
      <c r="BO194" s="9" t="s">
        <v>95</v>
      </c>
      <c r="BP194" s="12"/>
      <c r="BQ194" s="12"/>
    </row>
    <row r="195" spans="1:69" s="13" customFormat="1" ht="15" customHeight="1" x14ac:dyDescent="0.25">
      <c r="A195" s="9" t="s">
        <v>65</v>
      </c>
      <c r="B195" s="9" t="s">
        <v>66</v>
      </c>
      <c r="C195" s="9" t="s">
        <v>148</v>
      </c>
      <c r="D195" s="9" t="s">
        <v>146</v>
      </c>
      <c r="E195" s="9" t="s">
        <v>69</v>
      </c>
      <c r="F195" s="10">
        <v>7.34</v>
      </c>
      <c r="G195" s="10">
        <v>9.7899999999999991</v>
      </c>
      <c r="H195" s="9" t="s">
        <v>70</v>
      </c>
      <c r="I195" s="9"/>
      <c r="J195" s="10">
        <v>2013</v>
      </c>
      <c r="K195" s="9" t="s">
        <v>147</v>
      </c>
      <c r="L195" s="11">
        <v>41821</v>
      </c>
      <c r="M195" s="11">
        <v>41851</v>
      </c>
      <c r="N195" s="10">
        <v>78.23</v>
      </c>
      <c r="O195" s="10">
        <v>104.98</v>
      </c>
      <c r="P195" s="10">
        <v>105.76</v>
      </c>
      <c r="Q195" s="10">
        <v>-0.74</v>
      </c>
      <c r="R195" s="10">
        <v>104.94</v>
      </c>
      <c r="S195" s="10">
        <v>107.42</v>
      </c>
      <c r="T195" s="9" t="s">
        <v>81</v>
      </c>
      <c r="U195" s="9" t="s">
        <v>82</v>
      </c>
      <c r="V195" s="9" t="s">
        <v>74</v>
      </c>
      <c r="W195" s="10">
        <f>VLOOKUP(V195,Tables!$M$2:$N$9,2,FALSE)</f>
        <v>0.44</v>
      </c>
      <c r="X195" s="10">
        <f>VLOOKUP(V195,Tables!$M$2:$P$9,3,FALSE)</f>
        <v>0.19</v>
      </c>
      <c r="Y195" s="10">
        <f>VLOOKUP(V195,Tables!$M$2:$P$9,4,FALSE)</f>
        <v>2.5000000000000001E-2</v>
      </c>
      <c r="Z195" s="10">
        <v>19.2</v>
      </c>
      <c r="AA195" s="10">
        <v>3987.5</v>
      </c>
      <c r="AB195" s="10">
        <v>4234.0501491537489</v>
      </c>
      <c r="AC195" s="10">
        <v>5.82</v>
      </c>
      <c r="AD195" s="10">
        <v>93810</v>
      </c>
      <c r="AE195" s="10">
        <v>7338.7563</v>
      </c>
      <c r="AF195" s="10">
        <v>93300</v>
      </c>
      <c r="AG195" s="10">
        <v>9794.634</v>
      </c>
      <c r="AH195" s="10">
        <v>0</v>
      </c>
      <c r="AI195" s="10">
        <v>0</v>
      </c>
      <c r="AJ195" s="10">
        <v>0</v>
      </c>
      <c r="AK195" s="10">
        <v>2455.8777</v>
      </c>
      <c r="AL195" s="10">
        <v>2452.1457</v>
      </c>
      <c r="AM195" s="10">
        <v>1.6236557708065023</v>
      </c>
      <c r="AN195" s="10">
        <v>1.6261268651369289</v>
      </c>
      <c r="AO195" s="10">
        <v>510</v>
      </c>
      <c r="AP195" s="10">
        <v>866</v>
      </c>
      <c r="AQ195" s="10">
        <v>41.11</v>
      </c>
      <c r="AR195" s="10">
        <v>1.56</v>
      </c>
      <c r="AS195" s="10">
        <v>1.56</v>
      </c>
      <c r="AT195" s="10">
        <v>0.98</v>
      </c>
      <c r="AU195" s="10">
        <v>3187.5</v>
      </c>
      <c r="AV195" s="10">
        <v>1.1200000000000001</v>
      </c>
      <c r="AW195" s="12"/>
      <c r="AX195" s="9" t="s">
        <v>75</v>
      </c>
      <c r="AY195" s="12"/>
      <c r="AZ195" s="12" t="s">
        <v>77</v>
      </c>
      <c r="BA195" s="12"/>
      <c r="BB195" s="10">
        <v>0</v>
      </c>
      <c r="BC195" s="10">
        <v>6</v>
      </c>
      <c r="BD195" s="10">
        <v>22.85</v>
      </c>
      <c r="BE195" s="10">
        <v>0</v>
      </c>
      <c r="BF195" s="10">
        <v>0</v>
      </c>
      <c r="BG195" s="10">
        <v>0</v>
      </c>
      <c r="BH195" s="10">
        <v>0</v>
      </c>
      <c r="BI195" s="10">
        <v>2</v>
      </c>
      <c r="BJ195" s="10">
        <v>16460</v>
      </c>
      <c r="BK195" s="10">
        <v>17.145833333333332</v>
      </c>
      <c r="BL195" s="10">
        <v>1.6290114386894727</v>
      </c>
      <c r="BM195" s="10">
        <v>1151</v>
      </c>
      <c r="BN195" s="9" t="s">
        <v>78</v>
      </c>
      <c r="BO195" s="9" t="s">
        <v>78</v>
      </c>
      <c r="BP195" s="12"/>
      <c r="BQ195" s="12"/>
    </row>
    <row r="196" spans="1:69" s="13" customFormat="1" ht="15" customHeight="1" x14ac:dyDescent="0.25">
      <c r="A196" s="9" t="s">
        <v>65</v>
      </c>
      <c r="B196" s="9" t="s">
        <v>66</v>
      </c>
      <c r="C196" s="9" t="s">
        <v>148</v>
      </c>
      <c r="D196" s="9" t="s">
        <v>159</v>
      </c>
      <c r="E196" s="9" t="s">
        <v>69</v>
      </c>
      <c r="F196" s="10">
        <v>0.3</v>
      </c>
      <c r="G196" s="10">
        <v>0.45</v>
      </c>
      <c r="H196" s="9" t="s">
        <v>70</v>
      </c>
      <c r="I196" s="9"/>
      <c r="J196" s="10">
        <v>2013</v>
      </c>
      <c r="K196" s="9" t="s">
        <v>88</v>
      </c>
      <c r="L196" s="11">
        <v>41375</v>
      </c>
      <c r="M196" s="11">
        <v>41394</v>
      </c>
      <c r="N196" s="10">
        <v>2.5499999999999998</v>
      </c>
      <c r="O196" s="10">
        <v>3.8</v>
      </c>
      <c r="P196" s="10">
        <v>4.28</v>
      </c>
      <c r="Q196" s="10">
        <v>-11.21</v>
      </c>
      <c r="R196" s="10">
        <v>4.29</v>
      </c>
      <c r="S196" s="10">
        <v>4.17</v>
      </c>
      <c r="T196" s="9" t="s">
        <v>72</v>
      </c>
      <c r="U196" s="9" t="s">
        <v>73</v>
      </c>
      <c r="V196" s="9" t="s">
        <v>74</v>
      </c>
      <c r="W196" s="10">
        <f>VLOOKUP(V196,Tables!$M$2:$N$9,2,FALSE)</f>
        <v>0.44</v>
      </c>
      <c r="X196" s="10">
        <f>VLOOKUP(V196,Tables!$M$2:$P$9,3,FALSE)</f>
        <v>0.19</v>
      </c>
      <c r="Y196" s="10">
        <f>VLOOKUP(V196,Tables!$M$2:$P$9,4,FALSE)</f>
        <v>2.5000000000000001E-2</v>
      </c>
      <c r="Z196" s="10">
        <v>19.2</v>
      </c>
      <c r="AA196" s="10">
        <v>264.5</v>
      </c>
      <c r="AB196" s="10">
        <v>246.13393624345673</v>
      </c>
      <c r="AC196" s="10">
        <v>-7.46</v>
      </c>
      <c r="AD196" s="10">
        <v>119000</v>
      </c>
      <c r="AE196" s="10">
        <v>303.45</v>
      </c>
      <c r="AF196" s="10">
        <v>118050</v>
      </c>
      <c r="AG196" s="10">
        <v>448.59</v>
      </c>
      <c r="AH196" s="10">
        <v>0</v>
      </c>
      <c r="AI196" s="10">
        <v>0</v>
      </c>
      <c r="AJ196" s="10">
        <v>0</v>
      </c>
      <c r="AK196" s="10">
        <v>145.13999999999999</v>
      </c>
      <c r="AL196" s="10">
        <v>202.9845</v>
      </c>
      <c r="AM196" s="10">
        <v>1.8223783932754583</v>
      </c>
      <c r="AN196" s="10">
        <v>1.3030551593840909</v>
      </c>
      <c r="AO196" s="10">
        <v>950</v>
      </c>
      <c r="AP196" s="10">
        <v>1352</v>
      </c>
      <c r="AQ196" s="10">
        <v>29.73</v>
      </c>
      <c r="AR196" s="10">
        <v>3.75</v>
      </c>
      <c r="AS196" s="10">
        <v>3.51</v>
      </c>
      <c r="AT196" s="10">
        <v>2.1</v>
      </c>
      <c r="AU196" s="10">
        <v>264.5</v>
      </c>
      <c r="AV196" s="10">
        <v>2.0169999999999999</v>
      </c>
      <c r="AW196" s="12"/>
      <c r="AX196" s="9" t="s">
        <v>75</v>
      </c>
      <c r="AY196" s="9" t="s">
        <v>160</v>
      </c>
      <c r="AZ196" s="12" t="s">
        <v>77</v>
      </c>
      <c r="BA196" s="12"/>
      <c r="BB196" s="10">
        <v>0</v>
      </c>
      <c r="BC196" s="10">
        <v>0</v>
      </c>
      <c r="BD196" s="10">
        <v>16</v>
      </c>
      <c r="BE196" s="10">
        <v>0</v>
      </c>
      <c r="BF196" s="10">
        <v>0</v>
      </c>
      <c r="BG196" s="10">
        <v>0</v>
      </c>
      <c r="BH196" s="10">
        <v>0</v>
      </c>
      <c r="BI196" s="10">
        <v>1</v>
      </c>
      <c r="BJ196" s="10">
        <v>950</v>
      </c>
      <c r="BK196" s="10">
        <v>0.79831932773109249</v>
      </c>
      <c r="BL196" s="10">
        <v>1.8223783932754583</v>
      </c>
      <c r="BM196" s="10">
        <v>22</v>
      </c>
      <c r="BN196" s="9" t="s">
        <v>78</v>
      </c>
      <c r="BO196" s="9" t="s">
        <v>78</v>
      </c>
      <c r="BP196" s="12"/>
      <c r="BQ196" s="12"/>
    </row>
    <row r="197" spans="1:69" s="13" customFormat="1" ht="15" customHeight="1" x14ac:dyDescent="0.25">
      <c r="A197" s="9" t="s">
        <v>65</v>
      </c>
      <c r="B197" s="9" t="s">
        <v>66</v>
      </c>
      <c r="C197" s="9" t="s">
        <v>148</v>
      </c>
      <c r="D197" s="9" t="s">
        <v>159</v>
      </c>
      <c r="E197" s="9" t="s">
        <v>69</v>
      </c>
      <c r="F197" s="10">
        <v>0.45</v>
      </c>
      <c r="G197" s="10">
        <v>1.1499999999999999</v>
      </c>
      <c r="H197" s="9" t="s">
        <v>70</v>
      </c>
      <c r="I197" s="9"/>
      <c r="J197" s="10">
        <v>2013</v>
      </c>
      <c r="K197" s="9" t="s">
        <v>88</v>
      </c>
      <c r="L197" s="11">
        <v>41394</v>
      </c>
      <c r="M197" s="11">
        <v>41425</v>
      </c>
      <c r="N197" s="10">
        <v>3.8</v>
      </c>
      <c r="O197" s="10">
        <v>10</v>
      </c>
      <c r="P197" s="10">
        <v>9.2899999999999991</v>
      </c>
      <c r="Q197" s="10">
        <v>7.64</v>
      </c>
      <c r="R197" s="10">
        <v>9.2100000000000009</v>
      </c>
      <c r="S197" s="10">
        <v>9.91</v>
      </c>
      <c r="T197" s="9" t="s">
        <v>72</v>
      </c>
      <c r="U197" s="9" t="s">
        <v>73</v>
      </c>
      <c r="V197" s="9" t="s">
        <v>74</v>
      </c>
      <c r="W197" s="10">
        <f>VLOOKUP(V197,Tables!$M$2:$N$9,2,FALSE)</f>
        <v>0.44</v>
      </c>
      <c r="X197" s="10">
        <f>VLOOKUP(V197,Tables!$M$2:$P$9,3,FALSE)</f>
        <v>0.19</v>
      </c>
      <c r="Y197" s="10">
        <f>VLOOKUP(V197,Tables!$M$2:$P$9,4,FALSE)</f>
        <v>2.5000000000000001E-2</v>
      </c>
      <c r="Z197" s="10">
        <v>19.2</v>
      </c>
      <c r="AA197" s="10">
        <v>741.5</v>
      </c>
      <c r="AB197" s="10">
        <v>827.42298551561566</v>
      </c>
      <c r="AC197" s="10">
        <v>10.38</v>
      </c>
      <c r="AD197" s="10">
        <v>118050</v>
      </c>
      <c r="AE197" s="10">
        <v>448.59</v>
      </c>
      <c r="AF197" s="10">
        <v>115405</v>
      </c>
      <c r="AG197" s="10">
        <v>1154.05</v>
      </c>
      <c r="AH197" s="10">
        <v>0</v>
      </c>
      <c r="AI197" s="10">
        <v>0</v>
      </c>
      <c r="AJ197" s="10">
        <v>0</v>
      </c>
      <c r="AK197" s="10">
        <v>705.46</v>
      </c>
      <c r="AL197" s="10">
        <v>614.29004999999995</v>
      </c>
      <c r="AM197" s="10">
        <v>1.0510872338615938</v>
      </c>
      <c r="AN197" s="10">
        <v>1.207084503484958</v>
      </c>
      <c r="AO197" s="10">
        <v>2925</v>
      </c>
      <c r="AP197" s="10">
        <v>1775</v>
      </c>
      <c r="AQ197" s="10">
        <v>-64.790000000000006</v>
      </c>
      <c r="AR197" s="10">
        <v>3.2</v>
      </c>
      <c r="AS197" s="10">
        <v>3.36</v>
      </c>
      <c r="AT197" s="10">
        <v>3.12</v>
      </c>
      <c r="AU197" s="10">
        <v>741.5</v>
      </c>
      <c r="AV197" s="10">
        <v>2.0179999999999998</v>
      </c>
      <c r="AW197" s="12"/>
      <c r="AX197" s="9" t="s">
        <v>75</v>
      </c>
      <c r="AY197" s="9" t="s">
        <v>160</v>
      </c>
      <c r="AZ197" s="12" t="s">
        <v>77</v>
      </c>
      <c r="BA197" s="12"/>
      <c r="BB197" s="10">
        <v>0</v>
      </c>
      <c r="BC197" s="10">
        <v>2</v>
      </c>
      <c r="BD197" s="10">
        <v>17.97</v>
      </c>
      <c r="BE197" s="10">
        <v>0</v>
      </c>
      <c r="BF197" s="10">
        <v>0</v>
      </c>
      <c r="BG197" s="10">
        <v>0</v>
      </c>
      <c r="BH197" s="10">
        <v>0</v>
      </c>
      <c r="BI197" s="10">
        <v>2</v>
      </c>
      <c r="BJ197" s="10">
        <v>3595</v>
      </c>
      <c r="BK197" s="10">
        <v>3.0210084033613445</v>
      </c>
      <c r="BL197" s="10">
        <v>1.1615330355043498</v>
      </c>
      <c r="BM197" s="10">
        <v>1533</v>
      </c>
      <c r="BN197" s="9" t="s">
        <v>78</v>
      </c>
      <c r="BO197" s="9" t="s">
        <v>78</v>
      </c>
      <c r="BP197" s="12"/>
      <c r="BQ197" s="12"/>
    </row>
    <row r="198" spans="1:69" s="13" customFormat="1" ht="15" customHeight="1" x14ac:dyDescent="0.25">
      <c r="A198" s="9" t="s">
        <v>65</v>
      </c>
      <c r="B198" s="9" t="s">
        <v>66</v>
      </c>
      <c r="C198" s="9" t="s">
        <v>148</v>
      </c>
      <c r="D198" s="9" t="s">
        <v>159</v>
      </c>
      <c r="E198" s="9" t="s">
        <v>69</v>
      </c>
      <c r="F198" s="10">
        <v>1.1499999999999999</v>
      </c>
      <c r="G198" s="10">
        <v>2.2400000000000002</v>
      </c>
      <c r="H198" s="9" t="s">
        <v>70</v>
      </c>
      <c r="I198" s="9"/>
      <c r="J198" s="10">
        <v>2013</v>
      </c>
      <c r="K198" s="9" t="s">
        <v>88</v>
      </c>
      <c r="L198" s="11">
        <v>41425</v>
      </c>
      <c r="M198" s="11">
        <v>41455</v>
      </c>
      <c r="N198" s="10">
        <v>10</v>
      </c>
      <c r="O198" s="10">
        <v>19.600000000000001</v>
      </c>
      <c r="P198" s="10">
        <v>19.05</v>
      </c>
      <c r="Q198" s="10">
        <v>2.89</v>
      </c>
      <c r="R198" s="10">
        <v>19.010000000000002</v>
      </c>
      <c r="S198" s="10">
        <v>22.19</v>
      </c>
      <c r="T198" s="9" t="s">
        <v>79</v>
      </c>
      <c r="U198" s="9" t="s">
        <v>73</v>
      </c>
      <c r="V198" s="9" t="s">
        <v>74</v>
      </c>
      <c r="W198" s="10">
        <f>VLOOKUP(V198,Tables!$M$2:$N$9,2,FALSE)</f>
        <v>0.44</v>
      </c>
      <c r="X198" s="10">
        <f>VLOOKUP(V198,Tables!$M$2:$P$9,3,FALSE)</f>
        <v>0.19</v>
      </c>
      <c r="Y198" s="10">
        <f>VLOOKUP(V198,Tables!$M$2:$P$9,4,FALSE)</f>
        <v>2.5000000000000001E-2</v>
      </c>
      <c r="Z198" s="10">
        <v>19.2</v>
      </c>
      <c r="AA198" s="10">
        <v>1256</v>
      </c>
      <c r="AB198" s="10">
        <v>1708.2376993592704</v>
      </c>
      <c r="AC198" s="10">
        <v>26.47</v>
      </c>
      <c r="AD198" s="10">
        <v>115405</v>
      </c>
      <c r="AE198" s="10">
        <v>1154.05</v>
      </c>
      <c r="AF198" s="10">
        <v>114415</v>
      </c>
      <c r="AG198" s="10">
        <v>2242.5340000000001</v>
      </c>
      <c r="AH198" s="10">
        <v>0</v>
      </c>
      <c r="AI198" s="10">
        <v>0</v>
      </c>
      <c r="AJ198" s="10">
        <v>0</v>
      </c>
      <c r="AK198" s="10">
        <v>1088.4839999999999</v>
      </c>
      <c r="AL198" s="10">
        <v>1020.97915</v>
      </c>
      <c r="AM198" s="10">
        <v>1.1538984495867648</v>
      </c>
      <c r="AN198" s="10">
        <v>1.2301916253627707</v>
      </c>
      <c r="AO198" s="10">
        <v>1085</v>
      </c>
      <c r="AP198" s="10">
        <v>1271</v>
      </c>
      <c r="AQ198" s="10">
        <v>14.63</v>
      </c>
      <c r="AR198" s="10">
        <v>2.56</v>
      </c>
      <c r="AS198" s="10">
        <v>2.6</v>
      </c>
      <c r="AT198" s="10">
        <v>2.2400000000000002</v>
      </c>
      <c r="AU198" s="10">
        <v>770.5</v>
      </c>
      <c r="AV198" s="10">
        <v>1.7010000000000001</v>
      </c>
      <c r="AW198" s="12"/>
      <c r="AX198" s="9" t="s">
        <v>75</v>
      </c>
      <c r="AY198" s="9" t="s">
        <v>160</v>
      </c>
      <c r="AZ198" s="12" t="s">
        <v>77</v>
      </c>
      <c r="BA198" s="12"/>
      <c r="BB198" s="10">
        <v>0</v>
      </c>
      <c r="BC198" s="10">
        <v>2</v>
      </c>
      <c r="BD198" s="10">
        <v>13.26</v>
      </c>
      <c r="BE198" s="10">
        <v>0</v>
      </c>
      <c r="BF198" s="10">
        <v>0</v>
      </c>
      <c r="BG198" s="10">
        <v>0</v>
      </c>
      <c r="BH198" s="10">
        <v>0</v>
      </c>
      <c r="BI198" s="10">
        <v>2</v>
      </c>
      <c r="BJ198" s="10">
        <v>4585</v>
      </c>
      <c r="BK198" s="10">
        <v>3.8529411764705883</v>
      </c>
      <c r="BL198" s="10">
        <v>1.1443547571946342</v>
      </c>
      <c r="BM198" s="10">
        <v>3901</v>
      </c>
      <c r="BN198" s="9" t="s">
        <v>78</v>
      </c>
      <c r="BO198" s="9" t="s">
        <v>95</v>
      </c>
      <c r="BP198" s="12"/>
      <c r="BQ198" s="12"/>
    </row>
    <row r="199" spans="1:69" s="13" customFormat="1" ht="15" customHeight="1" x14ac:dyDescent="0.25">
      <c r="A199" s="9" t="s">
        <v>65</v>
      </c>
      <c r="B199" s="9" t="s">
        <v>66</v>
      </c>
      <c r="C199" s="9" t="s">
        <v>148</v>
      </c>
      <c r="D199" s="9" t="s">
        <v>290</v>
      </c>
      <c r="E199" s="9" t="s">
        <v>69</v>
      </c>
      <c r="F199" s="10">
        <v>0.36</v>
      </c>
      <c r="G199" s="10">
        <v>3.51</v>
      </c>
      <c r="H199" s="9" t="s">
        <v>86</v>
      </c>
      <c r="I199" s="9" t="s">
        <v>291</v>
      </c>
      <c r="J199" s="10">
        <v>2014</v>
      </c>
      <c r="K199" s="9" t="s">
        <v>144</v>
      </c>
      <c r="L199" s="11">
        <v>41881</v>
      </c>
      <c r="M199" s="11">
        <v>41968</v>
      </c>
      <c r="N199" s="10">
        <v>3.04</v>
      </c>
      <c r="O199" s="10">
        <v>30.8</v>
      </c>
      <c r="P199" s="10">
        <v>29.98</v>
      </c>
      <c r="Q199" s="10">
        <v>2.74</v>
      </c>
      <c r="R199" s="10">
        <v>30.75</v>
      </c>
      <c r="S199" s="10">
        <v>41.22</v>
      </c>
      <c r="T199" s="9" t="s">
        <v>79</v>
      </c>
      <c r="U199" s="9" t="s">
        <v>73</v>
      </c>
      <c r="V199" s="9" t="s">
        <v>74</v>
      </c>
      <c r="W199" s="10">
        <f>VLOOKUP(V199,Tables!$M$2:$N$9,2,FALSE)</f>
        <v>0.44</v>
      </c>
      <c r="X199" s="10">
        <f>VLOOKUP(V199,Tables!$M$2:$P$9,3,FALSE)</f>
        <v>0.19</v>
      </c>
      <c r="Y199" s="10">
        <f>VLOOKUP(V199,Tables!$M$2:$P$9,4,FALSE)</f>
        <v>2.5000000000000001E-2</v>
      </c>
      <c r="Z199" s="10">
        <v>19.2</v>
      </c>
      <c r="AA199" s="10">
        <v>3714.23</v>
      </c>
      <c r="AB199" s="10">
        <v>5388.4204071409631</v>
      </c>
      <c r="AC199" s="10">
        <v>31.07</v>
      </c>
      <c r="AD199" s="10">
        <v>117400</v>
      </c>
      <c r="AE199" s="10">
        <v>356.89600000000002</v>
      </c>
      <c r="AF199" s="10">
        <v>114075</v>
      </c>
      <c r="AG199" s="10">
        <v>3513.51</v>
      </c>
      <c r="AH199" s="10">
        <v>0</v>
      </c>
      <c r="AI199" s="10">
        <v>0</v>
      </c>
      <c r="AJ199" s="10">
        <v>0</v>
      </c>
      <c r="AK199" s="10">
        <v>3156.614</v>
      </c>
      <c r="AL199" s="10">
        <v>3150.9102499999999</v>
      </c>
      <c r="AM199" s="10">
        <v>1.1766500433692557</v>
      </c>
      <c r="AN199" s="10">
        <v>1.1787800049208004</v>
      </c>
      <c r="AO199" s="10">
        <v>3325</v>
      </c>
      <c r="AP199" s="10">
        <v>3921</v>
      </c>
      <c r="AQ199" s="10">
        <v>15.2</v>
      </c>
      <c r="AR199" s="10">
        <v>3.09</v>
      </c>
      <c r="AS199" s="10">
        <v>3.1</v>
      </c>
      <c r="AT199" s="10">
        <v>2.66</v>
      </c>
      <c r="AU199" s="10">
        <v>2236</v>
      </c>
      <c r="AV199" s="10">
        <v>1.61</v>
      </c>
      <c r="AW199" s="12"/>
      <c r="AX199" s="9" t="s">
        <v>75</v>
      </c>
      <c r="AY199" s="12"/>
      <c r="AZ199" s="12" t="s">
        <v>77</v>
      </c>
      <c r="BA199" s="12"/>
      <c r="BB199" s="10">
        <v>0</v>
      </c>
      <c r="BC199" s="10">
        <v>4</v>
      </c>
      <c r="BD199" s="10">
        <v>22.96</v>
      </c>
      <c r="BE199" s="10">
        <v>0</v>
      </c>
      <c r="BF199" s="10">
        <v>0</v>
      </c>
      <c r="BG199" s="10">
        <v>0</v>
      </c>
      <c r="BH199" s="10">
        <v>0</v>
      </c>
      <c r="BI199" s="10">
        <v>1</v>
      </c>
      <c r="BJ199" s="10">
        <v>3325</v>
      </c>
      <c r="BK199" s="10">
        <v>2.832197614991482</v>
      </c>
      <c r="BL199" s="10">
        <v>1.1766478068313575</v>
      </c>
      <c r="BM199" s="10">
        <v>577</v>
      </c>
      <c r="BN199" s="9" t="s">
        <v>78</v>
      </c>
      <c r="BO199" s="9" t="s">
        <v>78</v>
      </c>
      <c r="BP199" s="12"/>
      <c r="BQ199" s="12"/>
    </row>
    <row r="200" spans="1:69" s="13" customFormat="1" ht="15" customHeight="1" x14ac:dyDescent="0.25">
      <c r="A200" s="9" t="s">
        <v>65</v>
      </c>
      <c r="B200" s="9" t="s">
        <v>66</v>
      </c>
      <c r="C200" s="9" t="s">
        <v>198</v>
      </c>
      <c r="D200" s="9" t="s">
        <v>199</v>
      </c>
      <c r="E200" s="9" t="s">
        <v>69</v>
      </c>
      <c r="F200" s="10">
        <v>1.03</v>
      </c>
      <c r="G200" s="10">
        <v>2.1800000000000002</v>
      </c>
      <c r="H200" s="9" t="s">
        <v>86</v>
      </c>
      <c r="I200" s="9"/>
      <c r="J200" s="10">
        <v>2015</v>
      </c>
      <c r="K200" s="9" t="s">
        <v>88</v>
      </c>
      <c r="L200" s="11">
        <v>42108</v>
      </c>
      <c r="M200" s="11">
        <v>42166</v>
      </c>
      <c r="N200" s="10">
        <v>8.77</v>
      </c>
      <c r="O200" s="10">
        <v>19.12</v>
      </c>
      <c r="P200" s="10">
        <v>22.49</v>
      </c>
      <c r="Q200" s="10">
        <v>-14.98</v>
      </c>
      <c r="R200" s="10">
        <v>21.91</v>
      </c>
      <c r="S200" s="10">
        <v>28.51</v>
      </c>
      <c r="T200" s="9" t="s">
        <v>79</v>
      </c>
      <c r="U200" s="9" t="s">
        <v>73</v>
      </c>
      <c r="V200" s="9" t="s">
        <v>74</v>
      </c>
      <c r="W200" s="10">
        <f>VLOOKUP(V200,Tables!$M$2:$N$9,2,FALSE)</f>
        <v>0.44</v>
      </c>
      <c r="X200" s="10">
        <f>VLOOKUP(V200,Tables!$M$2:$P$9,3,FALSE)</f>
        <v>0.19</v>
      </c>
      <c r="Y200" s="10">
        <f>VLOOKUP(V200,Tables!$M$2:$P$9,4,FALSE)</f>
        <v>2.5000000000000001E-2</v>
      </c>
      <c r="Z200" s="10">
        <v>19.2</v>
      </c>
      <c r="AA200" s="10">
        <v>1871.5</v>
      </c>
      <c r="AB200" s="10">
        <v>2739.8232393304511</v>
      </c>
      <c r="AC200" s="10">
        <v>31.69</v>
      </c>
      <c r="AD200" s="10">
        <v>117800</v>
      </c>
      <c r="AE200" s="10">
        <v>1033.106</v>
      </c>
      <c r="AF200" s="10">
        <v>113875</v>
      </c>
      <c r="AG200" s="10">
        <v>2177.29</v>
      </c>
      <c r="AH200" s="10">
        <v>0</v>
      </c>
      <c r="AI200" s="10">
        <v>0</v>
      </c>
      <c r="AJ200" s="10">
        <v>0</v>
      </c>
      <c r="AK200" s="10">
        <v>1144.184</v>
      </c>
      <c r="AL200" s="10">
        <v>1461.89525</v>
      </c>
      <c r="AM200" s="10">
        <v>1.6356634946826734</v>
      </c>
      <c r="AN200" s="10">
        <v>1.2801874826530835</v>
      </c>
      <c r="AO200" s="10">
        <v>3925</v>
      </c>
      <c r="AP200" s="10">
        <v>2563</v>
      </c>
      <c r="AQ200" s="10">
        <v>-53.14</v>
      </c>
      <c r="AR200" s="10">
        <v>2.1</v>
      </c>
      <c r="AS200" s="10">
        <v>1.95</v>
      </c>
      <c r="AT200" s="10">
        <v>1.34</v>
      </c>
      <c r="AU200" s="10">
        <v>1456</v>
      </c>
      <c r="AV200" s="10">
        <v>1.641</v>
      </c>
      <c r="AW200" s="12"/>
      <c r="AX200" s="9" t="s">
        <v>123</v>
      </c>
      <c r="AY200" s="12"/>
      <c r="AZ200" s="12" t="s">
        <v>77</v>
      </c>
      <c r="BA200" s="12"/>
      <c r="BB200" s="10">
        <v>0</v>
      </c>
      <c r="BC200" s="10">
        <v>1</v>
      </c>
      <c r="BD200" s="10">
        <v>18.100000000000001</v>
      </c>
      <c r="BE200" s="10">
        <v>0</v>
      </c>
      <c r="BF200" s="10">
        <v>0</v>
      </c>
      <c r="BG200" s="10">
        <v>0</v>
      </c>
      <c r="BH200" s="10">
        <v>0</v>
      </c>
      <c r="BI200" s="10">
        <v>1</v>
      </c>
      <c r="BJ200" s="10">
        <v>3925</v>
      </c>
      <c r="BK200" s="10">
        <v>3.3319185059422751</v>
      </c>
      <c r="BL200" s="10">
        <v>1.635654917452521</v>
      </c>
      <c r="BM200" s="10">
        <v>3901</v>
      </c>
      <c r="BN200" s="9" t="s">
        <v>134</v>
      </c>
      <c r="BO200" s="9" t="s">
        <v>95</v>
      </c>
      <c r="BP200" s="12"/>
      <c r="BQ200" s="12"/>
    </row>
    <row r="201" spans="1:69" s="13" customFormat="1" ht="15" customHeight="1" x14ac:dyDescent="0.25">
      <c r="A201" s="9" t="s">
        <v>65</v>
      </c>
      <c r="B201" s="9" t="s">
        <v>66</v>
      </c>
      <c r="C201" s="9" t="s">
        <v>198</v>
      </c>
      <c r="D201" s="9" t="s">
        <v>199</v>
      </c>
      <c r="E201" s="9" t="s">
        <v>69</v>
      </c>
      <c r="F201" s="10">
        <v>2.1800000000000002</v>
      </c>
      <c r="G201" s="10">
        <v>6.52</v>
      </c>
      <c r="H201" s="9" t="s">
        <v>86</v>
      </c>
      <c r="I201" s="9"/>
      <c r="J201" s="10">
        <v>2015</v>
      </c>
      <c r="K201" s="9" t="s">
        <v>88</v>
      </c>
      <c r="L201" s="11">
        <v>42166</v>
      </c>
      <c r="M201" s="11">
        <v>42235</v>
      </c>
      <c r="N201" s="10">
        <v>19.12</v>
      </c>
      <c r="O201" s="10">
        <v>61.15</v>
      </c>
      <c r="P201" s="10">
        <v>63.29</v>
      </c>
      <c r="Q201" s="10">
        <v>-3.38</v>
      </c>
      <c r="R201" s="10">
        <v>64.069999999999993</v>
      </c>
      <c r="S201" s="10">
        <v>60.38</v>
      </c>
      <c r="T201" s="9" t="s">
        <v>89</v>
      </c>
      <c r="U201" s="9" t="s">
        <v>90</v>
      </c>
      <c r="V201" s="9" t="s">
        <v>74</v>
      </c>
      <c r="W201" s="10">
        <f>VLOOKUP(V201,Tables!$M$2:$N$9,2,FALSE)</f>
        <v>0.44</v>
      </c>
      <c r="X201" s="10">
        <f>VLOOKUP(V201,Tables!$M$2:$P$9,3,FALSE)</f>
        <v>0.19</v>
      </c>
      <c r="Y201" s="10">
        <f>VLOOKUP(V201,Tables!$M$2:$P$9,4,FALSE)</f>
        <v>2.5000000000000001E-2</v>
      </c>
      <c r="Z201" s="10">
        <v>19.2</v>
      </c>
      <c r="AA201" s="10">
        <v>6104</v>
      </c>
      <c r="AB201" s="10">
        <v>5649.2022938055461</v>
      </c>
      <c r="AC201" s="10">
        <v>-8.0500000000000007</v>
      </c>
      <c r="AD201" s="10">
        <v>113875</v>
      </c>
      <c r="AE201" s="10">
        <v>2177.29</v>
      </c>
      <c r="AF201" s="10">
        <v>106559</v>
      </c>
      <c r="AG201" s="10">
        <v>6516.0828499999998</v>
      </c>
      <c r="AH201" s="10">
        <v>0</v>
      </c>
      <c r="AI201" s="10">
        <v>0</v>
      </c>
      <c r="AJ201" s="10">
        <v>0</v>
      </c>
      <c r="AK201" s="10">
        <v>4338.7928499999998</v>
      </c>
      <c r="AL201" s="10">
        <v>4649.9451300000001</v>
      </c>
      <c r="AM201" s="10">
        <v>1.4068429194539676</v>
      </c>
      <c r="AN201" s="10">
        <v>1.3127036619462218</v>
      </c>
      <c r="AO201" s="10">
        <v>3265</v>
      </c>
      <c r="AP201" s="10">
        <v>2477</v>
      </c>
      <c r="AQ201" s="10">
        <v>-31.81</v>
      </c>
      <c r="AR201" s="10">
        <v>2.2400000000000002</v>
      </c>
      <c r="AS201" s="10">
        <v>2.17</v>
      </c>
      <c r="AT201" s="10">
        <v>1.68</v>
      </c>
      <c r="AU201" s="10">
        <v>3779</v>
      </c>
      <c r="AV201" s="10">
        <v>1.25</v>
      </c>
      <c r="AW201" s="12"/>
      <c r="AX201" s="9" t="s">
        <v>123</v>
      </c>
      <c r="AY201" s="12"/>
      <c r="AZ201" s="12" t="s">
        <v>77</v>
      </c>
      <c r="BA201" s="12"/>
      <c r="BB201" s="10">
        <v>0</v>
      </c>
      <c r="BC201" s="10">
        <v>2</v>
      </c>
      <c r="BD201" s="10">
        <v>24.11</v>
      </c>
      <c r="BE201" s="10">
        <v>0</v>
      </c>
      <c r="BF201" s="10">
        <v>0</v>
      </c>
      <c r="BG201" s="10">
        <v>0</v>
      </c>
      <c r="BH201" s="10">
        <v>0</v>
      </c>
      <c r="BI201" s="10">
        <v>2</v>
      </c>
      <c r="BJ201" s="10">
        <v>7040</v>
      </c>
      <c r="BK201" s="10">
        <v>5.9762308998302212</v>
      </c>
      <c r="BL201" s="10">
        <v>1.447296155595307</v>
      </c>
      <c r="BM201" s="10">
        <v>2173</v>
      </c>
      <c r="BN201" s="9" t="s">
        <v>78</v>
      </c>
      <c r="BO201" s="9" t="s">
        <v>95</v>
      </c>
      <c r="BP201" s="12"/>
      <c r="BQ201" s="12"/>
    </row>
    <row r="202" spans="1:69" s="13" customFormat="1" ht="15" customHeight="1" x14ac:dyDescent="0.25">
      <c r="A202" s="9" t="s">
        <v>65</v>
      </c>
      <c r="B202" s="9" t="s">
        <v>66</v>
      </c>
      <c r="C202" s="9" t="s">
        <v>198</v>
      </c>
      <c r="D202" s="9" t="s">
        <v>243</v>
      </c>
      <c r="E202" s="9" t="s">
        <v>69</v>
      </c>
      <c r="F202" s="10">
        <v>1.25</v>
      </c>
      <c r="G202" s="10">
        <v>3.43</v>
      </c>
      <c r="H202" s="9" t="s">
        <v>86</v>
      </c>
      <c r="I202" s="9" t="s">
        <v>113</v>
      </c>
      <c r="J202" s="10">
        <v>2014</v>
      </c>
      <c r="K202" s="9" t="s">
        <v>88</v>
      </c>
      <c r="L202" s="11">
        <v>41752</v>
      </c>
      <c r="M202" s="11">
        <v>41821</v>
      </c>
      <c r="N202" s="10">
        <v>9.14</v>
      </c>
      <c r="O202" s="10">
        <v>26.26</v>
      </c>
      <c r="P202" s="10">
        <v>26.72</v>
      </c>
      <c r="Q202" s="10">
        <v>-1.72</v>
      </c>
      <c r="R202" s="10">
        <v>22.18</v>
      </c>
      <c r="S202" s="10">
        <v>36.04</v>
      </c>
      <c r="T202" s="9" t="s">
        <v>79</v>
      </c>
      <c r="U202" s="9" t="s">
        <v>73</v>
      </c>
      <c r="V202" s="9" t="s">
        <v>74</v>
      </c>
      <c r="W202" s="10">
        <f>VLOOKUP(V202,Tables!$M$2:$N$9,2,FALSE)</f>
        <v>0.44</v>
      </c>
      <c r="X202" s="10">
        <f>VLOOKUP(V202,Tables!$M$2:$P$9,3,FALSE)</f>
        <v>0.19</v>
      </c>
      <c r="Y202" s="10">
        <f>VLOOKUP(V202,Tables!$M$2:$P$9,4,FALSE)</f>
        <v>2.5000000000000001E-2</v>
      </c>
      <c r="Z202" s="10">
        <v>19.2</v>
      </c>
      <c r="AA202" s="10">
        <v>2938.5</v>
      </c>
      <c r="AB202" s="10">
        <v>4582.212430604146</v>
      </c>
      <c r="AC202" s="10">
        <v>35.869999999999997</v>
      </c>
      <c r="AD202" s="10">
        <v>136900</v>
      </c>
      <c r="AE202" s="10">
        <v>1251.2660000000001</v>
      </c>
      <c r="AF202" s="10">
        <v>130610</v>
      </c>
      <c r="AG202" s="10">
        <v>3429.8186000000001</v>
      </c>
      <c r="AH202" s="10">
        <v>0</v>
      </c>
      <c r="AI202" s="10">
        <v>0</v>
      </c>
      <c r="AJ202" s="10">
        <v>0</v>
      </c>
      <c r="AK202" s="10">
        <v>2178.5526</v>
      </c>
      <c r="AL202" s="10">
        <v>1645.6638</v>
      </c>
      <c r="AM202" s="10">
        <v>1.3488313295717533</v>
      </c>
      <c r="AN202" s="10">
        <v>1.7856016520506801</v>
      </c>
      <c r="AO202" s="10">
        <v>6290</v>
      </c>
      <c r="AP202" s="10">
        <v>3301</v>
      </c>
      <c r="AQ202" s="10">
        <v>-90.55</v>
      </c>
      <c r="AR202" s="10">
        <v>1.97</v>
      </c>
      <c r="AS202" s="10">
        <v>2.17</v>
      </c>
      <c r="AT202" s="10">
        <v>1.53</v>
      </c>
      <c r="AU202" s="10">
        <v>2749.5</v>
      </c>
      <c r="AV202" s="10">
        <v>1.6040000000000001</v>
      </c>
      <c r="AW202" s="12"/>
      <c r="AX202" s="9" t="s">
        <v>75</v>
      </c>
      <c r="AY202" s="12"/>
      <c r="AZ202" s="12" t="s">
        <v>77</v>
      </c>
      <c r="BA202" s="12"/>
      <c r="BB202" s="10">
        <v>0</v>
      </c>
      <c r="BC202" s="10">
        <v>4</v>
      </c>
      <c r="BD202" s="10">
        <v>18.72</v>
      </c>
      <c r="BE202" s="10">
        <v>0</v>
      </c>
      <c r="BF202" s="10">
        <v>0</v>
      </c>
      <c r="BG202" s="10">
        <v>0</v>
      </c>
      <c r="BH202" s="10">
        <v>0</v>
      </c>
      <c r="BI202" s="10">
        <v>1</v>
      </c>
      <c r="BJ202" s="10">
        <v>6290</v>
      </c>
      <c r="BK202" s="10">
        <v>4.5945945945945947</v>
      </c>
      <c r="BL202" s="10">
        <v>1.3144011825066353</v>
      </c>
      <c r="BM202" s="10">
        <v>484</v>
      </c>
      <c r="BN202" s="9" t="s">
        <v>78</v>
      </c>
      <c r="BO202" s="9" t="s">
        <v>78</v>
      </c>
      <c r="BP202" s="12"/>
      <c r="BQ202" s="12"/>
    </row>
    <row r="203" spans="1:69" s="13" customFormat="1" ht="13.5" customHeight="1" x14ac:dyDescent="0.25">
      <c r="A203" s="9" t="s">
        <v>65</v>
      </c>
      <c r="B203" s="9" t="s">
        <v>66</v>
      </c>
      <c r="C203" s="9" t="s">
        <v>198</v>
      </c>
      <c r="D203" s="9" t="s">
        <v>243</v>
      </c>
      <c r="E203" s="9" t="s">
        <v>69</v>
      </c>
      <c r="F203" s="10">
        <v>3.43</v>
      </c>
      <c r="G203" s="10">
        <v>6.01</v>
      </c>
      <c r="H203" s="9" t="s">
        <v>86</v>
      </c>
      <c r="I203" s="9" t="s">
        <v>113</v>
      </c>
      <c r="J203" s="10">
        <v>2014</v>
      </c>
      <c r="K203" s="9" t="s">
        <v>88</v>
      </c>
      <c r="L203" s="11">
        <v>41821</v>
      </c>
      <c r="M203" s="11">
        <v>41851</v>
      </c>
      <c r="N203" s="10">
        <v>26.26</v>
      </c>
      <c r="O203" s="10">
        <v>46.27</v>
      </c>
      <c r="P203" s="10">
        <v>46.25</v>
      </c>
      <c r="Q203" s="10">
        <v>0.04</v>
      </c>
      <c r="R203" s="10">
        <v>46.28</v>
      </c>
      <c r="S203" s="10">
        <v>47.85</v>
      </c>
      <c r="T203" s="9" t="s">
        <v>79</v>
      </c>
      <c r="U203" s="9" t="s">
        <v>73</v>
      </c>
      <c r="V203" s="9" t="s">
        <v>74</v>
      </c>
      <c r="W203" s="10">
        <f>VLOOKUP(V203,Tables!$M$2:$N$9,2,FALSE)</f>
        <v>0.44</v>
      </c>
      <c r="X203" s="10">
        <f>VLOOKUP(V203,Tables!$M$2:$P$9,3,FALSE)</f>
        <v>0.19</v>
      </c>
      <c r="Y203" s="10">
        <f>VLOOKUP(V203,Tables!$M$2:$P$9,4,FALSE)</f>
        <v>2.5000000000000001E-2</v>
      </c>
      <c r="Z203" s="10">
        <v>19.2</v>
      </c>
      <c r="AA203" s="10">
        <v>3370</v>
      </c>
      <c r="AB203" s="10">
        <v>3645.0262353543781</v>
      </c>
      <c r="AC203" s="10">
        <v>7.55</v>
      </c>
      <c r="AD203" s="10">
        <v>130610</v>
      </c>
      <c r="AE203" s="10">
        <v>3429.8186000000001</v>
      </c>
      <c r="AF203" s="10">
        <v>129840</v>
      </c>
      <c r="AG203" s="10">
        <v>6007.6967999999997</v>
      </c>
      <c r="AH203" s="10">
        <v>0</v>
      </c>
      <c r="AI203" s="10">
        <v>0</v>
      </c>
      <c r="AJ203" s="10">
        <v>0</v>
      </c>
      <c r="AK203" s="10">
        <v>2577.8782000000001</v>
      </c>
      <c r="AL203" s="10">
        <v>2579.1765999999998</v>
      </c>
      <c r="AM203" s="10">
        <v>1.3072766587653366</v>
      </c>
      <c r="AN203" s="10">
        <v>1.306618554154066</v>
      </c>
      <c r="AO203" s="10">
        <v>620</v>
      </c>
      <c r="AP203" s="10">
        <v>1250</v>
      </c>
      <c r="AQ203" s="10">
        <v>50.4</v>
      </c>
      <c r="AR203" s="10">
        <v>2.44</v>
      </c>
      <c r="AS203" s="10">
        <v>2.44</v>
      </c>
      <c r="AT203" s="10">
        <v>1.89</v>
      </c>
      <c r="AU203" s="10">
        <v>2695</v>
      </c>
      <c r="AV203" s="10">
        <v>1.607</v>
      </c>
      <c r="AW203" s="12"/>
      <c r="AX203" s="9" t="s">
        <v>75</v>
      </c>
      <c r="AY203" s="12"/>
      <c r="AZ203" s="12" t="s">
        <v>77</v>
      </c>
      <c r="BA203" s="12"/>
      <c r="BB203" s="10">
        <v>0</v>
      </c>
      <c r="BC203" s="10">
        <v>1</v>
      </c>
      <c r="BD203" s="10">
        <v>22.85</v>
      </c>
      <c r="BE203" s="10">
        <v>0</v>
      </c>
      <c r="BF203" s="10">
        <v>0</v>
      </c>
      <c r="BG203" s="10">
        <v>0</v>
      </c>
      <c r="BH203" s="10">
        <v>0</v>
      </c>
      <c r="BI203" s="10">
        <v>2</v>
      </c>
      <c r="BJ203" s="10">
        <v>6910</v>
      </c>
      <c r="BK203" s="10">
        <v>5.0474799123447776</v>
      </c>
      <c r="BL203" s="10">
        <v>1.3105398562217836</v>
      </c>
      <c r="BM203" s="10">
        <v>3901</v>
      </c>
      <c r="BN203" s="9" t="s">
        <v>78</v>
      </c>
      <c r="BO203" s="9" t="s">
        <v>95</v>
      </c>
      <c r="BP203" s="12"/>
      <c r="BQ203" s="12"/>
    </row>
    <row r="204" spans="1:69" s="13" customFormat="1" ht="15" customHeight="1" x14ac:dyDescent="0.25">
      <c r="A204" s="9" t="s">
        <v>65</v>
      </c>
      <c r="B204" s="9" t="s">
        <v>66</v>
      </c>
      <c r="C204" s="9" t="s">
        <v>221</v>
      </c>
      <c r="D204" s="9" t="s">
        <v>222</v>
      </c>
      <c r="E204" s="9" t="s">
        <v>69</v>
      </c>
      <c r="F204" s="10">
        <v>0.87</v>
      </c>
      <c r="G204" s="10">
        <v>7.13</v>
      </c>
      <c r="H204" s="9" t="s">
        <v>86</v>
      </c>
      <c r="I204" s="9"/>
      <c r="J204" s="10">
        <v>2014</v>
      </c>
      <c r="K204" s="9" t="s">
        <v>119</v>
      </c>
      <c r="L204" s="11">
        <v>42136</v>
      </c>
      <c r="M204" s="11">
        <v>42228</v>
      </c>
      <c r="N204" s="10">
        <v>97.65</v>
      </c>
      <c r="O204" s="10">
        <v>188.96</v>
      </c>
      <c r="P204" s="10">
        <v>172.7</v>
      </c>
      <c r="Q204" s="10">
        <v>9.42</v>
      </c>
      <c r="R204" s="10">
        <v>172.38</v>
      </c>
      <c r="S204" s="10">
        <v>204.22</v>
      </c>
      <c r="T204" s="9" t="s">
        <v>81</v>
      </c>
      <c r="U204" s="9" t="s">
        <v>82</v>
      </c>
      <c r="V204" s="9" t="s">
        <v>74</v>
      </c>
      <c r="W204" s="10">
        <f>VLOOKUP(V204,Tables!$M$2:$N$9,2,FALSE)</f>
        <v>0.44</v>
      </c>
      <c r="X204" s="10">
        <f>VLOOKUP(V204,Tables!$M$2:$P$9,3,FALSE)</f>
        <v>0.19</v>
      </c>
      <c r="Y204" s="10">
        <f>VLOOKUP(V204,Tables!$M$2:$P$9,4,FALSE)</f>
        <v>2.5000000000000001E-2</v>
      </c>
      <c r="Z204" s="10">
        <v>19.2</v>
      </c>
      <c r="AA204" s="10">
        <v>13668</v>
      </c>
      <c r="AB204" s="10">
        <v>19550.166826534496</v>
      </c>
      <c r="AC204" s="10">
        <v>30.09</v>
      </c>
      <c r="AD204" s="10">
        <v>24917</v>
      </c>
      <c r="AE204" s="10">
        <v>2433.1450500000001</v>
      </c>
      <c r="AF204" s="10">
        <v>105641</v>
      </c>
      <c r="AG204" s="10">
        <v>19961.923360000001</v>
      </c>
      <c r="AH204" s="10">
        <v>0</v>
      </c>
      <c r="AI204" s="10">
        <v>0</v>
      </c>
      <c r="AJ204" s="10">
        <v>7507.6784600000001</v>
      </c>
      <c r="AK204" s="10">
        <v>10021.099850000001</v>
      </c>
      <c r="AL204" s="10">
        <v>8269.5720700000002</v>
      </c>
      <c r="AM204" s="10">
        <v>1.3639221447334446</v>
      </c>
      <c r="AN204" s="10">
        <v>1.652806201373368</v>
      </c>
      <c r="AO204" s="10">
        <v>2290</v>
      </c>
      <c r="AP204" s="10">
        <v>2856</v>
      </c>
      <c r="AQ204" s="10">
        <v>19.82</v>
      </c>
      <c r="AR204" s="10">
        <v>3.12</v>
      </c>
      <c r="AS204" s="10">
        <v>3.62</v>
      </c>
      <c r="AT204" s="10">
        <v>0.72</v>
      </c>
      <c r="AU204" s="10">
        <v>13112.5</v>
      </c>
      <c r="AV204" s="10">
        <v>1.1399999999999999</v>
      </c>
      <c r="AW204" s="9" t="s">
        <v>178</v>
      </c>
      <c r="AX204" s="9" t="s">
        <v>75</v>
      </c>
      <c r="AY204" s="12"/>
      <c r="AZ204" s="12" t="s">
        <v>77</v>
      </c>
      <c r="BA204" s="12"/>
      <c r="BB204" s="10">
        <v>0</v>
      </c>
      <c r="BC204" s="10">
        <v>11</v>
      </c>
      <c r="BD204" s="10">
        <v>22.35</v>
      </c>
      <c r="BE204" s="10">
        <v>0</v>
      </c>
      <c r="BF204" s="10">
        <v>0</v>
      </c>
      <c r="BG204" s="10">
        <v>5</v>
      </c>
      <c r="BH204" s="10">
        <v>0</v>
      </c>
      <c r="BI204" s="10">
        <v>1</v>
      </c>
      <c r="BJ204" s="10">
        <v>15081.46</v>
      </c>
      <c r="BK204" s="10">
        <v>13.740553714396347</v>
      </c>
      <c r="BL204" s="10">
        <v>1.2979237363658966</v>
      </c>
      <c r="BM204" s="10">
        <v>2311</v>
      </c>
      <c r="BN204" s="9" t="s">
        <v>78</v>
      </c>
      <c r="BO204" s="9" t="s">
        <v>78</v>
      </c>
      <c r="BP204" s="12"/>
      <c r="BQ204" s="12"/>
    </row>
    <row r="205" spans="1:69" s="13" customFormat="1" ht="15" customHeight="1" x14ac:dyDescent="0.25">
      <c r="A205" s="9" t="s">
        <v>65</v>
      </c>
      <c r="B205" s="9" t="s">
        <v>66</v>
      </c>
      <c r="C205" s="9" t="s">
        <v>221</v>
      </c>
      <c r="D205" s="9" t="s">
        <v>222</v>
      </c>
      <c r="E205" s="9" t="s">
        <v>69</v>
      </c>
      <c r="F205" s="10">
        <v>7.33</v>
      </c>
      <c r="G205" s="10">
        <v>8.59</v>
      </c>
      <c r="H205" s="9" t="s">
        <v>86</v>
      </c>
      <c r="I205" s="9"/>
      <c r="J205" s="10">
        <v>2014</v>
      </c>
      <c r="K205" s="9" t="s">
        <v>119</v>
      </c>
      <c r="L205" s="11">
        <v>42247</v>
      </c>
      <c r="M205" s="11">
        <v>42285</v>
      </c>
      <c r="N205" s="10">
        <v>195</v>
      </c>
      <c r="O205" s="10">
        <v>235.7</v>
      </c>
      <c r="P205" s="10">
        <v>239.07</v>
      </c>
      <c r="Q205" s="10">
        <v>-1.41</v>
      </c>
      <c r="R205" s="10">
        <v>235.56</v>
      </c>
      <c r="S205" s="10">
        <v>254.16</v>
      </c>
      <c r="T205" s="9" t="s">
        <v>81</v>
      </c>
      <c r="U205" s="9" t="s">
        <v>82</v>
      </c>
      <c r="V205" s="9" t="s">
        <v>74</v>
      </c>
      <c r="W205" s="10">
        <f>VLOOKUP(V205,Tables!$M$2:$N$9,2,FALSE)</f>
        <v>0.44</v>
      </c>
      <c r="X205" s="10">
        <f>VLOOKUP(V205,Tables!$M$2:$P$9,3,FALSE)</f>
        <v>0.19</v>
      </c>
      <c r="Y205" s="10">
        <f>VLOOKUP(V205,Tables!$M$2:$P$9,4,FALSE)</f>
        <v>2.5000000000000001E-2</v>
      </c>
      <c r="Z205" s="10">
        <v>19.2</v>
      </c>
      <c r="AA205" s="10">
        <v>8375</v>
      </c>
      <c r="AB205" s="10">
        <v>11305.658716099098</v>
      </c>
      <c r="AC205" s="10">
        <v>25.92</v>
      </c>
      <c r="AD205" s="10">
        <v>105206</v>
      </c>
      <c r="AE205" s="10">
        <v>20515.169999999998</v>
      </c>
      <c r="AF205" s="10">
        <v>102066</v>
      </c>
      <c r="AG205" s="10">
        <v>24056.956200000001</v>
      </c>
      <c r="AH205" s="10">
        <v>0</v>
      </c>
      <c r="AI205" s="10">
        <v>0</v>
      </c>
      <c r="AJ205" s="10">
        <v>0</v>
      </c>
      <c r="AK205" s="10">
        <v>3541.7862</v>
      </c>
      <c r="AL205" s="10">
        <v>3527.4969599999999</v>
      </c>
      <c r="AM205" s="10">
        <v>2.3646260748319592</v>
      </c>
      <c r="AN205" s="10">
        <v>2.3742047392154237</v>
      </c>
      <c r="AO205" s="10">
        <v>3155</v>
      </c>
      <c r="AP205" s="10">
        <v>809</v>
      </c>
      <c r="AQ205" s="10">
        <v>-289.99</v>
      </c>
      <c r="AR205" s="10">
        <v>0.99</v>
      </c>
      <c r="AS205" s="10">
        <v>0.99</v>
      </c>
      <c r="AT205" s="10">
        <v>0.5</v>
      </c>
      <c r="AU205" s="10">
        <v>7362.5</v>
      </c>
      <c r="AV205" s="10">
        <v>1.1399999999999999</v>
      </c>
      <c r="AW205" s="9" t="s">
        <v>178</v>
      </c>
      <c r="AX205" s="9" t="s">
        <v>75</v>
      </c>
      <c r="AY205" s="12"/>
      <c r="AZ205" s="12" t="s">
        <v>77</v>
      </c>
      <c r="BA205" s="12"/>
      <c r="BB205" s="10">
        <v>0</v>
      </c>
      <c r="BC205" s="10">
        <v>3</v>
      </c>
      <c r="BD205" s="10">
        <v>26.03</v>
      </c>
      <c r="BE205" s="10">
        <v>0</v>
      </c>
      <c r="BF205" s="10">
        <v>0</v>
      </c>
      <c r="BG205" s="10">
        <v>0</v>
      </c>
      <c r="BH205" s="10">
        <v>0</v>
      </c>
      <c r="BI205" s="10">
        <v>2</v>
      </c>
      <c r="BJ205" s="10">
        <v>18636.46</v>
      </c>
      <c r="BK205" s="10">
        <v>16.979475440454632</v>
      </c>
      <c r="BL205" s="10">
        <v>1.6154805839824391</v>
      </c>
      <c r="BM205" s="10">
        <v>2030</v>
      </c>
      <c r="BN205" s="9" t="s">
        <v>78</v>
      </c>
      <c r="BO205" s="9" t="s">
        <v>78</v>
      </c>
      <c r="BP205" s="12"/>
      <c r="BQ205" s="12"/>
    </row>
    <row r="206" spans="1:69" s="13" customFormat="1" ht="15" customHeight="1" x14ac:dyDescent="0.25">
      <c r="A206" s="9" t="s">
        <v>65</v>
      </c>
      <c r="B206" s="9" t="s">
        <v>66</v>
      </c>
      <c r="C206" s="9" t="s">
        <v>221</v>
      </c>
      <c r="D206" s="9" t="s">
        <v>285</v>
      </c>
      <c r="E206" s="9" t="s">
        <v>69</v>
      </c>
      <c r="F206" s="10">
        <v>8.74</v>
      </c>
      <c r="G206" s="10">
        <v>10.130000000000001</v>
      </c>
      <c r="H206" s="9" t="s">
        <v>70</v>
      </c>
      <c r="I206" s="9"/>
      <c r="J206" s="10">
        <v>2013</v>
      </c>
      <c r="K206" s="9" t="s">
        <v>88</v>
      </c>
      <c r="L206" s="11">
        <v>41821</v>
      </c>
      <c r="M206" s="11">
        <v>41851</v>
      </c>
      <c r="N206" s="10">
        <v>246.57</v>
      </c>
      <c r="O206" s="10">
        <v>287.19</v>
      </c>
      <c r="P206" s="10">
        <v>288.39</v>
      </c>
      <c r="Q206" s="10">
        <v>-0.42</v>
      </c>
      <c r="R206" s="10">
        <v>287.20999999999998</v>
      </c>
      <c r="S206" s="10">
        <v>288.58</v>
      </c>
      <c r="T206" s="9" t="s">
        <v>83</v>
      </c>
      <c r="U206" s="9" t="s">
        <v>82</v>
      </c>
      <c r="V206" s="9" t="s">
        <v>74</v>
      </c>
      <c r="W206" s="10">
        <f>VLOOKUP(V206,Tables!$M$2:$N$9,2,FALSE)</f>
        <v>0.44</v>
      </c>
      <c r="X206" s="10">
        <f>VLOOKUP(V206,Tables!$M$2:$P$9,3,FALSE)</f>
        <v>0.19</v>
      </c>
      <c r="Y206" s="10">
        <f>VLOOKUP(V206,Tables!$M$2:$P$9,4,FALSE)</f>
        <v>2.5000000000000001E-2</v>
      </c>
      <c r="Z206" s="10">
        <v>19.2</v>
      </c>
      <c r="AA206" s="10">
        <v>7925</v>
      </c>
      <c r="AB206" s="10">
        <v>7957.6429809329575</v>
      </c>
      <c r="AC206" s="10">
        <v>0.41</v>
      </c>
      <c r="AD206" s="10">
        <v>99242</v>
      </c>
      <c r="AE206" s="10">
        <v>24470.09994</v>
      </c>
      <c r="AF206" s="10">
        <v>98747</v>
      </c>
      <c r="AG206" s="10">
        <v>28359.15093</v>
      </c>
      <c r="AH206" s="10">
        <v>0</v>
      </c>
      <c r="AI206" s="10">
        <v>0</v>
      </c>
      <c r="AJ206" s="10">
        <v>0</v>
      </c>
      <c r="AK206" s="10">
        <v>3889.0509900000002</v>
      </c>
      <c r="AL206" s="10">
        <v>3891.0259299999998</v>
      </c>
      <c r="AM206" s="10">
        <v>2.0377722021073321</v>
      </c>
      <c r="AN206" s="10">
        <v>2.0367379047509973</v>
      </c>
      <c r="AO206" s="10">
        <v>495</v>
      </c>
      <c r="AP206" s="10">
        <v>575</v>
      </c>
      <c r="AQ206" s="10">
        <v>13.91</v>
      </c>
      <c r="AR206" s="10">
        <v>1</v>
      </c>
      <c r="AS206" s="10">
        <v>1</v>
      </c>
      <c r="AT206" s="10">
        <v>0.51</v>
      </c>
      <c r="AU206" s="10">
        <v>7100</v>
      </c>
      <c r="AV206" s="10">
        <v>1.1200000000000001</v>
      </c>
      <c r="AW206" s="12"/>
      <c r="AX206" s="9" t="s">
        <v>75</v>
      </c>
      <c r="AY206" s="9" t="s">
        <v>286</v>
      </c>
      <c r="AZ206" s="12" t="s">
        <v>77</v>
      </c>
      <c r="BA206" s="12"/>
      <c r="BB206" s="10">
        <v>0</v>
      </c>
      <c r="BC206" s="10">
        <v>6</v>
      </c>
      <c r="BD206" s="10">
        <v>22.85</v>
      </c>
      <c r="BE206" s="10">
        <v>0</v>
      </c>
      <c r="BF206" s="10">
        <v>0</v>
      </c>
      <c r="BG206" s="10">
        <v>0</v>
      </c>
      <c r="BH206" s="10">
        <v>0</v>
      </c>
      <c r="BI206" s="10">
        <v>2</v>
      </c>
      <c r="BJ206" s="10">
        <v>56838.3</v>
      </c>
      <c r="BK206" s="10">
        <v>40.351528839072238</v>
      </c>
      <c r="BL206" s="10">
        <v>1.9924324912985036</v>
      </c>
      <c r="BM206" s="10">
        <v>2218</v>
      </c>
      <c r="BN206" s="9" t="s">
        <v>78</v>
      </c>
      <c r="BO206" s="9" t="s">
        <v>78</v>
      </c>
      <c r="BP206" s="12"/>
      <c r="BQ206" s="12"/>
    </row>
    <row r="207" spans="1:69" s="13" customFormat="1" ht="15" customHeight="1" x14ac:dyDescent="0.25">
      <c r="A207" s="9" t="s">
        <v>65</v>
      </c>
      <c r="B207" s="9" t="s">
        <v>66</v>
      </c>
      <c r="C207" s="9" t="s">
        <v>221</v>
      </c>
      <c r="D207" s="9" t="s">
        <v>285</v>
      </c>
      <c r="E207" s="9" t="s">
        <v>69</v>
      </c>
      <c r="F207" s="10">
        <v>10.130000000000001</v>
      </c>
      <c r="G207" s="10">
        <v>13.76</v>
      </c>
      <c r="H207" s="9" t="s">
        <v>70</v>
      </c>
      <c r="I207" s="9"/>
      <c r="J207" s="10">
        <v>2013</v>
      </c>
      <c r="K207" s="9" t="s">
        <v>88</v>
      </c>
      <c r="L207" s="11">
        <v>41851</v>
      </c>
      <c r="M207" s="11">
        <v>41943</v>
      </c>
      <c r="N207" s="10">
        <v>287.19</v>
      </c>
      <c r="O207" s="10">
        <v>397</v>
      </c>
      <c r="P207" s="10">
        <v>411.5</v>
      </c>
      <c r="Q207" s="10">
        <v>-3.52</v>
      </c>
      <c r="R207" s="10">
        <v>413.11</v>
      </c>
      <c r="S207" s="10">
        <v>420.44</v>
      </c>
      <c r="T207" s="9" t="s">
        <v>83</v>
      </c>
      <c r="U207" s="9" t="s">
        <v>82</v>
      </c>
      <c r="V207" s="9" t="s">
        <v>74</v>
      </c>
      <c r="W207" s="10">
        <f>VLOOKUP(V207,Tables!$M$2:$N$9,2,FALSE)</f>
        <v>0.44</v>
      </c>
      <c r="X207" s="10">
        <f>VLOOKUP(V207,Tables!$M$2:$P$9,3,FALSE)</f>
        <v>0.19</v>
      </c>
      <c r="Y207" s="10">
        <f>VLOOKUP(V207,Tables!$M$2:$P$9,4,FALSE)</f>
        <v>2.5000000000000001E-2</v>
      </c>
      <c r="Z207" s="10">
        <v>19.2</v>
      </c>
      <c r="AA207" s="10">
        <v>25750</v>
      </c>
      <c r="AB207" s="10">
        <v>27774.154369868855</v>
      </c>
      <c r="AC207" s="10">
        <v>7.29</v>
      </c>
      <c r="AD207" s="10">
        <v>98747</v>
      </c>
      <c r="AE207" s="10">
        <v>28359.15093</v>
      </c>
      <c r="AF207" s="10">
        <v>97062</v>
      </c>
      <c r="AG207" s="10">
        <v>38533.614000000001</v>
      </c>
      <c r="AH207" s="10">
        <v>0</v>
      </c>
      <c r="AI207" s="10">
        <v>0</v>
      </c>
      <c r="AJ207" s="10">
        <v>0</v>
      </c>
      <c r="AK207" s="10">
        <v>10174.46307</v>
      </c>
      <c r="AL207" s="10">
        <v>11738.131890000001</v>
      </c>
      <c r="AM207" s="10">
        <v>2.5308460822788166</v>
      </c>
      <c r="AN207" s="10">
        <v>2.1937051177570299</v>
      </c>
      <c r="AO207" s="10">
        <v>1685</v>
      </c>
      <c r="AP207" s="10">
        <v>1674</v>
      </c>
      <c r="AQ207" s="10">
        <v>-0.66</v>
      </c>
      <c r="AR207" s="10">
        <v>0.84</v>
      </c>
      <c r="AS207" s="10">
        <v>0.83</v>
      </c>
      <c r="AT207" s="10">
        <v>0.35</v>
      </c>
      <c r="AU207" s="10">
        <v>25750</v>
      </c>
      <c r="AV207" s="10">
        <v>1.1200000000000001</v>
      </c>
      <c r="AW207" s="12"/>
      <c r="AX207" s="9" t="s">
        <v>75</v>
      </c>
      <c r="AY207" s="9" t="s">
        <v>286</v>
      </c>
      <c r="AZ207" s="12" t="s">
        <v>77</v>
      </c>
      <c r="BA207" s="12"/>
      <c r="BB207" s="10">
        <v>0</v>
      </c>
      <c r="BC207" s="10">
        <v>20</v>
      </c>
      <c r="BD207" s="10">
        <v>23.28</v>
      </c>
      <c r="BE207" s="10">
        <v>0</v>
      </c>
      <c r="BF207" s="10">
        <v>0</v>
      </c>
      <c r="BG207" s="10">
        <v>0</v>
      </c>
      <c r="BH207" s="10">
        <v>0</v>
      </c>
      <c r="BI207" s="10">
        <v>2</v>
      </c>
      <c r="BJ207" s="10">
        <v>58523.3</v>
      </c>
      <c r="BK207" s="10">
        <v>41.547770213178019</v>
      </c>
      <c r="BL207" s="10">
        <v>2.1266758995286463</v>
      </c>
      <c r="BM207" s="10">
        <v>2681</v>
      </c>
      <c r="BN207" s="9" t="s">
        <v>78</v>
      </c>
      <c r="BO207" s="9" t="s">
        <v>78</v>
      </c>
      <c r="BP207" s="12"/>
      <c r="BQ207" s="12"/>
    </row>
    <row r="208" spans="1:69" s="13" customFormat="1" ht="15" customHeight="1" x14ac:dyDescent="0.25">
      <c r="A208" s="9" t="s">
        <v>65</v>
      </c>
      <c r="B208" s="9" t="s">
        <v>66</v>
      </c>
      <c r="C208" s="9" t="s">
        <v>221</v>
      </c>
      <c r="D208" s="9" t="s">
        <v>285</v>
      </c>
      <c r="E208" s="9" t="s">
        <v>69</v>
      </c>
      <c r="F208" s="10">
        <v>13.76</v>
      </c>
      <c r="G208" s="10">
        <v>12.4</v>
      </c>
      <c r="H208" s="9" t="s">
        <v>70</v>
      </c>
      <c r="I208" s="9"/>
      <c r="J208" s="10">
        <v>2013</v>
      </c>
      <c r="K208" s="9" t="s">
        <v>88</v>
      </c>
      <c r="L208" s="11">
        <v>41943</v>
      </c>
      <c r="M208" s="11">
        <v>42004</v>
      </c>
      <c r="N208" s="10">
        <v>397</v>
      </c>
      <c r="O208" s="10">
        <v>474.77</v>
      </c>
      <c r="P208" s="10">
        <v>458.36</v>
      </c>
      <c r="Q208" s="10">
        <v>3.58</v>
      </c>
      <c r="R208" s="10">
        <v>495.18</v>
      </c>
      <c r="S208" s="10">
        <v>475.38</v>
      </c>
      <c r="T208" s="9" t="s">
        <v>83</v>
      </c>
      <c r="U208" s="9" t="s">
        <v>82</v>
      </c>
      <c r="V208" s="9" t="s">
        <v>74</v>
      </c>
      <c r="W208" s="10">
        <f>VLOOKUP(V208,Tables!$M$2:$N$9,2,FALSE)</f>
        <v>0.44</v>
      </c>
      <c r="X208" s="10">
        <f>VLOOKUP(V208,Tables!$M$2:$P$9,3,FALSE)</f>
        <v>0.19</v>
      </c>
      <c r="Y208" s="10">
        <f>VLOOKUP(V208,Tables!$M$2:$P$9,4,FALSE)</f>
        <v>2.5000000000000001E-2</v>
      </c>
      <c r="Z208" s="10">
        <v>19.2</v>
      </c>
      <c r="AA208" s="10">
        <v>11412.5</v>
      </c>
      <c r="AB208" s="10">
        <v>14980.094222056929</v>
      </c>
      <c r="AC208" s="10">
        <v>23.82</v>
      </c>
      <c r="AD208" s="10">
        <v>97062</v>
      </c>
      <c r="AE208" s="10">
        <v>38533.614000000001</v>
      </c>
      <c r="AF208" s="10">
        <v>73126</v>
      </c>
      <c r="AG208" s="10">
        <v>34718.031020000002</v>
      </c>
      <c r="AH208" s="10">
        <v>9620.6817699999992</v>
      </c>
      <c r="AI208" s="10">
        <v>0</v>
      </c>
      <c r="AJ208" s="10">
        <v>0</v>
      </c>
      <c r="AK208" s="10">
        <v>5805.09879</v>
      </c>
      <c r="AL208" s="10">
        <v>7297.6004499999999</v>
      </c>
      <c r="AM208" s="10">
        <v>1.9659441489022447</v>
      </c>
      <c r="AN208" s="10">
        <v>1.5638702170930721</v>
      </c>
      <c r="AO208" s="10">
        <v>1473</v>
      </c>
      <c r="AP208" s="10">
        <v>727</v>
      </c>
      <c r="AQ208" s="10">
        <v>-102.61</v>
      </c>
      <c r="AR208" s="10">
        <v>0.45</v>
      </c>
      <c r="AS208" s="10">
        <v>-0.16</v>
      </c>
      <c r="AT208" s="10">
        <v>0.28999999999999998</v>
      </c>
      <c r="AU208" s="10">
        <v>11012.5</v>
      </c>
      <c r="AV208" s="10">
        <v>1.121</v>
      </c>
      <c r="AW208" s="12"/>
      <c r="AX208" s="9" t="s">
        <v>75</v>
      </c>
      <c r="AY208" s="9" t="s">
        <v>286</v>
      </c>
      <c r="AZ208" s="12" t="s">
        <v>77</v>
      </c>
      <c r="BA208" s="12"/>
      <c r="BB208" s="10">
        <v>0</v>
      </c>
      <c r="BC208" s="10">
        <v>24</v>
      </c>
      <c r="BD208" s="10">
        <v>19.989999999999998</v>
      </c>
      <c r="BE208" s="10">
        <v>0</v>
      </c>
      <c r="BF208" s="10">
        <v>0</v>
      </c>
      <c r="BG208" s="10">
        <v>0</v>
      </c>
      <c r="BH208" s="10">
        <v>3</v>
      </c>
      <c r="BI208" s="10">
        <v>2</v>
      </c>
      <c r="BJ208" s="10">
        <v>59932.3</v>
      </c>
      <c r="BK208" s="10">
        <v>42.548069380011881</v>
      </c>
      <c r="BL208" s="10">
        <v>2.0954979109607583</v>
      </c>
      <c r="BM208" s="10">
        <v>2380</v>
      </c>
      <c r="BN208" s="9" t="s">
        <v>78</v>
      </c>
      <c r="BO208" s="9" t="s">
        <v>78</v>
      </c>
      <c r="BP208" s="12"/>
      <c r="BQ208" s="12"/>
    </row>
    <row r="209" spans="1:69" s="13" customFormat="1" ht="15" customHeight="1" x14ac:dyDescent="0.25">
      <c r="A209" s="9" t="s">
        <v>65</v>
      </c>
      <c r="B209" s="9" t="s">
        <v>66</v>
      </c>
      <c r="C209" s="9" t="s">
        <v>221</v>
      </c>
      <c r="D209" s="9" t="s">
        <v>317</v>
      </c>
      <c r="E209" s="9" t="s">
        <v>69</v>
      </c>
      <c r="F209" s="10">
        <v>4.33</v>
      </c>
      <c r="G209" s="10">
        <v>4.8</v>
      </c>
      <c r="H209" s="9" t="s">
        <v>70</v>
      </c>
      <c r="I209" s="9"/>
      <c r="J209" s="10">
        <v>2012</v>
      </c>
      <c r="K209" s="9" t="s">
        <v>93</v>
      </c>
      <c r="L209" s="11">
        <v>41364</v>
      </c>
      <c r="M209" s="11">
        <v>41394</v>
      </c>
      <c r="N209" s="10">
        <v>150</v>
      </c>
      <c r="O209" s="10">
        <v>167</v>
      </c>
      <c r="P209" s="10">
        <v>166.74</v>
      </c>
      <c r="Q209" s="10">
        <v>0.16</v>
      </c>
      <c r="R209" s="10">
        <v>166.77</v>
      </c>
      <c r="S209" s="10">
        <v>166.04</v>
      </c>
      <c r="T209" s="9" t="s">
        <v>81</v>
      </c>
      <c r="U209" s="9" t="s">
        <v>82</v>
      </c>
      <c r="V209" s="9" t="s">
        <v>74</v>
      </c>
      <c r="W209" s="10">
        <f>VLOOKUP(V209,Tables!$M$2:$N$9,2,FALSE)</f>
        <v>0.44</v>
      </c>
      <c r="X209" s="10">
        <f>VLOOKUP(V209,Tables!$M$2:$P$9,3,FALSE)</f>
        <v>0.19</v>
      </c>
      <c r="Y209" s="10">
        <f>VLOOKUP(V209,Tables!$M$2:$P$9,4,FALSE)</f>
        <v>2.5000000000000001E-2</v>
      </c>
      <c r="Z209" s="10">
        <v>19.2</v>
      </c>
      <c r="AA209" s="10">
        <v>2950</v>
      </c>
      <c r="AB209" s="10">
        <v>2792.9010445590029</v>
      </c>
      <c r="AC209" s="10">
        <v>-5.62</v>
      </c>
      <c r="AD209" s="10">
        <v>80864</v>
      </c>
      <c r="AE209" s="10">
        <v>12129.6</v>
      </c>
      <c r="AF209" s="10">
        <v>80414</v>
      </c>
      <c r="AG209" s="10">
        <v>13429.138000000001</v>
      </c>
      <c r="AH209" s="10">
        <v>0</v>
      </c>
      <c r="AI209" s="10">
        <v>0</v>
      </c>
      <c r="AJ209" s="10">
        <v>0</v>
      </c>
      <c r="AK209" s="10">
        <v>1299.538</v>
      </c>
      <c r="AL209" s="10">
        <v>1281.04278</v>
      </c>
      <c r="AM209" s="10">
        <v>2.2700375056366187</v>
      </c>
      <c r="AN209" s="10">
        <v>2.3028114642666342</v>
      </c>
      <c r="AO209" s="10">
        <v>450</v>
      </c>
      <c r="AP209" s="10">
        <v>744</v>
      </c>
      <c r="AQ209" s="10">
        <v>39.520000000000003</v>
      </c>
      <c r="AR209" s="10">
        <v>0.77</v>
      </c>
      <c r="AS209" s="10">
        <v>0.77</v>
      </c>
      <c r="AT209" s="10">
        <v>0.36</v>
      </c>
      <c r="AU209" s="10">
        <v>2950</v>
      </c>
      <c r="AV209" s="10">
        <v>1.1839999999999999</v>
      </c>
      <c r="AW209" s="12"/>
      <c r="AX209" s="9" t="s">
        <v>75</v>
      </c>
      <c r="AY209" s="9" t="s">
        <v>318</v>
      </c>
      <c r="AZ209" s="12" t="s">
        <v>77</v>
      </c>
      <c r="BA209" s="12"/>
      <c r="BB209" s="10">
        <v>0</v>
      </c>
      <c r="BC209" s="10">
        <v>6</v>
      </c>
      <c r="BD209" s="10">
        <v>15.92</v>
      </c>
      <c r="BE209" s="10">
        <v>0</v>
      </c>
      <c r="BF209" s="10">
        <v>0</v>
      </c>
      <c r="BG209" s="10">
        <v>0</v>
      </c>
      <c r="BH209" s="10">
        <v>0</v>
      </c>
      <c r="BI209" s="10">
        <v>2</v>
      </c>
      <c r="BJ209" s="10">
        <v>2470</v>
      </c>
      <c r="BK209" s="10">
        <v>2.980068529511124</v>
      </c>
      <c r="BL209" s="10">
        <v>2.8561167480420941</v>
      </c>
      <c r="BM209" s="10">
        <v>65</v>
      </c>
      <c r="BN209" s="9" t="s">
        <v>78</v>
      </c>
      <c r="BO209" s="9" t="s">
        <v>78</v>
      </c>
      <c r="BP209" s="12"/>
      <c r="BQ209" s="12"/>
    </row>
    <row r="210" spans="1:69" s="13" customFormat="1" ht="15" customHeight="1" x14ac:dyDescent="0.25">
      <c r="A210" s="9" t="s">
        <v>65</v>
      </c>
      <c r="B210" s="9" t="s">
        <v>66</v>
      </c>
      <c r="C210" s="9" t="s">
        <v>221</v>
      </c>
      <c r="D210" s="9" t="s">
        <v>317</v>
      </c>
      <c r="E210" s="9" t="s">
        <v>69</v>
      </c>
      <c r="F210" s="10">
        <v>4.8</v>
      </c>
      <c r="G210" s="10">
        <v>5.62</v>
      </c>
      <c r="H210" s="9" t="s">
        <v>70</v>
      </c>
      <c r="I210" s="9"/>
      <c r="J210" s="10">
        <v>2012</v>
      </c>
      <c r="K210" s="9" t="s">
        <v>93</v>
      </c>
      <c r="L210" s="11">
        <v>41394</v>
      </c>
      <c r="M210" s="11">
        <v>41425</v>
      </c>
      <c r="N210" s="10">
        <v>167</v>
      </c>
      <c r="O210" s="10">
        <v>197</v>
      </c>
      <c r="P210" s="10">
        <v>196.55</v>
      </c>
      <c r="Q210" s="10">
        <v>0.23</v>
      </c>
      <c r="R210" s="10">
        <v>196.55</v>
      </c>
      <c r="S210" s="10">
        <v>197.82</v>
      </c>
      <c r="T210" s="9" t="s">
        <v>81</v>
      </c>
      <c r="U210" s="9" t="s">
        <v>82</v>
      </c>
      <c r="V210" s="9" t="s">
        <v>74</v>
      </c>
      <c r="W210" s="10">
        <f>VLOOKUP(V210,Tables!$M$2:$N$9,2,FALSE)</f>
        <v>0.44</v>
      </c>
      <c r="X210" s="10">
        <f>VLOOKUP(V210,Tables!$M$2:$P$9,3,FALSE)</f>
        <v>0.19</v>
      </c>
      <c r="Y210" s="10">
        <f>VLOOKUP(V210,Tables!$M$2:$P$9,4,FALSE)</f>
        <v>2.5000000000000001E-2</v>
      </c>
      <c r="Z210" s="10">
        <v>19.2</v>
      </c>
      <c r="AA210" s="10">
        <v>4400</v>
      </c>
      <c r="AB210" s="10">
        <v>4575.1016947246926</v>
      </c>
      <c r="AC210" s="10">
        <v>3.83</v>
      </c>
      <c r="AD210" s="10">
        <v>80414</v>
      </c>
      <c r="AE210" s="10">
        <v>13429.138000000001</v>
      </c>
      <c r="AF210" s="10">
        <v>79864</v>
      </c>
      <c r="AG210" s="10">
        <v>15733.208000000001</v>
      </c>
      <c r="AH210" s="10">
        <v>0</v>
      </c>
      <c r="AI210" s="10">
        <v>0</v>
      </c>
      <c r="AJ210" s="10">
        <v>0</v>
      </c>
      <c r="AK210" s="10">
        <v>2304.0700000000002</v>
      </c>
      <c r="AL210" s="10">
        <v>2268.1311999999998</v>
      </c>
      <c r="AM210" s="10">
        <v>1.9096642029105018</v>
      </c>
      <c r="AN210" s="10">
        <v>1.9399230520703563</v>
      </c>
      <c r="AO210" s="10">
        <v>550</v>
      </c>
      <c r="AP210" s="10">
        <v>760</v>
      </c>
      <c r="AQ210" s="10">
        <v>27.63</v>
      </c>
      <c r="AR210" s="10">
        <v>0.98</v>
      </c>
      <c r="AS210" s="10">
        <v>0.98</v>
      </c>
      <c r="AT210" s="10">
        <v>0.53</v>
      </c>
      <c r="AU210" s="10">
        <v>4400</v>
      </c>
      <c r="AV210" s="10">
        <v>1.1850000000000001</v>
      </c>
      <c r="AW210" s="12"/>
      <c r="AX210" s="9" t="s">
        <v>75</v>
      </c>
      <c r="AY210" s="9" t="s">
        <v>318</v>
      </c>
      <c r="AZ210" s="12" t="s">
        <v>77</v>
      </c>
      <c r="BA210" s="12"/>
      <c r="BB210" s="10">
        <v>0</v>
      </c>
      <c r="BC210" s="10">
        <v>7</v>
      </c>
      <c r="BD210" s="10">
        <v>17.97</v>
      </c>
      <c r="BE210" s="10">
        <v>0</v>
      </c>
      <c r="BF210" s="10">
        <v>0</v>
      </c>
      <c r="BG210" s="10">
        <v>0</v>
      </c>
      <c r="BH210" s="10">
        <v>0</v>
      </c>
      <c r="BI210" s="10">
        <v>2</v>
      </c>
      <c r="BJ210" s="10">
        <v>3020</v>
      </c>
      <c r="BK210" s="10">
        <v>3.6436465421553015</v>
      </c>
      <c r="BL210" s="10">
        <v>2.3987448965301366</v>
      </c>
      <c r="BM210" s="10">
        <v>3901</v>
      </c>
      <c r="BN210" s="9" t="s">
        <v>134</v>
      </c>
      <c r="BO210" s="9" t="s">
        <v>95</v>
      </c>
      <c r="BP210" s="12"/>
      <c r="BQ210" s="12"/>
    </row>
    <row r="211" spans="1:69" s="13" customFormat="1" ht="15" customHeight="1" x14ac:dyDescent="0.25">
      <c r="A211" s="9" t="s">
        <v>65</v>
      </c>
      <c r="B211" s="9" t="s">
        <v>66</v>
      </c>
      <c r="C211" s="9" t="s">
        <v>221</v>
      </c>
      <c r="D211" s="9" t="s">
        <v>317</v>
      </c>
      <c r="E211" s="9" t="s">
        <v>69</v>
      </c>
      <c r="F211" s="10">
        <v>5.62</v>
      </c>
      <c r="G211" s="10">
        <v>6.67</v>
      </c>
      <c r="H211" s="9" t="s">
        <v>70</v>
      </c>
      <c r="I211" s="9"/>
      <c r="J211" s="10">
        <v>2012</v>
      </c>
      <c r="K211" s="9" t="s">
        <v>93</v>
      </c>
      <c r="L211" s="11">
        <v>41425</v>
      </c>
      <c r="M211" s="11">
        <v>41455</v>
      </c>
      <c r="N211" s="10">
        <v>197</v>
      </c>
      <c r="O211" s="10">
        <v>235</v>
      </c>
      <c r="P211" s="10">
        <v>232.49</v>
      </c>
      <c r="Q211" s="10">
        <v>1.08</v>
      </c>
      <c r="R211" s="10">
        <v>232.72</v>
      </c>
      <c r="S211" s="10">
        <v>236.63</v>
      </c>
      <c r="T211" s="9" t="s">
        <v>81</v>
      </c>
      <c r="U211" s="9" t="s">
        <v>82</v>
      </c>
      <c r="V211" s="9" t="s">
        <v>74</v>
      </c>
      <c r="W211" s="10">
        <f>VLOOKUP(V211,Tables!$M$2:$N$9,2,FALSE)</f>
        <v>0.44</v>
      </c>
      <c r="X211" s="10">
        <f>VLOOKUP(V211,Tables!$M$2:$P$9,3,FALSE)</f>
        <v>0.19</v>
      </c>
      <c r="Y211" s="10">
        <f>VLOOKUP(V211,Tables!$M$2:$P$9,4,FALSE)</f>
        <v>2.5000000000000001E-2</v>
      </c>
      <c r="Z211" s="10">
        <v>19.2</v>
      </c>
      <c r="AA211" s="10">
        <v>5212.5</v>
      </c>
      <c r="AB211" s="10">
        <v>5843.6082506983048</v>
      </c>
      <c r="AC211" s="10">
        <v>10.8</v>
      </c>
      <c r="AD211" s="10">
        <v>79864</v>
      </c>
      <c r="AE211" s="10">
        <v>15733.208000000001</v>
      </c>
      <c r="AF211" s="10">
        <v>79429</v>
      </c>
      <c r="AG211" s="10">
        <v>18665.814999999999</v>
      </c>
      <c r="AH211" s="10">
        <v>0</v>
      </c>
      <c r="AI211" s="10">
        <v>0</v>
      </c>
      <c r="AJ211" s="10">
        <v>0</v>
      </c>
      <c r="AK211" s="10">
        <v>2932.607</v>
      </c>
      <c r="AL211" s="10">
        <v>2751.5088799999999</v>
      </c>
      <c r="AM211" s="10">
        <v>1.7774287519602865</v>
      </c>
      <c r="AN211" s="10">
        <v>1.8944151108827241</v>
      </c>
      <c r="AO211" s="10">
        <v>435</v>
      </c>
      <c r="AP211" s="10">
        <v>489</v>
      </c>
      <c r="AQ211" s="10">
        <v>11.04</v>
      </c>
      <c r="AR211" s="10">
        <v>1.01</v>
      </c>
      <c r="AS211" s="10">
        <v>1.02</v>
      </c>
      <c r="AT211" s="10">
        <v>0.59</v>
      </c>
      <c r="AU211" s="10">
        <v>5212.5</v>
      </c>
      <c r="AV211" s="10">
        <v>1.1850000000000001</v>
      </c>
      <c r="AW211" s="12"/>
      <c r="AX211" s="9" t="s">
        <v>75</v>
      </c>
      <c r="AY211" s="9" t="s">
        <v>318</v>
      </c>
      <c r="AZ211" s="12" t="s">
        <v>77</v>
      </c>
      <c r="BA211" s="12"/>
      <c r="BB211" s="10">
        <v>0</v>
      </c>
      <c r="BC211" s="10">
        <v>10</v>
      </c>
      <c r="BD211" s="10">
        <v>13.26</v>
      </c>
      <c r="BE211" s="10">
        <v>0</v>
      </c>
      <c r="BF211" s="10">
        <v>0</v>
      </c>
      <c r="BG211" s="10">
        <v>0</v>
      </c>
      <c r="BH211" s="10">
        <v>0</v>
      </c>
      <c r="BI211" s="10">
        <v>2</v>
      </c>
      <c r="BJ211" s="10">
        <v>3455</v>
      </c>
      <c r="BK211" s="10">
        <v>4.1684764248829689</v>
      </c>
      <c r="BL211" s="10">
        <v>2.1702365940390917</v>
      </c>
      <c r="BM211" s="10">
        <v>7864</v>
      </c>
      <c r="BN211" s="9" t="s">
        <v>78</v>
      </c>
      <c r="BO211" s="9" t="s">
        <v>134</v>
      </c>
      <c r="BP211" s="12"/>
      <c r="BQ211" s="12"/>
    </row>
    <row r="212" spans="1:69" s="13" customFormat="1" ht="15" customHeight="1" x14ac:dyDescent="0.25">
      <c r="A212" s="9" t="s">
        <v>65</v>
      </c>
      <c r="B212" s="9" t="s">
        <v>66</v>
      </c>
      <c r="C212" s="9" t="s">
        <v>324</v>
      </c>
      <c r="D212" s="9" t="s">
        <v>325</v>
      </c>
      <c r="E212" s="9" t="s">
        <v>69</v>
      </c>
      <c r="F212" s="10">
        <v>2.95</v>
      </c>
      <c r="G212" s="10">
        <v>3.35</v>
      </c>
      <c r="H212" s="9" t="s">
        <v>322</v>
      </c>
      <c r="I212" s="9"/>
      <c r="J212" s="10">
        <v>2012</v>
      </c>
      <c r="K212" s="9" t="s">
        <v>93</v>
      </c>
      <c r="L212" s="11">
        <v>41364</v>
      </c>
      <c r="M212" s="11">
        <v>41394</v>
      </c>
      <c r="N212" s="10">
        <v>119</v>
      </c>
      <c r="O212" s="10">
        <v>136</v>
      </c>
      <c r="P212" s="10">
        <v>135.13</v>
      </c>
      <c r="Q212" s="10">
        <v>0.64</v>
      </c>
      <c r="R212" s="10">
        <v>135.38999999999999</v>
      </c>
      <c r="S212" s="10">
        <v>133.56</v>
      </c>
      <c r="T212" s="9" t="s">
        <v>81</v>
      </c>
      <c r="U212" s="9" t="s">
        <v>82</v>
      </c>
      <c r="V212" s="9" t="s">
        <v>74</v>
      </c>
      <c r="W212" s="10">
        <f>VLOOKUP(V212,Tables!$M$2:$N$9,2,FALSE)</f>
        <v>0.44</v>
      </c>
      <c r="X212" s="10">
        <f>VLOOKUP(V212,Tables!$M$2:$P$9,3,FALSE)</f>
        <v>0.19</v>
      </c>
      <c r="Y212" s="10">
        <f>VLOOKUP(V212,Tables!$M$2:$P$9,4,FALSE)</f>
        <v>2.5000000000000001E-2</v>
      </c>
      <c r="Z212" s="10">
        <v>19.2</v>
      </c>
      <c r="AA212" s="10">
        <v>2337.5</v>
      </c>
      <c r="AB212" s="10">
        <v>2076.9712860210338</v>
      </c>
      <c r="AC212" s="10">
        <v>-12.54</v>
      </c>
      <c r="AD212" s="10">
        <v>69415</v>
      </c>
      <c r="AE212" s="10">
        <v>8260.3850000000002</v>
      </c>
      <c r="AF212" s="10">
        <v>68955</v>
      </c>
      <c r="AG212" s="10">
        <v>9377.8799999999992</v>
      </c>
      <c r="AH212" s="10">
        <v>0</v>
      </c>
      <c r="AI212" s="10">
        <v>0</v>
      </c>
      <c r="AJ212" s="10">
        <v>0</v>
      </c>
      <c r="AK212" s="10">
        <v>1117.4949999999999</v>
      </c>
      <c r="AL212" s="10">
        <v>1075.43245</v>
      </c>
      <c r="AM212" s="10">
        <v>2.09173195405796</v>
      </c>
      <c r="AN212" s="10">
        <v>2.1735442332988928</v>
      </c>
      <c r="AO212" s="10">
        <v>460</v>
      </c>
      <c r="AP212" s="10">
        <v>620</v>
      </c>
      <c r="AQ212" s="10">
        <v>25.81</v>
      </c>
      <c r="AR212" s="10">
        <v>0.88</v>
      </c>
      <c r="AS212" s="10">
        <v>0.89</v>
      </c>
      <c r="AT212" s="10">
        <v>0.45</v>
      </c>
      <c r="AU212" s="10">
        <v>2337.5</v>
      </c>
      <c r="AV212" s="10">
        <v>1.1839999999999999</v>
      </c>
      <c r="AW212" s="12"/>
      <c r="AX212" s="9" t="s">
        <v>75</v>
      </c>
      <c r="AY212" s="9" t="s">
        <v>326</v>
      </c>
      <c r="AZ212" s="12" t="s">
        <v>77</v>
      </c>
      <c r="BA212" s="12"/>
      <c r="BB212" s="10">
        <v>0</v>
      </c>
      <c r="BC212" s="10">
        <v>6</v>
      </c>
      <c r="BD212" s="10">
        <v>15.92</v>
      </c>
      <c r="BE212" s="10">
        <v>0</v>
      </c>
      <c r="BF212" s="10">
        <v>0</v>
      </c>
      <c r="BG212" s="10">
        <v>0</v>
      </c>
      <c r="BH212" s="10">
        <v>0</v>
      </c>
      <c r="BI212" s="10">
        <v>2</v>
      </c>
      <c r="BJ212" s="10">
        <v>4650</v>
      </c>
      <c r="BK212" s="10">
        <v>5.6215092241108344</v>
      </c>
      <c r="BL212" s="10">
        <v>5.4046723564299146</v>
      </c>
      <c r="BM212" s="10">
        <v>1859</v>
      </c>
      <c r="BN212" s="9" t="s">
        <v>78</v>
      </c>
      <c r="BO212" s="9" t="s">
        <v>78</v>
      </c>
      <c r="BP212" s="12"/>
      <c r="BQ212" s="12"/>
    </row>
    <row r="213" spans="1:69" s="13" customFormat="1" ht="15" customHeight="1" x14ac:dyDescent="0.25">
      <c r="A213" s="9" t="s">
        <v>65</v>
      </c>
      <c r="B213" s="9" t="s">
        <v>66</v>
      </c>
      <c r="C213" s="9" t="s">
        <v>324</v>
      </c>
      <c r="D213" s="9" t="s">
        <v>325</v>
      </c>
      <c r="E213" s="9" t="s">
        <v>69</v>
      </c>
      <c r="F213" s="10">
        <v>3.35</v>
      </c>
      <c r="G213" s="10">
        <v>4.03</v>
      </c>
      <c r="H213" s="9" t="s">
        <v>322</v>
      </c>
      <c r="I213" s="9"/>
      <c r="J213" s="10">
        <v>2012</v>
      </c>
      <c r="K213" s="9" t="s">
        <v>93</v>
      </c>
      <c r="L213" s="11">
        <v>41394</v>
      </c>
      <c r="M213" s="11">
        <v>41425</v>
      </c>
      <c r="N213" s="10">
        <v>136</v>
      </c>
      <c r="O213" s="10">
        <v>165</v>
      </c>
      <c r="P213" s="10">
        <v>163.22</v>
      </c>
      <c r="Q213" s="10">
        <v>1.0900000000000001</v>
      </c>
      <c r="R213" s="10">
        <v>163.19999999999999</v>
      </c>
      <c r="S213" s="10">
        <v>165.9</v>
      </c>
      <c r="T213" s="9" t="s">
        <v>81</v>
      </c>
      <c r="U213" s="9" t="s">
        <v>82</v>
      </c>
      <c r="V213" s="9" t="s">
        <v>74</v>
      </c>
      <c r="W213" s="10">
        <f>VLOOKUP(V213,Tables!$M$2:$N$9,2,FALSE)</f>
        <v>0.44</v>
      </c>
      <c r="X213" s="10">
        <f>VLOOKUP(V213,Tables!$M$2:$P$9,3,FALSE)</f>
        <v>0.19</v>
      </c>
      <c r="Y213" s="10">
        <f>VLOOKUP(V213,Tables!$M$2:$P$9,4,FALSE)</f>
        <v>2.5000000000000001E-2</v>
      </c>
      <c r="Z213" s="10">
        <v>19.2</v>
      </c>
      <c r="AA213" s="10">
        <v>3350</v>
      </c>
      <c r="AB213" s="10">
        <v>3675.4041855087362</v>
      </c>
      <c r="AC213" s="10">
        <v>8.85</v>
      </c>
      <c r="AD213" s="10">
        <v>68955</v>
      </c>
      <c r="AE213" s="10">
        <v>9377.8799999999992</v>
      </c>
      <c r="AF213" s="10">
        <v>68405</v>
      </c>
      <c r="AG213" s="10">
        <v>11286.825000000001</v>
      </c>
      <c r="AH213" s="10">
        <v>0</v>
      </c>
      <c r="AI213" s="10">
        <v>0</v>
      </c>
      <c r="AJ213" s="10">
        <v>0</v>
      </c>
      <c r="AK213" s="10">
        <v>1908.9449999999999</v>
      </c>
      <c r="AL213" s="10">
        <v>1785.816</v>
      </c>
      <c r="AM213" s="10">
        <v>1.7548960289584037</v>
      </c>
      <c r="AN213" s="10">
        <v>1.8758931491262258</v>
      </c>
      <c r="AO213" s="10">
        <v>550</v>
      </c>
      <c r="AP213" s="10">
        <v>640</v>
      </c>
      <c r="AQ213" s="10">
        <v>14.06</v>
      </c>
      <c r="AR213" s="10">
        <v>1.05</v>
      </c>
      <c r="AS213" s="10">
        <v>1.05</v>
      </c>
      <c r="AT213" s="10">
        <v>0.62</v>
      </c>
      <c r="AU213" s="10">
        <v>3350</v>
      </c>
      <c r="AV213" s="10">
        <v>1.1850000000000001</v>
      </c>
      <c r="AW213" s="12"/>
      <c r="AX213" s="9" t="s">
        <v>75</v>
      </c>
      <c r="AY213" s="9" t="s">
        <v>326</v>
      </c>
      <c r="AZ213" s="12" t="s">
        <v>77</v>
      </c>
      <c r="BA213" s="12"/>
      <c r="BB213" s="10">
        <v>0</v>
      </c>
      <c r="BC213" s="10">
        <v>7</v>
      </c>
      <c r="BD213" s="10">
        <v>17.97</v>
      </c>
      <c r="BE213" s="10">
        <v>0</v>
      </c>
      <c r="BF213" s="10">
        <v>0</v>
      </c>
      <c r="BG213" s="10">
        <v>0</v>
      </c>
      <c r="BH213" s="10">
        <v>0</v>
      </c>
      <c r="BI213" s="10">
        <v>2</v>
      </c>
      <c r="BJ213" s="10">
        <v>5200</v>
      </c>
      <c r="BK213" s="10">
        <v>6.2864189172852338</v>
      </c>
      <c r="BL213" s="10">
        <v>3.0606711387136092</v>
      </c>
      <c r="BM213" s="10">
        <v>1969</v>
      </c>
      <c r="BN213" s="9" t="s">
        <v>78</v>
      </c>
      <c r="BO213" s="9" t="s">
        <v>78</v>
      </c>
      <c r="BP213" s="12"/>
      <c r="BQ213" s="12"/>
    </row>
    <row r="214" spans="1:69" s="13" customFormat="1" ht="15" customHeight="1" x14ac:dyDescent="0.25">
      <c r="A214" s="9" t="s">
        <v>65</v>
      </c>
      <c r="B214" s="9" t="s">
        <v>66</v>
      </c>
      <c r="C214" s="9" t="s">
        <v>324</v>
      </c>
      <c r="D214" s="9" t="s">
        <v>325</v>
      </c>
      <c r="E214" s="9" t="s">
        <v>69</v>
      </c>
      <c r="F214" s="10">
        <v>4.03</v>
      </c>
      <c r="G214" s="10">
        <v>4.78</v>
      </c>
      <c r="H214" s="9" t="s">
        <v>322</v>
      </c>
      <c r="I214" s="9"/>
      <c r="J214" s="10">
        <v>2012</v>
      </c>
      <c r="K214" s="9" t="s">
        <v>93</v>
      </c>
      <c r="L214" s="11">
        <v>41425</v>
      </c>
      <c r="M214" s="11">
        <v>41455</v>
      </c>
      <c r="N214" s="10">
        <v>165</v>
      </c>
      <c r="O214" s="10">
        <v>197</v>
      </c>
      <c r="P214" s="10">
        <v>196.62</v>
      </c>
      <c r="Q214" s="10">
        <v>0.19</v>
      </c>
      <c r="R214" s="10">
        <v>196.85</v>
      </c>
      <c r="S214" s="10">
        <v>202.94</v>
      </c>
      <c r="T214" s="9" t="s">
        <v>81</v>
      </c>
      <c r="U214" s="9" t="s">
        <v>82</v>
      </c>
      <c r="V214" s="9" t="s">
        <v>74</v>
      </c>
      <c r="W214" s="10">
        <f>VLOOKUP(V214,Tables!$M$2:$N$9,2,FALSE)</f>
        <v>0.44</v>
      </c>
      <c r="X214" s="10">
        <f>VLOOKUP(V214,Tables!$M$2:$P$9,3,FALSE)</f>
        <v>0.19</v>
      </c>
      <c r="Y214" s="10">
        <f>VLOOKUP(V214,Tables!$M$2:$P$9,4,FALSE)</f>
        <v>2.5000000000000001E-2</v>
      </c>
      <c r="Z214" s="10">
        <v>19.2</v>
      </c>
      <c r="AA214" s="10">
        <v>3850</v>
      </c>
      <c r="AB214" s="10">
        <v>4639.3751928299316</v>
      </c>
      <c r="AC214" s="10">
        <v>17.010000000000002</v>
      </c>
      <c r="AD214" s="10">
        <v>68405</v>
      </c>
      <c r="AE214" s="10">
        <v>11286.825000000001</v>
      </c>
      <c r="AF214" s="10">
        <v>67955</v>
      </c>
      <c r="AG214" s="10">
        <v>13387.135</v>
      </c>
      <c r="AH214" s="10">
        <v>0</v>
      </c>
      <c r="AI214" s="10">
        <v>0</v>
      </c>
      <c r="AJ214" s="10">
        <v>0</v>
      </c>
      <c r="AK214" s="10">
        <v>2100.31</v>
      </c>
      <c r="AL214" s="10">
        <v>2090.1167500000001</v>
      </c>
      <c r="AM214" s="10">
        <v>1.833062738357671</v>
      </c>
      <c r="AN214" s="10">
        <v>1.8420023666142096</v>
      </c>
      <c r="AO214" s="10">
        <v>450</v>
      </c>
      <c r="AP214" s="10">
        <v>606</v>
      </c>
      <c r="AQ214" s="10">
        <v>25.74</v>
      </c>
      <c r="AR214" s="10">
        <v>1.04</v>
      </c>
      <c r="AS214" s="10">
        <v>1.04</v>
      </c>
      <c r="AT214" s="10">
        <v>0.59</v>
      </c>
      <c r="AU214" s="10">
        <v>3850</v>
      </c>
      <c r="AV214" s="10">
        <v>1.1850000000000001</v>
      </c>
      <c r="AW214" s="12"/>
      <c r="AX214" s="9" t="s">
        <v>75</v>
      </c>
      <c r="AY214" s="9" t="s">
        <v>326</v>
      </c>
      <c r="AZ214" s="12" t="s">
        <v>77</v>
      </c>
      <c r="BA214" s="12"/>
      <c r="BB214" s="10">
        <v>0</v>
      </c>
      <c r="BC214" s="10">
        <v>10</v>
      </c>
      <c r="BD214" s="10">
        <v>13.26</v>
      </c>
      <c r="BE214" s="10">
        <v>0</v>
      </c>
      <c r="BF214" s="10">
        <v>0</v>
      </c>
      <c r="BG214" s="10">
        <v>0</v>
      </c>
      <c r="BH214" s="10">
        <v>0</v>
      </c>
      <c r="BI214" s="10">
        <v>2</v>
      </c>
      <c r="BJ214" s="10">
        <v>5650</v>
      </c>
      <c r="BK214" s="10">
        <v>6.8304359389733795</v>
      </c>
      <c r="BL214" s="10">
        <v>2.5566263011122436</v>
      </c>
      <c r="BM214" s="10">
        <v>1762</v>
      </c>
      <c r="BN214" s="9" t="s">
        <v>78</v>
      </c>
      <c r="BO214" s="9" t="s">
        <v>78</v>
      </c>
      <c r="BP214" s="12"/>
      <c r="BQ214" s="12"/>
    </row>
    <row r="215" spans="1:69" s="13" customFormat="1" ht="15" customHeight="1" x14ac:dyDescent="0.25">
      <c r="A215" s="9" t="s">
        <v>65</v>
      </c>
      <c r="B215" s="9" t="s">
        <v>66</v>
      </c>
      <c r="C215" s="9" t="s">
        <v>247</v>
      </c>
      <c r="D215" s="9" t="s">
        <v>248</v>
      </c>
      <c r="E215" s="9" t="s">
        <v>69</v>
      </c>
      <c r="F215" s="10">
        <v>1.41</v>
      </c>
      <c r="G215" s="10">
        <v>7</v>
      </c>
      <c r="H215" s="9" t="s">
        <v>86</v>
      </c>
      <c r="I215" s="9"/>
      <c r="J215" s="10">
        <v>2014</v>
      </c>
      <c r="K215" s="9" t="s">
        <v>119</v>
      </c>
      <c r="L215" s="11">
        <v>42130</v>
      </c>
      <c r="M215" s="11">
        <v>42285</v>
      </c>
      <c r="N215" s="10">
        <v>88.3</v>
      </c>
      <c r="O215" s="10">
        <v>242.96</v>
      </c>
      <c r="P215" s="10">
        <v>254.35</v>
      </c>
      <c r="Q215" s="10">
        <v>-4.4800000000000004</v>
      </c>
      <c r="R215" s="10">
        <v>260.14999999999998</v>
      </c>
      <c r="S215" s="10">
        <v>280.55</v>
      </c>
      <c r="T215" s="9" t="s">
        <v>115</v>
      </c>
      <c r="U215" s="9" t="s">
        <v>109</v>
      </c>
      <c r="V215" s="9" t="s">
        <v>110</v>
      </c>
      <c r="W215" s="10">
        <f>VLOOKUP(V215,Tables!$M$2:$N$9,2,FALSE)</f>
        <v>0.42</v>
      </c>
      <c r="X215" s="10">
        <f>VLOOKUP(V215,Tables!$M$2:$P$9,3,FALSE)</f>
        <v>0.2</v>
      </c>
      <c r="Y215" s="10">
        <f>VLOOKUP(V215,Tables!$M$2:$P$9,4,FALSE)</f>
        <v>4.2000000000000003E-2</v>
      </c>
      <c r="Z215" s="10">
        <v>18.329999999999998</v>
      </c>
      <c r="AA215" s="10">
        <v>25329</v>
      </c>
      <c r="AB215" s="10">
        <v>29635.114242248568</v>
      </c>
      <c r="AC215" s="10">
        <v>14.53</v>
      </c>
      <c r="AD215" s="10">
        <v>44843</v>
      </c>
      <c r="AE215" s="10">
        <v>3959.6369</v>
      </c>
      <c r="AF215" s="10">
        <v>80648</v>
      </c>
      <c r="AG215" s="10">
        <v>19594.238079999999</v>
      </c>
      <c r="AH215" s="10">
        <v>0</v>
      </c>
      <c r="AI215" s="10">
        <v>0</v>
      </c>
      <c r="AJ215" s="10">
        <v>3922.904</v>
      </c>
      <c r="AK215" s="10">
        <v>11711.697179999999</v>
      </c>
      <c r="AL215" s="10">
        <v>13098.0363</v>
      </c>
      <c r="AM215" s="10">
        <v>2.1627096065337303</v>
      </c>
      <c r="AN215" s="10">
        <v>1.9338013286770324</v>
      </c>
      <c r="AO215" s="10">
        <v>8095</v>
      </c>
      <c r="AP215" s="10">
        <v>3476</v>
      </c>
      <c r="AQ215" s="10">
        <v>-132.88</v>
      </c>
      <c r="AR215" s="10">
        <v>2.23</v>
      </c>
      <c r="AS215" s="10">
        <v>2.08</v>
      </c>
      <c r="AT215" s="10">
        <v>0.65</v>
      </c>
      <c r="AU215" s="10">
        <v>22650</v>
      </c>
      <c r="AV215" s="10">
        <v>1.1100000000000001</v>
      </c>
      <c r="AW215" s="12"/>
      <c r="AX215" s="9" t="s">
        <v>75</v>
      </c>
      <c r="AY215" s="12"/>
      <c r="AZ215" s="12" t="s">
        <v>77</v>
      </c>
      <c r="BA215" s="12"/>
      <c r="BB215" s="10">
        <v>0</v>
      </c>
      <c r="BC215" s="10">
        <v>11</v>
      </c>
      <c r="BD215" s="10">
        <v>23.59</v>
      </c>
      <c r="BE215" s="10">
        <v>0</v>
      </c>
      <c r="BF215" s="10">
        <v>0</v>
      </c>
      <c r="BG215" s="10">
        <v>2</v>
      </c>
      <c r="BH215" s="10">
        <v>0</v>
      </c>
      <c r="BI215" s="10">
        <v>1</v>
      </c>
      <c r="BJ215" s="10">
        <v>17081.990000000002</v>
      </c>
      <c r="BK215" s="10">
        <v>19.611931069108046</v>
      </c>
      <c r="BL215" s="10">
        <v>1.945983419363305</v>
      </c>
      <c r="BM215" s="10">
        <v>1263</v>
      </c>
      <c r="BN215" s="9" t="s">
        <v>78</v>
      </c>
      <c r="BO215" s="9" t="s">
        <v>78</v>
      </c>
      <c r="BP215" s="12"/>
      <c r="BQ215" s="12"/>
    </row>
    <row r="216" spans="1:69" s="13" customFormat="1" ht="15" customHeight="1" x14ac:dyDescent="0.25">
      <c r="A216" s="9" t="s">
        <v>65</v>
      </c>
      <c r="B216" s="9" t="s">
        <v>66</v>
      </c>
      <c r="C216" s="9" t="s">
        <v>247</v>
      </c>
      <c r="D216" s="9" t="s">
        <v>304</v>
      </c>
      <c r="E216" s="9" t="s">
        <v>69</v>
      </c>
      <c r="F216" s="10">
        <v>1.88</v>
      </c>
      <c r="G216" s="10">
        <v>2.5299999999999998</v>
      </c>
      <c r="H216" s="9" t="s">
        <v>70</v>
      </c>
      <c r="I216" s="9"/>
      <c r="J216" s="10">
        <v>2012</v>
      </c>
      <c r="K216" s="9" t="s">
        <v>185</v>
      </c>
      <c r="L216" s="11">
        <v>41364</v>
      </c>
      <c r="M216" s="11">
        <v>41394</v>
      </c>
      <c r="N216" s="10">
        <v>17</v>
      </c>
      <c r="O216" s="10">
        <v>23</v>
      </c>
      <c r="P216" s="10">
        <v>22.89</v>
      </c>
      <c r="Q216" s="10">
        <v>0.48</v>
      </c>
      <c r="R216" s="10">
        <v>22.88</v>
      </c>
      <c r="S216" s="10">
        <v>24.44</v>
      </c>
      <c r="T216" s="9" t="s">
        <v>79</v>
      </c>
      <c r="U216" s="9" t="s">
        <v>73</v>
      </c>
      <c r="V216" s="9" t="s">
        <v>74</v>
      </c>
      <c r="W216" s="10">
        <f>VLOOKUP(V216,Tables!$M$2:$N$9,2,FALSE)</f>
        <v>0.44</v>
      </c>
      <c r="X216" s="10">
        <f>VLOOKUP(V216,Tables!$M$2:$P$9,3,FALSE)</f>
        <v>0.19</v>
      </c>
      <c r="Y216" s="10">
        <f>VLOOKUP(V216,Tables!$M$2:$P$9,4,FALSE)</f>
        <v>2.5000000000000001E-2</v>
      </c>
      <c r="Z216" s="10">
        <v>19.2</v>
      </c>
      <c r="AA216" s="10">
        <v>1036</v>
      </c>
      <c r="AB216" s="10">
        <v>1313.6470510310967</v>
      </c>
      <c r="AC216" s="10">
        <v>21.14</v>
      </c>
      <c r="AD216" s="10">
        <v>110570</v>
      </c>
      <c r="AE216" s="10">
        <v>1879.69</v>
      </c>
      <c r="AF216" s="10">
        <v>109915</v>
      </c>
      <c r="AG216" s="10">
        <v>2528.0450000000001</v>
      </c>
      <c r="AH216" s="10">
        <v>0</v>
      </c>
      <c r="AI216" s="10">
        <v>0</v>
      </c>
      <c r="AJ216" s="10">
        <v>0</v>
      </c>
      <c r="AK216" s="10">
        <v>648.35500000000002</v>
      </c>
      <c r="AL216" s="10">
        <v>635.16520000000003</v>
      </c>
      <c r="AM216" s="10">
        <v>1.5978900448057005</v>
      </c>
      <c r="AN216" s="10">
        <v>1.6310717274812916</v>
      </c>
      <c r="AO216" s="10">
        <v>655</v>
      </c>
      <c r="AP216" s="10">
        <v>1209</v>
      </c>
      <c r="AQ216" s="10">
        <v>45.82</v>
      </c>
      <c r="AR216" s="10">
        <v>1.58</v>
      </c>
      <c r="AS216" s="10">
        <v>1.58</v>
      </c>
      <c r="AT216" s="10">
        <v>1.01</v>
      </c>
      <c r="AU216" s="10">
        <v>1036</v>
      </c>
      <c r="AV216" s="10">
        <v>1.7</v>
      </c>
      <c r="AW216" s="12"/>
      <c r="AX216" s="9" t="s">
        <v>75</v>
      </c>
      <c r="AY216" s="9" t="s">
        <v>305</v>
      </c>
      <c r="AZ216" s="12" t="s">
        <v>77</v>
      </c>
      <c r="BA216" s="12"/>
      <c r="BB216" s="10">
        <v>0</v>
      </c>
      <c r="BC216" s="10">
        <v>2</v>
      </c>
      <c r="BD216" s="10">
        <v>15.92</v>
      </c>
      <c r="BE216" s="10">
        <v>0</v>
      </c>
      <c r="BF216" s="10">
        <v>0</v>
      </c>
      <c r="BG216" s="10">
        <v>0</v>
      </c>
      <c r="BH216" s="10">
        <v>0</v>
      </c>
      <c r="BI216" s="10">
        <v>2</v>
      </c>
      <c r="BJ216" s="10">
        <v>13375</v>
      </c>
      <c r="BK216" s="10">
        <v>10.848406196771839</v>
      </c>
      <c r="BL216" s="10">
        <v>2.0279582594999015</v>
      </c>
      <c r="BM216" s="10">
        <v>1616</v>
      </c>
      <c r="BN216" s="9" t="s">
        <v>78</v>
      </c>
      <c r="BO216" s="9" t="s">
        <v>78</v>
      </c>
      <c r="BP216" s="12"/>
      <c r="BQ216" s="12"/>
    </row>
    <row r="217" spans="1:69" s="13" customFormat="1" ht="15" customHeight="1" x14ac:dyDescent="0.25">
      <c r="A217" s="9" t="s">
        <v>65</v>
      </c>
      <c r="B217" s="9" t="s">
        <v>66</v>
      </c>
      <c r="C217" s="9" t="s">
        <v>247</v>
      </c>
      <c r="D217" s="9" t="s">
        <v>304</v>
      </c>
      <c r="E217" s="9" t="s">
        <v>69</v>
      </c>
      <c r="F217" s="10">
        <v>2.5299999999999998</v>
      </c>
      <c r="G217" s="10">
        <v>3.71</v>
      </c>
      <c r="H217" s="9" t="s">
        <v>70</v>
      </c>
      <c r="I217" s="9"/>
      <c r="J217" s="10">
        <v>2012</v>
      </c>
      <c r="K217" s="9" t="s">
        <v>185</v>
      </c>
      <c r="L217" s="11">
        <v>41394</v>
      </c>
      <c r="M217" s="11">
        <v>41425</v>
      </c>
      <c r="N217" s="10">
        <v>23</v>
      </c>
      <c r="O217" s="10">
        <v>34</v>
      </c>
      <c r="P217" s="10">
        <v>33.369999999999997</v>
      </c>
      <c r="Q217" s="10">
        <v>1.89</v>
      </c>
      <c r="R217" s="10">
        <v>33.46</v>
      </c>
      <c r="S217" s="10">
        <v>38.33</v>
      </c>
      <c r="T217" s="9" t="s">
        <v>79</v>
      </c>
      <c r="U217" s="9" t="s">
        <v>73</v>
      </c>
      <c r="V217" s="9" t="s">
        <v>74</v>
      </c>
      <c r="W217" s="10">
        <f>VLOOKUP(V217,Tables!$M$2:$N$9,2,FALSE)</f>
        <v>0.44</v>
      </c>
      <c r="X217" s="10">
        <f>VLOOKUP(V217,Tables!$M$2:$P$9,3,FALSE)</f>
        <v>0.19</v>
      </c>
      <c r="Y217" s="10">
        <f>VLOOKUP(V217,Tables!$M$2:$P$9,4,FALSE)</f>
        <v>2.5000000000000001E-2</v>
      </c>
      <c r="Z217" s="10">
        <v>19.2</v>
      </c>
      <c r="AA217" s="10">
        <v>1517</v>
      </c>
      <c r="AB217" s="10">
        <v>2255.260825868344</v>
      </c>
      <c r="AC217" s="10">
        <v>32.74</v>
      </c>
      <c r="AD217" s="10">
        <v>109915</v>
      </c>
      <c r="AE217" s="10">
        <v>2528.0450000000001</v>
      </c>
      <c r="AF217" s="10">
        <v>109155</v>
      </c>
      <c r="AG217" s="10">
        <v>3711.27</v>
      </c>
      <c r="AH217" s="10">
        <v>0</v>
      </c>
      <c r="AI217" s="10">
        <v>0</v>
      </c>
      <c r="AJ217" s="10">
        <v>0</v>
      </c>
      <c r="AK217" s="10">
        <v>1183.2249999999999</v>
      </c>
      <c r="AL217" s="10">
        <v>1124.2813000000001</v>
      </c>
      <c r="AM217" s="10">
        <v>1.2820892053497857</v>
      </c>
      <c r="AN217" s="10">
        <v>1.3493064413683657</v>
      </c>
      <c r="AO217" s="10">
        <v>760</v>
      </c>
      <c r="AP217" s="10">
        <v>1136</v>
      </c>
      <c r="AQ217" s="10">
        <v>33.1</v>
      </c>
      <c r="AR217" s="10">
        <v>1.59</v>
      </c>
      <c r="AS217" s="10">
        <v>1.6</v>
      </c>
      <c r="AT217" s="10">
        <v>1.26</v>
      </c>
      <c r="AU217" s="10">
        <v>1467</v>
      </c>
      <c r="AV217" s="10">
        <v>1.702</v>
      </c>
      <c r="AW217" s="12"/>
      <c r="AX217" s="9" t="s">
        <v>75</v>
      </c>
      <c r="AY217" s="9" t="s">
        <v>305</v>
      </c>
      <c r="AZ217" s="12" t="s">
        <v>77</v>
      </c>
      <c r="BA217" s="12"/>
      <c r="BB217" s="10">
        <v>0</v>
      </c>
      <c r="BC217" s="10">
        <v>3</v>
      </c>
      <c r="BD217" s="10">
        <v>17.97</v>
      </c>
      <c r="BE217" s="10">
        <v>0</v>
      </c>
      <c r="BF217" s="10">
        <v>0</v>
      </c>
      <c r="BG217" s="10">
        <v>0</v>
      </c>
      <c r="BH217" s="10">
        <v>0</v>
      </c>
      <c r="BI217" s="10">
        <v>2</v>
      </c>
      <c r="BJ217" s="10">
        <v>14135</v>
      </c>
      <c r="BK217" s="10">
        <v>11.464838997485604</v>
      </c>
      <c r="BL217" s="10">
        <v>1.6585497726328191</v>
      </c>
      <c r="BM217" s="10">
        <v>1712</v>
      </c>
      <c r="BN217" s="9" t="s">
        <v>78</v>
      </c>
      <c r="BO217" s="9" t="s">
        <v>78</v>
      </c>
      <c r="BP217" s="12"/>
      <c r="BQ217" s="12"/>
    </row>
    <row r="218" spans="1:69" s="13" customFormat="1" ht="15" customHeight="1" x14ac:dyDescent="0.25">
      <c r="A218" s="9" t="s">
        <v>65</v>
      </c>
      <c r="B218" s="9" t="s">
        <v>66</v>
      </c>
      <c r="C218" s="9" t="s">
        <v>247</v>
      </c>
      <c r="D218" s="9" t="s">
        <v>304</v>
      </c>
      <c r="E218" s="9" t="s">
        <v>69</v>
      </c>
      <c r="F218" s="10">
        <v>3.71</v>
      </c>
      <c r="G218" s="10">
        <v>5.64</v>
      </c>
      <c r="H218" s="9" t="s">
        <v>70</v>
      </c>
      <c r="I218" s="9"/>
      <c r="J218" s="10">
        <v>2012</v>
      </c>
      <c r="K218" s="9" t="s">
        <v>185</v>
      </c>
      <c r="L218" s="11">
        <v>41425</v>
      </c>
      <c r="M218" s="11">
        <v>41455</v>
      </c>
      <c r="N218" s="10">
        <v>34</v>
      </c>
      <c r="O218" s="10">
        <v>52</v>
      </c>
      <c r="P218" s="10">
        <v>51.84</v>
      </c>
      <c r="Q218" s="10">
        <v>0.31</v>
      </c>
      <c r="R218" s="10">
        <v>51.69</v>
      </c>
      <c r="S218" s="10">
        <v>54.69</v>
      </c>
      <c r="T218" s="9" t="s">
        <v>89</v>
      </c>
      <c r="U218" s="9" t="s">
        <v>90</v>
      </c>
      <c r="V218" s="9" t="s">
        <v>74</v>
      </c>
      <c r="W218" s="10">
        <f>VLOOKUP(V218,Tables!$M$2:$N$9,2,FALSE)</f>
        <v>0.44</v>
      </c>
      <c r="X218" s="10">
        <f>VLOOKUP(V218,Tables!$M$2:$P$9,3,FALSE)</f>
        <v>0.19</v>
      </c>
      <c r="Y218" s="10">
        <f>VLOOKUP(V218,Tables!$M$2:$P$9,4,FALSE)</f>
        <v>2.5000000000000001E-2</v>
      </c>
      <c r="Z218" s="10">
        <v>19.2</v>
      </c>
      <c r="AA218" s="10">
        <v>2588.5</v>
      </c>
      <c r="AB218" s="10">
        <v>3015.7215545573567</v>
      </c>
      <c r="AC218" s="10">
        <v>14.17</v>
      </c>
      <c r="AD218" s="10">
        <v>109155</v>
      </c>
      <c r="AE218" s="10">
        <v>3711.27</v>
      </c>
      <c r="AF218" s="10">
        <v>108530</v>
      </c>
      <c r="AG218" s="10">
        <v>5643.56</v>
      </c>
      <c r="AH218" s="10">
        <v>0</v>
      </c>
      <c r="AI218" s="10">
        <v>0</v>
      </c>
      <c r="AJ218" s="10">
        <v>0</v>
      </c>
      <c r="AK218" s="10">
        <v>1932.29</v>
      </c>
      <c r="AL218" s="10">
        <v>1898.6457</v>
      </c>
      <c r="AM218" s="10">
        <v>1.3396022336191773</v>
      </c>
      <c r="AN218" s="10">
        <v>1.3633401955931008</v>
      </c>
      <c r="AO218" s="10">
        <v>625</v>
      </c>
      <c r="AP218" s="10">
        <v>992</v>
      </c>
      <c r="AQ218" s="10">
        <v>37</v>
      </c>
      <c r="AR218" s="10">
        <v>1.87</v>
      </c>
      <c r="AS218" s="10">
        <v>1.88</v>
      </c>
      <c r="AT218" s="10">
        <v>1.42</v>
      </c>
      <c r="AU218" s="10">
        <v>1779.5</v>
      </c>
      <c r="AV218" s="10">
        <v>1.2929999999999999</v>
      </c>
      <c r="AW218" s="12"/>
      <c r="AX218" s="9" t="s">
        <v>75</v>
      </c>
      <c r="AY218" s="9" t="s">
        <v>305</v>
      </c>
      <c r="AZ218" s="12" t="s">
        <v>77</v>
      </c>
      <c r="BA218" s="12"/>
      <c r="BB218" s="10">
        <v>0</v>
      </c>
      <c r="BC218" s="10">
        <v>3</v>
      </c>
      <c r="BD218" s="10">
        <v>13.26</v>
      </c>
      <c r="BE218" s="10">
        <v>0</v>
      </c>
      <c r="BF218" s="10">
        <v>0</v>
      </c>
      <c r="BG218" s="10">
        <v>0</v>
      </c>
      <c r="BH218" s="10">
        <v>0</v>
      </c>
      <c r="BI218" s="10">
        <v>2</v>
      </c>
      <c r="BJ218" s="10">
        <v>14760</v>
      </c>
      <c r="BK218" s="10">
        <v>11.971773866493633</v>
      </c>
      <c r="BL218" s="10">
        <v>1.5074841406954969</v>
      </c>
      <c r="BM218" s="10">
        <v>1492</v>
      </c>
      <c r="BN218" s="9" t="s">
        <v>78</v>
      </c>
      <c r="BO218" s="9" t="s">
        <v>78</v>
      </c>
      <c r="BP218" s="12"/>
      <c r="BQ218" s="12"/>
    </row>
    <row r="219" spans="1:69" s="13" customFormat="1" ht="15" customHeight="1" x14ac:dyDescent="0.25">
      <c r="A219" s="9" t="s">
        <v>65</v>
      </c>
      <c r="B219" s="9" t="s">
        <v>66</v>
      </c>
      <c r="C219" s="9" t="s">
        <v>247</v>
      </c>
      <c r="D219" s="9" t="s">
        <v>304</v>
      </c>
      <c r="E219" s="9" t="s">
        <v>69</v>
      </c>
      <c r="F219" s="10">
        <v>7.59</v>
      </c>
      <c r="G219" s="10">
        <v>9.6199999999999992</v>
      </c>
      <c r="H219" s="9" t="s">
        <v>70</v>
      </c>
      <c r="I219" s="9"/>
      <c r="J219" s="10">
        <v>2012</v>
      </c>
      <c r="K219" s="9" t="s">
        <v>185</v>
      </c>
      <c r="L219" s="11">
        <v>41759</v>
      </c>
      <c r="M219" s="11">
        <v>41821</v>
      </c>
      <c r="N219" s="10">
        <v>224.3</v>
      </c>
      <c r="O219" s="10">
        <v>287.2</v>
      </c>
      <c r="P219" s="10">
        <v>290.86</v>
      </c>
      <c r="Q219" s="10">
        <v>-1.26</v>
      </c>
      <c r="R219" s="10">
        <v>268.33999999999997</v>
      </c>
      <c r="S219" s="10">
        <v>293.42</v>
      </c>
      <c r="T219" s="9" t="s">
        <v>83</v>
      </c>
      <c r="U219" s="9" t="s">
        <v>82</v>
      </c>
      <c r="V219" s="9" t="s">
        <v>74</v>
      </c>
      <c r="W219" s="10">
        <f>VLOOKUP(V219,Tables!$M$2:$N$9,2,FALSE)</f>
        <v>0.44</v>
      </c>
      <c r="X219" s="10">
        <f>VLOOKUP(V219,Tables!$M$2:$P$9,3,FALSE)</f>
        <v>0.19</v>
      </c>
      <c r="Y219" s="10">
        <f>VLOOKUP(V219,Tables!$M$2:$P$9,4,FALSE)</f>
        <v>2.5000000000000001E-2</v>
      </c>
      <c r="Z219" s="10">
        <v>19.2</v>
      </c>
      <c r="AA219" s="10">
        <v>12375</v>
      </c>
      <c r="AB219" s="10">
        <v>12841.574573949305</v>
      </c>
      <c r="AC219" s="10">
        <v>3.63</v>
      </c>
      <c r="AD219" s="10">
        <v>94786</v>
      </c>
      <c r="AE219" s="10">
        <v>21260.499800000001</v>
      </c>
      <c r="AF219" s="10">
        <v>93781</v>
      </c>
      <c r="AG219" s="10">
        <v>26933.903200000001</v>
      </c>
      <c r="AH219" s="10">
        <v>0</v>
      </c>
      <c r="AI219" s="10">
        <v>0</v>
      </c>
      <c r="AJ219" s="10">
        <v>0</v>
      </c>
      <c r="AK219" s="10">
        <v>5673.4034000000001</v>
      </c>
      <c r="AL219" s="10">
        <v>3904.6937400000002</v>
      </c>
      <c r="AM219" s="10">
        <v>2.1812304057208411</v>
      </c>
      <c r="AN219" s="10">
        <v>3.1692626423500245</v>
      </c>
      <c r="AO219" s="10">
        <v>1005</v>
      </c>
      <c r="AP219" s="10">
        <v>1134</v>
      </c>
      <c r="AQ219" s="10">
        <v>11.38</v>
      </c>
      <c r="AR219" s="10">
        <v>0.83</v>
      </c>
      <c r="AS219" s="10">
        <v>0.86</v>
      </c>
      <c r="AT219" s="10">
        <v>0.4</v>
      </c>
      <c r="AU219" s="10">
        <v>12187.5</v>
      </c>
      <c r="AV219" s="10">
        <v>1.1200000000000001</v>
      </c>
      <c r="AW219" s="12"/>
      <c r="AX219" s="9" t="s">
        <v>75</v>
      </c>
      <c r="AY219" s="9" t="s">
        <v>305</v>
      </c>
      <c r="AZ219" s="12" t="s">
        <v>77</v>
      </c>
      <c r="BA219" s="12"/>
      <c r="BB219" s="10">
        <v>0</v>
      </c>
      <c r="BC219" s="10">
        <v>14</v>
      </c>
      <c r="BD219" s="10">
        <v>18.95</v>
      </c>
      <c r="BE219" s="10">
        <v>0</v>
      </c>
      <c r="BF219" s="10">
        <v>0</v>
      </c>
      <c r="BG219" s="10">
        <v>0</v>
      </c>
      <c r="BH219" s="10">
        <v>0</v>
      </c>
      <c r="BI219" s="10">
        <v>2</v>
      </c>
      <c r="BJ219" s="10">
        <v>35450</v>
      </c>
      <c r="BK219" s="10">
        <v>28.753345770135454</v>
      </c>
      <c r="BL219" s="10">
        <v>2.2501845375436549</v>
      </c>
      <c r="BM219" s="10">
        <v>663</v>
      </c>
      <c r="BN219" s="9" t="s">
        <v>78</v>
      </c>
      <c r="BO219" s="9" t="s">
        <v>78</v>
      </c>
      <c r="BP219" s="12"/>
      <c r="BQ219" s="12"/>
    </row>
    <row r="220" spans="1:69" s="13" customFormat="1" ht="15" customHeight="1" x14ac:dyDescent="0.25">
      <c r="A220" s="9" t="s">
        <v>65</v>
      </c>
      <c r="B220" s="9" t="s">
        <v>66</v>
      </c>
      <c r="C220" s="9" t="s">
        <v>247</v>
      </c>
      <c r="D220" s="9" t="s">
        <v>304</v>
      </c>
      <c r="E220" s="9" t="s">
        <v>69</v>
      </c>
      <c r="F220" s="10">
        <v>9.6199999999999992</v>
      </c>
      <c r="G220" s="10">
        <v>10.74</v>
      </c>
      <c r="H220" s="9" t="s">
        <v>70</v>
      </c>
      <c r="I220" s="9"/>
      <c r="J220" s="10">
        <v>2012</v>
      </c>
      <c r="K220" s="9" t="s">
        <v>185</v>
      </c>
      <c r="L220" s="11">
        <v>41821</v>
      </c>
      <c r="M220" s="11">
        <v>41851</v>
      </c>
      <c r="N220" s="10">
        <v>287.2</v>
      </c>
      <c r="O220" s="10">
        <v>321.98</v>
      </c>
      <c r="P220" s="10">
        <v>323.02999999999997</v>
      </c>
      <c r="Q220" s="10">
        <v>-0.33</v>
      </c>
      <c r="R220" s="10">
        <v>321.98</v>
      </c>
      <c r="S220" s="10">
        <v>331.48</v>
      </c>
      <c r="T220" s="9" t="s">
        <v>83</v>
      </c>
      <c r="U220" s="9" t="s">
        <v>82</v>
      </c>
      <c r="V220" s="9" t="s">
        <v>74</v>
      </c>
      <c r="W220" s="10">
        <f>VLOOKUP(V220,Tables!$M$2:$N$9,2,FALSE)</f>
        <v>0.44</v>
      </c>
      <c r="X220" s="10">
        <f>VLOOKUP(V220,Tables!$M$2:$P$9,3,FALSE)</f>
        <v>0.19</v>
      </c>
      <c r="Y220" s="10">
        <f>VLOOKUP(V220,Tables!$M$2:$P$9,4,FALSE)</f>
        <v>2.5000000000000001E-2</v>
      </c>
      <c r="Z220" s="10">
        <v>19.2</v>
      </c>
      <c r="AA220" s="10">
        <v>6637.5</v>
      </c>
      <c r="AB220" s="10">
        <v>8258.1389879809503</v>
      </c>
      <c r="AC220" s="10">
        <v>19.62</v>
      </c>
      <c r="AD220" s="10">
        <v>93781</v>
      </c>
      <c r="AE220" s="10">
        <v>26933.903200000001</v>
      </c>
      <c r="AF220" s="10">
        <v>93381</v>
      </c>
      <c r="AG220" s="10">
        <v>30066.81438</v>
      </c>
      <c r="AH220" s="10">
        <v>0</v>
      </c>
      <c r="AI220" s="10">
        <v>0</v>
      </c>
      <c r="AJ220" s="10">
        <v>0</v>
      </c>
      <c r="AK220" s="10">
        <v>3132.9111800000001</v>
      </c>
      <c r="AL220" s="10">
        <v>3132.9111800000001</v>
      </c>
      <c r="AM220" s="10">
        <v>2.1186365072756388</v>
      </c>
      <c r="AN220" s="10">
        <v>2.1186365072756388</v>
      </c>
      <c r="AO220" s="10">
        <v>440</v>
      </c>
      <c r="AP220" s="10">
        <v>530</v>
      </c>
      <c r="AQ220" s="10">
        <v>16.98</v>
      </c>
      <c r="AR220" s="10">
        <v>0.78</v>
      </c>
      <c r="AS220" s="10">
        <v>0.78</v>
      </c>
      <c r="AT220" s="10">
        <v>0.38</v>
      </c>
      <c r="AU220" s="10">
        <v>6637.5</v>
      </c>
      <c r="AV220" s="10">
        <v>1.1200000000000001</v>
      </c>
      <c r="AW220" s="12"/>
      <c r="AX220" s="9" t="s">
        <v>75</v>
      </c>
      <c r="AY220" s="9" t="s">
        <v>305</v>
      </c>
      <c r="AZ220" s="12" t="s">
        <v>77</v>
      </c>
      <c r="BA220" s="12"/>
      <c r="BB220" s="10">
        <v>0</v>
      </c>
      <c r="BC220" s="10">
        <v>6</v>
      </c>
      <c r="BD220" s="10">
        <v>22.85</v>
      </c>
      <c r="BE220" s="10">
        <v>0</v>
      </c>
      <c r="BF220" s="10">
        <v>0</v>
      </c>
      <c r="BG220" s="10">
        <v>0</v>
      </c>
      <c r="BH220" s="10">
        <v>0</v>
      </c>
      <c r="BI220" s="10">
        <v>2</v>
      </c>
      <c r="BJ220" s="10">
        <v>35840</v>
      </c>
      <c r="BK220" s="10">
        <v>29.069673128396463</v>
      </c>
      <c r="BL220" s="10">
        <v>2.2358913587090981</v>
      </c>
      <c r="BM220" s="10">
        <v>1645</v>
      </c>
      <c r="BN220" s="9" t="s">
        <v>78</v>
      </c>
      <c r="BO220" s="9" t="s">
        <v>78</v>
      </c>
      <c r="BP220" s="12"/>
      <c r="BQ220" s="12"/>
    </row>
    <row r="221" spans="1:69" s="13" customFormat="1" ht="15" customHeight="1" x14ac:dyDescent="0.25">
      <c r="A221" s="9" t="s">
        <v>65</v>
      </c>
      <c r="B221" s="9" t="s">
        <v>66</v>
      </c>
      <c r="C221" s="9" t="s">
        <v>247</v>
      </c>
      <c r="D221" s="9" t="s">
        <v>304</v>
      </c>
      <c r="E221" s="9" t="s">
        <v>69</v>
      </c>
      <c r="F221" s="10">
        <v>10.74</v>
      </c>
      <c r="G221" s="10">
        <v>13.46</v>
      </c>
      <c r="H221" s="9" t="s">
        <v>70</v>
      </c>
      <c r="I221" s="9"/>
      <c r="J221" s="10">
        <v>2012</v>
      </c>
      <c r="K221" s="9" t="s">
        <v>185</v>
      </c>
      <c r="L221" s="11">
        <v>41851</v>
      </c>
      <c r="M221" s="11">
        <v>42035</v>
      </c>
      <c r="N221" s="10">
        <v>321.98</v>
      </c>
      <c r="O221" s="10">
        <v>532</v>
      </c>
      <c r="P221" s="10">
        <v>520.79999999999995</v>
      </c>
      <c r="Q221" s="10">
        <v>2.15</v>
      </c>
      <c r="R221" s="10">
        <v>544.26</v>
      </c>
      <c r="S221" s="10">
        <v>541.66999999999996</v>
      </c>
      <c r="T221" s="9" t="s">
        <v>83</v>
      </c>
      <c r="U221" s="9" t="s">
        <v>82</v>
      </c>
      <c r="V221" s="9" t="s">
        <v>74</v>
      </c>
      <c r="W221" s="10">
        <f>VLOOKUP(V221,Tables!$M$2:$N$9,2,FALSE)</f>
        <v>0.44</v>
      </c>
      <c r="X221" s="10">
        <f>VLOOKUP(V221,Tables!$M$2:$P$9,3,FALSE)</f>
        <v>0.19</v>
      </c>
      <c r="Y221" s="10">
        <f>VLOOKUP(V221,Tables!$M$2:$P$9,4,FALSE)</f>
        <v>2.5000000000000001E-2</v>
      </c>
      <c r="Z221" s="10">
        <v>19.2</v>
      </c>
      <c r="AA221" s="10">
        <v>41737.5</v>
      </c>
      <c r="AB221" s="10">
        <v>46693.304123910522</v>
      </c>
      <c r="AC221" s="10">
        <v>10.61</v>
      </c>
      <c r="AD221" s="10">
        <v>93381</v>
      </c>
      <c r="AE221" s="10">
        <v>30066.81438</v>
      </c>
      <c r="AF221" s="10">
        <v>70839</v>
      </c>
      <c r="AG221" s="10">
        <v>37686.347999999998</v>
      </c>
      <c r="AH221" s="10">
        <v>9296.0347099999999</v>
      </c>
      <c r="AI221" s="10">
        <v>0</v>
      </c>
      <c r="AJ221" s="10">
        <v>0</v>
      </c>
      <c r="AK221" s="10">
        <v>16915.568329999998</v>
      </c>
      <c r="AL221" s="10">
        <v>17784.054469999999</v>
      </c>
      <c r="AM221" s="10">
        <v>2.4674015785788264</v>
      </c>
      <c r="AN221" s="10">
        <v>2.3469057672088875</v>
      </c>
      <c r="AO221" s="10">
        <v>3793</v>
      </c>
      <c r="AP221" s="10">
        <v>2052</v>
      </c>
      <c r="AQ221" s="10">
        <v>-84.84</v>
      </c>
      <c r="AR221" s="10">
        <v>0.6</v>
      </c>
      <c r="AS221" s="10">
        <v>0.32</v>
      </c>
      <c r="AT221" s="10">
        <v>0.27</v>
      </c>
      <c r="AU221" s="10">
        <v>41300</v>
      </c>
      <c r="AV221" s="10">
        <v>1.1200000000000001</v>
      </c>
      <c r="AW221" s="12"/>
      <c r="AX221" s="9" t="s">
        <v>75</v>
      </c>
      <c r="AY221" s="9" t="s">
        <v>305</v>
      </c>
      <c r="AZ221" s="12" t="s">
        <v>77</v>
      </c>
      <c r="BA221" s="12"/>
      <c r="BB221" s="10">
        <v>0</v>
      </c>
      <c r="BC221" s="10">
        <v>53</v>
      </c>
      <c r="BD221" s="10">
        <v>21.01</v>
      </c>
      <c r="BE221" s="10">
        <v>0</v>
      </c>
      <c r="BF221" s="10">
        <v>0</v>
      </c>
      <c r="BG221" s="10">
        <v>0</v>
      </c>
      <c r="BH221" s="10">
        <v>2</v>
      </c>
      <c r="BI221" s="10">
        <v>2</v>
      </c>
      <c r="BJ221" s="10">
        <v>39633</v>
      </c>
      <c r="BK221" s="10">
        <v>32.146159461432397</v>
      </c>
      <c r="BL221" s="10">
        <v>2.319301602717474</v>
      </c>
      <c r="BM221" s="10">
        <v>1362</v>
      </c>
      <c r="BN221" s="9" t="s">
        <v>78</v>
      </c>
      <c r="BO221" s="9" t="s">
        <v>78</v>
      </c>
      <c r="BP221" s="12"/>
      <c r="BQ221" s="12"/>
    </row>
    <row r="222" spans="1:69" s="13" customFormat="1" ht="15" customHeight="1" x14ac:dyDescent="0.25">
      <c r="A222" s="9" t="s">
        <v>65</v>
      </c>
      <c r="B222" s="9" t="s">
        <v>66</v>
      </c>
      <c r="C222" s="9" t="s">
        <v>209</v>
      </c>
      <c r="D222" s="9" t="s">
        <v>210</v>
      </c>
      <c r="E222" s="9" t="s">
        <v>69</v>
      </c>
      <c r="F222" s="10">
        <v>2.91</v>
      </c>
      <c r="G222" s="10">
        <v>3.91</v>
      </c>
      <c r="H222" s="9" t="s">
        <v>86</v>
      </c>
      <c r="I222" s="9" t="s">
        <v>184</v>
      </c>
      <c r="J222" s="10">
        <v>2013</v>
      </c>
      <c r="K222" s="9" t="s">
        <v>185</v>
      </c>
      <c r="L222" s="11">
        <v>41785</v>
      </c>
      <c r="M222" s="11">
        <v>41821</v>
      </c>
      <c r="N222" s="10">
        <v>30.73</v>
      </c>
      <c r="O222" s="10">
        <v>42.13</v>
      </c>
      <c r="P222" s="10">
        <v>42.75</v>
      </c>
      <c r="Q222" s="10">
        <v>-1.45</v>
      </c>
      <c r="R222" s="10">
        <v>39.21</v>
      </c>
      <c r="S222" s="10">
        <v>53.56</v>
      </c>
      <c r="T222" s="9" t="s">
        <v>89</v>
      </c>
      <c r="U222" s="9" t="s">
        <v>90</v>
      </c>
      <c r="V222" s="9" t="s">
        <v>74</v>
      </c>
      <c r="W222" s="10">
        <f>VLOOKUP(V222,Tables!$M$2:$N$9,2,FALSE)</f>
        <v>0.44</v>
      </c>
      <c r="X222" s="10">
        <f>VLOOKUP(V222,Tables!$M$2:$P$9,3,FALSE)</f>
        <v>0.19</v>
      </c>
      <c r="Y222" s="10">
        <f>VLOOKUP(V222,Tables!$M$2:$P$9,4,FALSE)</f>
        <v>2.5000000000000001E-2</v>
      </c>
      <c r="Z222" s="10">
        <v>19.2</v>
      </c>
      <c r="AA222" s="10">
        <v>1486.5</v>
      </c>
      <c r="AB222" s="10">
        <v>2870.3499508288874</v>
      </c>
      <c r="AC222" s="10">
        <v>48.21</v>
      </c>
      <c r="AD222" s="10">
        <v>94844</v>
      </c>
      <c r="AE222" s="10">
        <v>2914.5561200000002</v>
      </c>
      <c r="AF222" s="10">
        <v>92894</v>
      </c>
      <c r="AG222" s="10">
        <v>3913.6242200000002</v>
      </c>
      <c r="AH222" s="10">
        <v>0</v>
      </c>
      <c r="AI222" s="10">
        <v>0</v>
      </c>
      <c r="AJ222" s="10">
        <v>0</v>
      </c>
      <c r="AK222" s="10">
        <v>999.06809999999996</v>
      </c>
      <c r="AL222" s="10">
        <v>727.81762000000003</v>
      </c>
      <c r="AM222" s="10">
        <v>1.4878865614866494</v>
      </c>
      <c r="AN222" s="10">
        <v>2.0424072723053888</v>
      </c>
      <c r="AO222" s="10">
        <v>1100</v>
      </c>
      <c r="AP222" s="10">
        <v>1011</v>
      </c>
      <c r="AQ222" s="10">
        <v>-8.8000000000000007</v>
      </c>
      <c r="AR222" s="10">
        <v>1.22</v>
      </c>
      <c r="AS222" s="10">
        <v>1.26</v>
      </c>
      <c r="AT222" s="10">
        <v>0.88</v>
      </c>
      <c r="AU222" s="10">
        <v>1486.5</v>
      </c>
      <c r="AV222" s="10">
        <v>1.224</v>
      </c>
      <c r="AW222" s="12"/>
      <c r="AX222" s="9" t="s">
        <v>75</v>
      </c>
      <c r="AY222" s="12"/>
      <c r="AZ222" s="12" t="s">
        <v>77</v>
      </c>
      <c r="BA222" s="12"/>
      <c r="BB222" s="10">
        <v>0</v>
      </c>
      <c r="BC222" s="10">
        <v>5</v>
      </c>
      <c r="BD222" s="10">
        <v>19.68</v>
      </c>
      <c r="BE222" s="10">
        <v>0</v>
      </c>
      <c r="BF222" s="10">
        <v>0</v>
      </c>
      <c r="BG222" s="10">
        <v>0</v>
      </c>
      <c r="BH222" s="10">
        <v>0</v>
      </c>
      <c r="BI222" s="10">
        <v>2</v>
      </c>
      <c r="BJ222" s="10">
        <v>4875</v>
      </c>
      <c r="BK222" s="10">
        <v>5.213903743315508</v>
      </c>
      <c r="BL222" s="10">
        <v>2.0433494476660363</v>
      </c>
      <c r="BM222" s="10">
        <v>1245</v>
      </c>
      <c r="BN222" s="9" t="s">
        <v>95</v>
      </c>
      <c r="BO222" s="9" t="s">
        <v>95</v>
      </c>
      <c r="BP222" s="12"/>
      <c r="BQ222" s="12"/>
    </row>
    <row r="223" spans="1:69" s="13" customFormat="1" ht="15" customHeight="1" x14ac:dyDescent="0.25">
      <c r="A223" s="9" t="s">
        <v>65</v>
      </c>
      <c r="B223" s="9" t="s">
        <v>66</v>
      </c>
      <c r="C223" s="9" t="s">
        <v>209</v>
      </c>
      <c r="D223" s="9" t="s">
        <v>210</v>
      </c>
      <c r="E223" s="9" t="s">
        <v>69</v>
      </c>
      <c r="F223" s="10">
        <v>3.91</v>
      </c>
      <c r="G223" s="10">
        <v>4.8600000000000003</v>
      </c>
      <c r="H223" s="9" t="s">
        <v>86</v>
      </c>
      <c r="I223" s="9" t="s">
        <v>184</v>
      </c>
      <c r="J223" s="10">
        <v>2013</v>
      </c>
      <c r="K223" s="9" t="s">
        <v>185</v>
      </c>
      <c r="L223" s="11">
        <v>41821</v>
      </c>
      <c r="M223" s="11">
        <v>41838</v>
      </c>
      <c r="N223" s="10">
        <v>42.13</v>
      </c>
      <c r="O223" s="10">
        <v>51.74</v>
      </c>
      <c r="P223" s="10">
        <v>50.68</v>
      </c>
      <c r="Q223" s="10">
        <v>2.09</v>
      </c>
      <c r="R223" s="10">
        <v>50.69</v>
      </c>
      <c r="S223" s="10">
        <v>55.95</v>
      </c>
      <c r="T223" s="9" t="s">
        <v>89</v>
      </c>
      <c r="U223" s="9" t="s">
        <v>90</v>
      </c>
      <c r="V223" s="9" t="s">
        <v>74</v>
      </c>
      <c r="W223" s="10">
        <f>VLOOKUP(V223,Tables!$M$2:$N$9,2,FALSE)</f>
        <v>0.44</v>
      </c>
      <c r="X223" s="10">
        <f>VLOOKUP(V223,Tables!$M$2:$P$9,3,FALSE)</f>
        <v>0.19</v>
      </c>
      <c r="Y223" s="10">
        <f>VLOOKUP(V223,Tables!$M$2:$P$9,4,FALSE)</f>
        <v>2.5000000000000001E-2</v>
      </c>
      <c r="Z223" s="10">
        <v>19.2</v>
      </c>
      <c r="AA223" s="10">
        <v>1054</v>
      </c>
      <c r="AB223" s="10">
        <v>1714.3256505247111</v>
      </c>
      <c r="AC223" s="10">
        <v>38.520000000000003</v>
      </c>
      <c r="AD223" s="10">
        <v>92894</v>
      </c>
      <c r="AE223" s="10">
        <v>3913.6242200000002</v>
      </c>
      <c r="AF223" s="10">
        <v>93916</v>
      </c>
      <c r="AG223" s="10">
        <v>4859.2138400000003</v>
      </c>
      <c r="AH223" s="10">
        <v>0</v>
      </c>
      <c r="AI223" s="10">
        <v>0</v>
      </c>
      <c r="AJ223" s="10">
        <v>0</v>
      </c>
      <c r="AK223" s="10">
        <v>945.58961999999997</v>
      </c>
      <c r="AL223" s="10">
        <v>846.97781999999995</v>
      </c>
      <c r="AM223" s="10">
        <v>1.1146484454852623</v>
      </c>
      <c r="AN223" s="10">
        <v>1.244424558839097</v>
      </c>
      <c r="AO223" s="10">
        <v>670</v>
      </c>
      <c r="AP223" s="10">
        <v>487</v>
      </c>
      <c r="AQ223" s="10">
        <v>-37.58</v>
      </c>
      <c r="AR223" s="10">
        <v>1.42</v>
      </c>
      <c r="AS223" s="10">
        <v>1.43</v>
      </c>
      <c r="AT223" s="10">
        <v>1.21</v>
      </c>
      <c r="AU223" s="10">
        <v>1054</v>
      </c>
      <c r="AV223" s="10">
        <v>1.224</v>
      </c>
      <c r="AW223" s="12"/>
      <c r="AX223" s="9" t="s">
        <v>75</v>
      </c>
      <c r="AY223" s="12"/>
      <c r="AZ223" s="12" t="s">
        <v>77</v>
      </c>
      <c r="BA223" s="12"/>
      <c r="BB223" s="10">
        <v>0</v>
      </c>
      <c r="BC223" s="10">
        <v>4</v>
      </c>
      <c r="BD223" s="10">
        <v>22.92</v>
      </c>
      <c r="BE223" s="10">
        <v>0</v>
      </c>
      <c r="BF223" s="10">
        <v>0</v>
      </c>
      <c r="BG223" s="10">
        <v>0</v>
      </c>
      <c r="BH223" s="10">
        <v>0</v>
      </c>
      <c r="BI223" s="10">
        <v>2</v>
      </c>
      <c r="BJ223" s="10">
        <v>5290</v>
      </c>
      <c r="BK223" s="10">
        <v>5.6577540106951876</v>
      </c>
      <c r="BL223" s="10">
        <v>1.7959697788982678</v>
      </c>
      <c r="BM223" s="10">
        <v>1750</v>
      </c>
      <c r="BN223" s="9" t="s">
        <v>95</v>
      </c>
      <c r="BO223" s="9" t="s">
        <v>95</v>
      </c>
      <c r="BP223" s="12"/>
      <c r="BQ223" s="12"/>
    </row>
    <row r="224" spans="1:69" s="13" customFormat="1" ht="15" customHeight="1" x14ac:dyDescent="0.25">
      <c r="A224" s="9" t="s">
        <v>65</v>
      </c>
      <c r="B224" s="9" t="s">
        <v>66</v>
      </c>
      <c r="C224" s="9" t="s">
        <v>209</v>
      </c>
      <c r="D224" s="9" t="s">
        <v>210</v>
      </c>
      <c r="E224" s="9" t="s">
        <v>69</v>
      </c>
      <c r="F224" s="10">
        <v>4.8600000000000003</v>
      </c>
      <c r="G224" s="10">
        <v>5.79</v>
      </c>
      <c r="H224" s="9" t="s">
        <v>86</v>
      </c>
      <c r="I224" s="9" t="s">
        <v>184</v>
      </c>
      <c r="J224" s="10">
        <v>2013</v>
      </c>
      <c r="K224" s="9" t="s">
        <v>185</v>
      </c>
      <c r="L224" s="11">
        <v>41838</v>
      </c>
      <c r="M224" s="11">
        <v>41851</v>
      </c>
      <c r="N224" s="10">
        <v>51.74</v>
      </c>
      <c r="O224" s="10">
        <v>61.85</v>
      </c>
      <c r="P224" s="10">
        <v>62.13</v>
      </c>
      <c r="Q224" s="10">
        <v>-0.45</v>
      </c>
      <c r="R224" s="10">
        <v>61.85</v>
      </c>
      <c r="S224" s="10">
        <v>62.77</v>
      </c>
      <c r="T224" s="9" t="s">
        <v>89</v>
      </c>
      <c r="U224" s="9" t="s">
        <v>90</v>
      </c>
      <c r="V224" s="9" t="s">
        <v>74</v>
      </c>
      <c r="W224" s="10">
        <f>VLOOKUP(V224,Tables!$M$2:$N$9,2,FALSE)</f>
        <v>0.44</v>
      </c>
      <c r="X224" s="10">
        <f>VLOOKUP(V224,Tables!$M$2:$P$9,3,FALSE)</f>
        <v>0.19</v>
      </c>
      <c r="Y224" s="10">
        <f>VLOOKUP(V224,Tables!$M$2:$P$9,4,FALSE)</f>
        <v>2.5000000000000001E-2</v>
      </c>
      <c r="Z224" s="10">
        <v>19.2</v>
      </c>
      <c r="AA224" s="10">
        <v>1337.5</v>
      </c>
      <c r="AB224" s="10">
        <v>1420.3153296457685</v>
      </c>
      <c r="AC224" s="10">
        <v>5.83</v>
      </c>
      <c r="AD224" s="10">
        <v>93916</v>
      </c>
      <c r="AE224" s="10">
        <v>4859.2138400000003</v>
      </c>
      <c r="AF224" s="10">
        <v>93656</v>
      </c>
      <c r="AG224" s="10">
        <v>5792.6235999999999</v>
      </c>
      <c r="AH224" s="10">
        <v>0</v>
      </c>
      <c r="AI224" s="10">
        <v>0</v>
      </c>
      <c r="AJ224" s="10">
        <v>0</v>
      </c>
      <c r="AK224" s="10">
        <v>933.40976000000001</v>
      </c>
      <c r="AL224" s="10">
        <v>933.40976000000001</v>
      </c>
      <c r="AM224" s="10">
        <v>1.432918378740758</v>
      </c>
      <c r="AN224" s="10">
        <v>1.432918378740758</v>
      </c>
      <c r="AO224" s="10">
        <v>540</v>
      </c>
      <c r="AP224" s="10">
        <v>392</v>
      </c>
      <c r="AQ224" s="10">
        <v>-37.76</v>
      </c>
      <c r="AR224" s="10">
        <v>1.94</v>
      </c>
      <c r="AS224" s="10">
        <v>1.94</v>
      </c>
      <c r="AT224" s="10">
        <v>1.37</v>
      </c>
      <c r="AU224" s="10">
        <v>1337.5</v>
      </c>
      <c r="AV224" s="10">
        <v>1.224</v>
      </c>
      <c r="AW224" s="12"/>
      <c r="AX224" s="9" t="s">
        <v>75</v>
      </c>
      <c r="AY224" s="12"/>
      <c r="AZ224" s="12" t="s">
        <v>77</v>
      </c>
      <c r="BA224" s="12"/>
      <c r="BB224" s="10">
        <v>0</v>
      </c>
      <c r="BC224" s="10">
        <v>1</v>
      </c>
      <c r="BD224" s="10">
        <v>22.66</v>
      </c>
      <c r="BE224" s="10">
        <v>0</v>
      </c>
      <c r="BF224" s="10">
        <v>0</v>
      </c>
      <c r="BG224" s="10">
        <v>0</v>
      </c>
      <c r="BH224" s="10">
        <v>0</v>
      </c>
      <c r="BI224" s="10">
        <v>2</v>
      </c>
      <c r="BJ224" s="10">
        <v>5750</v>
      </c>
      <c r="BK224" s="10">
        <v>6.1497326203208553</v>
      </c>
      <c r="BL224" s="10">
        <v>1.7174797006579203</v>
      </c>
      <c r="BM224" s="10">
        <v>1750</v>
      </c>
      <c r="BN224" s="9" t="s">
        <v>78</v>
      </c>
      <c r="BO224" s="9" t="s">
        <v>95</v>
      </c>
      <c r="BP224" s="12"/>
      <c r="BQ224" s="12"/>
    </row>
    <row r="225" spans="1:69" s="13" customFormat="1" ht="15" customHeight="1" x14ac:dyDescent="0.25">
      <c r="A225" s="9" t="s">
        <v>65</v>
      </c>
      <c r="B225" s="9" t="s">
        <v>66</v>
      </c>
      <c r="C225" s="9" t="s">
        <v>209</v>
      </c>
      <c r="D225" s="9" t="s">
        <v>287</v>
      </c>
      <c r="E225" s="9" t="s">
        <v>69</v>
      </c>
      <c r="F225" s="10">
        <v>1.21</v>
      </c>
      <c r="G225" s="10">
        <v>3.97</v>
      </c>
      <c r="H225" s="9" t="s">
        <v>86</v>
      </c>
      <c r="I225" s="9"/>
      <c r="J225" s="10">
        <v>2014</v>
      </c>
      <c r="K225" s="9" t="s">
        <v>119</v>
      </c>
      <c r="L225" s="11">
        <v>41911</v>
      </c>
      <c r="M225" s="11">
        <v>41985</v>
      </c>
      <c r="N225" s="10">
        <v>12.14</v>
      </c>
      <c r="O225" s="10">
        <v>41.02</v>
      </c>
      <c r="P225" s="10">
        <v>41.59</v>
      </c>
      <c r="Q225" s="10">
        <v>-1.37</v>
      </c>
      <c r="R225" s="10">
        <v>42.97</v>
      </c>
      <c r="S225" s="10">
        <v>56.76</v>
      </c>
      <c r="T225" s="9" t="s">
        <v>79</v>
      </c>
      <c r="U225" s="9" t="s">
        <v>73</v>
      </c>
      <c r="V225" s="9" t="s">
        <v>74</v>
      </c>
      <c r="W225" s="10">
        <f>VLOOKUP(V225,Tables!$M$2:$N$9,2,FALSE)</f>
        <v>0.44</v>
      </c>
      <c r="X225" s="10">
        <f>VLOOKUP(V225,Tables!$M$2:$P$9,3,FALSE)</f>
        <v>0.19</v>
      </c>
      <c r="Y225" s="10">
        <f>VLOOKUP(V225,Tables!$M$2:$P$9,4,FALSE)</f>
        <v>2.5000000000000001E-2</v>
      </c>
      <c r="Z225" s="10">
        <v>19.2</v>
      </c>
      <c r="AA225" s="10">
        <v>3658</v>
      </c>
      <c r="AB225" s="10">
        <v>5663.2247917009345</v>
      </c>
      <c r="AC225" s="10">
        <v>35.409999999999997</v>
      </c>
      <c r="AD225" s="10">
        <v>99400</v>
      </c>
      <c r="AE225" s="10">
        <v>1206.7159999999999</v>
      </c>
      <c r="AF225" s="10">
        <v>96795</v>
      </c>
      <c r="AG225" s="10">
        <v>3970.5309000000002</v>
      </c>
      <c r="AH225" s="10">
        <v>0</v>
      </c>
      <c r="AI225" s="10">
        <v>0</v>
      </c>
      <c r="AJ225" s="10">
        <v>0</v>
      </c>
      <c r="AK225" s="10">
        <v>2763.8148999999999</v>
      </c>
      <c r="AL225" s="10">
        <v>2952.5651499999999</v>
      </c>
      <c r="AM225" s="10">
        <v>1.3235329182138789</v>
      </c>
      <c r="AN225" s="10">
        <v>1.238922704211963</v>
      </c>
      <c r="AO225" s="10">
        <v>2505</v>
      </c>
      <c r="AP225" s="10">
        <v>2385</v>
      </c>
      <c r="AQ225" s="10">
        <v>-5.03</v>
      </c>
      <c r="AR225" s="10">
        <v>2.13</v>
      </c>
      <c r="AS225" s="10">
        <v>2.0699999999999998</v>
      </c>
      <c r="AT225" s="10">
        <v>1.65</v>
      </c>
      <c r="AU225" s="10">
        <v>2651</v>
      </c>
      <c r="AV225" s="10">
        <v>1.611</v>
      </c>
      <c r="AW225" s="12"/>
      <c r="AX225" s="9" t="s">
        <v>75</v>
      </c>
      <c r="AY225" s="12"/>
      <c r="AZ225" s="12" t="s">
        <v>77</v>
      </c>
      <c r="BA225" s="12"/>
      <c r="BB225" s="10">
        <v>0</v>
      </c>
      <c r="BC225" s="10">
        <v>4</v>
      </c>
      <c r="BD225" s="10">
        <v>21.43</v>
      </c>
      <c r="BE225" s="10">
        <v>0</v>
      </c>
      <c r="BF225" s="10">
        <v>0</v>
      </c>
      <c r="BG225" s="10">
        <v>0</v>
      </c>
      <c r="BH225" s="10">
        <v>0</v>
      </c>
      <c r="BI225" s="10">
        <v>1</v>
      </c>
      <c r="BJ225" s="10">
        <v>2445</v>
      </c>
      <c r="BK225" s="10">
        <v>2.4597585513078473</v>
      </c>
      <c r="BL225" s="10">
        <v>1.3203945257987872</v>
      </c>
      <c r="BM225" s="10">
        <v>44</v>
      </c>
      <c r="BN225" s="9" t="s">
        <v>78</v>
      </c>
      <c r="BO225" s="9" t="s">
        <v>78</v>
      </c>
      <c r="BP225" s="12"/>
      <c r="BQ225" s="12"/>
    </row>
    <row r="226" spans="1:69" s="13" customFormat="1" ht="15" customHeight="1" x14ac:dyDescent="0.25">
      <c r="A226" s="9" t="s">
        <v>65</v>
      </c>
      <c r="B226" s="9" t="s">
        <v>66</v>
      </c>
      <c r="C226" s="9" t="s">
        <v>209</v>
      </c>
      <c r="D226" s="9" t="s">
        <v>287</v>
      </c>
      <c r="E226" s="9" t="s">
        <v>69</v>
      </c>
      <c r="F226" s="10">
        <v>6.12</v>
      </c>
      <c r="G226" s="10">
        <v>7.39</v>
      </c>
      <c r="H226" s="9" t="s">
        <v>86</v>
      </c>
      <c r="I226" s="9"/>
      <c r="J226" s="10">
        <v>2014</v>
      </c>
      <c r="K226" s="9" t="s">
        <v>119</v>
      </c>
      <c r="L226" s="11">
        <v>42089</v>
      </c>
      <c r="M226" s="11">
        <v>42129</v>
      </c>
      <c r="N226" s="10">
        <v>65.03</v>
      </c>
      <c r="O226" s="10">
        <v>71.52</v>
      </c>
      <c r="P226" s="10">
        <v>73.849999999999994</v>
      </c>
      <c r="Q226" s="10">
        <v>-3.16</v>
      </c>
      <c r="R226" s="10">
        <v>75.08</v>
      </c>
      <c r="S226" s="10">
        <v>76.540000000000006</v>
      </c>
      <c r="T226" s="9" t="s">
        <v>89</v>
      </c>
      <c r="U226" s="9" t="s">
        <v>90</v>
      </c>
      <c r="V226" s="9" t="s">
        <v>74</v>
      </c>
      <c r="W226" s="10">
        <f>VLOOKUP(V226,Tables!$M$2:$N$9,2,FALSE)</f>
        <v>0.44</v>
      </c>
      <c r="X226" s="10">
        <f>VLOOKUP(V226,Tables!$M$2:$P$9,3,FALSE)</f>
        <v>0.19</v>
      </c>
      <c r="Y226" s="10">
        <f>VLOOKUP(V226,Tables!$M$2:$P$9,4,FALSE)</f>
        <v>2.5000000000000001E-2</v>
      </c>
      <c r="Z226" s="10">
        <v>19.2</v>
      </c>
      <c r="AA226" s="10">
        <v>1775</v>
      </c>
      <c r="AB226" s="10">
        <v>2232.0720317071937</v>
      </c>
      <c r="AC226" s="10">
        <v>20.48</v>
      </c>
      <c r="AD226" s="10">
        <v>94040</v>
      </c>
      <c r="AE226" s="10">
        <v>6115.4211999999998</v>
      </c>
      <c r="AF226" s="10">
        <v>103260</v>
      </c>
      <c r="AG226" s="10">
        <v>7385.1552000000001</v>
      </c>
      <c r="AH226" s="10">
        <v>0</v>
      </c>
      <c r="AI226" s="10">
        <v>0</v>
      </c>
      <c r="AJ226" s="10">
        <v>0</v>
      </c>
      <c r="AK226" s="10">
        <v>1269.7339999999999</v>
      </c>
      <c r="AL226" s="10">
        <v>1637.3396</v>
      </c>
      <c r="AM226" s="10">
        <v>1.3979305901866059</v>
      </c>
      <c r="AN226" s="10">
        <v>1.0840756554107651</v>
      </c>
      <c r="AO226" s="10">
        <v>4465</v>
      </c>
      <c r="AP226" s="10">
        <v>1135</v>
      </c>
      <c r="AQ226" s="10">
        <v>-293.39</v>
      </c>
      <c r="AR226" s="10">
        <v>0.66</v>
      </c>
      <c r="AS226" s="10">
        <v>0.64</v>
      </c>
      <c r="AT226" s="10">
        <v>0.24</v>
      </c>
      <c r="AU226" s="10">
        <v>1725</v>
      </c>
      <c r="AV226" s="10">
        <v>1.246</v>
      </c>
      <c r="AW226" s="12"/>
      <c r="AX226" s="9" t="s">
        <v>75</v>
      </c>
      <c r="AY226" s="12"/>
      <c r="AZ226" s="12" t="s">
        <v>77</v>
      </c>
      <c r="BA226" s="12"/>
      <c r="BB226" s="10">
        <v>0</v>
      </c>
      <c r="BC226" s="10">
        <v>9</v>
      </c>
      <c r="BD226" s="10">
        <v>15.63</v>
      </c>
      <c r="BE226" s="10">
        <v>0</v>
      </c>
      <c r="BF226" s="10">
        <v>0</v>
      </c>
      <c r="BG226" s="10">
        <v>0</v>
      </c>
      <c r="BH226" s="10">
        <v>0</v>
      </c>
      <c r="BI226" s="10">
        <v>2</v>
      </c>
      <c r="BJ226" s="10">
        <v>9660</v>
      </c>
      <c r="BK226" s="10">
        <v>9.71830985915493</v>
      </c>
      <c r="BL226" s="10">
        <v>1.5750726412528511</v>
      </c>
      <c r="BM226" s="10">
        <v>1750</v>
      </c>
      <c r="BN226" s="9" t="s">
        <v>134</v>
      </c>
      <c r="BO226" s="9" t="s">
        <v>95</v>
      </c>
      <c r="BP226" s="12"/>
      <c r="BQ226" s="12"/>
    </row>
    <row r="227" spans="1:69" s="13" customFormat="1" ht="15" customHeight="1" x14ac:dyDescent="0.25">
      <c r="A227" s="9" t="s">
        <v>65</v>
      </c>
      <c r="B227" s="9" t="s">
        <v>66</v>
      </c>
      <c r="C227" s="9" t="s">
        <v>209</v>
      </c>
      <c r="D227" s="9" t="s">
        <v>337</v>
      </c>
      <c r="E227" s="9" t="s">
        <v>69</v>
      </c>
      <c r="F227" s="10">
        <v>7.36</v>
      </c>
      <c r="G227" s="10">
        <v>8.24</v>
      </c>
      <c r="H227" s="9" t="s">
        <v>86</v>
      </c>
      <c r="I227" s="9"/>
      <c r="J227" s="10">
        <v>2012</v>
      </c>
      <c r="K227" s="9" t="s">
        <v>93</v>
      </c>
      <c r="L227" s="11">
        <v>41364</v>
      </c>
      <c r="M227" s="11">
        <v>41394</v>
      </c>
      <c r="N227" s="10">
        <v>131</v>
      </c>
      <c r="O227" s="10">
        <v>148</v>
      </c>
      <c r="P227" s="10">
        <v>146.38</v>
      </c>
      <c r="Q227" s="10">
        <v>1.1100000000000001</v>
      </c>
      <c r="R227" s="10">
        <v>146.57</v>
      </c>
      <c r="S227" s="10">
        <v>146.22</v>
      </c>
      <c r="T227" s="9" t="s">
        <v>81</v>
      </c>
      <c r="U227" s="9" t="s">
        <v>82</v>
      </c>
      <c r="V227" s="9" t="s">
        <v>74</v>
      </c>
      <c r="W227" s="10">
        <f>VLOOKUP(V227,Tables!$M$2:$N$9,2,FALSE)</f>
        <v>0.44</v>
      </c>
      <c r="X227" s="10">
        <f>VLOOKUP(V227,Tables!$M$2:$P$9,3,FALSE)</f>
        <v>0.19</v>
      </c>
      <c r="Y227" s="10">
        <f>VLOOKUP(V227,Tables!$M$2:$P$9,4,FALSE)</f>
        <v>2.5000000000000001E-2</v>
      </c>
      <c r="Z227" s="10">
        <v>19.2</v>
      </c>
      <c r="AA227" s="10">
        <v>1837.5</v>
      </c>
      <c r="AB227" s="10">
        <v>1787.7706247893584</v>
      </c>
      <c r="AC227" s="10">
        <v>-2.78</v>
      </c>
      <c r="AD227" s="10">
        <v>56204</v>
      </c>
      <c r="AE227" s="10">
        <v>7362.7240000000002</v>
      </c>
      <c r="AF227" s="10">
        <v>55689</v>
      </c>
      <c r="AG227" s="10">
        <v>8241.9719999999998</v>
      </c>
      <c r="AH227" s="10">
        <v>0</v>
      </c>
      <c r="AI227" s="10">
        <v>0</v>
      </c>
      <c r="AJ227" s="10">
        <v>0</v>
      </c>
      <c r="AK227" s="10">
        <v>879.24800000000005</v>
      </c>
      <c r="AL227" s="10">
        <v>799.61273000000006</v>
      </c>
      <c r="AM227" s="10">
        <v>2.0898540571033428</v>
      </c>
      <c r="AN227" s="10">
        <v>2.2979874269885623</v>
      </c>
      <c r="AO227" s="10">
        <v>515</v>
      </c>
      <c r="AP227" s="10">
        <v>496</v>
      </c>
      <c r="AQ227" s="10">
        <v>-3.83</v>
      </c>
      <c r="AR227" s="10">
        <v>0.79</v>
      </c>
      <c r="AS227" s="10">
        <v>0.79</v>
      </c>
      <c r="AT227" s="10">
        <v>0.41</v>
      </c>
      <c r="AU227" s="10">
        <v>1837.5</v>
      </c>
      <c r="AV227" s="10">
        <v>1.1839999999999999</v>
      </c>
      <c r="AW227" s="12"/>
      <c r="AX227" s="9" t="s">
        <v>75</v>
      </c>
      <c r="AY227" s="9" t="s">
        <v>338</v>
      </c>
      <c r="AZ227" s="12" t="s">
        <v>77</v>
      </c>
      <c r="BA227" s="12"/>
      <c r="BB227" s="10">
        <v>0</v>
      </c>
      <c r="BC227" s="10">
        <v>6</v>
      </c>
      <c r="BD227" s="10">
        <v>15.92</v>
      </c>
      <c r="BE227" s="10">
        <v>0</v>
      </c>
      <c r="BF227" s="10">
        <v>0</v>
      </c>
      <c r="BG227" s="10">
        <v>0</v>
      </c>
      <c r="BH227" s="10">
        <v>0</v>
      </c>
      <c r="BI227" s="10">
        <v>2</v>
      </c>
      <c r="BJ227" s="10">
        <v>5205</v>
      </c>
      <c r="BK227" s="10">
        <v>8.547640161592275</v>
      </c>
      <c r="BL227" s="10">
        <v>3.3152331643811479</v>
      </c>
      <c r="BM227" s="10">
        <v>1100</v>
      </c>
      <c r="BN227" s="9" t="s">
        <v>78</v>
      </c>
      <c r="BO227" s="9" t="s">
        <v>78</v>
      </c>
      <c r="BP227" s="12"/>
      <c r="BQ227" s="12"/>
    </row>
    <row r="228" spans="1:69" s="13" customFormat="1" ht="15" customHeight="1" x14ac:dyDescent="0.25">
      <c r="A228" s="9" t="s">
        <v>65</v>
      </c>
      <c r="B228" s="9" t="s">
        <v>66</v>
      </c>
      <c r="C228" s="9" t="s">
        <v>209</v>
      </c>
      <c r="D228" s="9" t="s">
        <v>337</v>
      </c>
      <c r="E228" s="9" t="s">
        <v>69</v>
      </c>
      <c r="F228" s="10">
        <v>8.24</v>
      </c>
      <c r="G228" s="10">
        <v>9.76</v>
      </c>
      <c r="H228" s="9" t="s">
        <v>86</v>
      </c>
      <c r="I228" s="9"/>
      <c r="J228" s="10">
        <v>2012</v>
      </c>
      <c r="K228" s="9" t="s">
        <v>93</v>
      </c>
      <c r="L228" s="11">
        <v>41394</v>
      </c>
      <c r="M228" s="11">
        <v>41425</v>
      </c>
      <c r="N228" s="10">
        <v>148</v>
      </c>
      <c r="O228" s="10">
        <v>177</v>
      </c>
      <c r="P228" s="10">
        <v>175.76</v>
      </c>
      <c r="Q228" s="10">
        <v>0.71</v>
      </c>
      <c r="R228" s="10">
        <v>175.19</v>
      </c>
      <c r="S228" s="10">
        <v>178.41</v>
      </c>
      <c r="T228" s="9" t="s">
        <v>81</v>
      </c>
      <c r="U228" s="9" t="s">
        <v>82</v>
      </c>
      <c r="V228" s="9" t="s">
        <v>74</v>
      </c>
      <c r="W228" s="10">
        <f>VLOOKUP(V228,Tables!$M$2:$N$9,2,FALSE)</f>
        <v>0.44</v>
      </c>
      <c r="X228" s="10">
        <f>VLOOKUP(V228,Tables!$M$2:$P$9,3,FALSE)</f>
        <v>0.19</v>
      </c>
      <c r="Y228" s="10">
        <f>VLOOKUP(V228,Tables!$M$2:$P$9,4,FALSE)</f>
        <v>2.5000000000000001E-2</v>
      </c>
      <c r="Z228" s="10">
        <v>19.2</v>
      </c>
      <c r="AA228" s="10">
        <v>2800</v>
      </c>
      <c r="AB228" s="10">
        <v>3063.1797282852076</v>
      </c>
      <c r="AC228" s="10">
        <v>8.59</v>
      </c>
      <c r="AD228" s="10">
        <v>55689</v>
      </c>
      <c r="AE228" s="10">
        <v>8241.9719999999998</v>
      </c>
      <c r="AF228" s="10">
        <v>55169</v>
      </c>
      <c r="AG228" s="10">
        <v>9764.9130000000005</v>
      </c>
      <c r="AH228" s="10">
        <v>0</v>
      </c>
      <c r="AI228" s="10">
        <v>0</v>
      </c>
      <c r="AJ228" s="10">
        <v>0</v>
      </c>
      <c r="AK228" s="10">
        <v>1522.941</v>
      </c>
      <c r="AL228" s="10">
        <v>1423.08511</v>
      </c>
      <c r="AM228" s="10">
        <v>1.838547914856846</v>
      </c>
      <c r="AN228" s="10">
        <v>1.9675562482696485</v>
      </c>
      <c r="AO228" s="10">
        <v>520</v>
      </c>
      <c r="AP228" s="10">
        <v>512</v>
      </c>
      <c r="AQ228" s="10">
        <v>-1.56</v>
      </c>
      <c r="AR228" s="10">
        <v>1.01</v>
      </c>
      <c r="AS228" s="10">
        <v>1.01</v>
      </c>
      <c r="AT228" s="10">
        <v>0.57999999999999996</v>
      </c>
      <c r="AU228" s="10">
        <v>2800</v>
      </c>
      <c r="AV228" s="10">
        <v>1.1850000000000001</v>
      </c>
      <c r="AW228" s="12"/>
      <c r="AX228" s="9" t="s">
        <v>75</v>
      </c>
      <c r="AY228" s="9" t="s">
        <v>338</v>
      </c>
      <c r="AZ228" s="12" t="s">
        <v>77</v>
      </c>
      <c r="BA228" s="12"/>
      <c r="BB228" s="10">
        <v>0</v>
      </c>
      <c r="BC228" s="10">
        <v>7</v>
      </c>
      <c r="BD228" s="10">
        <v>17.97</v>
      </c>
      <c r="BE228" s="10">
        <v>0</v>
      </c>
      <c r="BF228" s="10">
        <v>0</v>
      </c>
      <c r="BG228" s="10">
        <v>0</v>
      </c>
      <c r="BH228" s="10">
        <v>0</v>
      </c>
      <c r="BI228" s="10">
        <v>2</v>
      </c>
      <c r="BJ228" s="10">
        <v>5725</v>
      </c>
      <c r="BK228" s="10">
        <v>9.4015830787926564</v>
      </c>
      <c r="BL228" s="10">
        <v>2.5574150688732993</v>
      </c>
      <c r="BM228" s="10">
        <v>990</v>
      </c>
      <c r="BN228" s="9" t="s">
        <v>78</v>
      </c>
      <c r="BO228" s="9" t="s">
        <v>78</v>
      </c>
      <c r="BP228" s="12"/>
      <c r="BQ228" s="12"/>
    </row>
    <row r="229" spans="1:69" s="13" customFormat="1" ht="15" customHeight="1" x14ac:dyDescent="0.25">
      <c r="A229" s="9" t="s">
        <v>65</v>
      </c>
      <c r="B229" s="9" t="s">
        <v>66</v>
      </c>
      <c r="C229" s="9" t="s">
        <v>209</v>
      </c>
      <c r="D229" s="9" t="s">
        <v>337</v>
      </c>
      <c r="E229" s="9" t="s">
        <v>69</v>
      </c>
      <c r="F229" s="10">
        <v>9.76</v>
      </c>
      <c r="G229" s="10">
        <v>11.49</v>
      </c>
      <c r="H229" s="9" t="s">
        <v>86</v>
      </c>
      <c r="I229" s="9"/>
      <c r="J229" s="10">
        <v>2012</v>
      </c>
      <c r="K229" s="9" t="s">
        <v>93</v>
      </c>
      <c r="L229" s="11">
        <v>41425</v>
      </c>
      <c r="M229" s="11">
        <v>41455</v>
      </c>
      <c r="N229" s="10">
        <v>177</v>
      </c>
      <c r="O229" s="10">
        <v>210</v>
      </c>
      <c r="P229" s="10">
        <v>209.21</v>
      </c>
      <c r="Q229" s="10">
        <v>0.38</v>
      </c>
      <c r="R229" s="10">
        <v>209.39</v>
      </c>
      <c r="S229" s="10">
        <v>216.12</v>
      </c>
      <c r="T229" s="9" t="s">
        <v>81</v>
      </c>
      <c r="U229" s="9" t="s">
        <v>82</v>
      </c>
      <c r="V229" s="9" t="s">
        <v>74</v>
      </c>
      <c r="W229" s="10">
        <f>VLOOKUP(V229,Tables!$M$2:$N$9,2,FALSE)</f>
        <v>0.44</v>
      </c>
      <c r="X229" s="10">
        <f>VLOOKUP(V229,Tables!$M$2:$P$9,3,FALSE)</f>
        <v>0.19</v>
      </c>
      <c r="Y229" s="10">
        <f>VLOOKUP(V229,Tables!$M$2:$P$9,4,FALSE)</f>
        <v>2.5000000000000001E-2</v>
      </c>
      <c r="Z229" s="10">
        <v>19.2</v>
      </c>
      <c r="AA229" s="10">
        <v>3200</v>
      </c>
      <c r="AB229" s="10">
        <v>3904.1212662380772</v>
      </c>
      <c r="AC229" s="10">
        <v>18.04</v>
      </c>
      <c r="AD229" s="10">
        <v>55169</v>
      </c>
      <c r="AE229" s="10">
        <v>9764.9130000000005</v>
      </c>
      <c r="AF229" s="10">
        <v>54719</v>
      </c>
      <c r="AG229" s="10">
        <v>11490.99</v>
      </c>
      <c r="AH229" s="10">
        <v>0</v>
      </c>
      <c r="AI229" s="10">
        <v>0</v>
      </c>
      <c r="AJ229" s="10">
        <v>0</v>
      </c>
      <c r="AK229" s="10">
        <v>1726.077</v>
      </c>
      <c r="AL229" s="10">
        <v>1692.69841</v>
      </c>
      <c r="AM229" s="10">
        <v>1.8539149759831108</v>
      </c>
      <c r="AN229" s="10">
        <v>1.8904726211682328</v>
      </c>
      <c r="AO229" s="10">
        <v>450</v>
      </c>
      <c r="AP229" s="10">
        <v>430</v>
      </c>
      <c r="AQ229" s="10">
        <v>-4.6500000000000004</v>
      </c>
      <c r="AR229" s="10">
        <v>1.01</v>
      </c>
      <c r="AS229" s="10">
        <v>1.01</v>
      </c>
      <c r="AT229" s="10">
        <v>0.56999999999999995</v>
      </c>
      <c r="AU229" s="10">
        <v>3200</v>
      </c>
      <c r="AV229" s="10">
        <v>1.1850000000000001</v>
      </c>
      <c r="AW229" s="12"/>
      <c r="AX229" s="9" t="s">
        <v>75</v>
      </c>
      <c r="AY229" s="9" t="s">
        <v>338</v>
      </c>
      <c r="AZ229" s="12" t="s">
        <v>77</v>
      </c>
      <c r="BA229" s="12"/>
      <c r="BB229" s="10">
        <v>0</v>
      </c>
      <c r="BC229" s="10">
        <v>10</v>
      </c>
      <c r="BD229" s="10">
        <v>13.26</v>
      </c>
      <c r="BE229" s="10">
        <v>0</v>
      </c>
      <c r="BF229" s="10">
        <v>0</v>
      </c>
      <c r="BG229" s="10">
        <v>0</v>
      </c>
      <c r="BH229" s="10">
        <v>0</v>
      </c>
      <c r="BI229" s="10">
        <v>2</v>
      </c>
      <c r="BJ229" s="10">
        <v>6175</v>
      </c>
      <c r="BK229" s="10">
        <v>10.140572141754523</v>
      </c>
      <c r="BL229" s="10">
        <v>2.3040489082240514</v>
      </c>
      <c r="BM229" s="10">
        <v>1291</v>
      </c>
      <c r="BN229" s="9" t="s">
        <v>78</v>
      </c>
      <c r="BO229" s="9" t="s">
        <v>78</v>
      </c>
      <c r="BP229" s="12"/>
      <c r="BQ229" s="12"/>
    </row>
    <row r="230" spans="1:69" s="13" customFormat="1" ht="15" customHeight="1" x14ac:dyDescent="0.25">
      <c r="A230" s="9" t="s">
        <v>65</v>
      </c>
      <c r="B230" s="9" t="s">
        <v>66</v>
      </c>
      <c r="C230" s="9" t="s">
        <v>152</v>
      </c>
      <c r="D230" s="9" t="s">
        <v>153</v>
      </c>
      <c r="E230" s="9" t="s">
        <v>69</v>
      </c>
      <c r="F230" s="10">
        <v>3.28</v>
      </c>
      <c r="G230" s="10">
        <v>6.78</v>
      </c>
      <c r="H230" s="9" t="s">
        <v>86</v>
      </c>
      <c r="I230" s="9"/>
      <c r="J230" s="10">
        <v>2014</v>
      </c>
      <c r="K230" s="9" t="s">
        <v>147</v>
      </c>
      <c r="L230" s="11">
        <v>42179</v>
      </c>
      <c r="M230" s="11">
        <v>42256</v>
      </c>
      <c r="N230" s="10">
        <v>77.209999999999994</v>
      </c>
      <c r="O230" s="10">
        <v>161.97</v>
      </c>
      <c r="P230" s="10">
        <v>154.43</v>
      </c>
      <c r="Q230" s="10">
        <v>4.88</v>
      </c>
      <c r="R230" s="10">
        <v>156.34</v>
      </c>
      <c r="S230" s="10">
        <v>162.29</v>
      </c>
      <c r="T230" s="9" t="s">
        <v>81</v>
      </c>
      <c r="U230" s="9" t="s">
        <v>82</v>
      </c>
      <c r="V230" s="9" t="s">
        <v>74</v>
      </c>
      <c r="W230" s="10">
        <f>VLOOKUP(V230,Tables!$M$2:$N$9,2,FALSE)</f>
        <v>0.44</v>
      </c>
      <c r="X230" s="10">
        <f>VLOOKUP(V230,Tables!$M$2:$P$9,3,FALSE)</f>
        <v>0.19</v>
      </c>
      <c r="Y230" s="10">
        <f>VLOOKUP(V230,Tables!$M$2:$P$9,4,FALSE)</f>
        <v>2.5000000000000001E-2</v>
      </c>
      <c r="Z230" s="10">
        <v>19.2</v>
      </c>
      <c r="AA230" s="10">
        <v>15087.5</v>
      </c>
      <c r="AB230" s="10">
        <v>16715.851228167317</v>
      </c>
      <c r="AC230" s="10">
        <v>9.74</v>
      </c>
      <c r="AD230" s="10">
        <v>118960</v>
      </c>
      <c r="AE230" s="10">
        <v>9184.9015999999992</v>
      </c>
      <c r="AF230" s="10">
        <v>117205</v>
      </c>
      <c r="AG230" s="10">
        <v>18983.69385</v>
      </c>
      <c r="AH230" s="10">
        <v>0</v>
      </c>
      <c r="AI230" s="10">
        <v>0</v>
      </c>
      <c r="AJ230" s="10">
        <v>0</v>
      </c>
      <c r="AK230" s="10">
        <v>9798.7922500000004</v>
      </c>
      <c r="AL230" s="10">
        <v>9138.9280999999992</v>
      </c>
      <c r="AM230" s="10">
        <v>1.5397305724080435</v>
      </c>
      <c r="AN230" s="10">
        <v>1.6509047707684668</v>
      </c>
      <c r="AO230" s="10">
        <v>1755</v>
      </c>
      <c r="AP230" s="10">
        <v>2730</v>
      </c>
      <c r="AQ230" s="10">
        <v>35.71</v>
      </c>
      <c r="AR230" s="10">
        <v>1.45</v>
      </c>
      <c r="AS230" s="10">
        <v>1.48</v>
      </c>
      <c r="AT230" s="10">
        <v>0.96</v>
      </c>
      <c r="AU230" s="10">
        <v>8075</v>
      </c>
      <c r="AV230" s="10">
        <v>1.1399999999999999</v>
      </c>
      <c r="AW230" s="9" t="s">
        <v>154</v>
      </c>
      <c r="AX230" s="9" t="s">
        <v>75</v>
      </c>
      <c r="AY230" s="12"/>
      <c r="AZ230" s="12" t="s">
        <v>77</v>
      </c>
      <c r="BA230" s="12"/>
      <c r="BB230" s="10">
        <v>0</v>
      </c>
      <c r="BC230" s="10">
        <v>5</v>
      </c>
      <c r="BD230" s="10">
        <v>25.23</v>
      </c>
      <c r="BE230" s="10">
        <v>0</v>
      </c>
      <c r="BF230" s="10">
        <v>0</v>
      </c>
      <c r="BG230" s="10">
        <v>1</v>
      </c>
      <c r="BH230" s="10">
        <v>0</v>
      </c>
      <c r="BI230" s="10">
        <v>1</v>
      </c>
      <c r="BJ230" s="10">
        <v>16715.64</v>
      </c>
      <c r="BK230" s="10">
        <v>16.329338472685524</v>
      </c>
      <c r="BL230" s="10">
        <v>1.6280105468789838</v>
      </c>
      <c r="BM230" s="10">
        <v>2854</v>
      </c>
      <c r="BN230" s="9" t="s">
        <v>78</v>
      </c>
      <c r="BO230" s="9" t="s">
        <v>78</v>
      </c>
      <c r="BP230" s="12"/>
      <c r="BQ230" s="12"/>
    </row>
    <row r="231" spans="1:69" s="13" customFormat="1" ht="15" customHeight="1" x14ac:dyDescent="0.25">
      <c r="A231" s="9" t="s">
        <v>65</v>
      </c>
      <c r="B231" s="9" t="s">
        <v>66</v>
      </c>
      <c r="C231" s="9" t="s">
        <v>152</v>
      </c>
      <c r="D231" s="9" t="s">
        <v>183</v>
      </c>
      <c r="E231" s="9" t="s">
        <v>69</v>
      </c>
      <c r="F231" s="10">
        <v>3.06</v>
      </c>
      <c r="G231" s="10">
        <v>3.97</v>
      </c>
      <c r="H231" s="9" t="s">
        <v>86</v>
      </c>
      <c r="I231" s="9" t="s">
        <v>184</v>
      </c>
      <c r="J231" s="10">
        <v>2013</v>
      </c>
      <c r="K231" s="9" t="s">
        <v>185</v>
      </c>
      <c r="L231" s="11">
        <v>41794</v>
      </c>
      <c r="M231" s="11">
        <v>41821</v>
      </c>
      <c r="N231" s="10">
        <v>31.29</v>
      </c>
      <c r="O231" s="10">
        <v>40.93</v>
      </c>
      <c r="P231" s="10">
        <v>41.78</v>
      </c>
      <c r="Q231" s="10">
        <v>-2.0299999999999998</v>
      </c>
      <c r="R231" s="10">
        <v>31.48</v>
      </c>
      <c r="S231" s="10">
        <v>48.61</v>
      </c>
      <c r="T231" s="9" t="s">
        <v>89</v>
      </c>
      <c r="U231" s="9" t="s">
        <v>90</v>
      </c>
      <c r="V231" s="9" t="s">
        <v>74</v>
      </c>
      <c r="W231" s="10">
        <f>VLOOKUP(V231,Tables!$M$2:$N$9,2,FALSE)</f>
        <v>0.44</v>
      </c>
      <c r="X231" s="10">
        <f>VLOOKUP(V231,Tables!$M$2:$P$9,3,FALSE)</f>
        <v>0.19</v>
      </c>
      <c r="Y231" s="10">
        <f>VLOOKUP(V231,Tables!$M$2:$P$9,4,FALSE)</f>
        <v>2.5000000000000001E-2</v>
      </c>
      <c r="Z231" s="10">
        <v>19.2</v>
      </c>
      <c r="AA231" s="10">
        <v>1345</v>
      </c>
      <c r="AB231" s="10">
        <v>2246.9713489296396</v>
      </c>
      <c r="AC231" s="10">
        <v>40.14</v>
      </c>
      <c r="AD231" s="10">
        <v>97689</v>
      </c>
      <c r="AE231" s="10">
        <v>3056.6888100000001</v>
      </c>
      <c r="AF231" s="10">
        <v>96979</v>
      </c>
      <c r="AG231" s="10">
        <v>3969.3504699999999</v>
      </c>
      <c r="AH231" s="10">
        <v>0</v>
      </c>
      <c r="AI231" s="10">
        <v>0</v>
      </c>
      <c r="AJ231" s="10">
        <v>0</v>
      </c>
      <c r="AK231" s="10">
        <v>912.66165999999998</v>
      </c>
      <c r="AL231" s="10">
        <v>-3.7898900000000002</v>
      </c>
      <c r="AM231" s="10">
        <v>1.4737115175847313</v>
      </c>
      <c r="AN231" s="10">
        <v>-354.89156677370585</v>
      </c>
      <c r="AO231" s="10">
        <v>900</v>
      </c>
      <c r="AP231" s="10">
        <v>812</v>
      </c>
      <c r="AQ231" s="10">
        <v>-10.84</v>
      </c>
      <c r="AR231" s="10">
        <v>1.43</v>
      </c>
      <c r="AS231" s="10">
        <v>1.63</v>
      </c>
      <c r="AT231" s="10">
        <v>0.99</v>
      </c>
      <c r="AU231" s="10">
        <v>1345</v>
      </c>
      <c r="AV231" s="10">
        <v>1.224</v>
      </c>
      <c r="AW231" s="12"/>
      <c r="AX231" s="9" t="s">
        <v>75</v>
      </c>
      <c r="AY231" s="12"/>
      <c r="AZ231" s="12" t="s">
        <v>77</v>
      </c>
      <c r="BA231" s="12"/>
      <c r="BB231" s="10">
        <v>0</v>
      </c>
      <c r="BC231" s="10">
        <v>2</v>
      </c>
      <c r="BD231" s="10">
        <v>19.96</v>
      </c>
      <c r="BE231" s="10">
        <v>0</v>
      </c>
      <c r="BF231" s="10">
        <v>0</v>
      </c>
      <c r="BG231" s="10">
        <v>0</v>
      </c>
      <c r="BH231" s="10">
        <v>0</v>
      </c>
      <c r="BI231" s="10">
        <v>2</v>
      </c>
      <c r="BJ231" s="10">
        <v>4610</v>
      </c>
      <c r="BK231" s="10">
        <v>4.6897253306205497</v>
      </c>
      <c r="BL231" s="10">
        <v>2.0551887587413571</v>
      </c>
      <c r="BM231" s="10">
        <v>814</v>
      </c>
      <c r="BN231" s="9" t="s">
        <v>78</v>
      </c>
      <c r="BO231" s="9" t="s">
        <v>78</v>
      </c>
      <c r="BP231" s="12"/>
      <c r="BQ231" s="12"/>
    </row>
    <row r="232" spans="1:69" s="13" customFormat="1" ht="15" customHeight="1" x14ac:dyDescent="0.25">
      <c r="A232" s="9" t="s">
        <v>65</v>
      </c>
      <c r="B232" s="9" t="s">
        <v>66</v>
      </c>
      <c r="C232" s="9" t="s">
        <v>152</v>
      </c>
      <c r="D232" s="9" t="s">
        <v>183</v>
      </c>
      <c r="E232" s="9" t="s">
        <v>69</v>
      </c>
      <c r="F232" s="10">
        <v>3.97</v>
      </c>
      <c r="G232" s="10">
        <v>6</v>
      </c>
      <c r="H232" s="9" t="s">
        <v>86</v>
      </c>
      <c r="I232" s="9" t="s">
        <v>184</v>
      </c>
      <c r="J232" s="10">
        <v>2013</v>
      </c>
      <c r="K232" s="9" t="s">
        <v>185</v>
      </c>
      <c r="L232" s="11">
        <v>41821</v>
      </c>
      <c r="M232" s="11">
        <v>41851</v>
      </c>
      <c r="N232" s="10">
        <v>40.93</v>
      </c>
      <c r="O232" s="10">
        <v>62.2</v>
      </c>
      <c r="P232" s="10">
        <v>62.24</v>
      </c>
      <c r="Q232" s="10">
        <v>-0.06</v>
      </c>
      <c r="R232" s="10">
        <v>62.2</v>
      </c>
      <c r="S232" s="10">
        <v>65.02</v>
      </c>
      <c r="T232" s="9" t="s">
        <v>89</v>
      </c>
      <c r="U232" s="9" t="s">
        <v>90</v>
      </c>
      <c r="V232" s="9" t="s">
        <v>74</v>
      </c>
      <c r="W232" s="10">
        <f>VLOOKUP(V232,Tables!$M$2:$N$9,2,FALSE)</f>
        <v>0.44</v>
      </c>
      <c r="X232" s="10">
        <f>VLOOKUP(V232,Tables!$M$2:$P$9,3,FALSE)</f>
        <v>0.19</v>
      </c>
      <c r="Y232" s="10">
        <f>VLOOKUP(V232,Tables!$M$2:$P$9,4,FALSE)</f>
        <v>2.5000000000000001E-2</v>
      </c>
      <c r="Z232" s="10">
        <v>19.2</v>
      </c>
      <c r="AA232" s="10">
        <v>2781.5</v>
      </c>
      <c r="AB232" s="10">
        <v>3160.4789590627911</v>
      </c>
      <c r="AC232" s="10">
        <v>11.99</v>
      </c>
      <c r="AD232" s="10">
        <v>96979</v>
      </c>
      <c r="AE232" s="10">
        <v>3969.3504699999999</v>
      </c>
      <c r="AF232" s="10">
        <v>96434</v>
      </c>
      <c r="AG232" s="10">
        <v>5998.1948000000002</v>
      </c>
      <c r="AH232" s="10">
        <v>0</v>
      </c>
      <c r="AI232" s="10">
        <v>0</v>
      </c>
      <c r="AJ232" s="10">
        <v>0</v>
      </c>
      <c r="AK232" s="10">
        <v>2028.8443299999999</v>
      </c>
      <c r="AL232" s="10">
        <v>2028.8443299999999</v>
      </c>
      <c r="AM232" s="10">
        <v>1.3709775357678624</v>
      </c>
      <c r="AN232" s="10">
        <v>1.3709775357678624</v>
      </c>
      <c r="AO232" s="10">
        <v>575</v>
      </c>
      <c r="AP232" s="10">
        <v>885</v>
      </c>
      <c r="AQ232" s="10">
        <v>35.03</v>
      </c>
      <c r="AR232" s="10">
        <v>1.89</v>
      </c>
      <c r="AS232" s="10">
        <v>1.89</v>
      </c>
      <c r="AT232" s="10">
        <v>1.39</v>
      </c>
      <c r="AU232" s="10">
        <v>2781.5</v>
      </c>
      <c r="AV232" s="10">
        <v>1.224</v>
      </c>
      <c r="AW232" s="12"/>
      <c r="AX232" s="9" t="s">
        <v>75</v>
      </c>
      <c r="AY232" s="12"/>
      <c r="AZ232" s="12" t="s">
        <v>77</v>
      </c>
      <c r="BA232" s="12"/>
      <c r="BB232" s="10">
        <v>0</v>
      </c>
      <c r="BC232" s="10">
        <v>2</v>
      </c>
      <c r="BD232" s="10">
        <v>22.85</v>
      </c>
      <c r="BE232" s="10">
        <v>0</v>
      </c>
      <c r="BF232" s="10">
        <v>0</v>
      </c>
      <c r="BG232" s="10">
        <v>0</v>
      </c>
      <c r="BH232" s="10">
        <v>0</v>
      </c>
      <c r="BI232" s="10">
        <v>2</v>
      </c>
      <c r="BJ232" s="10">
        <v>5105</v>
      </c>
      <c r="BK232" s="10">
        <v>5.1932858596134279</v>
      </c>
      <c r="BL232" s="10">
        <v>1.7642565890519517</v>
      </c>
      <c r="BM232" s="10">
        <v>903</v>
      </c>
      <c r="BN232" s="9" t="s">
        <v>78</v>
      </c>
      <c r="BO232" s="9" t="s">
        <v>78</v>
      </c>
      <c r="BP232" s="12"/>
      <c r="BQ232" s="12"/>
    </row>
    <row r="233" spans="1:69" s="13" customFormat="1" ht="15" customHeight="1" x14ac:dyDescent="0.25">
      <c r="A233" s="9" t="s">
        <v>65</v>
      </c>
      <c r="B233" s="9" t="s">
        <v>66</v>
      </c>
      <c r="C233" s="9" t="s">
        <v>152</v>
      </c>
      <c r="D233" s="9" t="s">
        <v>321</v>
      </c>
      <c r="E233" s="9" t="s">
        <v>69</v>
      </c>
      <c r="F233" s="10">
        <v>3.69</v>
      </c>
      <c r="G233" s="10">
        <v>4.16</v>
      </c>
      <c r="H233" s="9" t="s">
        <v>322</v>
      </c>
      <c r="I233" s="9"/>
      <c r="J233" s="10">
        <v>2012</v>
      </c>
      <c r="K233" s="9" t="s">
        <v>93</v>
      </c>
      <c r="L233" s="11">
        <v>41364</v>
      </c>
      <c r="M233" s="11">
        <v>41394</v>
      </c>
      <c r="N233" s="10">
        <v>139</v>
      </c>
      <c r="O233" s="10">
        <v>158</v>
      </c>
      <c r="P233" s="10">
        <v>154.41</v>
      </c>
      <c r="Q233" s="10">
        <v>2.3199999999999998</v>
      </c>
      <c r="R233" s="10">
        <v>154.38999999999999</v>
      </c>
      <c r="S233" s="10">
        <v>154.61000000000001</v>
      </c>
      <c r="T233" s="9" t="s">
        <v>81</v>
      </c>
      <c r="U233" s="9" t="s">
        <v>82</v>
      </c>
      <c r="V233" s="9" t="s">
        <v>74</v>
      </c>
      <c r="W233" s="10">
        <f>VLOOKUP(V233,Tables!$M$2:$N$9,2,FALSE)</f>
        <v>0.44</v>
      </c>
      <c r="X233" s="10">
        <f>VLOOKUP(V233,Tables!$M$2:$P$9,3,FALSE)</f>
        <v>0.19</v>
      </c>
      <c r="Y233" s="10">
        <f>VLOOKUP(V233,Tables!$M$2:$P$9,4,FALSE)</f>
        <v>2.5000000000000001E-2</v>
      </c>
      <c r="Z233" s="10">
        <v>19.2</v>
      </c>
      <c r="AA233" s="10">
        <v>2462.5</v>
      </c>
      <c r="AB233" s="10">
        <v>2457.5639764642106</v>
      </c>
      <c r="AC233" s="10">
        <v>-0.2</v>
      </c>
      <c r="AD233" s="10">
        <v>74244</v>
      </c>
      <c r="AE233" s="10">
        <v>10319.915999999999</v>
      </c>
      <c r="AF233" s="10">
        <v>73754</v>
      </c>
      <c r="AG233" s="10">
        <v>11653.132</v>
      </c>
      <c r="AH233" s="10">
        <v>0</v>
      </c>
      <c r="AI233" s="10">
        <v>0</v>
      </c>
      <c r="AJ233" s="10">
        <v>0</v>
      </c>
      <c r="AK233" s="10">
        <v>1333.2159999999999</v>
      </c>
      <c r="AL233" s="10">
        <v>1066.96406</v>
      </c>
      <c r="AM233" s="10">
        <v>1.8470375393034586</v>
      </c>
      <c r="AN233" s="10">
        <v>2.3079502790375153</v>
      </c>
      <c r="AO233" s="10">
        <v>490</v>
      </c>
      <c r="AP233" s="10">
        <v>682</v>
      </c>
      <c r="AQ233" s="10">
        <v>28.15</v>
      </c>
      <c r="AR233" s="10">
        <v>0.75</v>
      </c>
      <c r="AS233" s="10">
        <v>0.76</v>
      </c>
      <c r="AT233" s="10">
        <v>0.43</v>
      </c>
      <c r="AU233" s="10">
        <v>2462.5</v>
      </c>
      <c r="AV233" s="10">
        <v>1.1839999999999999</v>
      </c>
      <c r="AW233" s="12"/>
      <c r="AX233" s="9" t="s">
        <v>75</v>
      </c>
      <c r="AY233" s="9" t="s">
        <v>323</v>
      </c>
      <c r="AZ233" s="12" t="s">
        <v>77</v>
      </c>
      <c r="BA233" s="12"/>
      <c r="BB233" s="10">
        <v>0</v>
      </c>
      <c r="BC233" s="10">
        <v>6</v>
      </c>
      <c r="BD233" s="10">
        <v>15.92</v>
      </c>
      <c r="BE233" s="10">
        <v>0</v>
      </c>
      <c r="BF233" s="10">
        <v>0</v>
      </c>
      <c r="BG233" s="10">
        <v>0</v>
      </c>
      <c r="BH233" s="10">
        <v>0</v>
      </c>
      <c r="BI233" s="10">
        <v>2</v>
      </c>
      <c r="BJ233" s="10">
        <v>2975</v>
      </c>
      <c r="BK233" s="10">
        <v>3.8772823834534531</v>
      </c>
      <c r="BL233" s="10">
        <v>2.7154313042084484</v>
      </c>
      <c r="BM233" s="10">
        <v>953</v>
      </c>
      <c r="BN233" s="9" t="s">
        <v>78</v>
      </c>
      <c r="BO233" s="9" t="s">
        <v>78</v>
      </c>
      <c r="BP233" s="12"/>
      <c r="BQ233" s="12"/>
    </row>
    <row r="234" spans="1:69" s="13" customFormat="1" ht="15" customHeight="1" x14ac:dyDescent="0.25">
      <c r="A234" s="9" t="s">
        <v>65</v>
      </c>
      <c r="B234" s="9" t="s">
        <v>66</v>
      </c>
      <c r="C234" s="9" t="s">
        <v>152</v>
      </c>
      <c r="D234" s="9" t="s">
        <v>321</v>
      </c>
      <c r="E234" s="9" t="s">
        <v>69</v>
      </c>
      <c r="F234" s="10">
        <v>4.16</v>
      </c>
      <c r="G234" s="10">
        <v>4.92</v>
      </c>
      <c r="H234" s="9" t="s">
        <v>322</v>
      </c>
      <c r="I234" s="9"/>
      <c r="J234" s="10">
        <v>2012</v>
      </c>
      <c r="K234" s="9" t="s">
        <v>93</v>
      </c>
      <c r="L234" s="11">
        <v>41394</v>
      </c>
      <c r="M234" s="11">
        <v>41425</v>
      </c>
      <c r="N234" s="10">
        <v>158</v>
      </c>
      <c r="O234" s="10">
        <v>188</v>
      </c>
      <c r="P234" s="10">
        <v>186.99</v>
      </c>
      <c r="Q234" s="10">
        <v>0.54</v>
      </c>
      <c r="R234" s="10">
        <v>187.14</v>
      </c>
      <c r="S234" s="10">
        <v>188.71</v>
      </c>
      <c r="T234" s="9" t="s">
        <v>81</v>
      </c>
      <c r="U234" s="9" t="s">
        <v>82</v>
      </c>
      <c r="V234" s="9" t="s">
        <v>74</v>
      </c>
      <c r="W234" s="10">
        <f>VLOOKUP(V234,Tables!$M$2:$N$9,2,FALSE)</f>
        <v>0.44</v>
      </c>
      <c r="X234" s="10">
        <f>VLOOKUP(V234,Tables!$M$2:$P$9,3,FALSE)</f>
        <v>0.19</v>
      </c>
      <c r="Y234" s="10">
        <f>VLOOKUP(V234,Tables!$M$2:$P$9,4,FALSE)</f>
        <v>2.5000000000000001E-2</v>
      </c>
      <c r="Z234" s="10">
        <v>19.2</v>
      </c>
      <c r="AA234" s="10">
        <v>3925</v>
      </c>
      <c r="AB234" s="10">
        <v>4144.3753961619441</v>
      </c>
      <c r="AC234" s="10">
        <v>5.29</v>
      </c>
      <c r="AD234" s="10">
        <v>73754</v>
      </c>
      <c r="AE234" s="10">
        <v>11653.132</v>
      </c>
      <c r="AF234" s="10">
        <v>73224</v>
      </c>
      <c r="AG234" s="10">
        <v>13766.111999999999</v>
      </c>
      <c r="AH234" s="10">
        <v>0</v>
      </c>
      <c r="AI234" s="10">
        <v>0</v>
      </c>
      <c r="AJ234" s="10">
        <v>0</v>
      </c>
      <c r="AK234" s="10">
        <v>2112.98</v>
      </c>
      <c r="AL234" s="10">
        <v>2050.0073600000001</v>
      </c>
      <c r="AM234" s="10">
        <v>1.8575660914916374</v>
      </c>
      <c r="AN234" s="10">
        <v>1.9146272723625735</v>
      </c>
      <c r="AO234" s="10">
        <v>530</v>
      </c>
      <c r="AP234" s="10">
        <v>699</v>
      </c>
      <c r="AQ234" s="10">
        <v>24.18</v>
      </c>
      <c r="AR234" s="10">
        <v>1</v>
      </c>
      <c r="AS234" s="10">
        <v>1</v>
      </c>
      <c r="AT234" s="10">
        <v>0.56000000000000005</v>
      </c>
      <c r="AU234" s="10">
        <v>3925</v>
      </c>
      <c r="AV234" s="10">
        <v>1.1850000000000001</v>
      </c>
      <c r="AW234" s="12"/>
      <c r="AX234" s="9" t="s">
        <v>75</v>
      </c>
      <c r="AY234" s="9" t="s">
        <v>323</v>
      </c>
      <c r="AZ234" s="12" t="s">
        <v>77</v>
      </c>
      <c r="BA234" s="12"/>
      <c r="BB234" s="10">
        <v>0</v>
      </c>
      <c r="BC234" s="10">
        <v>7</v>
      </c>
      <c r="BD234" s="10">
        <v>17.97</v>
      </c>
      <c r="BE234" s="10">
        <v>0</v>
      </c>
      <c r="BF234" s="10">
        <v>0</v>
      </c>
      <c r="BG234" s="10">
        <v>0</v>
      </c>
      <c r="BH234" s="10">
        <v>0</v>
      </c>
      <c r="BI234" s="10">
        <v>2</v>
      </c>
      <c r="BJ234" s="10">
        <v>3505</v>
      </c>
      <c r="BK234" s="10">
        <v>4.568025127396421</v>
      </c>
      <c r="BL234" s="10">
        <v>2.2958641978558481</v>
      </c>
      <c r="BM234" s="10">
        <v>953</v>
      </c>
      <c r="BN234" s="9" t="s">
        <v>78</v>
      </c>
      <c r="BO234" s="9" t="s">
        <v>78</v>
      </c>
      <c r="BP234" s="12"/>
      <c r="BQ234" s="12"/>
    </row>
    <row r="235" spans="1:69" s="13" customFormat="1" ht="15" customHeight="1" x14ac:dyDescent="0.25">
      <c r="A235" s="9" t="s">
        <v>65</v>
      </c>
      <c r="B235" s="9" t="s">
        <v>66</v>
      </c>
      <c r="C235" s="9" t="s">
        <v>152</v>
      </c>
      <c r="D235" s="9" t="s">
        <v>321</v>
      </c>
      <c r="E235" s="9" t="s">
        <v>69</v>
      </c>
      <c r="F235" s="10">
        <v>4.92</v>
      </c>
      <c r="G235" s="10">
        <v>5.82</v>
      </c>
      <c r="H235" s="9" t="s">
        <v>322</v>
      </c>
      <c r="I235" s="9"/>
      <c r="J235" s="10">
        <v>2012</v>
      </c>
      <c r="K235" s="9" t="s">
        <v>93</v>
      </c>
      <c r="L235" s="11">
        <v>41425</v>
      </c>
      <c r="M235" s="11">
        <v>41455</v>
      </c>
      <c r="N235" s="10">
        <v>188</v>
      </c>
      <c r="O235" s="10">
        <v>224</v>
      </c>
      <c r="P235" s="10">
        <v>220.98</v>
      </c>
      <c r="Q235" s="10">
        <v>1.37</v>
      </c>
      <c r="R235" s="10">
        <v>221.23</v>
      </c>
      <c r="S235" s="10">
        <v>227.51</v>
      </c>
      <c r="T235" s="9" t="s">
        <v>81</v>
      </c>
      <c r="U235" s="9" t="s">
        <v>82</v>
      </c>
      <c r="V235" s="9" t="s">
        <v>74</v>
      </c>
      <c r="W235" s="10">
        <f>VLOOKUP(V235,Tables!$M$2:$N$9,2,FALSE)</f>
        <v>0.44</v>
      </c>
      <c r="X235" s="10">
        <f>VLOOKUP(V235,Tables!$M$2:$P$9,3,FALSE)</f>
        <v>0.19</v>
      </c>
      <c r="Y235" s="10">
        <f>VLOOKUP(V235,Tables!$M$2:$P$9,4,FALSE)</f>
        <v>2.5000000000000001E-2</v>
      </c>
      <c r="Z235" s="10">
        <v>19.2</v>
      </c>
      <c r="AA235" s="10">
        <v>4400</v>
      </c>
      <c r="AB235" s="10">
        <v>5298.3761159189262</v>
      </c>
      <c r="AC235" s="10">
        <v>16.96</v>
      </c>
      <c r="AD235" s="10">
        <v>73224</v>
      </c>
      <c r="AE235" s="10">
        <v>13766.111999999999</v>
      </c>
      <c r="AF235" s="10">
        <v>72804</v>
      </c>
      <c r="AG235" s="10">
        <v>16308.096</v>
      </c>
      <c r="AH235" s="10">
        <v>0</v>
      </c>
      <c r="AI235" s="10">
        <v>0</v>
      </c>
      <c r="AJ235" s="10">
        <v>0</v>
      </c>
      <c r="AK235" s="10">
        <v>2541.9839999999999</v>
      </c>
      <c r="AL235" s="10">
        <v>2340.3169200000002</v>
      </c>
      <c r="AM235" s="10">
        <v>1.7309314299381899</v>
      </c>
      <c r="AN235" s="10">
        <v>1.8800872490380491</v>
      </c>
      <c r="AO235" s="10">
        <v>420</v>
      </c>
      <c r="AP235" s="10">
        <v>499</v>
      </c>
      <c r="AQ235" s="10">
        <v>15.83</v>
      </c>
      <c r="AR235" s="10">
        <v>0.98</v>
      </c>
      <c r="AS235" s="10">
        <v>0.98</v>
      </c>
      <c r="AT235" s="10">
        <v>0.57999999999999996</v>
      </c>
      <c r="AU235" s="10">
        <v>4400</v>
      </c>
      <c r="AV235" s="10">
        <v>1.1850000000000001</v>
      </c>
      <c r="AW235" s="12"/>
      <c r="AX235" s="9" t="s">
        <v>75</v>
      </c>
      <c r="AY235" s="9" t="s">
        <v>323</v>
      </c>
      <c r="AZ235" s="12" t="s">
        <v>77</v>
      </c>
      <c r="BA235" s="12"/>
      <c r="BB235" s="10">
        <v>0</v>
      </c>
      <c r="BC235" s="10">
        <v>10</v>
      </c>
      <c r="BD235" s="10">
        <v>13.26</v>
      </c>
      <c r="BE235" s="10">
        <v>0</v>
      </c>
      <c r="BF235" s="10">
        <v>0</v>
      </c>
      <c r="BG235" s="10">
        <v>0</v>
      </c>
      <c r="BH235" s="10">
        <v>0</v>
      </c>
      <c r="BI235" s="10">
        <v>2</v>
      </c>
      <c r="BJ235" s="10">
        <v>3925</v>
      </c>
      <c r="BK235" s="10">
        <v>5.1154061697663202</v>
      </c>
      <c r="BL235" s="10">
        <v>2.0936211731489212</v>
      </c>
      <c r="BM235" s="10">
        <v>708</v>
      </c>
      <c r="BN235" s="9" t="s">
        <v>78</v>
      </c>
      <c r="BO235" s="9" t="s">
        <v>78</v>
      </c>
      <c r="BP235" s="12"/>
      <c r="BQ235" s="12"/>
    </row>
    <row r="236" spans="1:69" s="13" customFormat="1" ht="15" customHeight="1" x14ac:dyDescent="0.25">
      <c r="A236" s="9" t="s">
        <v>65</v>
      </c>
      <c r="B236" s="9" t="s">
        <v>66</v>
      </c>
      <c r="C236" s="9" t="s">
        <v>242</v>
      </c>
      <c r="D236" s="9" t="s">
        <v>241</v>
      </c>
      <c r="E236" s="9" t="s">
        <v>69</v>
      </c>
      <c r="F236" s="10">
        <v>2.99</v>
      </c>
      <c r="G236" s="10">
        <v>5.75</v>
      </c>
      <c r="H236" s="9" t="s">
        <v>86</v>
      </c>
      <c r="I236" s="9"/>
      <c r="J236" s="10">
        <v>2014</v>
      </c>
      <c r="K236" s="9" t="s">
        <v>147</v>
      </c>
      <c r="L236" s="11">
        <v>42202</v>
      </c>
      <c r="M236" s="11">
        <v>42277</v>
      </c>
      <c r="N236" s="10">
        <v>94.18</v>
      </c>
      <c r="O236" s="10">
        <v>192.79</v>
      </c>
      <c r="P236" s="10">
        <v>171.22</v>
      </c>
      <c r="Q236" s="10">
        <v>12.6</v>
      </c>
      <c r="R236" s="10">
        <v>175.82</v>
      </c>
      <c r="S236" s="10">
        <v>188.51</v>
      </c>
      <c r="T236" s="9" t="s">
        <v>81</v>
      </c>
      <c r="U236" s="9" t="s">
        <v>82</v>
      </c>
      <c r="V236" s="9" t="s">
        <v>74</v>
      </c>
      <c r="W236" s="10">
        <f>VLOOKUP(V236,Tables!$M$2:$N$9,2,FALSE)</f>
        <v>0.44</v>
      </c>
      <c r="X236" s="10">
        <f>VLOOKUP(V236,Tables!$M$2:$P$9,3,FALSE)</f>
        <v>0.19</v>
      </c>
      <c r="Y236" s="10">
        <f>VLOOKUP(V236,Tables!$M$2:$P$9,4,FALSE)</f>
        <v>2.5000000000000001E-2</v>
      </c>
      <c r="Z236" s="10">
        <v>19.2</v>
      </c>
      <c r="AA236" s="10">
        <v>11520</v>
      </c>
      <c r="AB236" s="10">
        <v>14215.558940210491</v>
      </c>
      <c r="AC236" s="10">
        <v>18.96</v>
      </c>
      <c r="AD236" s="10">
        <v>89041</v>
      </c>
      <c r="AE236" s="10">
        <v>8385.8813800000007</v>
      </c>
      <c r="AF236" s="10">
        <v>83556</v>
      </c>
      <c r="AG236" s="10">
        <v>16108.76124</v>
      </c>
      <c r="AH236" s="10">
        <v>0</v>
      </c>
      <c r="AI236" s="10">
        <v>0</v>
      </c>
      <c r="AJ236" s="10">
        <v>0</v>
      </c>
      <c r="AK236" s="10">
        <v>7722.87986</v>
      </c>
      <c r="AL236" s="10">
        <v>6304.9345400000002</v>
      </c>
      <c r="AM236" s="10">
        <v>1.4916715278282213</v>
      </c>
      <c r="AN236" s="10">
        <v>1.8271403020783781</v>
      </c>
      <c r="AO236" s="10">
        <v>1485</v>
      </c>
      <c r="AP236" s="10">
        <v>1975</v>
      </c>
      <c r="AQ236" s="10">
        <v>24.81</v>
      </c>
      <c r="AR236" s="10">
        <v>1.3</v>
      </c>
      <c r="AS236" s="10">
        <v>1.37</v>
      </c>
      <c r="AT236" s="10">
        <v>0.96</v>
      </c>
      <c r="AU236" s="10">
        <v>11320</v>
      </c>
      <c r="AV236" s="10">
        <v>1.1399999999999999</v>
      </c>
      <c r="AW236" s="12"/>
      <c r="AX236" s="9" t="s">
        <v>75</v>
      </c>
      <c r="AY236" s="12"/>
      <c r="AZ236" s="12" t="s">
        <v>77</v>
      </c>
      <c r="BA236" s="12"/>
      <c r="BB236" s="10">
        <v>0</v>
      </c>
      <c r="BC236" s="10">
        <v>9</v>
      </c>
      <c r="BD236" s="10">
        <v>26.62</v>
      </c>
      <c r="BE236" s="10">
        <v>0</v>
      </c>
      <c r="BF236" s="10">
        <v>0</v>
      </c>
      <c r="BG236" s="10">
        <v>1</v>
      </c>
      <c r="BH236" s="10">
        <v>0</v>
      </c>
      <c r="BI236" s="10">
        <v>1</v>
      </c>
      <c r="BJ236" s="10">
        <v>15478.2</v>
      </c>
      <c r="BK236" s="10">
        <v>15.832796050178615</v>
      </c>
      <c r="BL236" s="10">
        <v>1.4117663003375214</v>
      </c>
      <c r="BM236" s="10">
        <v>726</v>
      </c>
      <c r="BN236" s="9" t="s">
        <v>78</v>
      </c>
      <c r="BO236" s="9" t="s">
        <v>78</v>
      </c>
      <c r="BP236" s="12"/>
      <c r="BQ236" s="12"/>
    </row>
    <row r="237" spans="1:69" s="13" customFormat="1" ht="15" customHeight="1" x14ac:dyDescent="0.25">
      <c r="A237" s="9" t="s">
        <v>65</v>
      </c>
      <c r="B237" s="9" t="s">
        <v>66</v>
      </c>
      <c r="C237" s="9" t="s">
        <v>242</v>
      </c>
      <c r="D237" s="9" t="s">
        <v>297</v>
      </c>
      <c r="E237" s="9" t="s">
        <v>69</v>
      </c>
      <c r="F237" s="10">
        <v>3.21</v>
      </c>
      <c r="G237" s="10">
        <v>4.28</v>
      </c>
      <c r="H237" s="9" t="s">
        <v>86</v>
      </c>
      <c r="I237" s="9" t="s">
        <v>298</v>
      </c>
      <c r="J237" s="10">
        <v>2013</v>
      </c>
      <c r="K237" s="9" t="s">
        <v>214</v>
      </c>
      <c r="L237" s="11">
        <v>41768</v>
      </c>
      <c r="M237" s="11">
        <v>41821</v>
      </c>
      <c r="N237" s="10">
        <v>117.12</v>
      </c>
      <c r="O237" s="10">
        <v>158.25</v>
      </c>
      <c r="P237" s="10">
        <v>160.83000000000001</v>
      </c>
      <c r="Q237" s="10">
        <v>-1.6</v>
      </c>
      <c r="R237" s="10">
        <v>121.71</v>
      </c>
      <c r="S237" s="10">
        <v>169.5</v>
      </c>
      <c r="T237" s="9" t="s">
        <v>81</v>
      </c>
      <c r="U237" s="9" t="s">
        <v>82</v>
      </c>
      <c r="V237" s="9" t="s">
        <v>74</v>
      </c>
      <c r="W237" s="10">
        <f>VLOOKUP(V237,Tables!$M$2:$N$9,2,FALSE)</f>
        <v>0.44</v>
      </c>
      <c r="X237" s="10">
        <f>VLOOKUP(V237,Tables!$M$2:$P$9,3,FALSE)</f>
        <v>0.19</v>
      </c>
      <c r="Y237" s="10">
        <f>VLOOKUP(V237,Tables!$M$2:$P$9,4,FALSE)</f>
        <v>2.5000000000000001E-2</v>
      </c>
      <c r="Z237" s="10">
        <v>19.2</v>
      </c>
      <c r="AA237" s="10">
        <v>5800</v>
      </c>
      <c r="AB237" s="10">
        <v>6979.8287224134792</v>
      </c>
      <c r="AC237" s="10">
        <v>16.899999999999999</v>
      </c>
      <c r="AD237" s="10">
        <v>76690</v>
      </c>
      <c r="AE237" s="10">
        <v>8981.9328000000005</v>
      </c>
      <c r="AF237" s="10">
        <v>75805</v>
      </c>
      <c r="AG237" s="10">
        <v>11996.141250000001</v>
      </c>
      <c r="AH237" s="10">
        <v>0</v>
      </c>
      <c r="AI237" s="10">
        <v>0</v>
      </c>
      <c r="AJ237" s="10">
        <v>0</v>
      </c>
      <c r="AK237" s="10">
        <v>3014.2084500000001</v>
      </c>
      <c r="AL237" s="10">
        <v>244.29374999999999</v>
      </c>
      <c r="AM237" s="10">
        <v>1.9242199390689121</v>
      </c>
      <c r="AN237" s="10">
        <v>23.741909074628392</v>
      </c>
      <c r="AO237" s="10">
        <v>985</v>
      </c>
      <c r="AP237" s="10">
        <v>1189</v>
      </c>
      <c r="AQ237" s="10">
        <v>17.16</v>
      </c>
      <c r="AR237" s="10">
        <v>1.05</v>
      </c>
      <c r="AS237" s="10">
        <v>1.2</v>
      </c>
      <c r="AT237" s="10">
        <v>0.56999999999999995</v>
      </c>
      <c r="AU237" s="10">
        <v>5800</v>
      </c>
      <c r="AV237" s="10">
        <v>1.1200000000000001</v>
      </c>
      <c r="AW237" s="12"/>
      <c r="AX237" s="9" t="s">
        <v>75</v>
      </c>
      <c r="AY237" s="9" t="s">
        <v>299</v>
      </c>
      <c r="AZ237" s="12" t="s">
        <v>77</v>
      </c>
      <c r="BA237" s="12"/>
      <c r="BB237" s="10">
        <v>0</v>
      </c>
      <c r="BC237" s="10">
        <v>11</v>
      </c>
      <c r="BD237" s="10">
        <v>19.23</v>
      </c>
      <c r="BE237" s="10">
        <v>0</v>
      </c>
      <c r="BF237" s="10">
        <v>0</v>
      </c>
      <c r="BG237" s="10">
        <v>1</v>
      </c>
      <c r="BH237" s="10">
        <v>0</v>
      </c>
      <c r="BI237" s="10">
        <v>1</v>
      </c>
      <c r="BJ237" s="10">
        <v>32629.98</v>
      </c>
      <c r="BK237" s="10">
        <v>29.663623575204287</v>
      </c>
      <c r="BL237" s="10">
        <v>1.7379675015863298</v>
      </c>
      <c r="BM237" s="10">
        <v>20</v>
      </c>
      <c r="BN237" s="9" t="s">
        <v>78</v>
      </c>
      <c r="BO237" s="9" t="s">
        <v>78</v>
      </c>
      <c r="BP237" s="12"/>
      <c r="BQ237" s="12"/>
    </row>
    <row r="238" spans="1:69" s="13" customFormat="1" ht="15" customHeight="1" x14ac:dyDescent="0.25">
      <c r="A238" s="9" t="s">
        <v>65</v>
      </c>
      <c r="B238" s="9" t="s">
        <v>66</v>
      </c>
      <c r="C238" s="9" t="s">
        <v>242</v>
      </c>
      <c r="D238" s="9" t="s">
        <v>297</v>
      </c>
      <c r="E238" s="9" t="s">
        <v>69</v>
      </c>
      <c r="F238" s="10">
        <v>4.28</v>
      </c>
      <c r="G238" s="10">
        <v>5.27</v>
      </c>
      <c r="H238" s="9" t="s">
        <v>86</v>
      </c>
      <c r="I238" s="9" t="s">
        <v>298</v>
      </c>
      <c r="J238" s="10">
        <v>2013</v>
      </c>
      <c r="K238" s="9" t="s">
        <v>214</v>
      </c>
      <c r="L238" s="11">
        <v>41821</v>
      </c>
      <c r="M238" s="11">
        <v>41851</v>
      </c>
      <c r="N238" s="10">
        <v>158.25</v>
      </c>
      <c r="O238" s="10">
        <v>195.9</v>
      </c>
      <c r="P238" s="10">
        <v>197.03</v>
      </c>
      <c r="Q238" s="10">
        <v>-0.56999999999999995</v>
      </c>
      <c r="R238" s="10">
        <v>195.9</v>
      </c>
      <c r="S238" s="10">
        <v>199.39</v>
      </c>
      <c r="T238" s="9" t="s">
        <v>81</v>
      </c>
      <c r="U238" s="9" t="s">
        <v>82</v>
      </c>
      <c r="V238" s="9" t="s">
        <v>74</v>
      </c>
      <c r="W238" s="10">
        <f>VLOOKUP(V238,Tables!$M$2:$N$9,2,FALSE)</f>
        <v>0.44</v>
      </c>
      <c r="X238" s="10">
        <f>VLOOKUP(V238,Tables!$M$2:$P$9,3,FALSE)</f>
        <v>0.19</v>
      </c>
      <c r="Y238" s="10">
        <f>VLOOKUP(V238,Tables!$M$2:$P$9,4,FALSE)</f>
        <v>2.5000000000000001E-2</v>
      </c>
      <c r="Z238" s="10">
        <v>19.2</v>
      </c>
      <c r="AA238" s="10">
        <v>5175</v>
      </c>
      <c r="AB238" s="10">
        <v>5493.7482301299597</v>
      </c>
      <c r="AC238" s="10">
        <v>5.8</v>
      </c>
      <c r="AD238" s="10">
        <v>75805</v>
      </c>
      <c r="AE238" s="10">
        <v>11996.141250000001</v>
      </c>
      <c r="AF238" s="10">
        <v>75375</v>
      </c>
      <c r="AG238" s="10">
        <v>14765.9625</v>
      </c>
      <c r="AH238" s="10">
        <v>0</v>
      </c>
      <c r="AI238" s="10">
        <v>0</v>
      </c>
      <c r="AJ238" s="10">
        <v>0</v>
      </c>
      <c r="AK238" s="10">
        <v>2769.82125</v>
      </c>
      <c r="AL238" s="10">
        <v>2769.82125</v>
      </c>
      <c r="AM238" s="10">
        <v>1.8683516129425319</v>
      </c>
      <c r="AN238" s="10">
        <v>1.8683516129425319</v>
      </c>
      <c r="AO238" s="10">
        <v>490</v>
      </c>
      <c r="AP238" s="10">
        <v>682</v>
      </c>
      <c r="AQ238" s="10">
        <v>28.15</v>
      </c>
      <c r="AR238" s="10">
        <v>1.29</v>
      </c>
      <c r="AS238" s="10">
        <v>1.29</v>
      </c>
      <c r="AT238" s="10">
        <v>0.71</v>
      </c>
      <c r="AU238" s="10">
        <v>5175</v>
      </c>
      <c r="AV238" s="10">
        <v>1.1200000000000001</v>
      </c>
      <c r="AW238" s="12"/>
      <c r="AX238" s="9" t="s">
        <v>75</v>
      </c>
      <c r="AY238" s="9" t="s">
        <v>299</v>
      </c>
      <c r="AZ238" s="12" t="s">
        <v>77</v>
      </c>
      <c r="BA238" s="12"/>
      <c r="BB238" s="10">
        <v>0</v>
      </c>
      <c r="BC238" s="10">
        <v>7</v>
      </c>
      <c r="BD238" s="10">
        <v>22.85</v>
      </c>
      <c r="BE238" s="10">
        <v>0</v>
      </c>
      <c r="BF238" s="10">
        <v>0</v>
      </c>
      <c r="BG238" s="10">
        <v>0</v>
      </c>
      <c r="BH238" s="10">
        <v>0</v>
      </c>
      <c r="BI238" s="10">
        <v>2</v>
      </c>
      <c r="BJ238" s="10">
        <v>33059.980000000003</v>
      </c>
      <c r="BK238" s="10">
        <v>30.05453273718777</v>
      </c>
      <c r="BL238" s="10">
        <v>1.7630837402845061</v>
      </c>
      <c r="BM238" s="10">
        <v>2509</v>
      </c>
      <c r="BN238" s="9" t="s">
        <v>78</v>
      </c>
      <c r="BO238" s="9" t="s">
        <v>78</v>
      </c>
      <c r="BP238" s="12"/>
      <c r="BQ238" s="12"/>
    </row>
    <row r="239" spans="1:69" s="13" customFormat="1" ht="15" customHeight="1" x14ac:dyDescent="0.25">
      <c r="A239" s="9" t="s">
        <v>65</v>
      </c>
      <c r="B239" s="9" t="s">
        <v>66</v>
      </c>
      <c r="C239" s="9" t="s">
        <v>242</v>
      </c>
      <c r="D239" s="9" t="s">
        <v>297</v>
      </c>
      <c r="E239" s="9" t="s">
        <v>69</v>
      </c>
      <c r="F239" s="10">
        <v>5.27</v>
      </c>
      <c r="G239" s="10">
        <v>8.52</v>
      </c>
      <c r="H239" s="9" t="s">
        <v>86</v>
      </c>
      <c r="I239" s="9" t="s">
        <v>298</v>
      </c>
      <c r="J239" s="10">
        <v>2013</v>
      </c>
      <c r="K239" s="9" t="s">
        <v>214</v>
      </c>
      <c r="L239" s="11">
        <v>41851</v>
      </c>
      <c r="M239" s="11">
        <v>41943</v>
      </c>
      <c r="N239" s="10">
        <v>195.9</v>
      </c>
      <c r="O239" s="10">
        <v>324</v>
      </c>
      <c r="P239" s="10">
        <v>311.14</v>
      </c>
      <c r="Q239" s="10">
        <v>4.13</v>
      </c>
      <c r="R239" s="10">
        <v>308</v>
      </c>
      <c r="S239" s="10">
        <v>326.77999999999997</v>
      </c>
      <c r="T239" s="9" t="s">
        <v>83</v>
      </c>
      <c r="U239" s="9" t="s">
        <v>82</v>
      </c>
      <c r="V239" s="9" t="s">
        <v>74</v>
      </c>
      <c r="W239" s="10">
        <f>VLOOKUP(V239,Tables!$M$2:$N$9,2,FALSE)</f>
        <v>0.44</v>
      </c>
      <c r="X239" s="10">
        <f>VLOOKUP(V239,Tables!$M$2:$P$9,3,FALSE)</f>
        <v>0.19</v>
      </c>
      <c r="Y239" s="10">
        <f>VLOOKUP(V239,Tables!$M$2:$P$9,4,FALSE)</f>
        <v>2.5000000000000001E-2</v>
      </c>
      <c r="Z239" s="10">
        <v>19.2</v>
      </c>
      <c r="AA239" s="10">
        <v>16250</v>
      </c>
      <c r="AB239" s="10">
        <v>18587.002122997179</v>
      </c>
      <c r="AC239" s="10">
        <v>12.57</v>
      </c>
      <c r="AD239" s="10">
        <v>75375</v>
      </c>
      <c r="AE239" s="10">
        <v>14765.9625</v>
      </c>
      <c r="AF239" s="10">
        <v>73660</v>
      </c>
      <c r="AG239" s="10">
        <v>23865.84</v>
      </c>
      <c r="AH239" s="10">
        <v>0</v>
      </c>
      <c r="AI239" s="10">
        <v>0</v>
      </c>
      <c r="AJ239" s="10">
        <v>0</v>
      </c>
      <c r="AK239" s="10">
        <v>9099.8775000000005</v>
      </c>
      <c r="AL239" s="10">
        <v>7921.3175000000001</v>
      </c>
      <c r="AM239" s="10">
        <v>1.7857383244994232</v>
      </c>
      <c r="AN239" s="10">
        <v>2.0514264199105767</v>
      </c>
      <c r="AO239" s="10">
        <v>1715</v>
      </c>
      <c r="AP239" s="10">
        <v>1326</v>
      </c>
      <c r="AQ239" s="10">
        <v>-29.34</v>
      </c>
      <c r="AR239" s="10">
        <v>0.93</v>
      </c>
      <c r="AS239" s="10">
        <v>0.96</v>
      </c>
      <c r="AT239" s="10">
        <v>0.55000000000000004</v>
      </c>
      <c r="AU239" s="10">
        <v>9550</v>
      </c>
      <c r="AV239" s="10">
        <v>1.1200000000000001</v>
      </c>
      <c r="AW239" s="12"/>
      <c r="AX239" s="9" t="s">
        <v>75</v>
      </c>
      <c r="AY239" s="9" t="s">
        <v>299</v>
      </c>
      <c r="AZ239" s="12" t="s">
        <v>77</v>
      </c>
      <c r="BA239" s="12"/>
      <c r="BB239" s="10">
        <v>0</v>
      </c>
      <c r="BC239" s="10">
        <v>22</v>
      </c>
      <c r="BD239" s="10">
        <v>23.28</v>
      </c>
      <c r="BE239" s="10">
        <v>0</v>
      </c>
      <c r="BF239" s="10">
        <v>0</v>
      </c>
      <c r="BG239" s="10">
        <v>0</v>
      </c>
      <c r="BH239" s="10">
        <v>0</v>
      </c>
      <c r="BI239" s="10">
        <v>2</v>
      </c>
      <c r="BJ239" s="10">
        <v>34774.980000000003</v>
      </c>
      <c r="BK239" s="10">
        <v>31.613623929749807</v>
      </c>
      <c r="BL239" s="10">
        <v>1.7612162539157916</v>
      </c>
      <c r="BM239" s="10">
        <v>59</v>
      </c>
      <c r="BN239" s="9" t="s">
        <v>78</v>
      </c>
      <c r="BO239" s="9" t="s">
        <v>78</v>
      </c>
      <c r="BP239" s="12"/>
      <c r="BQ239" s="12"/>
    </row>
    <row r="240" spans="1:69" s="13" customFormat="1" ht="15" customHeight="1" x14ac:dyDescent="0.25">
      <c r="A240" s="9" t="s">
        <v>65</v>
      </c>
      <c r="B240" s="9" t="s">
        <v>66</v>
      </c>
      <c r="C240" s="9" t="s">
        <v>116</v>
      </c>
      <c r="D240" s="9" t="s">
        <v>117</v>
      </c>
      <c r="E240" s="9" t="s">
        <v>69</v>
      </c>
      <c r="F240" s="10">
        <v>3.52</v>
      </c>
      <c r="G240" s="10">
        <v>5</v>
      </c>
      <c r="H240" s="9" t="s">
        <v>86</v>
      </c>
      <c r="I240" s="9" t="s">
        <v>118</v>
      </c>
      <c r="J240" s="10">
        <v>2013</v>
      </c>
      <c r="K240" s="9" t="s">
        <v>119</v>
      </c>
      <c r="L240" s="11">
        <v>41766</v>
      </c>
      <c r="M240" s="11">
        <v>41821</v>
      </c>
      <c r="N240" s="10">
        <v>93.47</v>
      </c>
      <c r="O240" s="10">
        <v>133.97</v>
      </c>
      <c r="P240" s="10">
        <v>136.75</v>
      </c>
      <c r="Q240" s="10">
        <v>-2.0299999999999998</v>
      </c>
      <c r="R240" s="10">
        <v>134.4</v>
      </c>
      <c r="S240" s="10">
        <v>142.77000000000001</v>
      </c>
      <c r="T240" s="9" t="s">
        <v>81</v>
      </c>
      <c r="U240" s="9" t="s">
        <v>82</v>
      </c>
      <c r="V240" s="9" t="s">
        <v>74</v>
      </c>
      <c r="W240" s="10">
        <f>VLOOKUP(V240,Tables!$M$2:$N$9,2,FALSE)</f>
        <v>0.44</v>
      </c>
      <c r="X240" s="10">
        <f>VLOOKUP(V240,Tables!$M$2:$P$9,3,FALSE)</f>
        <v>0.19</v>
      </c>
      <c r="Y240" s="10">
        <f>VLOOKUP(V240,Tables!$M$2:$P$9,4,FALSE)</f>
        <v>2.5000000000000001E-2</v>
      </c>
      <c r="Z240" s="10">
        <v>19.2</v>
      </c>
      <c r="AA240" s="10">
        <v>7625</v>
      </c>
      <c r="AB240" s="10">
        <v>8713.0900711688646</v>
      </c>
      <c r="AC240" s="10">
        <v>12.49</v>
      </c>
      <c r="AD240" s="10">
        <v>105349</v>
      </c>
      <c r="AE240" s="10">
        <v>9846.9710300000006</v>
      </c>
      <c r="AF240" s="10">
        <v>104499</v>
      </c>
      <c r="AG240" s="10">
        <v>13999.731030000001</v>
      </c>
      <c r="AH240" s="10">
        <v>0</v>
      </c>
      <c r="AI240" s="10">
        <v>0</v>
      </c>
      <c r="AJ240" s="10">
        <v>0</v>
      </c>
      <c r="AK240" s="10">
        <v>4152.76</v>
      </c>
      <c r="AL240" s="10">
        <v>4197.6945699999997</v>
      </c>
      <c r="AM240" s="10">
        <v>1.8361282616862038</v>
      </c>
      <c r="AN240" s="10">
        <v>1.8164732742811251</v>
      </c>
      <c r="AO240" s="10">
        <v>850</v>
      </c>
      <c r="AP240" s="10">
        <v>1736</v>
      </c>
      <c r="AQ240" s="10">
        <v>51.04</v>
      </c>
      <c r="AR240" s="10">
        <v>1.17</v>
      </c>
      <c r="AS240" s="10">
        <v>1.17</v>
      </c>
      <c r="AT240" s="10">
        <v>0.65</v>
      </c>
      <c r="AU240" s="10">
        <v>7625</v>
      </c>
      <c r="AV240" s="10">
        <v>1.1200000000000001</v>
      </c>
      <c r="AW240" s="12"/>
      <c r="AX240" s="9" t="s">
        <v>75</v>
      </c>
      <c r="AY240" s="9" t="s">
        <v>120</v>
      </c>
      <c r="AZ240" s="12" t="s">
        <v>77</v>
      </c>
      <c r="BA240" s="12"/>
      <c r="BB240" s="10">
        <v>0</v>
      </c>
      <c r="BC240" s="10">
        <v>12</v>
      </c>
      <c r="BD240" s="10">
        <v>19.170000000000002</v>
      </c>
      <c r="BE240" s="10">
        <v>0</v>
      </c>
      <c r="BF240" s="10">
        <v>0</v>
      </c>
      <c r="BG240" s="10">
        <v>1</v>
      </c>
      <c r="BH240" s="10">
        <v>0</v>
      </c>
      <c r="BI240" s="10">
        <v>1</v>
      </c>
      <c r="BJ240" s="10">
        <v>13144.98</v>
      </c>
      <c r="BK240" s="10">
        <v>12.45969904449271</v>
      </c>
      <c r="BL240" s="10">
        <v>1.7795482418112945</v>
      </c>
      <c r="BM240" s="10">
        <v>1404</v>
      </c>
      <c r="BN240" s="9" t="s">
        <v>78</v>
      </c>
      <c r="BO240" s="9" t="s">
        <v>78</v>
      </c>
      <c r="BP240" s="12"/>
      <c r="BQ240" s="12"/>
    </row>
    <row r="241" spans="1:69" s="13" customFormat="1" ht="15" customHeight="1" x14ac:dyDescent="0.25">
      <c r="A241" s="9" t="s">
        <v>65</v>
      </c>
      <c r="B241" s="9" t="s">
        <v>66</v>
      </c>
      <c r="C241" s="9" t="s">
        <v>116</v>
      </c>
      <c r="D241" s="9" t="s">
        <v>117</v>
      </c>
      <c r="E241" s="9" t="s">
        <v>69</v>
      </c>
      <c r="F241" s="10">
        <v>5</v>
      </c>
      <c r="G241" s="10">
        <v>6.23</v>
      </c>
      <c r="H241" s="9" t="s">
        <v>86</v>
      </c>
      <c r="I241" s="9" t="s">
        <v>118</v>
      </c>
      <c r="J241" s="10">
        <v>2013</v>
      </c>
      <c r="K241" s="9" t="s">
        <v>119</v>
      </c>
      <c r="L241" s="11">
        <v>41821</v>
      </c>
      <c r="M241" s="11">
        <v>41851</v>
      </c>
      <c r="N241" s="10">
        <v>133.97</v>
      </c>
      <c r="O241" s="10">
        <v>167.63</v>
      </c>
      <c r="P241" s="10">
        <v>168.97</v>
      </c>
      <c r="Q241" s="10">
        <v>-0.79</v>
      </c>
      <c r="R241" s="10">
        <v>167.64</v>
      </c>
      <c r="S241" s="10">
        <v>171.73</v>
      </c>
      <c r="T241" s="9" t="s">
        <v>81</v>
      </c>
      <c r="U241" s="9" t="s">
        <v>82</v>
      </c>
      <c r="V241" s="9" t="s">
        <v>74</v>
      </c>
      <c r="W241" s="10">
        <f>VLOOKUP(V241,Tables!$M$2:$N$9,2,FALSE)</f>
        <v>0.44</v>
      </c>
      <c r="X241" s="10">
        <f>VLOOKUP(V241,Tables!$M$2:$P$9,3,FALSE)</f>
        <v>0.19</v>
      </c>
      <c r="Y241" s="10">
        <f>VLOOKUP(V241,Tables!$M$2:$P$9,4,FALSE)</f>
        <v>2.5000000000000001E-2</v>
      </c>
      <c r="Z241" s="10">
        <v>19.2</v>
      </c>
      <c r="AA241" s="10">
        <v>6250</v>
      </c>
      <c r="AB241" s="10">
        <v>6755.7551355220594</v>
      </c>
      <c r="AC241" s="10">
        <v>7.49</v>
      </c>
      <c r="AD241" s="10">
        <v>104499</v>
      </c>
      <c r="AE241" s="10">
        <v>13999.731030000001</v>
      </c>
      <c r="AF241" s="10">
        <v>104089</v>
      </c>
      <c r="AG241" s="10">
        <v>17448.43907</v>
      </c>
      <c r="AH241" s="10">
        <v>0</v>
      </c>
      <c r="AI241" s="10">
        <v>0</v>
      </c>
      <c r="AJ241" s="10">
        <v>0</v>
      </c>
      <c r="AK241" s="10">
        <v>3448.70804</v>
      </c>
      <c r="AL241" s="10">
        <v>3449.7489300000002</v>
      </c>
      <c r="AM241" s="10">
        <v>1.8122728649422002</v>
      </c>
      <c r="AN241" s="10">
        <v>1.8117260492925205</v>
      </c>
      <c r="AO241" s="10">
        <v>460</v>
      </c>
      <c r="AP241" s="10">
        <v>961</v>
      </c>
      <c r="AQ241" s="10">
        <v>52.13</v>
      </c>
      <c r="AR241" s="10">
        <v>1.33</v>
      </c>
      <c r="AS241" s="10">
        <v>1.33</v>
      </c>
      <c r="AT241" s="10">
        <v>0.75</v>
      </c>
      <c r="AU241" s="10">
        <v>6025</v>
      </c>
      <c r="AV241" s="10">
        <v>1.1200000000000001</v>
      </c>
      <c r="AW241" s="12"/>
      <c r="AX241" s="9" t="s">
        <v>75</v>
      </c>
      <c r="AY241" s="9" t="s">
        <v>120</v>
      </c>
      <c r="AZ241" s="12" t="s">
        <v>77</v>
      </c>
      <c r="BA241" s="12"/>
      <c r="BB241" s="10">
        <v>0</v>
      </c>
      <c r="BC241" s="10">
        <v>6</v>
      </c>
      <c r="BD241" s="10">
        <v>22.85</v>
      </c>
      <c r="BE241" s="10">
        <v>0</v>
      </c>
      <c r="BF241" s="10">
        <v>0</v>
      </c>
      <c r="BG241" s="10">
        <v>0</v>
      </c>
      <c r="BH241" s="10">
        <v>0</v>
      </c>
      <c r="BI241" s="10">
        <v>2</v>
      </c>
      <c r="BJ241" s="10">
        <v>13554.98</v>
      </c>
      <c r="BK241" s="10">
        <v>12.848324710582883</v>
      </c>
      <c r="BL241" s="10">
        <v>1.7866341139444826</v>
      </c>
      <c r="BM241" s="10">
        <v>1552</v>
      </c>
      <c r="BN241" s="9" t="s">
        <v>78</v>
      </c>
      <c r="BO241" s="9" t="s">
        <v>78</v>
      </c>
      <c r="BP241" s="12"/>
      <c r="BQ241" s="12"/>
    </row>
    <row r="242" spans="1:69" s="13" customFormat="1" ht="15" customHeight="1" x14ac:dyDescent="0.25">
      <c r="A242" s="9" t="s">
        <v>65</v>
      </c>
      <c r="B242" s="9" t="s">
        <v>66</v>
      </c>
      <c r="C242" s="9" t="s">
        <v>116</v>
      </c>
      <c r="D242" s="9" t="s">
        <v>272</v>
      </c>
      <c r="E242" s="9" t="s">
        <v>69</v>
      </c>
      <c r="F242" s="10">
        <v>2.97</v>
      </c>
      <c r="G242" s="10">
        <v>5.57</v>
      </c>
      <c r="H242" s="9" t="s">
        <v>86</v>
      </c>
      <c r="I242" s="9"/>
      <c r="J242" s="10">
        <v>2014</v>
      </c>
      <c r="K242" s="9" t="s">
        <v>147</v>
      </c>
      <c r="L242" s="11">
        <v>42200</v>
      </c>
      <c r="M242" s="11">
        <v>42277</v>
      </c>
      <c r="N242" s="10">
        <v>99.49</v>
      </c>
      <c r="O242" s="10">
        <v>190.17</v>
      </c>
      <c r="P242" s="10">
        <v>183.87</v>
      </c>
      <c r="Q242" s="10">
        <v>3.43</v>
      </c>
      <c r="R242" s="10">
        <v>183.49</v>
      </c>
      <c r="S242" s="10">
        <v>199.31</v>
      </c>
      <c r="T242" s="9" t="s">
        <v>81</v>
      </c>
      <c r="U242" s="9" t="s">
        <v>82</v>
      </c>
      <c r="V242" s="9" t="s">
        <v>74</v>
      </c>
      <c r="W242" s="10">
        <f>VLOOKUP(V242,Tables!$M$2:$N$9,2,FALSE)</f>
        <v>0.44</v>
      </c>
      <c r="X242" s="10">
        <f>VLOOKUP(V242,Tables!$M$2:$P$9,3,FALSE)</f>
        <v>0.19</v>
      </c>
      <c r="Y242" s="10">
        <f>VLOOKUP(V242,Tables!$M$2:$P$9,4,FALSE)</f>
        <v>2.5000000000000001E-2</v>
      </c>
      <c r="Z242" s="10">
        <v>19.2</v>
      </c>
      <c r="AA242" s="10">
        <v>11962.5</v>
      </c>
      <c r="AB242" s="10">
        <v>14257.209005801111</v>
      </c>
      <c r="AC242" s="10">
        <v>16.100000000000001</v>
      </c>
      <c r="AD242" s="10">
        <v>83523</v>
      </c>
      <c r="AE242" s="10">
        <v>8309.70327</v>
      </c>
      <c r="AF242" s="10">
        <v>82048</v>
      </c>
      <c r="AG242" s="10">
        <v>15603.068160000001</v>
      </c>
      <c r="AH242" s="10">
        <v>0</v>
      </c>
      <c r="AI242" s="10">
        <v>0</v>
      </c>
      <c r="AJ242" s="10">
        <v>0</v>
      </c>
      <c r="AK242" s="10">
        <v>7293.3648899999998</v>
      </c>
      <c r="AL242" s="10">
        <v>6745.2842499999997</v>
      </c>
      <c r="AM242" s="10">
        <v>1.6401894297653878</v>
      </c>
      <c r="AN242" s="10">
        <v>1.7734612147738622</v>
      </c>
      <c r="AO242" s="10">
        <v>1475</v>
      </c>
      <c r="AP242" s="10">
        <v>1879</v>
      </c>
      <c r="AQ242" s="10">
        <v>21.5</v>
      </c>
      <c r="AR242" s="10">
        <v>1.34</v>
      </c>
      <c r="AS242" s="10">
        <v>1.37</v>
      </c>
      <c r="AT242" s="10">
        <v>0.84</v>
      </c>
      <c r="AU242" s="10">
        <v>6875</v>
      </c>
      <c r="AV242" s="10">
        <v>1.1399999999999999</v>
      </c>
      <c r="AW242" s="12"/>
      <c r="AX242" s="9" t="s">
        <v>75</v>
      </c>
      <c r="AY242" s="12"/>
      <c r="AZ242" s="12" t="s">
        <v>77</v>
      </c>
      <c r="BA242" s="12"/>
      <c r="BB242" s="10">
        <v>0</v>
      </c>
      <c r="BC242" s="10">
        <v>10</v>
      </c>
      <c r="BD242" s="10">
        <v>26.58</v>
      </c>
      <c r="BE242" s="10">
        <v>0</v>
      </c>
      <c r="BF242" s="10">
        <v>0</v>
      </c>
      <c r="BG242" s="10">
        <v>1</v>
      </c>
      <c r="BH242" s="10">
        <v>0</v>
      </c>
      <c r="BI242" s="10">
        <v>1</v>
      </c>
      <c r="BJ242" s="10">
        <v>10754.79</v>
      </c>
      <c r="BK242" s="10">
        <v>12.051586503842127</v>
      </c>
      <c r="BL242" s="10">
        <v>1.5359110807648597</v>
      </c>
      <c r="BM242" s="10">
        <v>1657</v>
      </c>
      <c r="BN242" s="9" t="s">
        <v>78</v>
      </c>
      <c r="BO242" s="9" t="s">
        <v>78</v>
      </c>
      <c r="BP242" s="12"/>
      <c r="BQ242" s="12"/>
    </row>
    <row r="243" spans="1:69" s="13" customFormat="1" ht="15" customHeight="1" x14ac:dyDescent="0.25">
      <c r="A243" s="9" t="s">
        <v>65</v>
      </c>
      <c r="B243" s="9" t="s">
        <v>66</v>
      </c>
      <c r="C243" s="9" t="s">
        <v>116</v>
      </c>
      <c r="D243" s="9" t="s">
        <v>319</v>
      </c>
      <c r="E243" s="9" t="s">
        <v>69</v>
      </c>
      <c r="F243" s="10">
        <v>4.4000000000000004</v>
      </c>
      <c r="G243" s="10">
        <v>4.88</v>
      </c>
      <c r="H243" s="9" t="s">
        <v>70</v>
      </c>
      <c r="I243" s="9"/>
      <c r="J243" s="10">
        <v>2012</v>
      </c>
      <c r="K243" s="9" t="s">
        <v>93</v>
      </c>
      <c r="L243" s="11">
        <v>41364</v>
      </c>
      <c r="M243" s="11">
        <v>41394</v>
      </c>
      <c r="N243" s="10">
        <v>159</v>
      </c>
      <c r="O243" s="10">
        <v>178</v>
      </c>
      <c r="P243" s="10">
        <v>176.19</v>
      </c>
      <c r="Q243" s="10">
        <v>1.03</v>
      </c>
      <c r="R243" s="10">
        <v>176.25</v>
      </c>
      <c r="S243" s="10">
        <v>175.34</v>
      </c>
      <c r="T243" s="9" t="s">
        <v>81</v>
      </c>
      <c r="U243" s="9" t="s">
        <v>82</v>
      </c>
      <c r="V243" s="9" t="s">
        <v>74</v>
      </c>
      <c r="W243" s="10">
        <f>VLOOKUP(V243,Tables!$M$2:$N$9,2,FALSE)</f>
        <v>0.44</v>
      </c>
      <c r="X243" s="10">
        <f>VLOOKUP(V243,Tables!$M$2:$P$9,3,FALSE)</f>
        <v>0.19</v>
      </c>
      <c r="Y243" s="10">
        <f>VLOOKUP(V243,Tables!$M$2:$P$9,4,FALSE)</f>
        <v>2.5000000000000001E-2</v>
      </c>
      <c r="Z243" s="10">
        <v>19.2</v>
      </c>
      <c r="AA243" s="10">
        <v>2912.5</v>
      </c>
      <c r="AB243" s="10">
        <v>2744.6523211401395</v>
      </c>
      <c r="AC243" s="10">
        <v>-6.12</v>
      </c>
      <c r="AD243" s="10">
        <v>77404</v>
      </c>
      <c r="AE243" s="10">
        <v>12307.236000000001</v>
      </c>
      <c r="AF243" s="10">
        <v>76764</v>
      </c>
      <c r="AG243" s="10">
        <v>13663.992</v>
      </c>
      <c r="AH243" s="10">
        <v>0</v>
      </c>
      <c r="AI243" s="10">
        <v>0</v>
      </c>
      <c r="AJ243" s="10">
        <v>0</v>
      </c>
      <c r="AK243" s="10">
        <v>1356.7560000000001</v>
      </c>
      <c r="AL243" s="10">
        <v>1222.4190000000001</v>
      </c>
      <c r="AM243" s="10">
        <v>2.1466645439563194</v>
      </c>
      <c r="AN243" s="10">
        <v>2.3825709515313491</v>
      </c>
      <c r="AO243" s="10">
        <v>640</v>
      </c>
      <c r="AP243" s="10">
        <v>713</v>
      </c>
      <c r="AQ243" s="10">
        <v>10.24</v>
      </c>
      <c r="AR243" s="10">
        <v>0.75</v>
      </c>
      <c r="AS243" s="10">
        <v>0.75</v>
      </c>
      <c r="AT243" s="10">
        <v>0.38</v>
      </c>
      <c r="AU243" s="10">
        <v>2912.5</v>
      </c>
      <c r="AV243" s="10">
        <v>1.1839999999999999</v>
      </c>
      <c r="AW243" s="12"/>
      <c r="AX243" s="9" t="s">
        <v>75</v>
      </c>
      <c r="AY243" s="9" t="s">
        <v>320</v>
      </c>
      <c r="AZ243" s="12" t="s">
        <v>77</v>
      </c>
      <c r="BA243" s="12"/>
      <c r="BB243" s="10">
        <v>0</v>
      </c>
      <c r="BC243" s="10">
        <v>6</v>
      </c>
      <c r="BD243" s="10">
        <v>15.92</v>
      </c>
      <c r="BE243" s="10">
        <v>0</v>
      </c>
      <c r="BF243" s="10">
        <v>0</v>
      </c>
      <c r="BG243" s="10">
        <v>0</v>
      </c>
      <c r="BH243" s="10">
        <v>0</v>
      </c>
      <c r="BI243" s="10">
        <v>2</v>
      </c>
      <c r="BJ243" s="10">
        <v>7490</v>
      </c>
      <c r="BK243" s="10">
        <v>8.8897856481591386</v>
      </c>
      <c r="BL243" s="10">
        <v>3.8589709476263927</v>
      </c>
      <c r="BM243" s="10">
        <v>2010</v>
      </c>
      <c r="BN243" s="9" t="s">
        <v>78</v>
      </c>
      <c r="BO243" s="9" t="s">
        <v>78</v>
      </c>
      <c r="BP243" s="12"/>
      <c r="BQ243" s="12"/>
    </row>
    <row r="244" spans="1:69" s="13" customFormat="1" ht="15" customHeight="1" x14ac:dyDescent="0.25">
      <c r="A244" s="9" t="s">
        <v>65</v>
      </c>
      <c r="B244" s="9" t="s">
        <v>66</v>
      </c>
      <c r="C244" s="9" t="s">
        <v>116</v>
      </c>
      <c r="D244" s="9" t="s">
        <v>319</v>
      </c>
      <c r="E244" s="9" t="s">
        <v>69</v>
      </c>
      <c r="F244" s="10">
        <v>4.88</v>
      </c>
      <c r="G244" s="10">
        <v>5.69</v>
      </c>
      <c r="H244" s="9" t="s">
        <v>70</v>
      </c>
      <c r="I244" s="9"/>
      <c r="J244" s="10">
        <v>2012</v>
      </c>
      <c r="K244" s="9" t="s">
        <v>93</v>
      </c>
      <c r="L244" s="11">
        <v>41394</v>
      </c>
      <c r="M244" s="11">
        <v>41425</v>
      </c>
      <c r="N244" s="10">
        <v>178</v>
      </c>
      <c r="O244" s="10">
        <v>209</v>
      </c>
      <c r="P244" s="10">
        <v>207.47</v>
      </c>
      <c r="Q244" s="10">
        <v>0.74</v>
      </c>
      <c r="R244" s="10">
        <v>207.44</v>
      </c>
      <c r="S244" s="10">
        <v>208.76</v>
      </c>
      <c r="T244" s="9" t="s">
        <v>81</v>
      </c>
      <c r="U244" s="9" t="s">
        <v>82</v>
      </c>
      <c r="V244" s="9" t="s">
        <v>74</v>
      </c>
      <c r="W244" s="10">
        <f>VLOOKUP(V244,Tables!$M$2:$N$9,2,FALSE)</f>
        <v>0.44</v>
      </c>
      <c r="X244" s="10">
        <f>VLOOKUP(V244,Tables!$M$2:$P$9,3,FALSE)</f>
        <v>0.19</v>
      </c>
      <c r="Y244" s="10">
        <f>VLOOKUP(V244,Tables!$M$2:$P$9,4,FALSE)</f>
        <v>2.5000000000000001E-2</v>
      </c>
      <c r="Z244" s="10">
        <v>19.2</v>
      </c>
      <c r="AA244" s="10">
        <v>4237.5</v>
      </c>
      <c r="AB244" s="10">
        <v>4405.3706617483267</v>
      </c>
      <c r="AC244" s="10">
        <v>3.81</v>
      </c>
      <c r="AD244" s="10">
        <v>76764</v>
      </c>
      <c r="AE244" s="10">
        <v>13663.992</v>
      </c>
      <c r="AF244" s="10">
        <v>76179</v>
      </c>
      <c r="AG244" s="10">
        <v>15921.411</v>
      </c>
      <c r="AH244" s="10">
        <v>0</v>
      </c>
      <c r="AI244" s="10">
        <v>0</v>
      </c>
      <c r="AJ244" s="10">
        <v>0</v>
      </c>
      <c r="AK244" s="10">
        <v>2257.4189999999999</v>
      </c>
      <c r="AL244" s="10">
        <v>2138.5797600000001</v>
      </c>
      <c r="AM244" s="10">
        <v>1.8771437646267706</v>
      </c>
      <c r="AN244" s="10">
        <v>1.9814552065151874</v>
      </c>
      <c r="AO244" s="10">
        <v>585</v>
      </c>
      <c r="AP244" s="10">
        <v>648</v>
      </c>
      <c r="AQ244" s="10">
        <v>9.7200000000000006</v>
      </c>
      <c r="AR244" s="10">
        <v>0.93</v>
      </c>
      <c r="AS244" s="10">
        <v>0.93</v>
      </c>
      <c r="AT244" s="10">
        <v>0.52</v>
      </c>
      <c r="AU244" s="10">
        <v>4212.5</v>
      </c>
      <c r="AV244" s="10">
        <v>1.1850000000000001</v>
      </c>
      <c r="AW244" s="12"/>
      <c r="AX244" s="9" t="s">
        <v>75</v>
      </c>
      <c r="AY244" s="9" t="s">
        <v>320</v>
      </c>
      <c r="AZ244" s="12" t="s">
        <v>77</v>
      </c>
      <c r="BA244" s="12"/>
      <c r="BB244" s="10">
        <v>0</v>
      </c>
      <c r="BC244" s="10">
        <v>7</v>
      </c>
      <c r="BD244" s="10">
        <v>17.97</v>
      </c>
      <c r="BE244" s="10">
        <v>0</v>
      </c>
      <c r="BF244" s="10">
        <v>0</v>
      </c>
      <c r="BG244" s="10">
        <v>0</v>
      </c>
      <c r="BH244" s="10">
        <v>0</v>
      </c>
      <c r="BI244" s="10">
        <v>2</v>
      </c>
      <c r="BJ244" s="10">
        <v>8075</v>
      </c>
      <c r="BK244" s="10">
        <v>9.5841147007857188</v>
      </c>
      <c r="BL244" s="10">
        <v>2.7880748730719191</v>
      </c>
      <c r="BM244" s="10">
        <v>1088</v>
      </c>
      <c r="BN244" s="9" t="s">
        <v>78</v>
      </c>
      <c r="BO244" s="9" t="s">
        <v>78</v>
      </c>
      <c r="BP244" s="12"/>
      <c r="BQ244" s="12"/>
    </row>
    <row r="245" spans="1:69" s="13" customFormat="1" ht="15" customHeight="1" x14ac:dyDescent="0.25">
      <c r="A245" s="9" t="s">
        <v>65</v>
      </c>
      <c r="B245" s="9" t="s">
        <v>66</v>
      </c>
      <c r="C245" s="9" t="s">
        <v>116</v>
      </c>
      <c r="D245" s="9" t="s">
        <v>319</v>
      </c>
      <c r="E245" s="9" t="s">
        <v>69</v>
      </c>
      <c r="F245" s="10">
        <v>5.69</v>
      </c>
      <c r="G245" s="10">
        <v>6.59</v>
      </c>
      <c r="H245" s="9" t="s">
        <v>70</v>
      </c>
      <c r="I245" s="9"/>
      <c r="J245" s="10">
        <v>2012</v>
      </c>
      <c r="K245" s="9" t="s">
        <v>93</v>
      </c>
      <c r="L245" s="11">
        <v>41425</v>
      </c>
      <c r="M245" s="11">
        <v>41455</v>
      </c>
      <c r="N245" s="10">
        <v>209</v>
      </c>
      <c r="O245" s="10">
        <v>244</v>
      </c>
      <c r="P245" s="10">
        <v>243.8</v>
      </c>
      <c r="Q245" s="10">
        <v>0.08</v>
      </c>
      <c r="R245" s="10">
        <v>244.05</v>
      </c>
      <c r="S245" s="10">
        <v>248.62</v>
      </c>
      <c r="T245" s="9" t="s">
        <v>81</v>
      </c>
      <c r="U245" s="9" t="s">
        <v>82</v>
      </c>
      <c r="V245" s="9" t="s">
        <v>74</v>
      </c>
      <c r="W245" s="10">
        <f>VLOOKUP(V245,Tables!$M$2:$N$9,2,FALSE)</f>
        <v>0.44</v>
      </c>
      <c r="X245" s="10">
        <f>VLOOKUP(V245,Tables!$M$2:$P$9,3,FALSE)</f>
        <v>0.19</v>
      </c>
      <c r="Y245" s="10">
        <f>VLOOKUP(V245,Tables!$M$2:$P$9,4,FALSE)</f>
        <v>2.5000000000000001E-2</v>
      </c>
      <c r="Z245" s="10">
        <v>19.2</v>
      </c>
      <c r="AA245" s="10">
        <v>4925</v>
      </c>
      <c r="AB245" s="10">
        <v>5628.0328893375272</v>
      </c>
      <c r="AC245" s="10">
        <v>12.49</v>
      </c>
      <c r="AD245" s="10">
        <v>76179</v>
      </c>
      <c r="AE245" s="10">
        <v>15921.411</v>
      </c>
      <c r="AF245" s="10">
        <v>75650</v>
      </c>
      <c r="AG245" s="10">
        <v>18458.599999999999</v>
      </c>
      <c r="AH245" s="10">
        <v>0</v>
      </c>
      <c r="AI245" s="10">
        <v>0</v>
      </c>
      <c r="AJ245" s="10">
        <v>0</v>
      </c>
      <c r="AK245" s="10">
        <v>2537.1889999999999</v>
      </c>
      <c r="AL245" s="10">
        <v>2540.9715000000001</v>
      </c>
      <c r="AM245" s="10">
        <v>1.9411246067990993</v>
      </c>
      <c r="AN245" s="10">
        <v>1.9382350412037286</v>
      </c>
      <c r="AO245" s="10">
        <v>529</v>
      </c>
      <c r="AP245" s="10">
        <v>434</v>
      </c>
      <c r="AQ245" s="10">
        <v>-21.89</v>
      </c>
      <c r="AR245" s="10">
        <v>0.96</v>
      </c>
      <c r="AS245" s="10">
        <v>0.96</v>
      </c>
      <c r="AT245" s="10">
        <v>0.52</v>
      </c>
      <c r="AU245" s="10">
        <v>4925</v>
      </c>
      <c r="AV245" s="10">
        <v>1.1850000000000001</v>
      </c>
      <c r="AW245" s="12"/>
      <c r="AX245" s="9" t="s">
        <v>75</v>
      </c>
      <c r="AY245" s="9" t="s">
        <v>320</v>
      </c>
      <c r="AZ245" s="12" t="s">
        <v>77</v>
      </c>
      <c r="BA245" s="12"/>
      <c r="BB245" s="10">
        <v>0</v>
      </c>
      <c r="BC245" s="10">
        <v>10</v>
      </c>
      <c r="BD245" s="10">
        <v>13.26</v>
      </c>
      <c r="BE245" s="10">
        <v>0</v>
      </c>
      <c r="BF245" s="10">
        <v>0</v>
      </c>
      <c r="BG245" s="10">
        <v>0</v>
      </c>
      <c r="BH245" s="10">
        <v>0</v>
      </c>
      <c r="BI245" s="10">
        <v>2</v>
      </c>
      <c r="BJ245" s="10">
        <v>8604</v>
      </c>
      <c r="BK245" s="10">
        <v>10.21197806632326</v>
      </c>
      <c r="BL245" s="10">
        <v>2.4735235781045297</v>
      </c>
      <c r="BM245" s="10">
        <v>2010</v>
      </c>
      <c r="BN245" s="9" t="s">
        <v>78</v>
      </c>
      <c r="BO245" s="9" t="s">
        <v>78</v>
      </c>
      <c r="BP245" s="12"/>
      <c r="BQ245" s="12"/>
    </row>
    <row r="246" spans="1:69" s="13" customFormat="1" ht="15" customHeight="1" x14ac:dyDescent="0.25">
      <c r="A246" s="9" t="s">
        <v>65</v>
      </c>
      <c r="B246" s="9" t="s">
        <v>66</v>
      </c>
      <c r="C246" s="9" t="s">
        <v>240</v>
      </c>
      <c r="D246" s="9" t="s">
        <v>241</v>
      </c>
      <c r="E246" s="9" t="s">
        <v>69</v>
      </c>
      <c r="F246" s="10">
        <v>4.78</v>
      </c>
      <c r="G246" s="10">
        <v>4.9000000000000004</v>
      </c>
      <c r="H246" s="9" t="s">
        <v>86</v>
      </c>
      <c r="I246" s="9"/>
      <c r="J246" s="10">
        <v>2014</v>
      </c>
      <c r="K246" s="9" t="s">
        <v>147</v>
      </c>
      <c r="L246" s="11">
        <v>42117</v>
      </c>
      <c r="M246" s="11">
        <v>42126</v>
      </c>
      <c r="N246" s="10">
        <v>47.4</v>
      </c>
      <c r="O246" s="10">
        <v>52.29</v>
      </c>
      <c r="P246" s="10">
        <v>49.26</v>
      </c>
      <c r="Q246" s="10">
        <v>6.15</v>
      </c>
      <c r="R246" s="10">
        <v>49.74</v>
      </c>
      <c r="S246" s="10">
        <v>51.1</v>
      </c>
      <c r="T246" s="9" t="s">
        <v>89</v>
      </c>
      <c r="U246" s="9" t="s">
        <v>90</v>
      </c>
      <c r="V246" s="9" t="s">
        <v>74</v>
      </c>
      <c r="W246" s="10">
        <f>VLOOKUP(V246,Tables!$M$2:$N$9,2,FALSE)</f>
        <v>0.44</v>
      </c>
      <c r="X246" s="10">
        <f>VLOOKUP(V246,Tables!$M$2:$P$9,3,FALSE)</f>
        <v>0.19</v>
      </c>
      <c r="Y246" s="10">
        <f>VLOOKUP(V246,Tables!$M$2:$P$9,4,FALSE)</f>
        <v>2.5000000000000001E-2</v>
      </c>
      <c r="Z246" s="10">
        <v>19.2</v>
      </c>
      <c r="AA246" s="10">
        <v>325</v>
      </c>
      <c r="AB246" s="10">
        <v>635.16522205193769</v>
      </c>
      <c r="AC246" s="10">
        <v>48.83</v>
      </c>
      <c r="AD246" s="10">
        <v>100809</v>
      </c>
      <c r="AE246" s="10">
        <v>4778.3465999999999</v>
      </c>
      <c r="AF246" s="10">
        <v>93639</v>
      </c>
      <c r="AG246" s="10">
        <v>4896.3833100000002</v>
      </c>
      <c r="AH246" s="10">
        <v>0</v>
      </c>
      <c r="AI246" s="10">
        <v>541.6</v>
      </c>
      <c r="AJ246" s="10">
        <v>0</v>
      </c>
      <c r="AK246" s="10">
        <v>659.63670999999999</v>
      </c>
      <c r="AL246" s="10">
        <v>420.85726</v>
      </c>
      <c r="AM246" s="10">
        <v>0.49269544140440574</v>
      </c>
      <c r="AN246" s="10">
        <v>0.77223332205318262</v>
      </c>
      <c r="AO246" s="10">
        <v>1440</v>
      </c>
      <c r="AP246" s="10">
        <v>294</v>
      </c>
      <c r="AQ246" s="10">
        <v>-389.8</v>
      </c>
      <c r="AR246" s="10">
        <v>0.13</v>
      </c>
      <c r="AS246" s="10">
        <v>-0.22</v>
      </c>
      <c r="AT246" s="10">
        <v>1.0900000000000001</v>
      </c>
      <c r="AU246" s="10">
        <v>325</v>
      </c>
      <c r="AV246" s="10">
        <v>1.2290000000000001</v>
      </c>
      <c r="AW246" s="12"/>
      <c r="AX246" s="9" t="s">
        <v>75</v>
      </c>
      <c r="AY246" s="12"/>
      <c r="AZ246" s="12" t="s">
        <v>77</v>
      </c>
      <c r="BA246" s="12"/>
      <c r="BB246" s="10">
        <v>0</v>
      </c>
      <c r="BC246" s="10">
        <v>5</v>
      </c>
      <c r="BD246" s="10">
        <v>16.18</v>
      </c>
      <c r="BE246" s="10">
        <v>0</v>
      </c>
      <c r="BF246" s="10">
        <v>1</v>
      </c>
      <c r="BG246" s="10">
        <v>0</v>
      </c>
      <c r="BH246" s="10">
        <v>0</v>
      </c>
      <c r="BI246" s="10">
        <v>2</v>
      </c>
      <c r="BJ246" s="10">
        <v>8483.2000000000007</v>
      </c>
      <c r="BK246" s="10">
        <v>8.6775448988173842</v>
      </c>
      <c r="BL246" s="10">
        <v>1.4043154797053623</v>
      </c>
      <c r="BM246" s="10">
        <v>986</v>
      </c>
      <c r="BN246" s="9" t="s">
        <v>78</v>
      </c>
      <c r="BO246" s="9" t="s">
        <v>78</v>
      </c>
      <c r="BP246" s="12"/>
      <c r="BQ246" s="12"/>
    </row>
    <row r="247" spans="1:69" s="13" customFormat="1" ht="15" customHeight="1" x14ac:dyDescent="0.25">
      <c r="A247" s="9" t="s">
        <v>65</v>
      </c>
      <c r="B247" s="9" t="s">
        <v>66</v>
      </c>
      <c r="C247" s="9" t="s">
        <v>240</v>
      </c>
      <c r="D247" s="9" t="s">
        <v>241</v>
      </c>
      <c r="E247" s="9" t="s">
        <v>69</v>
      </c>
      <c r="F247" s="10">
        <v>4.9000000000000004</v>
      </c>
      <c r="G247" s="10">
        <v>5.46</v>
      </c>
      <c r="H247" s="9" t="s">
        <v>86</v>
      </c>
      <c r="I247" s="9"/>
      <c r="J247" s="10">
        <v>2014</v>
      </c>
      <c r="K247" s="9" t="s">
        <v>147</v>
      </c>
      <c r="L247" s="11">
        <v>42126</v>
      </c>
      <c r="M247" s="11">
        <v>42159</v>
      </c>
      <c r="N247" s="10">
        <v>52.29</v>
      </c>
      <c r="O247" s="10">
        <v>60.58</v>
      </c>
      <c r="P247" s="10">
        <v>62.57</v>
      </c>
      <c r="Q247" s="10">
        <v>-3.18</v>
      </c>
      <c r="R247" s="10">
        <v>63.32</v>
      </c>
      <c r="S247" s="10">
        <v>74.91</v>
      </c>
      <c r="T247" s="9" t="s">
        <v>89</v>
      </c>
      <c r="U247" s="9" t="s">
        <v>90</v>
      </c>
      <c r="V247" s="9" t="s">
        <v>74</v>
      </c>
      <c r="W247" s="10">
        <f>VLOOKUP(V247,Tables!$M$2:$N$9,2,FALSE)</f>
        <v>0.44</v>
      </c>
      <c r="X247" s="10">
        <f>VLOOKUP(V247,Tables!$M$2:$P$9,3,FALSE)</f>
        <v>0.19</v>
      </c>
      <c r="Y247" s="10">
        <f>VLOOKUP(V247,Tables!$M$2:$P$9,4,FALSE)</f>
        <v>2.5000000000000001E-2</v>
      </c>
      <c r="Z247" s="10">
        <v>19.2</v>
      </c>
      <c r="AA247" s="10">
        <v>1329</v>
      </c>
      <c r="AB247" s="10">
        <v>3018.8357358133039</v>
      </c>
      <c r="AC247" s="10">
        <v>55.98</v>
      </c>
      <c r="AD247" s="10">
        <v>93639</v>
      </c>
      <c r="AE247" s="10">
        <v>4896.3833100000002</v>
      </c>
      <c r="AF247" s="10">
        <v>90101</v>
      </c>
      <c r="AG247" s="10">
        <v>5458.3185800000001</v>
      </c>
      <c r="AH247" s="10">
        <v>0</v>
      </c>
      <c r="AI247" s="10">
        <v>0</v>
      </c>
      <c r="AJ247" s="10">
        <v>0</v>
      </c>
      <c r="AK247" s="10">
        <v>561.93526999999995</v>
      </c>
      <c r="AL247" s="10">
        <v>808.81200999999999</v>
      </c>
      <c r="AM247" s="10">
        <v>2.3650410838244769</v>
      </c>
      <c r="AN247" s="10">
        <v>1.6431506747779376</v>
      </c>
      <c r="AO247" s="10">
        <v>5260</v>
      </c>
      <c r="AP247" s="10">
        <v>902</v>
      </c>
      <c r="AQ247" s="10">
        <v>-483.15</v>
      </c>
      <c r="AR247" s="10">
        <v>0.78</v>
      </c>
      <c r="AS247" s="10">
        <v>0.76</v>
      </c>
      <c r="AT247" s="10">
        <v>0.45</v>
      </c>
      <c r="AU247" s="10">
        <v>1187.5</v>
      </c>
      <c r="AV247" s="10">
        <v>1.252</v>
      </c>
      <c r="AW247" s="12"/>
      <c r="AX247" s="9" t="s">
        <v>75</v>
      </c>
      <c r="AY247" s="12"/>
      <c r="AZ247" s="12" t="s">
        <v>77</v>
      </c>
      <c r="BA247" s="12"/>
      <c r="BB247" s="10">
        <v>0</v>
      </c>
      <c r="BC247" s="10">
        <v>10</v>
      </c>
      <c r="BD247" s="10">
        <v>18.66</v>
      </c>
      <c r="BE247" s="10">
        <v>0</v>
      </c>
      <c r="BF247" s="10">
        <v>0</v>
      </c>
      <c r="BG247" s="10">
        <v>0</v>
      </c>
      <c r="BH247" s="10">
        <v>0</v>
      </c>
      <c r="BI247" s="10">
        <v>2</v>
      </c>
      <c r="BJ247" s="10">
        <v>12973.2</v>
      </c>
      <c r="BK247" s="10">
        <v>13.270408039576774</v>
      </c>
      <c r="BL247" s="10">
        <v>1.5313471720651379</v>
      </c>
      <c r="BM247" s="10">
        <v>1880</v>
      </c>
      <c r="BN247" s="9" t="s">
        <v>78</v>
      </c>
      <c r="BO247" s="9" t="s">
        <v>78</v>
      </c>
      <c r="BP247" s="12"/>
      <c r="BQ247" s="12"/>
    </row>
    <row r="248" spans="1:69" s="13" customFormat="1" ht="15" customHeight="1" x14ac:dyDescent="0.25">
      <c r="A248" s="9" t="s">
        <v>65</v>
      </c>
      <c r="B248" s="9" t="s">
        <v>66</v>
      </c>
      <c r="C248" s="9" t="s">
        <v>240</v>
      </c>
      <c r="D248" s="9" t="s">
        <v>250</v>
      </c>
      <c r="E248" s="9" t="s">
        <v>69</v>
      </c>
      <c r="F248" s="10">
        <v>3.11</v>
      </c>
      <c r="G248" s="10">
        <v>4.78</v>
      </c>
      <c r="H248" s="9" t="s">
        <v>86</v>
      </c>
      <c r="I248" s="9"/>
      <c r="J248" s="10">
        <v>2014</v>
      </c>
      <c r="K248" s="9" t="s">
        <v>151</v>
      </c>
      <c r="L248" s="11">
        <v>42227</v>
      </c>
      <c r="M248" s="11">
        <v>42277</v>
      </c>
      <c r="N248" s="10">
        <v>95.8</v>
      </c>
      <c r="O248" s="10">
        <v>149.38999999999999</v>
      </c>
      <c r="P248" s="10">
        <v>142.91999999999999</v>
      </c>
      <c r="Q248" s="10">
        <v>4.53</v>
      </c>
      <c r="R248" s="10">
        <v>141.18</v>
      </c>
      <c r="S248" s="10">
        <v>156.13999999999999</v>
      </c>
      <c r="T248" s="9" t="s">
        <v>81</v>
      </c>
      <c r="U248" s="9" t="s">
        <v>82</v>
      </c>
      <c r="V248" s="9" t="s">
        <v>74</v>
      </c>
      <c r="W248" s="10">
        <f>VLOOKUP(V248,Tables!$M$2:$N$9,2,FALSE)</f>
        <v>0.44</v>
      </c>
      <c r="X248" s="10">
        <f>VLOOKUP(V248,Tables!$M$2:$P$9,3,FALSE)</f>
        <v>0.19</v>
      </c>
      <c r="Y248" s="10">
        <f>VLOOKUP(V248,Tables!$M$2:$P$9,4,FALSE)</f>
        <v>2.5000000000000001E-2</v>
      </c>
      <c r="Z248" s="10">
        <v>19.2</v>
      </c>
      <c r="AA248" s="10">
        <v>6987.5</v>
      </c>
      <c r="AB248" s="10">
        <v>9021.4195163870536</v>
      </c>
      <c r="AC248" s="10">
        <v>22.55</v>
      </c>
      <c r="AD248" s="10">
        <v>90775</v>
      </c>
      <c r="AE248" s="10">
        <v>8696.2450000000008</v>
      </c>
      <c r="AF248" s="10">
        <v>89510</v>
      </c>
      <c r="AG248" s="10">
        <v>13371.8989</v>
      </c>
      <c r="AH248" s="10">
        <v>0</v>
      </c>
      <c r="AI248" s="10">
        <v>0</v>
      </c>
      <c r="AJ248" s="10">
        <v>0</v>
      </c>
      <c r="AK248" s="10">
        <v>4675.6539000000002</v>
      </c>
      <c r="AL248" s="10">
        <v>3940.7768000000001</v>
      </c>
      <c r="AM248" s="10">
        <v>1.4944433761446714</v>
      </c>
      <c r="AN248" s="10">
        <v>1.7731275722086062</v>
      </c>
      <c r="AO248" s="10">
        <v>1305</v>
      </c>
      <c r="AP248" s="10">
        <v>1348</v>
      </c>
      <c r="AQ248" s="10">
        <v>3.19</v>
      </c>
      <c r="AR248" s="10">
        <v>1.29</v>
      </c>
      <c r="AS248" s="10">
        <v>1.33</v>
      </c>
      <c r="AT248" s="10">
        <v>0.89</v>
      </c>
      <c r="AU248" s="10">
        <v>6762.5</v>
      </c>
      <c r="AV248" s="10">
        <v>1.1399999999999999</v>
      </c>
      <c r="AW248" s="12"/>
      <c r="AX248" s="9" t="s">
        <v>75</v>
      </c>
      <c r="AY248" s="12"/>
      <c r="AZ248" s="12" t="s">
        <v>77</v>
      </c>
      <c r="BA248" s="12"/>
      <c r="BB248" s="10">
        <v>0</v>
      </c>
      <c r="BC248" s="10">
        <v>9</v>
      </c>
      <c r="BD248" s="10">
        <v>26.45</v>
      </c>
      <c r="BE248" s="10">
        <v>0</v>
      </c>
      <c r="BF248" s="10">
        <v>0</v>
      </c>
      <c r="BG248" s="10">
        <v>1</v>
      </c>
      <c r="BH248" s="10">
        <v>0</v>
      </c>
      <c r="BI248" s="10">
        <v>1</v>
      </c>
      <c r="BJ248" s="10">
        <v>27475.599999999999</v>
      </c>
      <c r="BK248" s="10">
        <v>22.143309497793453</v>
      </c>
      <c r="BL248" s="10">
        <v>1.8585669084660905</v>
      </c>
      <c r="BM248" s="10">
        <v>1910</v>
      </c>
      <c r="BN248" s="9" t="s">
        <v>78</v>
      </c>
      <c r="BO248" s="9" t="s">
        <v>78</v>
      </c>
      <c r="BP248" s="12"/>
      <c r="BQ248" s="12"/>
    </row>
    <row r="249" spans="1:69" s="13" customFormat="1" ht="15" customHeight="1" x14ac:dyDescent="0.25">
      <c r="A249" s="9" t="s">
        <v>65</v>
      </c>
      <c r="B249" s="9" t="s">
        <v>66</v>
      </c>
      <c r="C249" s="9" t="s">
        <v>240</v>
      </c>
      <c r="D249" s="9" t="s">
        <v>353</v>
      </c>
      <c r="E249" s="9" t="s">
        <v>69</v>
      </c>
      <c r="F249" s="10">
        <v>2.2200000000000002</v>
      </c>
      <c r="G249" s="10">
        <v>2.98</v>
      </c>
      <c r="H249" s="9" t="s">
        <v>70</v>
      </c>
      <c r="I249" s="9"/>
      <c r="J249" s="10">
        <v>2012</v>
      </c>
      <c r="K249" s="9" t="s">
        <v>151</v>
      </c>
      <c r="L249" s="11">
        <v>41364</v>
      </c>
      <c r="M249" s="11">
        <v>41394</v>
      </c>
      <c r="N249" s="10">
        <v>23</v>
      </c>
      <c r="O249" s="10">
        <v>31</v>
      </c>
      <c r="P249" s="10">
        <v>30.85</v>
      </c>
      <c r="Q249" s="10">
        <v>0.49</v>
      </c>
      <c r="R249" s="10">
        <v>30.73</v>
      </c>
      <c r="S249" s="10">
        <v>31.67</v>
      </c>
      <c r="T249" s="9" t="s">
        <v>79</v>
      </c>
      <c r="U249" s="9" t="s">
        <v>73</v>
      </c>
      <c r="V249" s="9" t="s">
        <v>74</v>
      </c>
      <c r="W249" s="10">
        <f>VLOOKUP(V249,Tables!$M$2:$N$9,2,FALSE)</f>
        <v>0.44</v>
      </c>
      <c r="X249" s="10">
        <f>VLOOKUP(V249,Tables!$M$2:$P$9,3,FALSE)</f>
        <v>0.19</v>
      </c>
      <c r="Y249" s="10">
        <f>VLOOKUP(V249,Tables!$M$2:$P$9,4,FALSE)</f>
        <v>2.5000000000000001E-2</v>
      </c>
      <c r="Z249" s="10">
        <v>19.2</v>
      </c>
      <c r="AA249" s="10">
        <v>1229</v>
      </c>
      <c r="AB249" s="10">
        <v>1370.807605239828</v>
      </c>
      <c r="AC249" s="10">
        <v>10.34</v>
      </c>
      <c r="AD249" s="10">
        <v>96710</v>
      </c>
      <c r="AE249" s="10">
        <v>2224.33</v>
      </c>
      <c r="AF249" s="10">
        <v>96080</v>
      </c>
      <c r="AG249" s="10">
        <v>2978.48</v>
      </c>
      <c r="AH249" s="10">
        <v>0</v>
      </c>
      <c r="AI249" s="10">
        <v>0</v>
      </c>
      <c r="AJ249" s="10">
        <v>0</v>
      </c>
      <c r="AK249" s="10">
        <v>754.15</v>
      </c>
      <c r="AL249" s="10">
        <v>728.20839999999998</v>
      </c>
      <c r="AM249" s="10">
        <v>1.6296492740171054</v>
      </c>
      <c r="AN249" s="10">
        <v>1.6877036848242892</v>
      </c>
      <c r="AO249" s="10">
        <v>630</v>
      </c>
      <c r="AP249" s="10">
        <v>1036</v>
      </c>
      <c r="AQ249" s="10">
        <v>39.19</v>
      </c>
      <c r="AR249" s="10">
        <v>1.59</v>
      </c>
      <c r="AS249" s="10">
        <v>1.59</v>
      </c>
      <c r="AT249" s="10">
        <v>0.99</v>
      </c>
      <c r="AU249" s="10">
        <v>1229</v>
      </c>
      <c r="AV249" s="10">
        <v>1.7</v>
      </c>
      <c r="AW249" s="12"/>
      <c r="AX249" s="9" t="s">
        <v>75</v>
      </c>
      <c r="AY249" s="9" t="s">
        <v>354</v>
      </c>
      <c r="AZ249" s="12" t="s">
        <v>77</v>
      </c>
      <c r="BA249" s="12"/>
      <c r="BB249" s="10">
        <v>0</v>
      </c>
      <c r="BC249" s="10">
        <v>2</v>
      </c>
      <c r="BD249" s="10">
        <v>15.92</v>
      </c>
      <c r="BE249" s="10">
        <v>0</v>
      </c>
      <c r="BF249" s="10">
        <v>0</v>
      </c>
      <c r="BG249" s="10">
        <v>0</v>
      </c>
      <c r="BH249" s="10">
        <v>0</v>
      </c>
      <c r="BI249" s="10">
        <v>2</v>
      </c>
      <c r="BJ249" s="10">
        <v>4780</v>
      </c>
      <c r="BK249" s="10">
        <v>4.7392425143763637</v>
      </c>
      <c r="BL249" s="10">
        <v>2.1746811292089179</v>
      </c>
      <c r="BM249" s="10">
        <v>1260</v>
      </c>
      <c r="BN249" s="9" t="s">
        <v>78</v>
      </c>
      <c r="BO249" s="9" t="s">
        <v>78</v>
      </c>
      <c r="BP249" s="12"/>
      <c r="BQ249" s="12"/>
    </row>
    <row r="250" spans="1:69" s="13" customFormat="1" ht="15" customHeight="1" x14ac:dyDescent="0.25">
      <c r="A250" s="9" t="s">
        <v>65</v>
      </c>
      <c r="B250" s="9" t="s">
        <v>66</v>
      </c>
      <c r="C250" s="9" t="s">
        <v>240</v>
      </c>
      <c r="D250" s="9" t="s">
        <v>353</v>
      </c>
      <c r="E250" s="9" t="s">
        <v>69</v>
      </c>
      <c r="F250" s="10">
        <v>2.98</v>
      </c>
      <c r="G250" s="10">
        <v>4.29</v>
      </c>
      <c r="H250" s="9" t="s">
        <v>70</v>
      </c>
      <c r="I250" s="9"/>
      <c r="J250" s="10">
        <v>2012</v>
      </c>
      <c r="K250" s="9" t="s">
        <v>151</v>
      </c>
      <c r="L250" s="11">
        <v>41394</v>
      </c>
      <c r="M250" s="11">
        <v>41425</v>
      </c>
      <c r="N250" s="10">
        <v>31</v>
      </c>
      <c r="O250" s="10">
        <v>45</v>
      </c>
      <c r="P250" s="10">
        <v>44.79</v>
      </c>
      <c r="Q250" s="10">
        <v>0.47</v>
      </c>
      <c r="R250" s="10">
        <v>44.58</v>
      </c>
      <c r="S250" s="10">
        <v>48.96</v>
      </c>
      <c r="T250" s="9" t="s">
        <v>79</v>
      </c>
      <c r="U250" s="9" t="s">
        <v>73</v>
      </c>
      <c r="V250" s="9" t="s">
        <v>74</v>
      </c>
      <c r="W250" s="10">
        <f>VLOOKUP(V250,Tables!$M$2:$N$9,2,FALSE)</f>
        <v>0.44</v>
      </c>
      <c r="X250" s="10">
        <f>VLOOKUP(V250,Tables!$M$2:$P$9,3,FALSE)</f>
        <v>0.19</v>
      </c>
      <c r="Y250" s="10">
        <f>VLOOKUP(V250,Tables!$M$2:$P$9,4,FALSE)</f>
        <v>2.5000000000000001E-2</v>
      </c>
      <c r="Z250" s="10">
        <v>19.2</v>
      </c>
      <c r="AA250" s="10">
        <v>1803</v>
      </c>
      <c r="AB250" s="10">
        <v>2359.0728354267039</v>
      </c>
      <c r="AC250" s="10">
        <v>23.57</v>
      </c>
      <c r="AD250" s="10">
        <v>96080</v>
      </c>
      <c r="AE250" s="10">
        <v>2978.48</v>
      </c>
      <c r="AF250" s="10">
        <v>95230</v>
      </c>
      <c r="AG250" s="10">
        <v>4285.3500000000004</v>
      </c>
      <c r="AH250" s="10">
        <v>0</v>
      </c>
      <c r="AI250" s="10">
        <v>0</v>
      </c>
      <c r="AJ250" s="10">
        <v>0</v>
      </c>
      <c r="AK250" s="10">
        <v>1306.8699999999999</v>
      </c>
      <c r="AL250" s="10">
        <v>1266.8733999999999</v>
      </c>
      <c r="AM250" s="10">
        <v>1.3796322511037824</v>
      </c>
      <c r="AN250" s="10">
        <v>1.4231887732428512</v>
      </c>
      <c r="AO250" s="10">
        <v>850</v>
      </c>
      <c r="AP250" s="10">
        <v>896</v>
      </c>
      <c r="AQ250" s="10">
        <v>5.13</v>
      </c>
      <c r="AR250" s="10">
        <v>1.62</v>
      </c>
      <c r="AS250" s="10">
        <v>1.63</v>
      </c>
      <c r="AT250" s="10">
        <v>1.2</v>
      </c>
      <c r="AU250" s="10">
        <v>1363</v>
      </c>
      <c r="AV250" s="10">
        <v>1.702</v>
      </c>
      <c r="AW250" s="12"/>
      <c r="AX250" s="9" t="s">
        <v>75</v>
      </c>
      <c r="AY250" s="9" t="s">
        <v>354</v>
      </c>
      <c r="AZ250" s="12" t="s">
        <v>77</v>
      </c>
      <c r="BA250" s="12"/>
      <c r="BB250" s="10">
        <v>0</v>
      </c>
      <c r="BC250" s="10">
        <v>3</v>
      </c>
      <c r="BD250" s="10">
        <v>17.97</v>
      </c>
      <c r="BE250" s="10">
        <v>0</v>
      </c>
      <c r="BF250" s="10">
        <v>0</v>
      </c>
      <c r="BG250" s="10">
        <v>0</v>
      </c>
      <c r="BH250" s="10">
        <v>0</v>
      </c>
      <c r="BI250" s="10">
        <v>2</v>
      </c>
      <c r="BJ250" s="10">
        <v>5630</v>
      </c>
      <c r="BK250" s="10">
        <v>5.5819948443386869</v>
      </c>
      <c r="BL250" s="10">
        <v>1.7782749575682766</v>
      </c>
      <c r="BM250" s="10">
        <v>552</v>
      </c>
      <c r="BN250" s="9" t="s">
        <v>78</v>
      </c>
      <c r="BO250" s="9" t="s">
        <v>78</v>
      </c>
      <c r="BP250" s="12"/>
      <c r="BQ250" s="12"/>
    </row>
    <row r="251" spans="1:69" s="13" customFormat="1" ht="15" customHeight="1" x14ac:dyDescent="0.25">
      <c r="A251" s="9" t="s">
        <v>65</v>
      </c>
      <c r="B251" s="9" t="s">
        <v>66</v>
      </c>
      <c r="C251" s="9" t="s">
        <v>240</v>
      </c>
      <c r="D251" s="9" t="s">
        <v>353</v>
      </c>
      <c r="E251" s="9" t="s">
        <v>69</v>
      </c>
      <c r="F251" s="10">
        <v>4.29</v>
      </c>
      <c r="G251" s="10">
        <v>5.19</v>
      </c>
      <c r="H251" s="9" t="s">
        <v>70</v>
      </c>
      <c r="I251" s="9"/>
      <c r="J251" s="10">
        <v>2012</v>
      </c>
      <c r="K251" s="9" t="s">
        <v>151</v>
      </c>
      <c r="L251" s="11">
        <v>41425</v>
      </c>
      <c r="M251" s="11">
        <v>41455</v>
      </c>
      <c r="N251" s="10">
        <v>45</v>
      </c>
      <c r="O251" s="10">
        <v>55</v>
      </c>
      <c r="P251" s="10">
        <v>60.68</v>
      </c>
      <c r="Q251" s="10">
        <v>-9.36</v>
      </c>
      <c r="R251" s="10">
        <v>60.48</v>
      </c>
      <c r="S251" s="10">
        <v>67.64</v>
      </c>
      <c r="T251" s="9" t="s">
        <v>89</v>
      </c>
      <c r="U251" s="9" t="s">
        <v>90</v>
      </c>
      <c r="V251" s="9" t="s">
        <v>74</v>
      </c>
      <c r="W251" s="10">
        <f>VLOOKUP(V251,Tables!$M$2:$N$9,2,FALSE)</f>
        <v>0.44</v>
      </c>
      <c r="X251" s="10">
        <f>VLOOKUP(V251,Tables!$M$2:$P$9,3,FALSE)</f>
        <v>0.19</v>
      </c>
      <c r="Y251" s="10">
        <f>VLOOKUP(V251,Tables!$M$2:$P$9,4,FALSE)</f>
        <v>2.5000000000000001E-2</v>
      </c>
      <c r="Z251" s="10">
        <v>19.2</v>
      </c>
      <c r="AA251" s="10">
        <v>2047.5</v>
      </c>
      <c r="AB251" s="10">
        <v>2987.4019734402477</v>
      </c>
      <c r="AC251" s="10">
        <v>31.46</v>
      </c>
      <c r="AD251" s="10">
        <v>95230</v>
      </c>
      <c r="AE251" s="10">
        <v>4285.3500000000004</v>
      </c>
      <c r="AF251" s="10">
        <v>94300</v>
      </c>
      <c r="AG251" s="10">
        <v>5186.5</v>
      </c>
      <c r="AH251" s="10">
        <v>0</v>
      </c>
      <c r="AI251" s="10">
        <v>0</v>
      </c>
      <c r="AJ251" s="10">
        <v>0</v>
      </c>
      <c r="AK251" s="10">
        <v>901.15</v>
      </c>
      <c r="AL251" s="10">
        <v>1417.914</v>
      </c>
      <c r="AM251" s="10">
        <v>2.27209676524441</v>
      </c>
      <c r="AN251" s="10">
        <v>1.444022698132609</v>
      </c>
      <c r="AO251" s="10">
        <v>930</v>
      </c>
      <c r="AP251" s="10">
        <v>868</v>
      </c>
      <c r="AQ251" s="10">
        <v>-7.14</v>
      </c>
      <c r="AR251" s="10">
        <v>1.45</v>
      </c>
      <c r="AS251" s="10">
        <v>1.38</v>
      </c>
      <c r="AT251" s="10">
        <v>0.67</v>
      </c>
      <c r="AU251" s="10">
        <v>2047.5</v>
      </c>
      <c r="AV251" s="10">
        <v>1.2929999999999999</v>
      </c>
      <c r="AW251" s="12"/>
      <c r="AX251" s="9" t="s">
        <v>75</v>
      </c>
      <c r="AY251" s="9" t="s">
        <v>354</v>
      </c>
      <c r="AZ251" s="12" t="s">
        <v>77</v>
      </c>
      <c r="BA251" s="12"/>
      <c r="BB251" s="10">
        <v>0</v>
      </c>
      <c r="BC251" s="10">
        <v>9</v>
      </c>
      <c r="BD251" s="10">
        <v>13.26</v>
      </c>
      <c r="BE251" s="10">
        <v>0</v>
      </c>
      <c r="BF251" s="10">
        <v>0</v>
      </c>
      <c r="BG251" s="10">
        <v>0</v>
      </c>
      <c r="BH251" s="10">
        <v>0</v>
      </c>
      <c r="BI251" s="10">
        <v>2</v>
      </c>
      <c r="BJ251" s="10">
        <v>6560</v>
      </c>
      <c r="BK251" s="10">
        <v>6.5040650406504064</v>
      </c>
      <c r="BL251" s="10">
        <v>1.8872975874717444</v>
      </c>
      <c r="BM251" s="10">
        <v>552</v>
      </c>
      <c r="BN251" s="9" t="s">
        <v>78</v>
      </c>
      <c r="BO251" s="9" t="s">
        <v>78</v>
      </c>
      <c r="BP251" s="12"/>
      <c r="BQ251" s="12"/>
    </row>
    <row r="252" spans="1:69" s="13" customFormat="1" ht="15" customHeight="1" x14ac:dyDescent="0.25">
      <c r="A252" s="9" t="s">
        <v>65</v>
      </c>
      <c r="B252" s="9" t="s">
        <v>66</v>
      </c>
      <c r="C252" s="9" t="s">
        <v>240</v>
      </c>
      <c r="D252" s="9" t="s">
        <v>353</v>
      </c>
      <c r="E252" s="9" t="s">
        <v>69</v>
      </c>
      <c r="F252" s="10">
        <v>8.5</v>
      </c>
      <c r="G252" s="10">
        <v>10.31</v>
      </c>
      <c r="H252" s="9" t="s">
        <v>70</v>
      </c>
      <c r="I252" s="9"/>
      <c r="J252" s="10">
        <v>2012</v>
      </c>
      <c r="K252" s="9" t="s">
        <v>151</v>
      </c>
      <c r="L252" s="11">
        <v>41759</v>
      </c>
      <c r="M252" s="11">
        <v>41821</v>
      </c>
      <c r="N252" s="10">
        <v>276</v>
      </c>
      <c r="O252" s="10">
        <v>341.59</v>
      </c>
      <c r="P252" s="10">
        <v>346.45</v>
      </c>
      <c r="Q252" s="10">
        <v>-1.4</v>
      </c>
      <c r="R252" s="10">
        <v>317.85000000000002</v>
      </c>
      <c r="S252" s="10">
        <v>350.28</v>
      </c>
      <c r="T252" s="9" t="s">
        <v>83</v>
      </c>
      <c r="U252" s="9" t="s">
        <v>82</v>
      </c>
      <c r="V252" s="9" t="s">
        <v>74</v>
      </c>
      <c r="W252" s="10">
        <f>VLOOKUP(V252,Tables!$M$2:$N$9,2,FALSE)</f>
        <v>0.44</v>
      </c>
      <c r="X252" s="10">
        <f>VLOOKUP(V252,Tables!$M$2:$P$9,3,FALSE)</f>
        <v>0.19</v>
      </c>
      <c r="Y252" s="10">
        <f>VLOOKUP(V252,Tables!$M$2:$P$9,4,FALSE)</f>
        <v>2.5000000000000001E-2</v>
      </c>
      <c r="Z252" s="10">
        <v>19.2</v>
      </c>
      <c r="AA252" s="10">
        <v>12487.5</v>
      </c>
      <c r="AB252" s="10">
        <v>13220.572509156529</v>
      </c>
      <c r="AC252" s="10">
        <v>5.54</v>
      </c>
      <c r="AD252" s="10">
        <v>86239</v>
      </c>
      <c r="AE252" s="10">
        <v>23801.964</v>
      </c>
      <c r="AF252" s="10">
        <v>84534</v>
      </c>
      <c r="AG252" s="10">
        <v>28875.969059999999</v>
      </c>
      <c r="AH252" s="10">
        <v>0</v>
      </c>
      <c r="AI252" s="10">
        <v>0</v>
      </c>
      <c r="AJ252" s="10">
        <v>0</v>
      </c>
      <c r="AK252" s="10">
        <v>5074.0050600000004</v>
      </c>
      <c r="AL252" s="10">
        <v>3067.1678999999999</v>
      </c>
      <c r="AM252" s="10">
        <v>2.4610736198201586</v>
      </c>
      <c r="AN252" s="10">
        <v>4.0713454258568627</v>
      </c>
      <c r="AO252" s="10">
        <v>1595</v>
      </c>
      <c r="AP252" s="10">
        <v>1008</v>
      </c>
      <c r="AQ252" s="10">
        <v>-58.23</v>
      </c>
      <c r="AR252" s="10">
        <v>0.77</v>
      </c>
      <c r="AS252" s="10">
        <v>0.8</v>
      </c>
      <c r="AT252" s="10">
        <v>0.34</v>
      </c>
      <c r="AU252" s="10">
        <v>12487.5</v>
      </c>
      <c r="AV252" s="10">
        <v>1.1200000000000001</v>
      </c>
      <c r="AW252" s="12"/>
      <c r="AX252" s="9" t="s">
        <v>75</v>
      </c>
      <c r="AY252" s="9" t="s">
        <v>354</v>
      </c>
      <c r="AZ252" s="12" t="s">
        <v>77</v>
      </c>
      <c r="BA252" s="12"/>
      <c r="BB252" s="10">
        <v>0</v>
      </c>
      <c r="BC252" s="10">
        <v>14</v>
      </c>
      <c r="BD252" s="10">
        <v>18.95</v>
      </c>
      <c r="BE252" s="10">
        <v>0</v>
      </c>
      <c r="BF252" s="10">
        <v>0</v>
      </c>
      <c r="BG252" s="10">
        <v>0</v>
      </c>
      <c r="BH252" s="10">
        <v>0</v>
      </c>
      <c r="BI252" s="10">
        <v>2</v>
      </c>
      <c r="BJ252" s="10">
        <v>22855</v>
      </c>
      <c r="BK252" s="10">
        <v>22.660122942692841</v>
      </c>
      <c r="BL252" s="10">
        <v>2.0915042253701572</v>
      </c>
      <c r="BM252" s="10">
        <v>1557</v>
      </c>
      <c r="BN252" s="9" t="s">
        <v>78</v>
      </c>
      <c r="BO252" s="9" t="s">
        <v>78</v>
      </c>
      <c r="BP252" s="12"/>
      <c r="BQ252" s="12"/>
    </row>
    <row r="253" spans="1:69" s="13" customFormat="1" ht="15" customHeight="1" x14ac:dyDescent="0.25">
      <c r="A253" s="9" t="s">
        <v>65</v>
      </c>
      <c r="B253" s="9" t="s">
        <v>66</v>
      </c>
      <c r="C253" s="9" t="s">
        <v>240</v>
      </c>
      <c r="D253" s="9" t="s">
        <v>353</v>
      </c>
      <c r="E253" s="9" t="s">
        <v>69</v>
      </c>
      <c r="F253" s="10">
        <v>10.31</v>
      </c>
      <c r="G253" s="10">
        <v>11.46</v>
      </c>
      <c r="H253" s="9" t="s">
        <v>70</v>
      </c>
      <c r="I253" s="9"/>
      <c r="J253" s="10">
        <v>2012</v>
      </c>
      <c r="K253" s="9" t="s">
        <v>151</v>
      </c>
      <c r="L253" s="11">
        <v>41821</v>
      </c>
      <c r="M253" s="11">
        <v>41851</v>
      </c>
      <c r="N253" s="10">
        <v>341.59</v>
      </c>
      <c r="O253" s="10">
        <v>381.63</v>
      </c>
      <c r="P253" s="10">
        <v>382.83</v>
      </c>
      <c r="Q253" s="10">
        <v>-0.31</v>
      </c>
      <c r="R253" s="10">
        <v>381.63</v>
      </c>
      <c r="S253" s="10">
        <v>385.53</v>
      </c>
      <c r="T253" s="9" t="s">
        <v>83</v>
      </c>
      <c r="U253" s="9" t="s">
        <v>82</v>
      </c>
      <c r="V253" s="9" t="s">
        <v>74</v>
      </c>
      <c r="W253" s="10">
        <f>VLOOKUP(V253,Tables!$M$2:$N$9,2,FALSE)</f>
        <v>0.44</v>
      </c>
      <c r="X253" s="10">
        <f>VLOOKUP(V253,Tables!$M$2:$P$9,3,FALSE)</f>
        <v>0.19</v>
      </c>
      <c r="Y253" s="10">
        <f>VLOOKUP(V253,Tables!$M$2:$P$9,4,FALSE)</f>
        <v>2.5000000000000001E-2</v>
      </c>
      <c r="Z253" s="10">
        <v>19.2</v>
      </c>
      <c r="AA253" s="10">
        <v>7512.5</v>
      </c>
      <c r="AB253" s="10">
        <v>8021.0342369452637</v>
      </c>
      <c r="AC253" s="10">
        <v>6.34</v>
      </c>
      <c r="AD253" s="10">
        <v>84534</v>
      </c>
      <c r="AE253" s="10">
        <v>28875.969059999999</v>
      </c>
      <c r="AF253" s="10">
        <v>84064</v>
      </c>
      <c r="AG253" s="10">
        <v>32081.34432</v>
      </c>
      <c r="AH253" s="10">
        <v>0</v>
      </c>
      <c r="AI253" s="10">
        <v>0</v>
      </c>
      <c r="AJ253" s="10">
        <v>0</v>
      </c>
      <c r="AK253" s="10">
        <v>3205.3752599999998</v>
      </c>
      <c r="AL253" s="10">
        <v>3205.3752599999998</v>
      </c>
      <c r="AM253" s="10">
        <v>2.3437193434880381</v>
      </c>
      <c r="AN253" s="10">
        <v>2.3437193434880381</v>
      </c>
      <c r="AO253" s="10">
        <v>520</v>
      </c>
      <c r="AP253" s="10">
        <v>496</v>
      </c>
      <c r="AQ253" s="10">
        <v>-4.84</v>
      </c>
      <c r="AR253" s="10">
        <v>0.82</v>
      </c>
      <c r="AS253" s="10">
        <v>0.82</v>
      </c>
      <c r="AT253" s="10">
        <v>0.37</v>
      </c>
      <c r="AU253" s="10">
        <v>7512.5</v>
      </c>
      <c r="AV253" s="10">
        <v>1.1200000000000001</v>
      </c>
      <c r="AW253" s="12"/>
      <c r="AX253" s="9" t="s">
        <v>75</v>
      </c>
      <c r="AY253" s="9" t="s">
        <v>354</v>
      </c>
      <c r="AZ253" s="12" t="s">
        <v>77</v>
      </c>
      <c r="BA253" s="12"/>
      <c r="BB253" s="10">
        <v>0</v>
      </c>
      <c r="BC253" s="10">
        <v>8</v>
      </c>
      <c r="BD253" s="10">
        <v>22.85</v>
      </c>
      <c r="BE253" s="10">
        <v>0</v>
      </c>
      <c r="BF253" s="10">
        <v>0</v>
      </c>
      <c r="BG253" s="10">
        <v>0</v>
      </c>
      <c r="BH253" s="10">
        <v>0</v>
      </c>
      <c r="BI253" s="10">
        <v>2</v>
      </c>
      <c r="BJ253" s="10">
        <v>23325</v>
      </c>
      <c r="BK253" s="10">
        <v>23.12611540749554</v>
      </c>
      <c r="BL253" s="10">
        <v>2.1179949429947054</v>
      </c>
      <c r="BM253" s="10">
        <v>732</v>
      </c>
      <c r="BN253" s="9" t="s">
        <v>95</v>
      </c>
      <c r="BO253" s="9" t="s">
        <v>95</v>
      </c>
      <c r="BP253" s="12"/>
      <c r="BQ253" s="12"/>
    </row>
    <row r="254" spans="1:69" s="13" customFormat="1" ht="15" customHeight="1" x14ac:dyDescent="0.25">
      <c r="A254" s="9" t="s">
        <v>65</v>
      </c>
      <c r="B254" s="9" t="s">
        <v>66</v>
      </c>
      <c r="C254" s="9" t="s">
        <v>355</v>
      </c>
      <c r="D254" s="9" t="s">
        <v>356</v>
      </c>
      <c r="E254" s="9" t="s">
        <v>69</v>
      </c>
      <c r="F254" s="10">
        <v>2.0499999999999998</v>
      </c>
      <c r="G254" s="10">
        <v>2.74</v>
      </c>
      <c r="H254" s="9" t="s">
        <v>70</v>
      </c>
      <c r="I254" s="9"/>
      <c r="J254" s="10">
        <v>2012</v>
      </c>
      <c r="K254" s="9" t="s">
        <v>151</v>
      </c>
      <c r="L254" s="11">
        <v>41364</v>
      </c>
      <c r="M254" s="11">
        <v>41394</v>
      </c>
      <c r="N254" s="10">
        <v>20</v>
      </c>
      <c r="O254" s="10">
        <v>27</v>
      </c>
      <c r="P254" s="10">
        <v>26.22</v>
      </c>
      <c r="Q254" s="10">
        <v>2.97</v>
      </c>
      <c r="R254" s="10">
        <v>26.29</v>
      </c>
      <c r="S254" s="10">
        <v>28</v>
      </c>
      <c r="T254" s="9" t="s">
        <v>79</v>
      </c>
      <c r="U254" s="9" t="s">
        <v>73</v>
      </c>
      <c r="V254" s="9" t="s">
        <v>74</v>
      </c>
      <c r="W254" s="10">
        <f>VLOOKUP(V254,Tables!$M$2:$N$9,2,FALSE)</f>
        <v>0.44</v>
      </c>
      <c r="X254" s="10">
        <f>VLOOKUP(V254,Tables!$M$2:$P$9,3,FALSE)</f>
        <v>0.19</v>
      </c>
      <c r="Y254" s="10">
        <f>VLOOKUP(V254,Tables!$M$2:$P$9,4,FALSE)</f>
        <v>2.5000000000000001E-2</v>
      </c>
      <c r="Z254" s="10">
        <v>19.2</v>
      </c>
      <c r="AA254" s="10">
        <v>1023</v>
      </c>
      <c r="AB254" s="10">
        <v>1326.4586290285692</v>
      </c>
      <c r="AC254" s="10">
        <v>22.88</v>
      </c>
      <c r="AD254" s="10">
        <v>102475</v>
      </c>
      <c r="AE254" s="10">
        <v>2049.5</v>
      </c>
      <c r="AF254" s="10">
        <v>101325</v>
      </c>
      <c r="AG254" s="10">
        <v>2735.7750000000001</v>
      </c>
      <c r="AH254" s="10">
        <v>0</v>
      </c>
      <c r="AI254" s="10">
        <v>0</v>
      </c>
      <c r="AJ254" s="10">
        <v>0</v>
      </c>
      <c r="AK254" s="10">
        <v>686.27499999999998</v>
      </c>
      <c r="AL254" s="10">
        <v>614.33425</v>
      </c>
      <c r="AM254" s="10">
        <v>1.4906560781028013</v>
      </c>
      <c r="AN254" s="10">
        <v>1.6652172656823219</v>
      </c>
      <c r="AO254" s="10">
        <v>1150</v>
      </c>
      <c r="AP254" s="10">
        <v>1116</v>
      </c>
      <c r="AQ254" s="10">
        <v>-3.05</v>
      </c>
      <c r="AR254" s="10">
        <v>1.44</v>
      </c>
      <c r="AS254" s="10">
        <v>1.46</v>
      </c>
      <c r="AT254" s="10">
        <v>1</v>
      </c>
      <c r="AU254" s="10">
        <v>1023</v>
      </c>
      <c r="AV254" s="10">
        <v>1.7</v>
      </c>
      <c r="AW254" s="12"/>
      <c r="AX254" s="9" t="s">
        <v>75</v>
      </c>
      <c r="AY254" s="9" t="s">
        <v>357</v>
      </c>
      <c r="AZ254" s="12" t="s">
        <v>77</v>
      </c>
      <c r="BA254" s="12"/>
      <c r="BB254" s="10">
        <v>0</v>
      </c>
      <c r="BC254" s="10">
        <v>2</v>
      </c>
      <c r="BD254" s="10">
        <v>15.92</v>
      </c>
      <c r="BE254" s="10">
        <v>0</v>
      </c>
      <c r="BF254" s="10">
        <v>0</v>
      </c>
      <c r="BG254" s="10">
        <v>0</v>
      </c>
      <c r="BH254" s="10">
        <v>0</v>
      </c>
      <c r="BI254" s="10">
        <v>2</v>
      </c>
      <c r="BJ254" s="10">
        <v>5755</v>
      </c>
      <c r="BK254" s="10">
        <v>5.3744863653343291</v>
      </c>
      <c r="BL254" s="10">
        <v>2.0199270224793451</v>
      </c>
      <c r="BM254" s="10">
        <v>523</v>
      </c>
      <c r="BN254" s="9" t="s">
        <v>95</v>
      </c>
      <c r="BO254" s="9" t="s">
        <v>95</v>
      </c>
      <c r="BP254" s="12"/>
      <c r="BQ254" s="12"/>
    </row>
    <row r="255" spans="1:69" s="13" customFormat="1" ht="15" customHeight="1" x14ac:dyDescent="0.25">
      <c r="A255" s="9" t="s">
        <v>65</v>
      </c>
      <c r="B255" s="9" t="s">
        <v>66</v>
      </c>
      <c r="C255" s="9" t="s">
        <v>355</v>
      </c>
      <c r="D255" s="9" t="s">
        <v>356</v>
      </c>
      <c r="E255" s="9" t="s">
        <v>69</v>
      </c>
      <c r="F255" s="10">
        <v>2.74</v>
      </c>
      <c r="G255" s="10">
        <v>4</v>
      </c>
      <c r="H255" s="9" t="s">
        <v>70</v>
      </c>
      <c r="I255" s="9"/>
      <c r="J255" s="10">
        <v>2012</v>
      </c>
      <c r="K255" s="9" t="s">
        <v>151</v>
      </c>
      <c r="L255" s="11">
        <v>41394</v>
      </c>
      <c r="M255" s="11">
        <v>41425</v>
      </c>
      <c r="N255" s="10">
        <v>27</v>
      </c>
      <c r="O255" s="10">
        <v>40</v>
      </c>
      <c r="P255" s="10">
        <v>39.65</v>
      </c>
      <c r="Q255" s="10">
        <v>0.88</v>
      </c>
      <c r="R255" s="10">
        <v>39.630000000000003</v>
      </c>
      <c r="S255" s="10">
        <v>43.74</v>
      </c>
      <c r="T255" s="9" t="s">
        <v>79</v>
      </c>
      <c r="U255" s="9" t="s">
        <v>73</v>
      </c>
      <c r="V255" s="9" t="s">
        <v>74</v>
      </c>
      <c r="W255" s="10">
        <f>VLOOKUP(V255,Tables!$M$2:$N$9,2,FALSE)</f>
        <v>0.44</v>
      </c>
      <c r="X255" s="10">
        <f>VLOOKUP(V255,Tables!$M$2:$P$9,3,FALSE)</f>
        <v>0.19</v>
      </c>
      <c r="Y255" s="10">
        <f>VLOOKUP(V255,Tables!$M$2:$P$9,4,FALSE)</f>
        <v>2.5000000000000001E-2</v>
      </c>
      <c r="Z255" s="10">
        <v>19.2</v>
      </c>
      <c r="AA255" s="10">
        <v>1723</v>
      </c>
      <c r="AB255" s="10">
        <v>2289.1483769586021</v>
      </c>
      <c r="AC255" s="10">
        <v>24.73</v>
      </c>
      <c r="AD255" s="10">
        <v>101325</v>
      </c>
      <c r="AE255" s="10">
        <v>2735.7750000000001</v>
      </c>
      <c r="AF255" s="10">
        <v>100015</v>
      </c>
      <c r="AG255" s="10">
        <v>4000.6</v>
      </c>
      <c r="AH255" s="10">
        <v>0</v>
      </c>
      <c r="AI255" s="10">
        <v>0</v>
      </c>
      <c r="AJ255" s="10">
        <v>0</v>
      </c>
      <c r="AK255" s="10">
        <v>1264.825</v>
      </c>
      <c r="AL255" s="10">
        <v>1227.81945</v>
      </c>
      <c r="AM255" s="10">
        <v>1.3622437886664163</v>
      </c>
      <c r="AN255" s="10">
        <v>1.4033007866099532</v>
      </c>
      <c r="AO255" s="10">
        <v>1310</v>
      </c>
      <c r="AP255" s="10">
        <v>1002</v>
      </c>
      <c r="AQ255" s="10">
        <v>-30.74</v>
      </c>
      <c r="AR255" s="10">
        <v>1.67</v>
      </c>
      <c r="AS255" s="10">
        <v>1.68</v>
      </c>
      <c r="AT255" s="10">
        <v>1.27</v>
      </c>
      <c r="AU255" s="10">
        <v>1383</v>
      </c>
      <c r="AV255" s="10">
        <v>1.702</v>
      </c>
      <c r="AW255" s="12"/>
      <c r="AX255" s="9" t="s">
        <v>75</v>
      </c>
      <c r="AY255" s="9" t="s">
        <v>357</v>
      </c>
      <c r="AZ255" s="12" t="s">
        <v>77</v>
      </c>
      <c r="BA255" s="12"/>
      <c r="BB255" s="10">
        <v>0</v>
      </c>
      <c r="BC255" s="10">
        <v>3</v>
      </c>
      <c r="BD255" s="10">
        <v>17.97</v>
      </c>
      <c r="BE255" s="10">
        <v>0</v>
      </c>
      <c r="BF255" s="10">
        <v>0</v>
      </c>
      <c r="BG255" s="10">
        <v>0</v>
      </c>
      <c r="BH255" s="10">
        <v>0</v>
      </c>
      <c r="BI255" s="10">
        <v>2</v>
      </c>
      <c r="BJ255" s="10">
        <v>7065</v>
      </c>
      <c r="BK255" s="10">
        <v>6.5978707508404932</v>
      </c>
      <c r="BL255" s="10">
        <v>1.6856386371103338</v>
      </c>
      <c r="BM255" s="10">
        <v>1837</v>
      </c>
      <c r="BN255" s="9" t="s">
        <v>78</v>
      </c>
      <c r="BO255" s="9" t="s">
        <v>78</v>
      </c>
      <c r="BP255" s="12"/>
      <c r="BQ255" s="12"/>
    </row>
    <row r="256" spans="1:69" s="13" customFormat="1" ht="15" customHeight="1" x14ac:dyDescent="0.25">
      <c r="A256" s="9" t="s">
        <v>65</v>
      </c>
      <c r="B256" s="9" t="s">
        <v>66</v>
      </c>
      <c r="C256" s="9" t="s">
        <v>355</v>
      </c>
      <c r="D256" s="9" t="s">
        <v>356</v>
      </c>
      <c r="E256" s="9" t="s">
        <v>69</v>
      </c>
      <c r="F256" s="10">
        <v>4</v>
      </c>
      <c r="G256" s="10">
        <v>5.97</v>
      </c>
      <c r="H256" s="9" t="s">
        <v>70</v>
      </c>
      <c r="I256" s="9"/>
      <c r="J256" s="10">
        <v>2012</v>
      </c>
      <c r="K256" s="9" t="s">
        <v>151</v>
      </c>
      <c r="L256" s="11">
        <v>41425</v>
      </c>
      <c r="M256" s="11">
        <v>41455</v>
      </c>
      <c r="N256" s="10">
        <v>40</v>
      </c>
      <c r="O256" s="10">
        <v>60</v>
      </c>
      <c r="P256" s="10">
        <v>60.18</v>
      </c>
      <c r="Q256" s="10">
        <v>-0.3</v>
      </c>
      <c r="R256" s="10">
        <v>60.05</v>
      </c>
      <c r="S256" s="10">
        <v>61.85</v>
      </c>
      <c r="T256" s="9" t="s">
        <v>89</v>
      </c>
      <c r="U256" s="9" t="s">
        <v>90</v>
      </c>
      <c r="V256" s="9" t="s">
        <v>74</v>
      </c>
      <c r="W256" s="10">
        <f>VLOOKUP(V256,Tables!$M$2:$N$9,2,FALSE)</f>
        <v>0.44</v>
      </c>
      <c r="X256" s="10">
        <f>VLOOKUP(V256,Tables!$M$2:$P$9,3,FALSE)</f>
        <v>0.19</v>
      </c>
      <c r="Y256" s="10">
        <f>VLOOKUP(V256,Tables!$M$2:$P$9,4,FALSE)</f>
        <v>2.5000000000000001E-2</v>
      </c>
      <c r="Z256" s="10">
        <v>19.2</v>
      </c>
      <c r="AA256" s="10">
        <v>2734</v>
      </c>
      <c r="AB256" s="10">
        <v>2973.0239439767106</v>
      </c>
      <c r="AC256" s="10">
        <v>8.0399999999999991</v>
      </c>
      <c r="AD256" s="10">
        <v>100015</v>
      </c>
      <c r="AE256" s="10">
        <v>4000.6</v>
      </c>
      <c r="AF256" s="10">
        <v>99430</v>
      </c>
      <c r="AG256" s="10">
        <v>5965.8</v>
      </c>
      <c r="AH256" s="10">
        <v>0</v>
      </c>
      <c r="AI256" s="10">
        <v>0</v>
      </c>
      <c r="AJ256" s="10">
        <v>0</v>
      </c>
      <c r="AK256" s="10">
        <v>1965.2</v>
      </c>
      <c r="AL256" s="10">
        <v>1970.1714999999999</v>
      </c>
      <c r="AM256" s="10">
        <v>1.3912070018318745</v>
      </c>
      <c r="AN256" s="10">
        <v>1.3876964518063528</v>
      </c>
      <c r="AO256" s="10">
        <v>585</v>
      </c>
      <c r="AP256" s="10">
        <v>903</v>
      </c>
      <c r="AQ256" s="10">
        <v>35.22</v>
      </c>
      <c r="AR256" s="10">
        <v>1.85</v>
      </c>
      <c r="AS256" s="10">
        <v>1.85</v>
      </c>
      <c r="AT256" s="10">
        <v>1.35</v>
      </c>
      <c r="AU256" s="10">
        <v>2619</v>
      </c>
      <c r="AV256" s="10">
        <v>1.2929999999999999</v>
      </c>
      <c r="AW256" s="12"/>
      <c r="AX256" s="9" t="s">
        <v>75</v>
      </c>
      <c r="AY256" s="9" t="s">
        <v>357</v>
      </c>
      <c r="AZ256" s="12" t="s">
        <v>77</v>
      </c>
      <c r="BA256" s="12"/>
      <c r="BB256" s="10">
        <v>0</v>
      </c>
      <c r="BC256" s="10">
        <v>3</v>
      </c>
      <c r="BD256" s="10">
        <v>13.26</v>
      </c>
      <c r="BE256" s="10">
        <v>0</v>
      </c>
      <c r="BF256" s="10">
        <v>0</v>
      </c>
      <c r="BG256" s="10">
        <v>0</v>
      </c>
      <c r="BH256" s="10">
        <v>0</v>
      </c>
      <c r="BI256" s="10">
        <v>2</v>
      </c>
      <c r="BJ256" s="10">
        <v>7650</v>
      </c>
      <c r="BK256" s="10">
        <v>7.1441912588718717</v>
      </c>
      <c r="BL256" s="10">
        <v>1.5475523630652301</v>
      </c>
      <c r="BM256" s="10">
        <v>3263</v>
      </c>
      <c r="BN256" s="9" t="s">
        <v>78</v>
      </c>
      <c r="BO256" s="9" t="s">
        <v>78</v>
      </c>
      <c r="BP256" s="12"/>
      <c r="BQ256" s="12"/>
    </row>
    <row r="257" spans="1:69" s="13" customFormat="1" ht="15" customHeight="1" x14ac:dyDescent="0.25">
      <c r="A257" s="9" t="s">
        <v>65</v>
      </c>
      <c r="B257" s="9" t="s">
        <v>66</v>
      </c>
      <c r="C257" s="9" t="s">
        <v>355</v>
      </c>
      <c r="D257" s="9" t="s">
        <v>356</v>
      </c>
      <c r="E257" s="9" t="s">
        <v>69</v>
      </c>
      <c r="F257" s="10">
        <v>2.15</v>
      </c>
      <c r="G257" s="10">
        <v>7.77</v>
      </c>
      <c r="H257" s="9" t="s">
        <v>70</v>
      </c>
      <c r="I257" s="9"/>
      <c r="J257" s="10">
        <v>2012</v>
      </c>
      <c r="K257" s="9" t="s">
        <v>151</v>
      </c>
      <c r="L257" s="11">
        <v>41460</v>
      </c>
      <c r="M257" s="11">
        <v>41639</v>
      </c>
      <c r="N257" s="10">
        <v>55.54</v>
      </c>
      <c r="O257" s="10">
        <v>230</v>
      </c>
      <c r="P257" s="10">
        <v>226.89</v>
      </c>
      <c r="Q257" s="10">
        <v>1.37</v>
      </c>
      <c r="R257" s="10">
        <v>223.57</v>
      </c>
      <c r="S257" s="10">
        <v>254.58</v>
      </c>
      <c r="T257" s="9" t="s">
        <v>81</v>
      </c>
      <c r="U257" s="9" t="s">
        <v>82</v>
      </c>
      <c r="V257" s="9" t="s">
        <v>74</v>
      </c>
      <c r="W257" s="10">
        <f>VLOOKUP(V257,Tables!$M$2:$N$9,2,FALSE)</f>
        <v>0.44</v>
      </c>
      <c r="X257" s="10">
        <f>VLOOKUP(V257,Tables!$M$2:$P$9,3,FALSE)</f>
        <v>0.19</v>
      </c>
      <c r="Y257" s="10">
        <f>VLOOKUP(V257,Tables!$M$2:$P$9,4,FALSE)</f>
        <v>2.5000000000000001E-2</v>
      </c>
      <c r="Z257" s="10">
        <v>19.2</v>
      </c>
      <c r="AA257" s="10">
        <v>29933.5</v>
      </c>
      <c r="AB257" s="10">
        <v>35279.038760542724</v>
      </c>
      <c r="AC257" s="10">
        <v>15.15</v>
      </c>
      <c r="AD257" s="10">
        <v>108641</v>
      </c>
      <c r="AE257" s="10">
        <v>6033.9211400000004</v>
      </c>
      <c r="AF257" s="10">
        <v>94579</v>
      </c>
      <c r="AG257" s="10">
        <v>21753.17</v>
      </c>
      <c r="AH257" s="10">
        <v>0</v>
      </c>
      <c r="AI257" s="10">
        <v>0</v>
      </c>
      <c r="AJ257" s="10">
        <v>0</v>
      </c>
      <c r="AK257" s="10">
        <v>15719.24886</v>
      </c>
      <c r="AL257" s="10">
        <v>15111.105890000001</v>
      </c>
      <c r="AM257" s="10">
        <v>1.9042576567491278</v>
      </c>
      <c r="AN257" s="10">
        <v>1.980894066780972</v>
      </c>
      <c r="AO257" s="10">
        <v>14162</v>
      </c>
      <c r="AP257" s="10">
        <v>5047</v>
      </c>
      <c r="AQ257" s="10">
        <v>-180.6</v>
      </c>
      <c r="AR257" s="10">
        <v>1.36</v>
      </c>
      <c r="AS257" s="10">
        <v>1.39</v>
      </c>
      <c r="AT257" s="10">
        <v>0.79</v>
      </c>
      <c r="AU257" s="10">
        <v>14600</v>
      </c>
      <c r="AV257" s="10">
        <v>1.1439999999999999</v>
      </c>
      <c r="AW257" s="12"/>
      <c r="AX257" s="9" t="s">
        <v>75</v>
      </c>
      <c r="AY257" s="9" t="s">
        <v>357</v>
      </c>
      <c r="AZ257" s="12" t="s">
        <v>77</v>
      </c>
      <c r="BA257" s="12"/>
      <c r="BB257" s="10">
        <v>0</v>
      </c>
      <c r="BC257" s="10">
        <v>35</v>
      </c>
      <c r="BD257" s="10">
        <v>22.73</v>
      </c>
      <c r="BE257" s="10">
        <v>0</v>
      </c>
      <c r="BF257" s="10">
        <v>0</v>
      </c>
      <c r="BG257" s="10">
        <v>0</v>
      </c>
      <c r="BH257" s="10">
        <v>0</v>
      </c>
      <c r="BI257" s="10">
        <v>2</v>
      </c>
      <c r="BJ257" s="10">
        <v>22027</v>
      </c>
      <c r="BK257" s="10">
        <v>20.57060141949944</v>
      </c>
      <c r="BL257" s="10">
        <v>1.8177353873560511</v>
      </c>
      <c r="BM257" s="10">
        <v>3568</v>
      </c>
      <c r="BN257" s="9" t="s">
        <v>78</v>
      </c>
      <c r="BO257" s="9" t="s">
        <v>134</v>
      </c>
      <c r="BP257" s="12"/>
      <c r="BQ257" s="12"/>
    </row>
    <row r="258" spans="1:69" s="13" customFormat="1" ht="15" customHeight="1" x14ac:dyDescent="0.25">
      <c r="A258" s="9" t="s">
        <v>65</v>
      </c>
      <c r="B258" s="9" t="s">
        <v>66</v>
      </c>
      <c r="C258" s="9" t="s">
        <v>355</v>
      </c>
      <c r="D258" s="9" t="s">
        <v>356</v>
      </c>
      <c r="E258" s="9" t="s">
        <v>69</v>
      </c>
      <c r="F258" s="10">
        <v>8.44</v>
      </c>
      <c r="G258" s="10">
        <v>10.43</v>
      </c>
      <c r="H258" s="9" t="s">
        <v>70</v>
      </c>
      <c r="I258" s="9"/>
      <c r="J258" s="10">
        <v>2012</v>
      </c>
      <c r="K258" s="9" t="s">
        <v>151</v>
      </c>
      <c r="L258" s="11">
        <v>41759</v>
      </c>
      <c r="M258" s="11">
        <v>41821</v>
      </c>
      <c r="N258" s="10">
        <v>253.3</v>
      </c>
      <c r="O258" s="10">
        <v>316.17</v>
      </c>
      <c r="P258" s="10">
        <v>320.3</v>
      </c>
      <c r="Q258" s="10">
        <v>-1.29</v>
      </c>
      <c r="R258" s="10">
        <v>306.86</v>
      </c>
      <c r="S258" s="10">
        <v>326.49</v>
      </c>
      <c r="T258" s="9" t="s">
        <v>83</v>
      </c>
      <c r="U258" s="9" t="s">
        <v>82</v>
      </c>
      <c r="V258" s="9" t="s">
        <v>74</v>
      </c>
      <c r="W258" s="10">
        <f>VLOOKUP(V258,Tables!$M$2:$N$9,2,FALSE)</f>
        <v>0.44</v>
      </c>
      <c r="X258" s="10">
        <f>VLOOKUP(V258,Tables!$M$2:$P$9,3,FALSE)</f>
        <v>0.19</v>
      </c>
      <c r="Y258" s="10">
        <f>VLOOKUP(V258,Tables!$M$2:$P$9,4,FALSE)</f>
        <v>2.5000000000000001E-2</v>
      </c>
      <c r="Z258" s="10">
        <v>19.2</v>
      </c>
      <c r="AA258" s="10">
        <v>12550</v>
      </c>
      <c r="AB258" s="10">
        <v>13773.578123604215</v>
      </c>
      <c r="AC258" s="10">
        <v>8.8800000000000008</v>
      </c>
      <c r="AD258" s="10">
        <v>93319</v>
      </c>
      <c r="AE258" s="10">
        <v>23637.702700000002</v>
      </c>
      <c r="AF258" s="10">
        <v>92324</v>
      </c>
      <c r="AG258" s="10">
        <v>29190.07908</v>
      </c>
      <c r="AH258" s="10">
        <v>0</v>
      </c>
      <c r="AI258" s="10">
        <v>0</v>
      </c>
      <c r="AJ258" s="10">
        <v>0</v>
      </c>
      <c r="AK258" s="10">
        <v>5552.3763799999997</v>
      </c>
      <c r="AL258" s="10">
        <v>4692.8399399999998</v>
      </c>
      <c r="AM258" s="10">
        <v>2.2602934565469783</v>
      </c>
      <c r="AN258" s="10">
        <v>2.674286820018839</v>
      </c>
      <c r="AO258" s="10">
        <v>985</v>
      </c>
      <c r="AP258" s="10">
        <v>1071</v>
      </c>
      <c r="AQ258" s="10">
        <v>8.0299999999999994</v>
      </c>
      <c r="AR258" s="10">
        <v>0.77</v>
      </c>
      <c r="AS258" s="10">
        <v>0.78</v>
      </c>
      <c r="AT258" s="10">
        <v>0.36</v>
      </c>
      <c r="AU258" s="10">
        <v>12550</v>
      </c>
      <c r="AV258" s="10">
        <v>1.1200000000000001</v>
      </c>
      <c r="AW258" s="12"/>
      <c r="AX258" s="9" t="s">
        <v>75</v>
      </c>
      <c r="AY258" s="9" t="s">
        <v>357</v>
      </c>
      <c r="AZ258" s="12" t="s">
        <v>77</v>
      </c>
      <c r="BA258" s="12"/>
      <c r="BB258" s="10">
        <v>0</v>
      </c>
      <c r="BC258" s="10">
        <v>15</v>
      </c>
      <c r="BD258" s="10">
        <v>18.95</v>
      </c>
      <c r="BE258" s="10">
        <v>0</v>
      </c>
      <c r="BF258" s="10">
        <v>0</v>
      </c>
      <c r="BG258" s="10">
        <v>0</v>
      </c>
      <c r="BH258" s="10">
        <v>0</v>
      </c>
      <c r="BI258" s="10">
        <v>2</v>
      </c>
      <c r="BJ258" s="10">
        <v>24287</v>
      </c>
      <c r="BK258" s="10">
        <v>22.68117295480015</v>
      </c>
      <c r="BL258" s="10">
        <v>2.1966668390273942</v>
      </c>
      <c r="BM258" s="10">
        <v>519</v>
      </c>
      <c r="BN258" s="9" t="s">
        <v>78</v>
      </c>
      <c r="BO258" s="9" t="s">
        <v>78</v>
      </c>
      <c r="BP258" s="12"/>
      <c r="BQ258" s="12"/>
    </row>
    <row r="259" spans="1:69" s="13" customFormat="1" ht="15" customHeight="1" x14ac:dyDescent="0.25">
      <c r="A259" s="9" t="s">
        <v>65</v>
      </c>
      <c r="B259" s="9" t="s">
        <v>66</v>
      </c>
      <c r="C259" s="9" t="s">
        <v>355</v>
      </c>
      <c r="D259" s="9" t="s">
        <v>356</v>
      </c>
      <c r="E259" s="9" t="s">
        <v>69</v>
      </c>
      <c r="F259" s="10">
        <v>10.43</v>
      </c>
      <c r="G259" s="10">
        <v>11.77</v>
      </c>
      <c r="H259" s="9" t="s">
        <v>70</v>
      </c>
      <c r="I259" s="9"/>
      <c r="J259" s="10">
        <v>2012</v>
      </c>
      <c r="K259" s="9" t="s">
        <v>151</v>
      </c>
      <c r="L259" s="11">
        <v>41821</v>
      </c>
      <c r="M259" s="11">
        <v>41851</v>
      </c>
      <c r="N259" s="10">
        <v>316.17</v>
      </c>
      <c r="O259" s="10">
        <v>358.86</v>
      </c>
      <c r="P259" s="10">
        <v>360.06</v>
      </c>
      <c r="Q259" s="10">
        <v>-0.33</v>
      </c>
      <c r="R259" s="10">
        <v>358.86</v>
      </c>
      <c r="S259" s="10">
        <v>360.54</v>
      </c>
      <c r="T259" s="9" t="s">
        <v>83</v>
      </c>
      <c r="U259" s="9" t="s">
        <v>82</v>
      </c>
      <c r="V259" s="9" t="s">
        <v>74</v>
      </c>
      <c r="W259" s="10">
        <f>VLOOKUP(V259,Tables!$M$2:$N$9,2,FALSE)</f>
        <v>0.44</v>
      </c>
      <c r="X259" s="10">
        <f>VLOOKUP(V259,Tables!$M$2:$P$9,3,FALSE)</f>
        <v>0.19</v>
      </c>
      <c r="Y259" s="10">
        <f>VLOOKUP(V259,Tables!$M$2:$P$9,4,FALSE)</f>
        <v>2.5000000000000001E-2</v>
      </c>
      <c r="Z259" s="10">
        <v>19.2</v>
      </c>
      <c r="AA259" s="10">
        <v>8425</v>
      </c>
      <c r="AB259" s="10">
        <v>8513.6713537076266</v>
      </c>
      <c r="AC259" s="10">
        <v>1.04</v>
      </c>
      <c r="AD259" s="10">
        <v>92324</v>
      </c>
      <c r="AE259" s="10">
        <v>29190.07908</v>
      </c>
      <c r="AF259" s="10">
        <v>91819</v>
      </c>
      <c r="AG259" s="10">
        <v>32950.166340000003</v>
      </c>
      <c r="AH259" s="10">
        <v>0</v>
      </c>
      <c r="AI259" s="10">
        <v>0</v>
      </c>
      <c r="AJ259" s="10">
        <v>0</v>
      </c>
      <c r="AK259" s="10">
        <v>3760.0872599999998</v>
      </c>
      <c r="AL259" s="10">
        <v>3760.0872599999998</v>
      </c>
      <c r="AM259" s="10">
        <v>2.2406394898399244</v>
      </c>
      <c r="AN259" s="10">
        <v>2.2406394898399244</v>
      </c>
      <c r="AO259" s="10">
        <v>555</v>
      </c>
      <c r="AP259" s="10">
        <v>527</v>
      </c>
      <c r="AQ259" s="10">
        <v>-5.31</v>
      </c>
      <c r="AR259" s="10">
        <v>0.9</v>
      </c>
      <c r="AS259" s="10">
        <v>0.9</v>
      </c>
      <c r="AT259" s="10">
        <v>0.42</v>
      </c>
      <c r="AU259" s="10">
        <v>8425</v>
      </c>
      <c r="AV259" s="10">
        <v>1.1200000000000001</v>
      </c>
      <c r="AW259" s="12"/>
      <c r="AX259" s="9" t="s">
        <v>75</v>
      </c>
      <c r="AY259" s="9" t="s">
        <v>357</v>
      </c>
      <c r="AZ259" s="12" t="s">
        <v>77</v>
      </c>
      <c r="BA259" s="12"/>
      <c r="BB259" s="10">
        <v>0</v>
      </c>
      <c r="BC259" s="10">
        <v>8</v>
      </c>
      <c r="BD259" s="10">
        <v>22.85</v>
      </c>
      <c r="BE259" s="10">
        <v>0</v>
      </c>
      <c r="BF259" s="10">
        <v>0</v>
      </c>
      <c r="BG259" s="10">
        <v>0</v>
      </c>
      <c r="BH259" s="10">
        <v>0</v>
      </c>
      <c r="BI259" s="10">
        <v>2</v>
      </c>
      <c r="BJ259" s="10">
        <v>24792</v>
      </c>
      <c r="BK259" s="10">
        <v>23.152782966006725</v>
      </c>
      <c r="BL259" s="10">
        <v>2.201909648783682</v>
      </c>
      <c r="BM259" s="10">
        <v>449</v>
      </c>
      <c r="BN259" s="9" t="s">
        <v>134</v>
      </c>
      <c r="BO259" s="9" t="s">
        <v>134</v>
      </c>
      <c r="BP259" s="12"/>
      <c r="BQ259" s="12"/>
    </row>
    <row r="260" spans="1:69" s="13" customFormat="1" ht="15" customHeight="1" x14ac:dyDescent="0.25">
      <c r="A260" s="9" t="s">
        <v>65</v>
      </c>
      <c r="B260" s="9" t="s">
        <v>66</v>
      </c>
      <c r="C260" s="9" t="s">
        <v>306</v>
      </c>
      <c r="D260" s="9" t="s">
        <v>307</v>
      </c>
      <c r="E260" s="9" t="s">
        <v>69</v>
      </c>
      <c r="F260" s="10">
        <v>0.93</v>
      </c>
      <c r="G260" s="10">
        <v>1.32</v>
      </c>
      <c r="H260" s="9" t="s">
        <v>70</v>
      </c>
      <c r="I260" s="9"/>
      <c r="J260" s="10">
        <v>2012</v>
      </c>
      <c r="K260" s="9" t="s">
        <v>185</v>
      </c>
      <c r="L260" s="11">
        <v>41364</v>
      </c>
      <c r="M260" s="11">
        <v>41394</v>
      </c>
      <c r="N260" s="10">
        <v>13</v>
      </c>
      <c r="O260" s="10">
        <v>18.7</v>
      </c>
      <c r="P260" s="10">
        <v>18.13</v>
      </c>
      <c r="Q260" s="10">
        <v>3.14</v>
      </c>
      <c r="R260" s="10">
        <v>18.190000000000001</v>
      </c>
      <c r="S260" s="10">
        <v>19.5</v>
      </c>
      <c r="T260" s="9" t="s">
        <v>79</v>
      </c>
      <c r="U260" s="9" t="s">
        <v>73</v>
      </c>
      <c r="V260" s="9" t="s">
        <v>74</v>
      </c>
      <c r="W260" s="10">
        <f>VLOOKUP(V260,Tables!$M$2:$N$9,2,FALSE)</f>
        <v>0.44</v>
      </c>
      <c r="X260" s="10">
        <f>VLOOKUP(V260,Tables!$M$2:$P$9,3,FALSE)</f>
        <v>0.19</v>
      </c>
      <c r="Y260" s="10">
        <f>VLOOKUP(V260,Tables!$M$2:$P$9,4,FALSE)</f>
        <v>2.5000000000000001E-2</v>
      </c>
      <c r="Z260" s="10">
        <v>19.2</v>
      </c>
      <c r="AA260" s="10">
        <v>570</v>
      </c>
      <c r="AB260" s="10">
        <v>721.67485659401041</v>
      </c>
      <c r="AC260" s="10">
        <v>21.02</v>
      </c>
      <c r="AD260" s="10">
        <v>71450</v>
      </c>
      <c r="AE260" s="10">
        <v>928.85</v>
      </c>
      <c r="AF260" s="10">
        <v>70555</v>
      </c>
      <c r="AG260" s="10">
        <v>1319.3785</v>
      </c>
      <c r="AH260" s="10">
        <v>0</v>
      </c>
      <c r="AI260" s="10">
        <v>0</v>
      </c>
      <c r="AJ260" s="10">
        <v>0</v>
      </c>
      <c r="AK260" s="10">
        <v>390.52850000000001</v>
      </c>
      <c r="AL260" s="10">
        <v>354.54545000000002</v>
      </c>
      <c r="AM260" s="10">
        <v>1.4595605698431739</v>
      </c>
      <c r="AN260" s="10">
        <v>1.6076923283037479</v>
      </c>
      <c r="AO260" s="10">
        <v>895</v>
      </c>
      <c r="AP260" s="10">
        <v>775</v>
      </c>
      <c r="AQ260" s="10">
        <v>-15.48</v>
      </c>
      <c r="AR260" s="10">
        <v>1.71</v>
      </c>
      <c r="AS260" s="10">
        <v>1.73</v>
      </c>
      <c r="AT260" s="10">
        <v>1.21</v>
      </c>
      <c r="AU260" s="10">
        <v>567</v>
      </c>
      <c r="AV260" s="10">
        <v>1.7</v>
      </c>
      <c r="AW260" s="12"/>
      <c r="AX260" s="9" t="s">
        <v>75</v>
      </c>
      <c r="AY260" s="9" t="s">
        <v>308</v>
      </c>
      <c r="AZ260" s="12" t="s">
        <v>77</v>
      </c>
      <c r="BA260" s="12"/>
      <c r="BB260" s="10">
        <v>0</v>
      </c>
      <c r="BC260" s="10">
        <v>2</v>
      </c>
      <c r="BD260" s="10">
        <v>15.92</v>
      </c>
      <c r="BE260" s="10">
        <v>0</v>
      </c>
      <c r="BF260" s="10">
        <v>0</v>
      </c>
      <c r="BG260" s="10">
        <v>0</v>
      </c>
      <c r="BH260" s="10">
        <v>0</v>
      </c>
      <c r="BI260" s="10">
        <v>2</v>
      </c>
      <c r="BJ260" s="10">
        <v>7065</v>
      </c>
      <c r="BK260" s="10">
        <v>9.102035557845916</v>
      </c>
      <c r="BL260" s="10">
        <v>1.9393816171822482</v>
      </c>
      <c r="BM260" s="10">
        <v>449</v>
      </c>
      <c r="BN260" s="9" t="s">
        <v>95</v>
      </c>
      <c r="BO260" s="9" t="s">
        <v>95</v>
      </c>
      <c r="BP260" s="12"/>
      <c r="BQ260" s="12"/>
    </row>
    <row r="261" spans="1:69" s="13" customFormat="1" ht="15" customHeight="1" x14ac:dyDescent="0.25">
      <c r="A261" s="9" t="s">
        <v>65</v>
      </c>
      <c r="B261" s="9" t="s">
        <v>66</v>
      </c>
      <c r="C261" s="9" t="s">
        <v>306</v>
      </c>
      <c r="D261" s="9" t="s">
        <v>307</v>
      </c>
      <c r="E261" s="9" t="s">
        <v>69</v>
      </c>
      <c r="F261" s="10">
        <v>1.32</v>
      </c>
      <c r="G261" s="10">
        <v>1.94</v>
      </c>
      <c r="H261" s="9" t="s">
        <v>70</v>
      </c>
      <c r="I261" s="9"/>
      <c r="J261" s="10">
        <v>2012</v>
      </c>
      <c r="K261" s="9" t="s">
        <v>185</v>
      </c>
      <c r="L261" s="11">
        <v>41394</v>
      </c>
      <c r="M261" s="11">
        <v>41425</v>
      </c>
      <c r="N261" s="10">
        <v>18.7</v>
      </c>
      <c r="O261" s="10">
        <v>28</v>
      </c>
      <c r="P261" s="10">
        <v>27.91</v>
      </c>
      <c r="Q261" s="10">
        <v>0.32</v>
      </c>
      <c r="R261" s="10">
        <v>27.94</v>
      </c>
      <c r="S261" s="10">
        <v>32.64</v>
      </c>
      <c r="T261" s="9" t="s">
        <v>79</v>
      </c>
      <c r="U261" s="9" t="s">
        <v>73</v>
      </c>
      <c r="V261" s="9" t="s">
        <v>74</v>
      </c>
      <c r="W261" s="10">
        <f>VLOOKUP(V261,Tables!$M$2:$N$9,2,FALSE)</f>
        <v>0.44</v>
      </c>
      <c r="X261" s="10">
        <f>VLOOKUP(V261,Tables!$M$2:$P$9,3,FALSE)</f>
        <v>0.19</v>
      </c>
      <c r="Y261" s="10">
        <f>VLOOKUP(V261,Tables!$M$2:$P$9,4,FALSE)</f>
        <v>2.5000000000000001E-2</v>
      </c>
      <c r="Z261" s="10">
        <v>19.2</v>
      </c>
      <c r="AA261" s="10">
        <v>846</v>
      </c>
      <c r="AB261" s="10">
        <v>1291.0803853979762</v>
      </c>
      <c r="AC261" s="10">
        <v>34.47</v>
      </c>
      <c r="AD261" s="10">
        <v>70555</v>
      </c>
      <c r="AE261" s="10">
        <v>1319.3785</v>
      </c>
      <c r="AF261" s="10">
        <v>69425</v>
      </c>
      <c r="AG261" s="10">
        <v>1943.9</v>
      </c>
      <c r="AH261" s="10">
        <v>0</v>
      </c>
      <c r="AI261" s="10">
        <v>0</v>
      </c>
      <c r="AJ261" s="10">
        <v>0</v>
      </c>
      <c r="AK261" s="10">
        <v>624.52149999999995</v>
      </c>
      <c r="AL261" s="10">
        <v>620.35599999999999</v>
      </c>
      <c r="AM261" s="10">
        <v>1.3546371101715473</v>
      </c>
      <c r="AN261" s="10">
        <v>1.3637330822946825</v>
      </c>
      <c r="AO261" s="10">
        <v>1130</v>
      </c>
      <c r="AP261" s="10">
        <v>775</v>
      </c>
      <c r="AQ261" s="10">
        <v>-45.81</v>
      </c>
      <c r="AR261" s="10">
        <v>1.69</v>
      </c>
      <c r="AS261" s="10">
        <v>1.7</v>
      </c>
      <c r="AT261" s="10">
        <v>1.3</v>
      </c>
      <c r="AU261" s="10">
        <v>846</v>
      </c>
      <c r="AV261" s="10">
        <v>1.702</v>
      </c>
      <c r="AW261" s="12"/>
      <c r="AX261" s="9" t="s">
        <v>75</v>
      </c>
      <c r="AY261" s="9" t="s">
        <v>308</v>
      </c>
      <c r="AZ261" s="12" t="s">
        <v>77</v>
      </c>
      <c r="BA261" s="12"/>
      <c r="BB261" s="10">
        <v>0</v>
      </c>
      <c r="BC261" s="10">
        <v>3</v>
      </c>
      <c r="BD261" s="10">
        <v>17.97</v>
      </c>
      <c r="BE261" s="10">
        <v>0</v>
      </c>
      <c r="BF261" s="10">
        <v>0</v>
      </c>
      <c r="BG261" s="10">
        <v>0</v>
      </c>
      <c r="BH261" s="10">
        <v>0</v>
      </c>
      <c r="BI261" s="10">
        <v>2</v>
      </c>
      <c r="BJ261" s="10">
        <v>8195</v>
      </c>
      <c r="BK261" s="10">
        <v>10.55784591600103</v>
      </c>
      <c r="BL261" s="10">
        <v>1.6474670053063631</v>
      </c>
      <c r="BM261" s="10">
        <v>449</v>
      </c>
      <c r="BN261" s="9" t="s">
        <v>95</v>
      </c>
      <c r="BO261" s="9" t="s">
        <v>95</v>
      </c>
      <c r="BP261" s="12"/>
      <c r="BQ261" s="12"/>
    </row>
    <row r="262" spans="1:69" s="13" customFormat="1" ht="15" customHeight="1" x14ac:dyDescent="0.25">
      <c r="A262" s="9" t="s">
        <v>65</v>
      </c>
      <c r="B262" s="9" t="s">
        <v>66</v>
      </c>
      <c r="C262" s="9" t="s">
        <v>306</v>
      </c>
      <c r="D262" s="9" t="s">
        <v>307</v>
      </c>
      <c r="E262" s="9" t="s">
        <v>69</v>
      </c>
      <c r="F262" s="10">
        <v>1.94</v>
      </c>
      <c r="G262" s="10">
        <v>3.17</v>
      </c>
      <c r="H262" s="9" t="s">
        <v>70</v>
      </c>
      <c r="I262" s="9"/>
      <c r="J262" s="10">
        <v>2012</v>
      </c>
      <c r="K262" s="9" t="s">
        <v>185</v>
      </c>
      <c r="L262" s="11">
        <v>41425</v>
      </c>
      <c r="M262" s="11">
        <v>41455</v>
      </c>
      <c r="N262" s="10">
        <v>28</v>
      </c>
      <c r="O262" s="10">
        <v>46</v>
      </c>
      <c r="P262" s="10">
        <v>45.72</v>
      </c>
      <c r="Q262" s="10">
        <v>0.61</v>
      </c>
      <c r="R262" s="10">
        <v>45.51</v>
      </c>
      <c r="S262" s="10">
        <v>47.19</v>
      </c>
      <c r="T262" s="9" t="s">
        <v>79</v>
      </c>
      <c r="U262" s="9" t="s">
        <v>73</v>
      </c>
      <c r="V262" s="9" t="s">
        <v>74</v>
      </c>
      <c r="W262" s="10">
        <f>VLOOKUP(V262,Tables!$M$2:$N$9,2,FALSE)</f>
        <v>0.44</v>
      </c>
      <c r="X262" s="10">
        <f>VLOOKUP(V262,Tables!$M$2:$P$9,3,FALSE)</f>
        <v>0.19</v>
      </c>
      <c r="Y262" s="10">
        <f>VLOOKUP(V262,Tables!$M$2:$P$9,4,FALSE)</f>
        <v>2.5000000000000001E-2</v>
      </c>
      <c r="Z262" s="10">
        <v>19.2</v>
      </c>
      <c r="AA262" s="10">
        <v>1607</v>
      </c>
      <c r="AB262" s="10">
        <v>1746.4896328691079</v>
      </c>
      <c r="AC262" s="10">
        <v>7.99</v>
      </c>
      <c r="AD262" s="10">
        <v>69425</v>
      </c>
      <c r="AE262" s="10">
        <v>1943.9</v>
      </c>
      <c r="AF262" s="10">
        <v>68830</v>
      </c>
      <c r="AG262" s="10">
        <v>3166.18</v>
      </c>
      <c r="AH262" s="10">
        <v>0</v>
      </c>
      <c r="AI262" s="10">
        <v>0</v>
      </c>
      <c r="AJ262" s="10">
        <v>0</v>
      </c>
      <c r="AK262" s="10">
        <v>1222.28</v>
      </c>
      <c r="AL262" s="10">
        <v>1188.5533</v>
      </c>
      <c r="AM262" s="10">
        <v>1.314756029714959</v>
      </c>
      <c r="AN262" s="10">
        <v>1.3520638914552676</v>
      </c>
      <c r="AO262" s="10">
        <v>595</v>
      </c>
      <c r="AP262" s="10">
        <v>636</v>
      </c>
      <c r="AQ262" s="10">
        <v>6.45</v>
      </c>
      <c r="AR262" s="10">
        <v>2.14</v>
      </c>
      <c r="AS262" s="10">
        <v>2.15</v>
      </c>
      <c r="AT262" s="10">
        <v>1.65</v>
      </c>
      <c r="AU262" s="10">
        <v>1307</v>
      </c>
      <c r="AV262" s="10">
        <v>1.7010000000000001</v>
      </c>
      <c r="AW262" s="12"/>
      <c r="AX262" s="9" t="s">
        <v>75</v>
      </c>
      <c r="AY262" s="9" t="s">
        <v>308</v>
      </c>
      <c r="AZ262" s="12" t="s">
        <v>77</v>
      </c>
      <c r="BA262" s="12"/>
      <c r="BB262" s="10">
        <v>0</v>
      </c>
      <c r="BC262" s="10">
        <v>3</v>
      </c>
      <c r="BD262" s="10">
        <v>13.26</v>
      </c>
      <c r="BE262" s="10">
        <v>0</v>
      </c>
      <c r="BF262" s="10">
        <v>0</v>
      </c>
      <c r="BG262" s="10">
        <v>0</v>
      </c>
      <c r="BH262" s="10">
        <v>0</v>
      </c>
      <c r="BI262" s="10">
        <v>2</v>
      </c>
      <c r="BJ262" s="10">
        <v>8790</v>
      </c>
      <c r="BK262" s="10">
        <v>11.324400927595981</v>
      </c>
      <c r="BL262" s="10">
        <v>1.4711891309984992</v>
      </c>
      <c r="BM262" s="10">
        <v>449</v>
      </c>
      <c r="BN262" s="9" t="s">
        <v>95</v>
      </c>
      <c r="BO262" s="9" t="s">
        <v>95</v>
      </c>
      <c r="BP262" s="12"/>
      <c r="BQ262" s="12"/>
    </row>
    <row r="263" spans="1:69" s="13" customFormat="1" ht="15" customHeight="1" x14ac:dyDescent="0.25">
      <c r="A263" s="9" t="s">
        <v>65</v>
      </c>
      <c r="B263" s="9" t="s">
        <v>66</v>
      </c>
      <c r="C263" s="9" t="s">
        <v>306</v>
      </c>
      <c r="D263" s="9" t="s">
        <v>307</v>
      </c>
      <c r="E263" s="9" t="s">
        <v>69</v>
      </c>
      <c r="F263" s="10">
        <v>3.17</v>
      </c>
      <c r="G263" s="10">
        <v>3.5</v>
      </c>
      <c r="H263" s="9" t="s">
        <v>70</v>
      </c>
      <c r="I263" s="9"/>
      <c r="J263" s="10">
        <v>2012</v>
      </c>
      <c r="K263" s="9" t="s">
        <v>185</v>
      </c>
      <c r="L263" s="11">
        <v>41455</v>
      </c>
      <c r="M263" s="11">
        <v>41475</v>
      </c>
      <c r="N263" s="10">
        <v>46</v>
      </c>
      <c r="O263" s="10">
        <v>48.01</v>
      </c>
      <c r="P263" s="10">
        <v>60.36</v>
      </c>
      <c r="Q263" s="10">
        <v>-20.46</v>
      </c>
      <c r="R263" s="10">
        <v>60.43</v>
      </c>
      <c r="S263" s="10">
        <v>61.6</v>
      </c>
      <c r="T263" s="9" t="s">
        <v>89</v>
      </c>
      <c r="U263" s="9" t="s">
        <v>90</v>
      </c>
      <c r="V263" s="9" t="s">
        <v>74</v>
      </c>
      <c r="W263" s="10">
        <f>VLOOKUP(V263,Tables!$M$2:$N$9,2,FALSE)</f>
        <v>0.44</v>
      </c>
      <c r="X263" s="10">
        <f>VLOOKUP(V263,Tables!$M$2:$P$9,3,FALSE)</f>
        <v>0.19</v>
      </c>
      <c r="Y263" s="10">
        <f>VLOOKUP(V263,Tables!$M$2:$P$9,4,FALSE)</f>
        <v>2.5000000000000001E-2</v>
      </c>
      <c r="Z263" s="10">
        <v>19.2</v>
      </c>
      <c r="AA263" s="10">
        <v>1341.5</v>
      </c>
      <c r="AB263" s="10">
        <v>1468.904871982106</v>
      </c>
      <c r="AC263" s="10">
        <v>8.67</v>
      </c>
      <c r="AD263" s="10">
        <v>68830</v>
      </c>
      <c r="AE263" s="10">
        <v>3166.18</v>
      </c>
      <c r="AF263" s="10">
        <v>72845</v>
      </c>
      <c r="AG263" s="10">
        <v>3497.28845</v>
      </c>
      <c r="AH263" s="10">
        <v>0</v>
      </c>
      <c r="AI263" s="10">
        <v>0</v>
      </c>
      <c r="AJ263" s="10">
        <v>0</v>
      </c>
      <c r="AK263" s="10">
        <v>331.10845</v>
      </c>
      <c r="AL263" s="10">
        <v>1235.8433500000001</v>
      </c>
      <c r="AM263" s="10">
        <v>4.0515426290087131</v>
      </c>
      <c r="AN263" s="10">
        <v>1.0854935619469894</v>
      </c>
      <c r="AO263" s="10">
        <v>825</v>
      </c>
      <c r="AP263" s="10">
        <v>421</v>
      </c>
      <c r="AQ263" s="10">
        <v>-95.96</v>
      </c>
      <c r="AR263" s="10">
        <v>2.0099999999999998</v>
      </c>
      <c r="AS263" s="10">
        <v>1.79</v>
      </c>
      <c r="AT263" s="10">
        <v>0.21</v>
      </c>
      <c r="AU263" s="10">
        <v>1277.5</v>
      </c>
      <c r="AV263" s="10">
        <v>1.26</v>
      </c>
      <c r="AW263" s="12"/>
      <c r="AX263" s="9" t="s">
        <v>75</v>
      </c>
      <c r="AY263" s="9" t="s">
        <v>308</v>
      </c>
      <c r="AZ263" s="12" t="s">
        <v>77</v>
      </c>
      <c r="BA263" s="12"/>
      <c r="BB263" s="10">
        <v>0</v>
      </c>
      <c r="BC263" s="10">
        <v>3</v>
      </c>
      <c r="BD263" s="10">
        <v>21.5</v>
      </c>
      <c r="BE263" s="10">
        <v>0</v>
      </c>
      <c r="BF263" s="10">
        <v>0</v>
      </c>
      <c r="BG263" s="10">
        <v>0</v>
      </c>
      <c r="BH263" s="10">
        <v>0</v>
      </c>
      <c r="BI263" s="10">
        <v>2</v>
      </c>
      <c r="BJ263" s="10">
        <v>9615</v>
      </c>
      <c r="BK263" s="10">
        <v>12.387271321824272</v>
      </c>
      <c r="BL263" s="10">
        <v>1.768226434641009</v>
      </c>
      <c r="BM263" s="10">
        <v>913</v>
      </c>
      <c r="BN263" s="9" t="s">
        <v>95</v>
      </c>
      <c r="BO263" s="9" t="s">
        <v>95</v>
      </c>
      <c r="BP263" s="12"/>
      <c r="BQ263" s="12"/>
    </row>
    <row r="264" spans="1:69" s="13" customFormat="1" ht="15" customHeight="1" x14ac:dyDescent="0.25">
      <c r="A264" s="9" t="s">
        <v>65</v>
      </c>
      <c r="B264" s="9" t="s">
        <v>66</v>
      </c>
      <c r="C264" s="9" t="s">
        <v>306</v>
      </c>
      <c r="D264" s="9" t="s">
        <v>307</v>
      </c>
      <c r="E264" s="9" t="s">
        <v>69</v>
      </c>
      <c r="F264" s="10">
        <v>5.35</v>
      </c>
      <c r="G264" s="10">
        <v>6.59</v>
      </c>
      <c r="H264" s="9" t="s">
        <v>70</v>
      </c>
      <c r="I264" s="9"/>
      <c r="J264" s="10">
        <v>2012</v>
      </c>
      <c r="K264" s="9" t="s">
        <v>185</v>
      </c>
      <c r="L264" s="11">
        <v>41759</v>
      </c>
      <c r="M264" s="11">
        <v>41821</v>
      </c>
      <c r="N264" s="10">
        <v>245</v>
      </c>
      <c r="O264" s="10">
        <v>306.51</v>
      </c>
      <c r="P264" s="10">
        <v>311.17</v>
      </c>
      <c r="Q264" s="10">
        <v>-1.5</v>
      </c>
      <c r="R264" s="10">
        <v>276.60000000000002</v>
      </c>
      <c r="S264" s="10">
        <v>317.35000000000002</v>
      </c>
      <c r="T264" s="9" t="s">
        <v>83</v>
      </c>
      <c r="U264" s="9" t="s">
        <v>82</v>
      </c>
      <c r="V264" s="9" t="s">
        <v>74</v>
      </c>
      <c r="W264" s="10">
        <f>VLOOKUP(V264,Tables!$M$2:$N$9,2,FALSE)</f>
        <v>0.44</v>
      </c>
      <c r="X264" s="10">
        <f>VLOOKUP(V264,Tables!$M$2:$P$9,3,FALSE)</f>
        <v>0.19</v>
      </c>
      <c r="Y264" s="10">
        <f>VLOOKUP(V264,Tables!$M$2:$P$9,4,FALSE)</f>
        <v>2.5000000000000001E-2</v>
      </c>
      <c r="Z264" s="10">
        <v>19.2</v>
      </c>
      <c r="AA264" s="10">
        <v>8050</v>
      </c>
      <c r="AB264" s="10">
        <v>8819.1820377329404</v>
      </c>
      <c r="AC264" s="10">
        <v>8.7200000000000006</v>
      </c>
      <c r="AD264" s="10">
        <v>61180</v>
      </c>
      <c r="AE264" s="10">
        <v>14989.1</v>
      </c>
      <c r="AF264" s="10">
        <v>60195</v>
      </c>
      <c r="AG264" s="10">
        <v>18450.369449999998</v>
      </c>
      <c r="AH264" s="10">
        <v>0</v>
      </c>
      <c r="AI264" s="10">
        <v>0</v>
      </c>
      <c r="AJ264" s="10">
        <v>0</v>
      </c>
      <c r="AK264" s="10">
        <v>3461.2694499999998</v>
      </c>
      <c r="AL264" s="10">
        <v>1660.837</v>
      </c>
      <c r="AM264" s="10">
        <v>2.3257362988599457</v>
      </c>
      <c r="AN264" s="10">
        <v>4.8469536745628865</v>
      </c>
      <c r="AO264" s="10">
        <v>985</v>
      </c>
      <c r="AP264" s="10">
        <v>693</v>
      </c>
      <c r="AQ264" s="10">
        <v>-42.14</v>
      </c>
      <c r="AR264" s="10">
        <v>0.78</v>
      </c>
      <c r="AS264" s="10">
        <v>0.82</v>
      </c>
      <c r="AT264" s="10">
        <v>0.36</v>
      </c>
      <c r="AU264" s="10">
        <v>8050</v>
      </c>
      <c r="AV264" s="10">
        <v>1.1200000000000001</v>
      </c>
      <c r="AW264" s="12"/>
      <c r="AX264" s="9" t="s">
        <v>75</v>
      </c>
      <c r="AY264" s="9" t="s">
        <v>308</v>
      </c>
      <c r="AZ264" s="12" t="s">
        <v>77</v>
      </c>
      <c r="BA264" s="12"/>
      <c r="BB264" s="10">
        <v>0</v>
      </c>
      <c r="BC264" s="10">
        <v>14</v>
      </c>
      <c r="BD264" s="10">
        <v>18.95</v>
      </c>
      <c r="BE264" s="10">
        <v>0</v>
      </c>
      <c r="BF264" s="10">
        <v>0</v>
      </c>
      <c r="BG264" s="10">
        <v>0</v>
      </c>
      <c r="BH264" s="10">
        <v>0</v>
      </c>
      <c r="BI264" s="10">
        <v>2</v>
      </c>
      <c r="BJ264" s="10">
        <v>22265</v>
      </c>
      <c r="BK264" s="10">
        <v>28.684617366658077</v>
      </c>
      <c r="BL264" s="10">
        <v>2.068632733093692</v>
      </c>
      <c r="BM264" s="10">
        <v>449</v>
      </c>
      <c r="BN264" s="9" t="s">
        <v>95</v>
      </c>
      <c r="BO264" s="9" t="s">
        <v>95</v>
      </c>
      <c r="BP264" s="12"/>
      <c r="BQ264" s="12"/>
    </row>
    <row r="265" spans="1:69" s="13" customFormat="1" ht="15" customHeight="1" x14ac:dyDescent="0.25">
      <c r="A265" s="9" t="s">
        <v>65</v>
      </c>
      <c r="B265" s="9" t="s">
        <v>66</v>
      </c>
      <c r="C265" s="9" t="s">
        <v>306</v>
      </c>
      <c r="D265" s="9" t="s">
        <v>307</v>
      </c>
      <c r="E265" s="9" t="s">
        <v>69</v>
      </c>
      <c r="F265" s="10">
        <v>6.59</v>
      </c>
      <c r="G265" s="10">
        <v>7.36</v>
      </c>
      <c r="H265" s="9" t="s">
        <v>70</v>
      </c>
      <c r="I265" s="9"/>
      <c r="J265" s="10">
        <v>2012</v>
      </c>
      <c r="K265" s="9" t="s">
        <v>185</v>
      </c>
      <c r="L265" s="11">
        <v>41821</v>
      </c>
      <c r="M265" s="11">
        <v>41851</v>
      </c>
      <c r="N265" s="10">
        <v>306.51</v>
      </c>
      <c r="O265" s="10">
        <v>345.16</v>
      </c>
      <c r="P265" s="10">
        <v>346.26</v>
      </c>
      <c r="Q265" s="10">
        <v>-0.32</v>
      </c>
      <c r="R265" s="10">
        <v>345.17</v>
      </c>
      <c r="S265" s="10">
        <v>351.03</v>
      </c>
      <c r="T265" s="9" t="s">
        <v>83</v>
      </c>
      <c r="U265" s="9" t="s">
        <v>82</v>
      </c>
      <c r="V265" s="9" t="s">
        <v>74</v>
      </c>
      <c r="W265" s="10">
        <f>VLOOKUP(V265,Tables!$M$2:$N$9,2,FALSE)</f>
        <v>0.44</v>
      </c>
      <c r="X265" s="10">
        <f>VLOOKUP(V265,Tables!$M$2:$P$9,3,FALSE)</f>
        <v>0.19</v>
      </c>
      <c r="Y265" s="10">
        <f>VLOOKUP(V265,Tables!$M$2:$P$9,4,FALSE)</f>
        <v>2.5000000000000001E-2</v>
      </c>
      <c r="Z265" s="10">
        <v>19.2</v>
      </c>
      <c r="AA265" s="10">
        <v>4875</v>
      </c>
      <c r="AB265" s="10">
        <v>5472.4171852552663</v>
      </c>
      <c r="AC265" s="10">
        <v>10.92</v>
      </c>
      <c r="AD265" s="10">
        <v>60195</v>
      </c>
      <c r="AE265" s="10">
        <v>18450.369449999998</v>
      </c>
      <c r="AF265" s="10">
        <v>59700</v>
      </c>
      <c r="AG265" s="10">
        <v>20606.052</v>
      </c>
      <c r="AH265" s="10">
        <v>0</v>
      </c>
      <c r="AI265" s="10">
        <v>0</v>
      </c>
      <c r="AJ265" s="10">
        <v>0</v>
      </c>
      <c r="AK265" s="10">
        <v>2155.68255</v>
      </c>
      <c r="AL265" s="10">
        <v>2156.2795500000002</v>
      </c>
      <c r="AM265" s="10">
        <v>2.2614647040678602</v>
      </c>
      <c r="AN265" s="10">
        <v>2.2608385818990864</v>
      </c>
      <c r="AO265" s="10">
        <v>550</v>
      </c>
      <c r="AP265" s="10">
        <v>341</v>
      </c>
      <c r="AQ265" s="10">
        <v>-61.29</v>
      </c>
      <c r="AR265" s="10">
        <v>0.83</v>
      </c>
      <c r="AS265" s="10">
        <v>0.83</v>
      </c>
      <c r="AT265" s="10">
        <v>0.4</v>
      </c>
      <c r="AU265" s="10">
        <v>4875</v>
      </c>
      <c r="AV265" s="10">
        <v>1.1200000000000001</v>
      </c>
      <c r="AW265" s="12"/>
      <c r="AX265" s="9" t="s">
        <v>75</v>
      </c>
      <c r="AY265" s="9" t="s">
        <v>308</v>
      </c>
      <c r="AZ265" s="12" t="s">
        <v>77</v>
      </c>
      <c r="BA265" s="12"/>
      <c r="BB265" s="10">
        <v>0</v>
      </c>
      <c r="BC265" s="10">
        <v>8</v>
      </c>
      <c r="BD265" s="10">
        <v>22.85</v>
      </c>
      <c r="BE265" s="10">
        <v>0</v>
      </c>
      <c r="BF265" s="10">
        <v>0</v>
      </c>
      <c r="BG265" s="10">
        <v>0</v>
      </c>
      <c r="BH265" s="10">
        <v>0</v>
      </c>
      <c r="BI265" s="10">
        <v>2</v>
      </c>
      <c r="BJ265" s="10">
        <v>22760</v>
      </c>
      <c r="BK265" s="10">
        <v>29.322339603195054</v>
      </c>
      <c r="BL265" s="10">
        <v>2.0894324629578889</v>
      </c>
      <c r="BM265" s="10">
        <v>449</v>
      </c>
      <c r="BN265" s="9" t="s">
        <v>95</v>
      </c>
      <c r="BO265" s="9" t="s">
        <v>95</v>
      </c>
      <c r="BP265" s="12"/>
      <c r="BQ265" s="12"/>
    </row>
    <row r="266" spans="1:69" s="13" customFormat="1" ht="15" customHeight="1" x14ac:dyDescent="0.25">
      <c r="A266" s="9" t="s">
        <v>65</v>
      </c>
      <c r="B266" s="9" t="s">
        <v>66</v>
      </c>
      <c r="C266" s="9" t="s">
        <v>334</v>
      </c>
      <c r="D266" s="9" t="s">
        <v>335</v>
      </c>
      <c r="E266" s="9" t="s">
        <v>69</v>
      </c>
      <c r="F266" s="10">
        <v>1.57</v>
      </c>
      <c r="G266" s="10">
        <v>2.17</v>
      </c>
      <c r="H266" s="9" t="s">
        <v>70</v>
      </c>
      <c r="I266" s="9"/>
      <c r="J266" s="10">
        <v>2012</v>
      </c>
      <c r="K266" s="9" t="s">
        <v>151</v>
      </c>
      <c r="L266" s="11">
        <v>41364</v>
      </c>
      <c r="M266" s="11">
        <v>41394</v>
      </c>
      <c r="N266" s="10">
        <v>15.5</v>
      </c>
      <c r="O266" s="10">
        <v>21.5</v>
      </c>
      <c r="P266" s="10">
        <v>21.23</v>
      </c>
      <c r="Q266" s="10">
        <v>1.27</v>
      </c>
      <c r="R266" s="10">
        <v>21.3</v>
      </c>
      <c r="S266" s="10">
        <v>22.64</v>
      </c>
      <c r="T266" s="9" t="s">
        <v>79</v>
      </c>
      <c r="U266" s="9" t="s">
        <v>73</v>
      </c>
      <c r="V266" s="9" t="s">
        <v>74</v>
      </c>
      <c r="W266" s="10">
        <f>VLOOKUP(V266,Tables!$M$2:$N$9,2,FALSE)</f>
        <v>0.44</v>
      </c>
      <c r="X266" s="10">
        <f>VLOOKUP(V266,Tables!$M$2:$P$9,3,FALSE)</f>
        <v>0.19</v>
      </c>
      <c r="Y266" s="10">
        <f>VLOOKUP(V266,Tables!$M$2:$P$9,4,FALSE)</f>
        <v>2.5000000000000001E-2</v>
      </c>
      <c r="Z266" s="10">
        <v>19.2</v>
      </c>
      <c r="AA266" s="10">
        <v>915</v>
      </c>
      <c r="AB266" s="10">
        <v>1143.3272518834192</v>
      </c>
      <c r="AC266" s="10">
        <v>19.97</v>
      </c>
      <c r="AD266" s="10">
        <v>101410</v>
      </c>
      <c r="AE266" s="10">
        <v>1571.855</v>
      </c>
      <c r="AF266" s="10">
        <v>100790</v>
      </c>
      <c r="AG266" s="10">
        <v>2166.9850000000001</v>
      </c>
      <c r="AH266" s="10">
        <v>0</v>
      </c>
      <c r="AI266" s="10">
        <v>0</v>
      </c>
      <c r="AJ266" s="10">
        <v>0</v>
      </c>
      <c r="AK266" s="10">
        <v>595.13</v>
      </c>
      <c r="AL266" s="10">
        <v>574.97199999999998</v>
      </c>
      <c r="AM266" s="10">
        <v>1.5374792062238503</v>
      </c>
      <c r="AN266" s="10">
        <v>1.5913818412027021</v>
      </c>
      <c r="AO266" s="10">
        <v>620</v>
      </c>
      <c r="AP266" s="10">
        <v>1116</v>
      </c>
      <c r="AQ266" s="10">
        <v>44.44</v>
      </c>
      <c r="AR266" s="10">
        <v>1.65</v>
      </c>
      <c r="AS266" s="10">
        <v>1.65</v>
      </c>
      <c r="AT266" s="10">
        <v>1.0900000000000001</v>
      </c>
      <c r="AU266" s="10">
        <v>915</v>
      </c>
      <c r="AV266" s="10">
        <v>1.7</v>
      </c>
      <c r="AW266" s="12"/>
      <c r="AX266" s="9" t="s">
        <v>75</v>
      </c>
      <c r="AY266" s="9" t="s">
        <v>336</v>
      </c>
      <c r="AZ266" s="12" t="s">
        <v>77</v>
      </c>
      <c r="BA266" s="12"/>
      <c r="BB266" s="10">
        <v>0</v>
      </c>
      <c r="BC266" s="10">
        <v>2</v>
      </c>
      <c r="BD266" s="10">
        <v>15.92</v>
      </c>
      <c r="BE266" s="10">
        <v>0</v>
      </c>
      <c r="BF266" s="10">
        <v>0</v>
      </c>
      <c r="BG266" s="10">
        <v>0</v>
      </c>
      <c r="BH266" s="10">
        <v>0</v>
      </c>
      <c r="BI266" s="10">
        <v>2</v>
      </c>
      <c r="BJ266" s="10">
        <v>5930</v>
      </c>
      <c r="BK266" s="10">
        <v>5.5565967016491751</v>
      </c>
      <c r="BL266" s="10">
        <v>2.0467795181569151</v>
      </c>
      <c r="BM266" s="10">
        <v>1001</v>
      </c>
      <c r="BN266" s="9" t="s">
        <v>78</v>
      </c>
      <c r="BO266" s="9" t="s">
        <v>78</v>
      </c>
      <c r="BP266" s="12"/>
      <c r="BQ266" s="12"/>
    </row>
    <row r="267" spans="1:69" s="13" customFormat="1" ht="15" customHeight="1" x14ac:dyDescent="0.25">
      <c r="A267" s="9" t="s">
        <v>65</v>
      </c>
      <c r="B267" s="9" t="s">
        <v>66</v>
      </c>
      <c r="C267" s="9" t="s">
        <v>334</v>
      </c>
      <c r="D267" s="9" t="s">
        <v>335</v>
      </c>
      <c r="E267" s="9" t="s">
        <v>69</v>
      </c>
      <c r="F267" s="10">
        <v>2.17</v>
      </c>
      <c r="G267" s="10">
        <v>3.3</v>
      </c>
      <c r="H267" s="9" t="s">
        <v>70</v>
      </c>
      <c r="I267" s="9"/>
      <c r="J267" s="10">
        <v>2012</v>
      </c>
      <c r="K267" s="9" t="s">
        <v>151</v>
      </c>
      <c r="L267" s="11">
        <v>41394</v>
      </c>
      <c r="M267" s="11">
        <v>41425</v>
      </c>
      <c r="N267" s="10">
        <v>21.5</v>
      </c>
      <c r="O267" s="10">
        <v>33</v>
      </c>
      <c r="P267" s="10">
        <v>32.54</v>
      </c>
      <c r="Q267" s="10">
        <v>1.41</v>
      </c>
      <c r="R267" s="10">
        <v>32.630000000000003</v>
      </c>
      <c r="S267" s="10">
        <v>36.380000000000003</v>
      </c>
      <c r="T267" s="9" t="s">
        <v>79</v>
      </c>
      <c r="U267" s="9" t="s">
        <v>73</v>
      </c>
      <c r="V267" s="9" t="s">
        <v>74</v>
      </c>
      <c r="W267" s="10">
        <f>VLOOKUP(V267,Tables!$M$2:$N$9,2,FALSE)</f>
        <v>0.44</v>
      </c>
      <c r="X267" s="10">
        <f>VLOOKUP(V267,Tables!$M$2:$P$9,3,FALSE)</f>
        <v>0.19</v>
      </c>
      <c r="Y267" s="10">
        <f>VLOOKUP(V267,Tables!$M$2:$P$9,4,FALSE)</f>
        <v>2.5000000000000001E-2</v>
      </c>
      <c r="Z267" s="10">
        <v>19.2</v>
      </c>
      <c r="AA267" s="10">
        <v>1475</v>
      </c>
      <c r="AB267" s="10">
        <v>1996.9300626754123</v>
      </c>
      <c r="AC267" s="10">
        <v>26.14</v>
      </c>
      <c r="AD267" s="10">
        <v>100790</v>
      </c>
      <c r="AE267" s="10">
        <v>2166.9850000000001</v>
      </c>
      <c r="AF267" s="10">
        <v>100100</v>
      </c>
      <c r="AG267" s="10">
        <v>3303.3</v>
      </c>
      <c r="AH267" s="10">
        <v>0</v>
      </c>
      <c r="AI267" s="10">
        <v>0</v>
      </c>
      <c r="AJ267" s="10">
        <v>0</v>
      </c>
      <c r="AK267" s="10">
        <v>1136.3150000000001</v>
      </c>
      <c r="AL267" s="10">
        <v>1099.278</v>
      </c>
      <c r="AM267" s="10">
        <v>1.29805555677783</v>
      </c>
      <c r="AN267" s="10">
        <v>1.3417897929368185</v>
      </c>
      <c r="AO267" s="10">
        <v>690</v>
      </c>
      <c r="AP267" s="10">
        <v>1080</v>
      </c>
      <c r="AQ267" s="10">
        <v>36.11</v>
      </c>
      <c r="AR267" s="10">
        <v>1.77</v>
      </c>
      <c r="AS267" s="10">
        <v>1.78</v>
      </c>
      <c r="AT267" s="10">
        <v>1.38</v>
      </c>
      <c r="AU267" s="10">
        <v>1425</v>
      </c>
      <c r="AV267" s="10">
        <v>1.702</v>
      </c>
      <c r="AW267" s="12"/>
      <c r="AX267" s="9" t="s">
        <v>75</v>
      </c>
      <c r="AY267" s="9" t="s">
        <v>336</v>
      </c>
      <c r="AZ267" s="12" t="s">
        <v>77</v>
      </c>
      <c r="BA267" s="12"/>
      <c r="BB267" s="10">
        <v>0</v>
      </c>
      <c r="BC267" s="10">
        <v>3</v>
      </c>
      <c r="BD267" s="10">
        <v>17.97</v>
      </c>
      <c r="BE267" s="10">
        <v>0</v>
      </c>
      <c r="BF267" s="10">
        <v>0</v>
      </c>
      <c r="BG267" s="10">
        <v>0</v>
      </c>
      <c r="BH267" s="10">
        <v>0</v>
      </c>
      <c r="BI267" s="10">
        <v>2</v>
      </c>
      <c r="BJ267" s="10">
        <v>6620</v>
      </c>
      <c r="BK267" s="10">
        <v>6.2031484257871066</v>
      </c>
      <c r="BL267" s="10">
        <v>1.6471650431697435</v>
      </c>
      <c r="BM267" s="10">
        <v>634</v>
      </c>
      <c r="BN267" s="9" t="s">
        <v>78</v>
      </c>
      <c r="BO267" s="9" t="s">
        <v>78</v>
      </c>
      <c r="BP267" s="12"/>
      <c r="BQ267" s="12"/>
    </row>
    <row r="268" spans="1:69" s="13" customFormat="1" ht="15" customHeight="1" x14ac:dyDescent="0.25">
      <c r="A268" s="9" t="s">
        <v>65</v>
      </c>
      <c r="B268" s="9" t="s">
        <v>66</v>
      </c>
      <c r="C268" s="9" t="s">
        <v>334</v>
      </c>
      <c r="D268" s="9" t="s">
        <v>335</v>
      </c>
      <c r="E268" s="9" t="s">
        <v>69</v>
      </c>
      <c r="F268" s="10">
        <v>3.3</v>
      </c>
      <c r="G268" s="10">
        <v>5.18</v>
      </c>
      <c r="H268" s="9" t="s">
        <v>70</v>
      </c>
      <c r="I268" s="9"/>
      <c r="J268" s="10">
        <v>2012</v>
      </c>
      <c r="K268" s="9" t="s">
        <v>151</v>
      </c>
      <c r="L268" s="11">
        <v>41425</v>
      </c>
      <c r="M268" s="11">
        <v>41455</v>
      </c>
      <c r="N268" s="10">
        <v>33</v>
      </c>
      <c r="O268" s="10">
        <v>52</v>
      </c>
      <c r="P268" s="10">
        <v>51.49</v>
      </c>
      <c r="Q268" s="10">
        <v>0.99</v>
      </c>
      <c r="R268" s="10">
        <v>51.34</v>
      </c>
      <c r="S268" s="10">
        <v>53.48</v>
      </c>
      <c r="T268" s="9" t="s">
        <v>89</v>
      </c>
      <c r="U268" s="9" t="s">
        <v>90</v>
      </c>
      <c r="V268" s="9" t="s">
        <v>74</v>
      </c>
      <c r="W268" s="10">
        <f>VLOOKUP(V268,Tables!$M$2:$N$9,2,FALSE)</f>
        <v>0.44</v>
      </c>
      <c r="X268" s="10">
        <f>VLOOKUP(V268,Tables!$M$2:$P$9,3,FALSE)</f>
        <v>0.19</v>
      </c>
      <c r="Y268" s="10">
        <f>VLOOKUP(V268,Tables!$M$2:$P$9,4,FALSE)</f>
        <v>2.5000000000000001E-2</v>
      </c>
      <c r="Z268" s="10">
        <v>19.2</v>
      </c>
      <c r="AA268" s="10">
        <v>2455</v>
      </c>
      <c r="AB268" s="10">
        <v>2728.7746024542603</v>
      </c>
      <c r="AC268" s="10">
        <v>10.029999999999999</v>
      </c>
      <c r="AD268" s="10">
        <v>100100</v>
      </c>
      <c r="AE268" s="10">
        <v>3303.3</v>
      </c>
      <c r="AF268" s="10">
        <v>99520</v>
      </c>
      <c r="AG268" s="10">
        <v>5175.04</v>
      </c>
      <c r="AH268" s="10">
        <v>0</v>
      </c>
      <c r="AI268" s="10">
        <v>0</v>
      </c>
      <c r="AJ268" s="10">
        <v>0</v>
      </c>
      <c r="AK268" s="10">
        <v>1871.74</v>
      </c>
      <c r="AL268" s="10">
        <v>1806.0568000000001</v>
      </c>
      <c r="AM268" s="10">
        <v>1.3116137925139175</v>
      </c>
      <c r="AN268" s="10">
        <v>1.3593149451335085</v>
      </c>
      <c r="AO268" s="10">
        <v>580</v>
      </c>
      <c r="AP268" s="10">
        <v>906</v>
      </c>
      <c r="AQ268" s="10">
        <v>35.979999999999997</v>
      </c>
      <c r="AR268" s="10">
        <v>1.96</v>
      </c>
      <c r="AS268" s="10">
        <v>1.98</v>
      </c>
      <c r="AT268" s="10">
        <v>1.52</v>
      </c>
      <c r="AU268" s="10">
        <v>1800</v>
      </c>
      <c r="AV268" s="10">
        <v>1.2929999999999999</v>
      </c>
      <c r="AW268" s="12"/>
      <c r="AX268" s="9" t="s">
        <v>75</v>
      </c>
      <c r="AY268" s="9" t="s">
        <v>336</v>
      </c>
      <c r="AZ268" s="12" t="s">
        <v>77</v>
      </c>
      <c r="BA268" s="12"/>
      <c r="BB268" s="10">
        <v>0</v>
      </c>
      <c r="BC268" s="10">
        <v>3</v>
      </c>
      <c r="BD268" s="10">
        <v>13.26</v>
      </c>
      <c r="BE268" s="10">
        <v>0</v>
      </c>
      <c r="BF268" s="10">
        <v>0</v>
      </c>
      <c r="BG268" s="10">
        <v>0</v>
      </c>
      <c r="BH268" s="10">
        <v>0</v>
      </c>
      <c r="BI268" s="10">
        <v>2</v>
      </c>
      <c r="BJ268" s="10">
        <v>7200</v>
      </c>
      <c r="BK268" s="10">
        <v>6.746626686656672</v>
      </c>
      <c r="BL268" s="10">
        <v>1.480802683134478</v>
      </c>
      <c r="BM268" s="10">
        <v>938</v>
      </c>
      <c r="BN268" s="9" t="s">
        <v>78</v>
      </c>
      <c r="BO268" s="9" t="s">
        <v>78</v>
      </c>
      <c r="BP268" s="12"/>
      <c r="BQ268" s="12"/>
    </row>
    <row r="269" spans="1:69" s="13" customFormat="1" ht="15" customHeight="1" x14ac:dyDescent="0.25">
      <c r="A269" s="9" t="s">
        <v>65</v>
      </c>
      <c r="B269" s="9" t="s">
        <v>66</v>
      </c>
      <c r="C269" s="9" t="s">
        <v>334</v>
      </c>
      <c r="D269" s="9" t="s">
        <v>335</v>
      </c>
      <c r="E269" s="9" t="s">
        <v>69</v>
      </c>
      <c r="F269" s="10">
        <v>1.88</v>
      </c>
      <c r="G269" s="10">
        <v>8.08</v>
      </c>
      <c r="H269" s="9" t="s">
        <v>70</v>
      </c>
      <c r="I269" s="9"/>
      <c r="J269" s="10">
        <v>2012</v>
      </c>
      <c r="K269" s="9" t="s">
        <v>151</v>
      </c>
      <c r="L269" s="11">
        <v>41463</v>
      </c>
      <c r="M269" s="11">
        <v>41639</v>
      </c>
      <c r="N269" s="10">
        <v>49.86</v>
      </c>
      <c r="O269" s="10">
        <v>234</v>
      </c>
      <c r="P269" s="10">
        <v>213.62</v>
      </c>
      <c r="Q269" s="10">
        <v>9.5399999999999991</v>
      </c>
      <c r="R269" s="10">
        <v>210.98</v>
      </c>
      <c r="S269" s="10">
        <v>238.76</v>
      </c>
      <c r="T269" s="9" t="s">
        <v>81</v>
      </c>
      <c r="U269" s="9" t="s">
        <v>82</v>
      </c>
      <c r="V269" s="9" t="s">
        <v>74</v>
      </c>
      <c r="W269" s="10">
        <f>VLOOKUP(V269,Tables!$M$2:$N$9,2,FALSE)</f>
        <v>0.44</v>
      </c>
      <c r="X269" s="10">
        <f>VLOOKUP(V269,Tables!$M$2:$P$9,3,FALSE)</f>
        <v>0.19</v>
      </c>
      <c r="Y269" s="10">
        <f>VLOOKUP(V269,Tables!$M$2:$P$9,4,FALSE)</f>
        <v>2.5000000000000001E-2</v>
      </c>
      <c r="Z269" s="10">
        <v>19.2</v>
      </c>
      <c r="AA269" s="10">
        <v>27600</v>
      </c>
      <c r="AB269" s="10">
        <v>32288.420446353219</v>
      </c>
      <c r="AC269" s="10">
        <v>14.52</v>
      </c>
      <c r="AD269" s="10">
        <v>105534</v>
      </c>
      <c r="AE269" s="10">
        <v>5261.9252399999996</v>
      </c>
      <c r="AF269" s="10">
        <v>96637</v>
      </c>
      <c r="AG269" s="10">
        <v>22613.058000000001</v>
      </c>
      <c r="AH269" s="10">
        <v>0</v>
      </c>
      <c r="AI269" s="10">
        <v>0</v>
      </c>
      <c r="AJ269" s="10">
        <v>0</v>
      </c>
      <c r="AK269" s="10">
        <v>17351.13276</v>
      </c>
      <c r="AL269" s="10">
        <v>15126.54902</v>
      </c>
      <c r="AM269" s="10">
        <v>1.5906742448324163</v>
      </c>
      <c r="AN269" s="10">
        <v>1.8246065221821495</v>
      </c>
      <c r="AO269" s="10">
        <v>8547</v>
      </c>
      <c r="AP269" s="10">
        <v>4938</v>
      </c>
      <c r="AQ269" s="10">
        <v>-73.09</v>
      </c>
      <c r="AR269" s="10">
        <v>1.32</v>
      </c>
      <c r="AS269" s="10">
        <v>1.4</v>
      </c>
      <c r="AT269" s="10">
        <v>0.88</v>
      </c>
      <c r="AU269" s="10">
        <v>13437.5</v>
      </c>
      <c r="AV269" s="10">
        <v>1.1439999999999999</v>
      </c>
      <c r="AW269" s="12"/>
      <c r="AX269" s="9" t="s">
        <v>75</v>
      </c>
      <c r="AY269" s="9" t="s">
        <v>336</v>
      </c>
      <c r="AZ269" s="12" t="s">
        <v>77</v>
      </c>
      <c r="BA269" s="12"/>
      <c r="BB269" s="10">
        <v>0</v>
      </c>
      <c r="BC269" s="10">
        <v>36</v>
      </c>
      <c r="BD269" s="10">
        <v>22.76</v>
      </c>
      <c r="BE269" s="10">
        <v>0</v>
      </c>
      <c r="BF269" s="10">
        <v>0</v>
      </c>
      <c r="BG269" s="10">
        <v>0</v>
      </c>
      <c r="BH269" s="10">
        <v>0</v>
      </c>
      <c r="BI269" s="10">
        <v>2</v>
      </c>
      <c r="BJ269" s="10">
        <v>16081</v>
      </c>
      <c r="BK269" s="10">
        <v>15.068403298350825</v>
      </c>
      <c r="BL269" s="10">
        <v>1.579707431946846</v>
      </c>
      <c r="BM269" s="10">
        <v>1171</v>
      </c>
      <c r="BN269" s="9" t="s">
        <v>78</v>
      </c>
      <c r="BO269" s="9" t="s">
        <v>78</v>
      </c>
      <c r="BP269" s="12"/>
      <c r="BQ269" s="12"/>
    </row>
    <row r="270" spans="1:69" s="13" customFormat="1" ht="15" customHeight="1" x14ac:dyDescent="0.25">
      <c r="A270" s="9" t="s">
        <v>65</v>
      </c>
      <c r="B270" s="9" t="s">
        <v>66</v>
      </c>
      <c r="C270" s="9" t="s">
        <v>334</v>
      </c>
      <c r="D270" s="9" t="s">
        <v>335</v>
      </c>
      <c r="E270" s="9" t="s">
        <v>69</v>
      </c>
      <c r="F270" s="10">
        <v>8.85</v>
      </c>
      <c r="G270" s="10">
        <v>11.05</v>
      </c>
      <c r="H270" s="9" t="s">
        <v>70</v>
      </c>
      <c r="I270" s="9"/>
      <c r="J270" s="10">
        <v>2012</v>
      </c>
      <c r="K270" s="9" t="s">
        <v>151</v>
      </c>
      <c r="L270" s="11">
        <v>41759</v>
      </c>
      <c r="M270" s="11">
        <v>41821</v>
      </c>
      <c r="N270" s="10">
        <v>260</v>
      </c>
      <c r="O270" s="10">
        <v>328.04</v>
      </c>
      <c r="P270" s="10">
        <v>331.37</v>
      </c>
      <c r="Q270" s="10">
        <v>-1</v>
      </c>
      <c r="R270" s="10">
        <v>328.62</v>
      </c>
      <c r="S270" s="10">
        <v>333.7</v>
      </c>
      <c r="T270" s="9" t="s">
        <v>83</v>
      </c>
      <c r="U270" s="9" t="s">
        <v>82</v>
      </c>
      <c r="V270" s="9" t="s">
        <v>74</v>
      </c>
      <c r="W270" s="10">
        <f>VLOOKUP(V270,Tables!$M$2:$N$9,2,FALSE)</f>
        <v>0.44</v>
      </c>
      <c r="X270" s="10">
        <f>VLOOKUP(V270,Tables!$M$2:$P$9,3,FALSE)</f>
        <v>0.19</v>
      </c>
      <c r="Y270" s="10">
        <f>VLOOKUP(V270,Tables!$M$2:$P$9,4,FALSE)</f>
        <v>2.5000000000000001E-2</v>
      </c>
      <c r="Z270" s="10">
        <v>19.2</v>
      </c>
      <c r="AA270" s="10">
        <v>13837.5</v>
      </c>
      <c r="AB270" s="10">
        <v>14278.281665601213</v>
      </c>
      <c r="AC270" s="10">
        <v>3.09</v>
      </c>
      <c r="AD270" s="10">
        <v>95342</v>
      </c>
      <c r="AE270" s="10">
        <v>24788.92</v>
      </c>
      <c r="AF270" s="10">
        <v>94357</v>
      </c>
      <c r="AG270" s="10">
        <v>30952.870279999999</v>
      </c>
      <c r="AH270" s="10">
        <v>0</v>
      </c>
      <c r="AI270" s="10">
        <v>0</v>
      </c>
      <c r="AJ270" s="10">
        <v>0</v>
      </c>
      <c r="AK270" s="10">
        <v>6163.95028</v>
      </c>
      <c r="AL270" s="10">
        <v>6218.6773400000002</v>
      </c>
      <c r="AM270" s="10">
        <v>2.2449077898791878</v>
      </c>
      <c r="AN270" s="10">
        <v>2.2251516268570386</v>
      </c>
      <c r="AO270" s="10">
        <v>985</v>
      </c>
      <c r="AP270" s="10">
        <v>1134</v>
      </c>
      <c r="AQ270" s="10">
        <v>13.14</v>
      </c>
      <c r="AR270" s="10">
        <v>0.8</v>
      </c>
      <c r="AS270" s="10">
        <v>0.8</v>
      </c>
      <c r="AT270" s="10">
        <v>0.37</v>
      </c>
      <c r="AU270" s="10">
        <v>13837.5</v>
      </c>
      <c r="AV270" s="10">
        <v>1.1200000000000001</v>
      </c>
      <c r="AW270" s="12"/>
      <c r="AX270" s="9" t="s">
        <v>75</v>
      </c>
      <c r="AY270" s="9" t="s">
        <v>336</v>
      </c>
      <c r="AZ270" s="12" t="s">
        <v>77</v>
      </c>
      <c r="BA270" s="12"/>
      <c r="BB270" s="10">
        <v>0</v>
      </c>
      <c r="BC270" s="10">
        <v>13</v>
      </c>
      <c r="BD270" s="10">
        <v>18.95</v>
      </c>
      <c r="BE270" s="10">
        <v>0</v>
      </c>
      <c r="BF270" s="10">
        <v>0</v>
      </c>
      <c r="BG270" s="10">
        <v>0</v>
      </c>
      <c r="BH270" s="10">
        <v>0</v>
      </c>
      <c r="BI270" s="10">
        <v>2</v>
      </c>
      <c r="BJ270" s="10">
        <v>18377</v>
      </c>
      <c r="BK270" s="10">
        <v>17.219827586206897</v>
      </c>
      <c r="BL270" s="10">
        <v>2.0007094419847133</v>
      </c>
      <c r="BM270" s="10">
        <v>950</v>
      </c>
      <c r="BN270" s="9" t="s">
        <v>78</v>
      </c>
      <c r="BO270" s="9" t="s">
        <v>78</v>
      </c>
      <c r="BP270" s="12"/>
      <c r="BQ270" s="12"/>
    </row>
    <row r="271" spans="1:69" s="13" customFormat="1" ht="15" customHeight="1" x14ac:dyDescent="0.25">
      <c r="A271" s="9" t="s">
        <v>65</v>
      </c>
      <c r="B271" s="9" t="s">
        <v>66</v>
      </c>
      <c r="C271" s="9" t="s">
        <v>334</v>
      </c>
      <c r="D271" s="9" t="s">
        <v>335</v>
      </c>
      <c r="E271" s="9" t="s">
        <v>69</v>
      </c>
      <c r="F271" s="10">
        <v>11.05</v>
      </c>
      <c r="G271" s="10">
        <v>12.36</v>
      </c>
      <c r="H271" s="9" t="s">
        <v>70</v>
      </c>
      <c r="I271" s="9"/>
      <c r="J271" s="10">
        <v>2012</v>
      </c>
      <c r="K271" s="9" t="s">
        <v>151</v>
      </c>
      <c r="L271" s="11">
        <v>41821</v>
      </c>
      <c r="M271" s="11">
        <v>41851</v>
      </c>
      <c r="N271" s="10">
        <v>328.04</v>
      </c>
      <c r="O271" s="10">
        <v>368.59</v>
      </c>
      <c r="P271" s="10">
        <v>369.75</v>
      </c>
      <c r="Q271" s="10">
        <v>-0.31</v>
      </c>
      <c r="R271" s="10">
        <v>368.59</v>
      </c>
      <c r="S271" s="10">
        <v>372.3</v>
      </c>
      <c r="T271" s="9" t="s">
        <v>83</v>
      </c>
      <c r="U271" s="9" t="s">
        <v>82</v>
      </c>
      <c r="V271" s="9" t="s">
        <v>74</v>
      </c>
      <c r="W271" s="10">
        <f>VLOOKUP(V271,Tables!$M$2:$N$9,2,FALSE)</f>
        <v>0.44</v>
      </c>
      <c r="X271" s="10">
        <f>VLOOKUP(V271,Tables!$M$2:$P$9,3,FALSE)</f>
        <v>0.19</v>
      </c>
      <c r="Y271" s="10">
        <f>VLOOKUP(V271,Tables!$M$2:$P$9,4,FALSE)</f>
        <v>2.5000000000000001E-2</v>
      </c>
      <c r="Z271" s="10">
        <v>19.2</v>
      </c>
      <c r="AA271" s="10">
        <v>8325</v>
      </c>
      <c r="AB271" s="10">
        <v>8840.2602481239337</v>
      </c>
      <c r="AC271" s="10">
        <v>5.83</v>
      </c>
      <c r="AD271" s="10">
        <v>94357</v>
      </c>
      <c r="AE271" s="10">
        <v>30952.870279999999</v>
      </c>
      <c r="AF271" s="10">
        <v>93917</v>
      </c>
      <c r="AG271" s="10">
        <v>34616.867030000001</v>
      </c>
      <c r="AH271" s="10">
        <v>0</v>
      </c>
      <c r="AI271" s="10">
        <v>0</v>
      </c>
      <c r="AJ271" s="10">
        <v>0</v>
      </c>
      <c r="AK271" s="10">
        <v>3663.9967499999998</v>
      </c>
      <c r="AL271" s="10">
        <v>3663.9967499999998</v>
      </c>
      <c r="AM271" s="10">
        <v>2.272109002280092</v>
      </c>
      <c r="AN271" s="10">
        <v>2.272109002280092</v>
      </c>
      <c r="AO271" s="10">
        <v>485</v>
      </c>
      <c r="AP271" s="10">
        <v>558</v>
      </c>
      <c r="AQ271" s="10">
        <v>13.08</v>
      </c>
      <c r="AR271" s="10">
        <v>0.85</v>
      </c>
      <c r="AS271" s="10">
        <v>0.85</v>
      </c>
      <c r="AT271" s="10">
        <v>0.39</v>
      </c>
      <c r="AU271" s="10">
        <v>8325</v>
      </c>
      <c r="AV271" s="10">
        <v>1.1200000000000001</v>
      </c>
      <c r="AW271" s="12"/>
      <c r="AX271" s="9" t="s">
        <v>75</v>
      </c>
      <c r="AY271" s="9" t="s">
        <v>336</v>
      </c>
      <c r="AZ271" s="12" t="s">
        <v>77</v>
      </c>
      <c r="BA271" s="12"/>
      <c r="BB271" s="10">
        <v>0</v>
      </c>
      <c r="BC271" s="10">
        <v>8</v>
      </c>
      <c r="BD271" s="10">
        <v>22.85</v>
      </c>
      <c r="BE271" s="10">
        <v>0</v>
      </c>
      <c r="BF271" s="10">
        <v>0</v>
      </c>
      <c r="BG271" s="10">
        <v>0</v>
      </c>
      <c r="BH271" s="10">
        <v>0</v>
      </c>
      <c r="BI271" s="10">
        <v>2</v>
      </c>
      <c r="BJ271" s="10">
        <v>18817</v>
      </c>
      <c r="BK271" s="10">
        <v>17.632121439280361</v>
      </c>
      <c r="BL271" s="10">
        <v>2.0303775988604653</v>
      </c>
      <c r="BM271" s="10">
        <v>479</v>
      </c>
      <c r="BN271" s="9" t="s">
        <v>95</v>
      </c>
      <c r="BO271" s="9" t="s">
        <v>95</v>
      </c>
      <c r="BP271" s="12"/>
      <c r="BQ271" s="12"/>
    </row>
    <row r="272" spans="1:69" s="13" customFormat="1" ht="15" customHeight="1" x14ac:dyDescent="0.25">
      <c r="A272" s="9" t="s">
        <v>65</v>
      </c>
      <c r="B272" s="9" t="s">
        <v>66</v>
      </c>
      <c r="C272" s="9" t="s">
        <v>169</v>
      </c>
      <c r="D272" s="9" t="s">
        <v>167</v>
      </c>
      <c r="E272" s="9" t="s">
        <v>69</v>
      </c>
      <c r="F272" s="10">
        <v>4.03</v>
      </c>
      <c r="G272" s="10">
        <v>4.8499999999999996</v>
      </c>
      <c r="H272" s="9" t="s">
        <v>70</v>
      </c>
      <c r="I272" s="9"/>
      <c r="J272" s="10">
        <v>2013</v>
      </c>
      <c r="K272" s="9" t="s">
        <v>93</v>
      </c>
      <c r="L272" s="11">
        <v>41712</v>
      </c>
      <c r="M272" s="11">
        <v>41772</v>
      </c>
      <c r="N272" s="10">
        <v>161.47</v>
      </c>
      <c r="O272" s="10">
        <v>196.71</v>
      </c>
      <c r="P272" s="10">
        <v>190.25</v>
      </c>
      <c r="Q272" s="10">
        <v>3.4</v>
      </c>
      <c r="R272" s="10">
        <v>188.78</v>
      </c>
      <c r="S272" s="10">
        <v>197.23</v>
      </c>
      <c r="T272" s="9" t="s">
        <v>81</v>
      </c>
      <c r="U272" s="9" t="s">
        <v>82</v>
      </c>
      <c r="V272" s="9" t="s">
        <v>74</v>
      </c>
      <c r="W272" s="10">
        <f>VLOOKUP(V272,Tables!$M$2:$N$9,2,FALSE)</f>
        <v>0.44</v>
      </c>
      <c r="X272" s="10">
        <f>VLOOKUP(V272,Tables!$M$2:$P$9,3,FALSE)</f>
        <v>0.19</v>
      </c>
      <c r="Y272" s="10">
        <f>VLOOKUP(V272,Tables!$M$2:$P$9,4,FALSE)</f>
        <v>2.5000000000000001E-2</v>
      </c>
      <c r="Z272" s="10">
        <v>19.2</v>
      </c>
      <c r="AA272" s="10">
        <v>4212.5</v>
      </c>
      <c r="AB272" s="10">
        <v>5261.8454430731335</v>
      </c>
      <c r="AC272" s="10">
        <v>19.940000000000001</v>
      </c>
      <c r="AD272" s="10">
        <v>69835</v>
      </c>
      <c r="AE272" s="10">
        <v>11276.257449999999</v>
      </c>
      <c r="AF272" s="10">
        <v>68985</v>
      </c>
      <c r="AG272" s="10">
        <v>13570.039349999999</v>
      </c>
      <c r="AH272" s="10">
        <v>0</v>
      </c>
      <c r="AI272" s="10">
        <v>0</v>
      </c>
      <c r="AJ272" s="10">
        <v>0</v>
      </c>
      <c r="AK272" s="10">
        <v>2293.7819</v>
      </c>
      <c r="AL272" s="10">
        <v>1746.7308499999999</v>
      </c>
      <c r="AM272" s="10">
        <v>1.8364867209040232</v>
      </c>
      <c r="AN272" s="10">
        <v>2.4116480223613159</v>
      </c>
      <c r="AO272" s="10">
        <v>715</v>
      </c>
      <c r="AP272" s="10">
        <v>1220</v>
      </c>
      <c r="AQ272" s="10">
        <v>41.39</v>
      </c>
      <c r="AR272" s="10">
        <v>0.56999999999999995</v>
      </c>
      <c r="AS272" s="10">
        <v>0.57999999999999996</v>
      </c>
      <c r="AT272" s="10">
        <v>0.33</v>
      </c>
      <c r="AU272" s="10">
        <v>3712.5</v>
      </c>
      <c r="AV272" s="10">
        <v>1.121</v>
      </c>
      <c r="AW272" s="12"/>
      <c r="AX272" s="9" t="s">
        <v>75</v>
      </c>
      <c r="AY272" s="9" t="s">
        <v>168</v>
      </c>
      <c r="AZ272" s="12" t="s">
        <v>77</v>
      </c>
      <c r="BA272" s="12"/>
      <c r="BB272" s="10">
        <v>0</v>
      </c>
      <c r="BC272" s="10">
        <v>20</v>
      </c>
      <c r="BD272" s="10">
        <v>16.66</v>
      </c>
      <c r="BE272" s="10">
        <v>0</v>
      </c>
      <c r="BF272" s="10">
        <v>0</v>
      </c>
      <c r="BG272" s="10">
        <v>1</v>
      </c>
      <c r="BH272" s="10">
        <v>0</v>
      </c>
      <c r="BI272" s="10">
        <v>1</v>
      </c>
      <c r="BJ272" s="10">
        <v>40710</v>
      </c>
      <c r="BK272" s="10">
        <v>37.009090909090908</v>
      </c>
      <c r="BL272" s="10">
        <v>1.6604189820219424</v>
      </c>
      <c r="BM272" s="10">
        <v>479</v>
      </c>
      <c r="BN272" s="9" t="s">
        <v>95</v>
      </c>
      <c r="BO272" s="9" t="s">
        <v>95</v>
      </c>
      <c r="BP272" s="12"/>
      <c r="BQ272" s="12"/>
    </row>
    <row r="273" spans="1:69" s="13" customFormat="1" ht="15" customHeight="1" x14ac:dyDescent="0.25">
      <c r="A273" s="9" t="s">
        <v>65</v>
      </c>
      <c r="B273" s="9" t="s">
        <v>66</v>
      </c>
      <c r="C273" s="9" t="s">
        <v>169</v>
      </c>
      <c r="D273" s="9" t="s">
        <v>167</v>
      </c>
      <c r="E273" s="9" t="s">
        <v>69</v>
      </c>
      <c r="F273" s="10">
        <v>4.8499999999999996</v>
      </c>
      <c r="G273" s="10">
        <v>5.88</v>
      </c>
      <c r="H273" s="9" t="s">
        <v>70</v>
      </c>
      <c r="I273" s="9"/>
      <c r="J273" s="10">
        <v>2013</v>
      </c>
      <c r="K273" s="9" t="s">
        <v>93</v>
      </c>
      <c r="L273" s="11">
        <v>41772</v>
      </c>
      <c r="M273" s="11">
        <v>41821</v>
      </c>
      <c r="N273" s="10">
        <v>196.71</v>
      </c>
      <c r="O273" s="10">
        <v>241.36</v>
      </c>
      <c r="P273" s="10">
        <v>244.5</v>
      </c>
      <c r="Q273" s="10">
        <v>-1.28</v>
      </c>
      <c r="R273" s="10">
        <v>213.51</v>
      </c>
      <c r="S273" s="10">
        <v>250.95</v>
      </c>
      <c r="T273" s="9" t="s">
        <v>81</v>
      </c>
      <c r="U273" s="9" t="s">
        <v>82</v>
      </c>
      <c r="V273" s="9" t="s">
        <v>74</v>
      </c>
      <c r="W273" s="10">
        <f>VLOOKUP(V273,Tables!$M$2:$N$9,2,FALSE)</f>
        <v>0.44</v>
      </c>
      <c r="X273" s="10">
        <f>VLOOKUP(V273,Tables!$M$2:$P$9,3,FALSE)</f>
        <v>0.19</v>
      </c>
      <c r="Y273" s="10">
        <f>VLOOKUP(V273,Tables!$M$2:$P$9,4,FALSE)</f>
        <v>2.5000000000000001E-2</v>
      </c>
      <c r="Z273" s="10">
        <v>19.2</v>
      </c>
      <c r="AA273" s="10">
        <v>6200</v>
      </c>
      <c r="AB273" s="10">
        <v>7055.553637125201</v>
      </c>
      <c r="AC273" s="10">
        <v>12.13</v>
      </c>
      <c r="AD273" s="10">
        <v>68985</v>
      </c>
      <c r="AE273" s="10">
        <v>13570.039349999999</v>
      </c>
      <c r="AF273" s="10">
        <v>68195</v>
      </c>
      <c r="AG273" s="10">
        <v>16459.5452</v>
      </c>
      <c r="AH273" s="10">
        <v>0</v>
      </c>
      <c r="AI273" s="10">
        <v>0</v>
      </c>
      <c r="AJ273" s="10">
        <v>0</v>
      </c>
      <c r="AK273" s="10">
        <v>2889.50585</v>
      </c>
      <c r="AL273" s="10">
        <v>990.27509999999995</v>
      </c>
      <c r="AM273" s="10">
        <v>2.145695603973254</v>
      </c>
      <c r="AN273" s="10">
        <v>6.2608864950759644</v>
      </c>
      <c r="AO273" s="10">
        <v>840</v>
      </c>
      <c r="AP273" s="10">
        <v>678</v>
      </c>
      <c r="AQ273" s="10">
        <v>-23.89</v>
      </c>
      <c r="AR273" s="10">
        <v>0.85</v>
      </c>
      <c r="AS273" s="10">
        <v>0.9</v>
      </c>
      <c r="AT273" s="10">
        <v>0.42</v>
      </c>
      <c r="AU273" s="10">
        <v>5650</v>
      </c>
      <c r="AV273" s="10">
        <v>1.1200000000000001</v>
      </c>
      <c r="AW273" s="12"/>
      <c r="AX273" s="9" t="s">
        <v>75</v>
      </c>
      <c r="AY273" s="9" t="s">
        <v>168</v>
      </c>
      <c r="AZ273" s="12" t="s">
        <v>77</v>
      </c>
      <c r="BA273" s="12"/>
      <c r="BB273" s="10">
        <v>0</v>
      </c>
      <c r="BC273" s="10">
        <v>12</v>
      </c>
      <c r="BD273" s="10">
        <v>19.32</v>
      </c>
      <c r="BE273" s="10">
        <v>0</v>
      </c>
      <c r="BF273" s="10">
        <v>0</v>
      </c>
      <c r="BG273" s="10">
        <v>0</v>
      </c>
      <c r="BH273" s="10">
        <v>0</v>
      </c>
      <c r="BI273" s="10">
        <v>2</v>
      </c>
      <c r="BJ273" s="10">
        <v>41550</v>
      </c>
      <c r="BK273" s="10">
        <v>37.772727272727273</v>
      </c>
      <c r="BL273" s="10">
        <v>1.7340512139244442</v>
      </c>
      <c r="BM273" s="10">
        <v>698</v>
      </c>
      <c r="BN273" s="9" t="s">
        <v>78</v>
      </c>
      <c r="BO273" s="9" t="s">
        <v>78</v>
      </c>
      <c r="BP273" s="12"/>
      <c r="BQ273" s="12"/>
    </row>
    <row r="274" spans="1:69" s="13" customFormat="1" ht="15" customHeight="1" x14ac:dyDescent="0.25">
      <c r="A274" s="9" t="s">
        <v>65</v>
      </c>
      <c r="B274" s="9" t="s">
        <v>66</v>
      </c>
      <c r="C274" s="9" t="s">
        <v>169</v>
      </c>
      <c r="D274" s="9" t="s">
        <v>167</v>
      </c>
      <c r="E274" s="9" t="s">
        <v>69</v>
      </c>
      <c r="F274" s="10">
        <v>5.88</v>
      </c>
      <c r="G274" s="10">
        <v>6.9</v>
      </c>
      <c r="H274" s="9" t="s">
        <v>70</v>
      </c>
      <c r="I274" s="9"/>
      <c r="J274" s="10">
        <v>2013</v>
      </c>
      <c r="K274" s="9" t="s">
        <v>93</v>
      </c>
      <c r="L274" s="11">
        <v>41821</v>
      </c>
      <c r="M274" s="11">
        <v>41851</v>
      </c>
      <c r="N274" s="10">
        <v>241.36</v>
      </c>
      <c r="O274" s="10">
        <v>284.95</v>
      </c>
      <c r="P274" s="10">
        <v>286.25</v>
      </c>
      <c r="Q274" s="10">
        <v>-0.45</v>
      </c>
      <c r="R274" s="10">
        <v>284.94</v>
      </c>
      <c r="S274" s="10">
        <v>283.19</v>
      </c>
      <c r="T274" s="9" t="s">
        <v>83</v>
      </c>
      <c r="U274" s="9" t="s">
        <v>82</v>
      </c>
      <c r="V274" s="9" t="s">
        <v>74</v>
      </c>
      <c r="W274" s="10">
        <f>VLOOKUP(V274,Tables!$M$2:$N$9,2,FALSE)</f>
        <v>0.44</v>
      </c>
      <c r="X274" s="10">
        <f>VLOOKUP(V274,Tables!$M$2:$P$9,3,FALSE)</f>
        <v>0.19</v>
      </c>
      <c r="Y274" s="10">
        <f>VLOOKUP(V274,Tables!$M$2:$P$9,4,FALSE)</f>
        <v>2.5000000000000001E-2</v>
      </c>
      <c r="Z274" s="10">
        <v>19.2</v>
      </c>
      <c r="AA274" s="10">
        <v>5825</v>
      </c>
      <c r="AB274" s="10">
        <v>5421.5333025783966</v>
      </c>
      <c r="AC274" s="10">
        <v>-7.44</v>
      </c>
      <c r="AD274" s="10">
        <v>68195</v>
      </c>
      <c r="AE274" s="10">
        <v>16459.5452</v>
      </c>
      <c r="AF274" s="10">
        <v>67800</v>
      </c>
      <c r="AG274" s="10">
        <v>19319.61</v>
      </c>
      <c r="AH274" s="10">
        <v>0</v>
      </c>
      <c r="AI274" s="10">
        <v>0</v>
      </c>
      <c r="AJ274" s="10">
        <v>0</v>
      </c>
      <c r="AK274" s="10">
        <v>2860.0648000000001</v>
      </c>
      <c r="AL274" s="10">
        <v>2859.3868000000002</v>
      </c>
      <c r="AM274" s="10">
        <v>2.0366671412479884</v>
      </c>
      <c r="AN274" s="10">
        <v>2.0371500630834554</v>
      </c>
      <c r="AO274" s="10">
        <v>450</v>
      </c>
      <c r="AP274" s="10">
        <v>403</v>
      </c>
      <c r="AQ274" s="10">
        <v>-11.66</v>
      </c>
      <c r="AR274" s="10">
        <v>1.0900000000000001</v>
      </c>
      <c r="AS274" s="10">
        <v>1.0900000000000001</v>
      </c>
      <c r="AT274" s="10">
        <v>0.55000000000000004</v>
      </c>
      <c r="AU274" s="10">
        <v>5225</v>
      </c>
      <c r="AV274" s="10">
        <v>1.1200000000000001</v>
      </c>
      <c r="AW274" s="12"/>
      <c r="AX274" s="9" t="s">
        <v>75</v>
      </c>
      <c r="AY274" s="9" t="s">
        <v>168</v>
      </c>
      <c r="AZ274" s="12" t="s">
        <v>77</v>
      </c>
      <c r="BA274" s="12"/>
      <c r="BB274" s="10">
        <v>0</v>
      </c>
      <c r="BC274" s="10">
        <v>6</v>
      </c>
      <c r="BD274" s="10">
        <v>22.85</v>
      </c>
      <c r="BE274" s="10">
        <v>0</v>
      </c>
      <c r="BF274" s="10">
        <v>0</v>
      </c>
      <c r="BG274" s="10">
        <v>0</v>
      </c>
      <c r="BH274" s="10">
        <v>0</v>
      </c>
      <c r="BI274" s="10">
        <v>2</v>
      </c>
      <c r="BJ274" s="10">
        <v>41945</v>
      </c>
      <c r="BK274" s="10">
        <v>38.131818181818183</v>
      </c>
      <c r="BL274" s="10">
        <v>1.7793324338139083</v>
      </c>
      <c r="BM274" s="10">
        <v>1110</v>
      </c>
      <c r="BN274" s="9" t="s">
        <v>78</v>
      </c>
      <c r="BO274" s="9" t="s">
        <v>78</v>
      </c>
      <c r="BP274" s="12"/>
      <c r="BQ274" s="12"/>
    </row>
    <row r="275" spans="1:69" s="13" customFormat="1" ht="15" customHeight="1" x14ac:dyDescent="0.25">
      <c r="A275" s="9" t="s">
        <v>65</v>
      </c>
      <c r="B275" s="9" t="s">
        <v>66</v>
      </c>
      <c r="C275" s="9" t="s">
        <v>169</v>
      </c>
      <c r="D275" s="9" t="s">
        <v>167</v>
      </c>
      <c r="E275" s="9" t="s">
        <v>69</v>
      </c>
      <c r="F275" s="10">
        <v>6.9</v>
      </c>
      <c r="G275" s="10">
        <v>9.9</v>
      </c>
      <c r="H275" s="9" t="s">
        <v>70</v>
      </c>
      <c r="I275" s="9"/>
      <c r="J275" s="10">
        <v>2013</v>
      </c>
      <c r="K275" s="9" t="s">
        <v>93</v>
      </c>
      <c r="L275" s="11">
        <v>41851</v>
      </c>
      <c r="M275" s="11">
        <v>41943</v>
      </c>
      <c r="N275" s="10">
        <v>284.95</v>
      </c>
      <c r="O275" s="10">
        <v>427</v>
      </c>
      <c r="P275" s="10">
        <v>410.07</v>
      </c>
      <c r="Q275" s="10">
        <v>4.13</v>
      </c>
      <c r="R275" s="10">
        <v>405.51</v>
      </c>
      <c r="S275" s="10">
        <v>418.04</v>
      </c>
      <c r="T275" s="9" t="s">
        <v>83</v>
      </c>
      <c r="U275" s="9" t="s">
        <v>82</v>
      </c>
      <c r="V275" s="9" t="s">
        <v>74</v>
      </c>
      <c r="W275" s="10">
        <f>VLOOKUP(V275,Tables!$M$2:$N$9,2,FALSE)</f>
        <v>0.44</v>
      </c>
      <c r="X275" s="10">
        <f>VLOOKUP(V275,Tables!$M$2:$P$9,3,FALSE)</f>
        <v>0.19</v>
      </c>
      <c r="Y275" s="10">
        <f>VLOOKUP(V275,Tables!$M$2:$P$9,4,FALSE)</f>
        <v>2.5000000000000001E-2</v>
      </c>
      <c r="Z275" s="10">
        <v>19.2</v>
      </c>
      <c r="AA275" s="10">
        <v>17450</v>
      </c>
      <c r="AB275" s="10">
        <v>18656.276346096864</v>
      </c>
      <c r="AC275" s="10">
        <v>6.47</v>
      </c>
      <c r="AD275" s="10">
        <v>67800</v>
      </c>
      <c r="AE275" s="10">
        <v>19319.61</v>
      </c>
      <c r="AF275" s="10">
        <v>64890</v>
      </c>
      <c r="AG275" s="10">
        <v>27708.03</v>
      </c>
      <c r="AH275" s="10">
        <v>0</v>
      </c>
      <c r="AI275" s="10">
        <v>0</v>
      </c>
      <c r="AJ275" s="10">
        <v>0</v>
      </c>
      <c r="AK275" s="10">
        <v>8388.42</v>
      </c>
      <c r="AL275" s="10">
        <v>6993.9339</v>
      </c>
      <c r="AM275" s="10">
        <v>2.0802487238359548</v>
      </c>
      <c r="AN275" s="10">
        <v>2.4950192909315314</v>
      </c>
      <c r="AO275" s="10">
        <v>2900</v>
      </c>
      <c r="AP275" s="10">
        <v>1121</v>
      </c>
      <c r="AQ275" s="10">
        <v>-158.69999999999999</v>
      </c>
      <c r="AR275" s="10">
        <v>0.82</v>
      </c>
      <c r="AS275" s="10">
        <v>0.84</v>
      </c>
      <c r="AT275" s="10">
        <v>0.44</v>
      </c>
      <c r="AU275" s="10">
        <v>17450</v>
      </c>
      <c r="AV275" s="10">
        <v>1.1200000000000001</v>
      </c>
      <c r="AW275" s="12"/>
      <c r="AX275" s="9" t="s">
        <v>75</v>
      </c>
      <c r="AY275" s="9" t="s">
        <v>168</v>
      </c>
      <c r="AZ275" s="12" t="s">
        <v>77</v>
      </c>
      <c r="BA275" s="12"/>
      <c r="BB275" s="10">
        <v>0</v>
      </c>
      <c r="BC275" s="10">
        <v>21</v>
      </c>
      <c r="BD275" s="10">
        <v>23.28</v>
      </c>
      <c r="BE275" s="10">
        <v>0</v>
      </c>
      <c r="BF275" s="10">
        <v>0</v>
      </c>
      <c r="BG275" s="10">
        <v>0</v>
      </c>
      <c r="BH275" s="10">
        <v>0</v>
      </c>
      <c r="BI275" s="10">
        <v>2</v>
      </c>
      <c r="BJ275" s="10">
        <v>44845</v>
      </c>
      <c r="BK275" s="10">
        <v>40.768181818181816</v>
      </c>
      <c r="BL275" s="10">
        <v>1.8620240539619735</v>
      </c>
      <c r="BM275" s="10">
        <v>634</v>
      </c>
      <c r="BN275" s="9" t="s">
        <v>78</v>
      </c>
      <c r="BO275" s="9" t="s">
        <v>78</v>
      </c>
      <c r="BP275" s="12"/>
      <c r="BQ275" s="12"/>
    </row>
    <row r="276" spans="1:69" s="13" customFormat="1" ht="15" customHeight="1" x14ac:dyDescent="0.25">
      <c r="A276" s="9" t="s">
        <v>65</v>
      </c>
      <c r="B276" s="9" t="s">
        <v>66</v>
      </c>
      <c r="C276" s="9" t="s">
        <v>169</v>
      </c>
      <c r="D276" s="9" t="s">
        <v>315</v>
      </c>
      <c r="E276" s="9" t="s">
        <v>69</v>
      </c>
      <c r="F276" s="10">
        <v>6.31</v>
      </c>
      <c r="G276" s="10">
        <v>6.74</v>
      </c>
      <c r="H276" s="9" t="s">
        <v>70</v>
      </c>
      <c r="I276" s="9"/>
      <c r="J276" s="10">
        <v>2012</v>
      </c>
      <c r="K276" s="9" t="s">
        <v>106</v>
      </c>
      <c r="L276" s="11">
        <v>41374</v>
      </c>
      <c r="M276" s="11">
        <v>41394</v>
      </c>
      <c r="N276" s="10">
        <v>174.63</v>
      </c>
      <c r="O276" s="10">
        <v>187</v>
      </c>
      <c r="P276" s="10">
        <v>186.45</v>
      </c>
      <c r="Q276" s="10">
        <v>0.28999999999999998</v>
      </c>
      <c r="R276" s="10">
        <v>186.28</v>
      </c>
      <c r="S276" s="10">
        <v>187.13</v>
      </c>
      <c r="T276" s="9" t="s">
        <v>81</v>
      </c>
      <c r="U276" s="9" t="s">
        <v>82</v>
      </c>
      <c r="V276" s="9" t="s">
        <v>74</v>
      </c>
      <c r="W276" s="10">
        <f>VLOOKUP(V276,Tables!$M$2:$N$9,2,FALSE)</f>
        <v>0.44</v>
      </c>
      <c r="X276" s="10">
        <f>VLOOKUP(V276,Tables!$M$2:$P$9,3,FALSE)</f>
        <v>0.19</v>
      </c>
      <c r="Y276" s="10">
        <f>VLOOKUP(V276,Tables!$M$2:$P$9,4,FALSE)</f>
        <v>2.5000000000000001E-2</v>
      </c>
      <c r="Z276" s="10">
        <v>19.2</v>
      </c>
      <c r="AA276" s="10">
        <v>2587.5</v>
      </c>
      <c r="AB276" s="10">
        <v>2684.6012029017033</v>
      </c>
      <c r="AC276" s="10">
        <v>3.62</v>
      </c>
      <c r="AD276" s="10">
        <v>101203</v>
      </c>
      <c r="AE276" s="10">
        <v>17673.079890000001</v>
      </c>
      <c r="AF276" s="10">
        <v>100883</v>
      </c>
      <c r="AG276" s="10">
        <v>18865.120999999999</v>
      </c>
      <c r="AH276" s="10">
        <v>0</v>
      </c>
      <c r="AI276" s="10">
        <v>0</v>
      </c>
      <c r="AJ276" s="10">
        <v>0</v>
      </c>
      <c r="AK276" s="10">
        <v>1192.0411099999999</v>
      </c>
      <c r="AL276" s="10">
        <v>1119.40535</v>
      </c>
      <c r="AM276" s="10">
        <v>2.1706466146960319</v>
      </c>
      <c r="AN276" s="10">
        <v>2.3114951165813169</v>
      </c>
      <c r="AO276" s="10">
        <v>390</v>
      </c>
      <c r="AP276" s="10">
        <v>630</v>
      </c>
      <c r="AQ276" s="10">
        <v>38.1</v>
      </c>
      <c r="AR276" s="10">
        <v>0.71</v>
      </c>
      <c r="AS276" s="10">
        <v>0.71</v>
      </c>
      <c r="AT276" s="10">
        <v>0.34</v>
      </c>
      <c r="AU276" s="10">
        <v>2587.5</v>
      </c>
      <c r="AV276" s="10">
        <v>1.1839999999999999</v>
      </c>
      <c r="AW276" s="12"/>
      <c r="AX276" s="9" t="s">
        <v>75</v>
      </c>
      <c r="AY276" s="9" t="s">
        <v>316</v>
      </c>
      <c r="AZ276" s="12" t="s">
        <v>77</v>
      </c>
      <c r="BA276" s="12"/>
      <c r="BB276" s="10">
        <v>0</v>
      </c>
      <c r="BC276" s="10">
        <v>3</v>
      </c>
      <c r="BD276" s="10">
        <v>16</v>
      </c>
      <c r="BE276" s="10">
        <v>0</v>
      </c>
      <c r="BF276" s="10">
        <v>0</v>
      </c>
      <c r="BG276" s="10">
        <v>1</v>
      </c>
      <c r="BH276" s="10">
        <v>0</v>
      </c>
      <c r="BI276" s="10">
        <v>1</v>
      </c>
      <c r="BJ276" s="10">
        <v>1925</v>
      </c>
      <c r="BK276" s="10">
        <v>1.8724223795813555</v>
      </c>
      <c r="BL276" s="10">
        <v>2.883447574985849</v>
      </c>
      <c r="BM276" s="10">
        <v>479</v>
      </c>
      <c r="BN276" s="9" t="s">
        <v>95</v>
      </c>
      <c r="BO276" s="9" t="s">
        <v>95</v>
      </c>
      <c r="BP276" s="12"/>
      <c r="BQ276" s="12"/>
    </row>
    <row r="277" spans="1:69" s="13" customFormat="1" ht="15" customHeight="1" x14ac:dyDescent="0.25">
      <c r="A277" s="9" t="s">
        <v>65</v>
      </c>
      <c r="B277" s="9" t="s">
        <v>66</v>
      </c>
      <c r="C277" s="9" t="s">
        <v>169</v>
      </c>
      <c r="D277" s="9" t="s">
        <v>315</v>
      </c>
      <c r="E277" s="9" t="s">
        <v>69</v>
      </c>
      <c r="F277" s="10">
        <v>6.74</v>
      </c>
      <c r="G277" s="10">
        <v>7.75</v>
      </c>
      <c r="H277" s="9" t="s">
        <v>70</v>
      </c>
      <c r="I277" s="9"/>
      <c r="J277" s="10">
        <v>2012</v>
      </c>
      <c r="K277" s="9" t="s">
        <v>106</v>
      </c>
      <c r="L277" s="11">
        <v>41394</v>
      </c>
      <c r="M277" s="11">
        <v>41425</v>
      </c>
      <c r="N277" s="10">
        <v>187</v>
      </c>
      <c r="O277" s="10">
        <v>216</v>
      </c>
      <c r="P277" s="10">
        <v>215.23</v>
      </c>
      <c r="Q277" s="10">
        <v>0.36</v>
      </c>
      <c r="R277" s="10">
        <v>215.19</v>
      </c>
      <c r="S277" s="10">
        <v>217.89</v>
      </c>
      <c r="T277" s="9" t="s">
        <v>81</v>
      </c>
      <c r="U277" s="9" t="s">
        <v>82</v>
      </c>
      <c r="V277" s="9" t="s">
        <v>74</v>
      </c>
      <c r="W277" s="10">
        <f>VLOOKUP(V277,Tables!$M$2:$N$9,2,FALSE)</f>
        <v>0.44</v>
      </c>
      <c r="X277" s="10">
        <f>VLOOKUP(V277,Tables!$M$2:$P$9,3,FALSE)</f>
        <v>0.19</v>
      </c>
      <c r="Y277" s="10">
        <f>VLOOKUP(V277,Tables!$M$2:$P$9,4,FALSE)</f>
        <v>2.5000000000000001E-2</v>
      </c>
      <c r="Z277" s="10">
        <v>19.2</v>
      </c>
      <c r="AA277" s="10">
        <v>5375</v>
      </c>
      <c r="AB277" s="10">
        <v>5871.792088395302</v>
      </c>
      <c r="AC277" s="10">
        <v>8.4600000000000009</v>
      </c>
      <c r="AD277" s="10">
        <v>100883</v>
      </c>
      <c r="AE277" s="10">
        <v>18865.120999999999</v>
      </c>
      <c r="AF277" s="10">
        <v>100438</v>
      </c>
      <c r="AG277" s="10">
        <v>21694.608</v>
      </c>
      <c r="AH277" s="10">
        <v>0</v>
      </c>
      <c r="AI277" s="10">
        <v>0</v>
      </c>
      <c r="AJ277" s="10">
        <v>0</v>
      </c>
      <c r="AK277" s="10">
        <v>2829.4870000000001</v>
      </c>
      <c r="AL277" s="10">
        <v>2748.13222</v>
      </c>
      <c r="AM277" s="10">
        <v>1.8996376374940052</v>
      </c>
      <c r="AN277" s="10">
        <v>1.9558738698533218</v>
      </c>
      <c r="AO277" s="10">
        <v>445</v>
      </c>
      <c r="AP277" s="10">
        <v>762</v>
      </c>
      <c r="AQ277" s="10">
        <v>41.6</v>
      </c>
      <c r="AR277" s="10">
        <v>0.86</v>
      </c>
      <c r="AS277" s="10">
        <v>0.86</v>
      </c>
      <c r="AT277" s="10">
        <v>0.47</v>
      </c>
      <c r="AU277" s="10">
        <v>5375</v>
      </c>
      <c r="AV277" s="10">
        <v>1.1850000000000001</v>
      </c>
      <c r="AW277" s="12"/>
      <c r="AX277" s="9" t="s">
        <v>75</v>
      </c>
      <c r="AY277" s="9" t="s">
        <v>316</v>
      </c>
      <c r="AZ277" s="12" t="s">
        <v>77</v>
      </c>
      <c r="BA277" s="12"/>
      <c r="BB277" s="10">
        <v>0</v>
      </c>
      <c r="BC277" s="10">
        <v>8</v>
      </c>
      <c r="BD277" s="10">
        <v>17.97</v>
      </c>
      <c r="BE277" s="10">
        <v>0</v>
      </c>
      <c r="BF277" s="10">
        <v>0</v>
      </c>
      <c r="BG277" s="10">
        <v>0</v>
      </c>
      <c r="BH277" s="10">
        <v>0</v>
      </c>
      <c r="BI277" s="10">
        <v>2</v>
      </c>
      <c r="BJ277" s="10">
        <v>2370</v>
      </c>
      <c r="BK277" s="10">
        <v>2.305268072523539</v>
      </c>
      <c r="BL277" s="10">
        <v>2.3999645340863358</v>
      </c>
      <c r="BM277" s="10">
        <v>950</v>
      </c>
      <c r="BN277" s="9" t="s">
        <v>78</v>
      </c>
      <c r="BO277" s="9" t="s">
        <v>78</v>
      </c>
      <c r="BP277" s="12"/>
      <c r="BQ277" s="12"/>
    </row>
    <row r="278" spans="1:69" s="13" customFormat="1" ht="15" customHeight="1" x14ac:dyDescent="0.25">
      <c r="A278" s="9" t="s">
        <v>65</v>
      </c>
      <c r="B278" s="9" t="s">
        <v>66</v>
      </c>
      <c r="C278" s="9" t="s">
        <v>169</v>
      </c>
      <c r="D278" s="9" t="s">
        <v>315</v>
      </c>
      <c r="E278" s="9" t="s">
        <v>69</v>
      </c>
      <c r="F278" s="10">
        <v>7.75</v>
      </c>
      <c r="G278" s="10">
        <v>9.1</v>
      </c>
      <c r="H278" s="9" t="s">
        <v>70</v>
      </c>
      <c r="I278" s="9"/>
      <c r="J278" s="10">
        <v>2012</v>
      </c>
      <c r="K278" s="9" t="s">
        <v>106</v>
      </c>
      <c r="L278" s="11">
        <v>41425</v>
      </c>
      <c r="M278" s="11">
        <v>41455</v>
      </c>
      <c r="N278" s="10">
        <v>216</v>
      </c>
      <c r="O278" s="10">
        <v>255</v>
      </c>
      <c r="P278" s="10">
        <v>254.95</v>
      </c>
      <c r="Q278" s="10">
        <v>0.02</v>
      </c>
      <c r="R278" s="10">
        <v>255.2</v>
      </c>
      <c r="S278" s="10">
        <v>255.55</v>
      </c>
      <c r="T278" s="9" t="s">
        <v>81</v>
      </c>
      <c r="U278" s="9" t="s">
        <v>82</v>
      </c>
      <c r="V278" s="9" t="s">
        <v>74</v>
      </c>
      <c r="W278" s="10">
        <f>VLOOKUP(V278,Tables!$M$2:$N$9,2,FALSE)</f>
        <v>0.44</v>
      </c>
      <c r="X278" s="10">
        <f>VLOOKUP(V278,Tables!$M$2:$P$9,3,FALSE)</f>
        <v>0.19</v>
      </c>
      <c r="Y278" s="10">
        <f>VLOOKUP(V278,Tables!$M$2:$P$9,4,FALSE)</f>
        <v>2.5000000000000001E-2</v>
      </c>
      <c r="Z278" s="10">
        <v>19.2</v>
      </c>
      <c r="AA278" s="10">
        <v>7325</v>
      </c>
      <c r="AB278" s="10">
        <v>7453.1921537539647</v>
      </c>
      <c r="AC278" s="10">
        <v>1.72</v>
      </c>
      <c r="AD278" s="10">
        <v>100438</v>
      </c>
      <c r="AE278" s="10">
        <v>21694.608</v>
      </c>
      <c r="AF278" s="10">
        <v>99948</v>
      </c>
      <c r="AG278" s="10">
        <v>25486.74</v>
      </c>
      <c r="AH278" s="10">
        <v>0</v>
      </c>
      <c r="AI278" s="10">
        <v>0</v>
      </c>
      <c r="AJ278" s="10">
        <v>0</v>
      </c>
      <c r="AK278" s="10">
        <v>3792.1320000000001</v>
      </c>
      <c r="AL278" s="10">
        <v>3812.1215999999999</v>
      </c>
      <c r="AM278" s="10">
        <v>1.9316310719141634</v>
      </c>
      <c r="AN278" s="10">
        <v>1.9215021892271222</v>
      </c>
      <c r="AO278" s="10">
        <v>540</v>
      </c>
      <c r="AP278" s="10">
        <v>589</v>
      </c>
      <c r="AQ278" s="10">
        <v>8.32</v>
      </c>
      <c r="AR278" s="10">
        <v>1.04</v>
      </c>
      <c r="AS278" s="10">
        <v>1.04</v>
      </c>
      <c r="AT278" s="10">
        <v>0.55000000000000004</v>
      </c>
      <c r="AU278" s="10">
        <v>7325</v>
      </c>
      <c r="AV278" s="10">
        <v>1.1850000000000001</v>
      </c>
      <c r="AW278" s="12"/>
      <c r="AX278" s="9" t="s">
        <v>75</v>
      </c>
      <c r="AY278" s="9" t="s">
        <v>316</v>
      </c>
      <c r="AZ278" s="12" t="s">
        <v>77</v>
      </c>
      <c r="BA278" s="12"/>
      <c r="BB278" s="10">
        <v>0</v>
      </c>
      <c r="BC278" s="10">
        <v>9</v>
      </c>
      <c r="BD278" s="10">
        <v>13.26</v>
      </c>
      <c r="BE278" s="10">
        <v>0</v>
      </c>
      <c r="BF278" s="10">
        <v>0</v>
      </c>
      <c r="BG278" s="10">
        <v>0</v>
      </c>
      <c r="BH278" s="10">
        <v>0</v>
      </c>
      <c r="BI278" s="10">
        <v>2</v>
      </c>
      <c r="BJ278" s="10">
        <v>2860</v>
      </c>
      <c r="BK278" s="10">
        <v>2.7818846782351567</v>
      </c>
      <c r="BL278" s="10">
        <v>2.219843345743834</v>
      </c>
      <c r="BM278" s="10">
        <v>2140</v>
      </c>
      <c r="BN278" s="9" t="s">
        <v>95</v>
      </c>
      <c r="BO278" s="9" t="s">
        <v>95</v>
      </c>
      <c r="BP278" s="12"/>
      <c r="BQ278" s="12"/>
    </row>
    <row r="279" spans="1:69" s="13" customFormat="1" ht="15" customHeight="1" x14ac:dyDescent="0.25">
      <c r="A279" s="9" t="s">
        <v>65</v>
      </c>
      <c r="B279" s="9" t="s">
        <v>66</v>
      </c>
      <c r="C279" s="9" t="s">
        <v>312</v>
      </c>
      <c r="D279" s="9" t="s">
        <v>313</v>
      </c>
      <c r="E279" s="9" t="s">
        <v>69</v>
      </c>
      <c r="F279" s="10">
        <v>5.53</v>
      </c>
      <c r="G279" s="10">
        <v>6.03</v>
      </c>
      <c r="H279" s="9" t="s">
        <v>70</v>
      </c>
      <c r="I279" s="9"/>
      <c r="J279" s="10">
        <v>2012</v>
      </c>
      <c r="K279" s="9" t="s">
        <v>88</v>
      </c>
      <c r="L279" s="11">
        <v>41364</v>
      </c>
      <c r="M279" s="11">
        <v>41394</v>
      </c>
      <c r="N279" s="10">
        <v>174</v>
      </c>
      <c r="O279" s="10">
        <v>191</v>
      </c>
      <c r="P279" s="10">
        <v>190.32</v>
      </c>
      <c r="Q279" s="10">
        <v>0.36</v>
      </c>
      <c r="R279" s="10">
        <v>190.4</v>
      </c>
      <c r="S279" s="10">
        <v>190.76</v>
      </c>
      <c r="T279" s="9" t="s">
        <v>81</v>
      </c>
      <c r="U279" s="9" t="s">
        <v>82</v>
      </c>
      <c r="V279" s="9" t="s">
        <v>74</v>
      </c>
      <c r="W279" s="10">
        <f>VLOOKUP(V279,Tables!$M$2:$N$9,2,FALSE)</f>
        <v>0.44</v>
      </c>
      <c r="X279" s="10">
        <f>VLOOKUP(V279,Tables!$M$2:$P$9,3,FALSE)</f>
        <v>0.19</v>
      </c>
      <c r="Y279" s="10">
        <f>VLOOKUP(V279,Tables!$M$2:$P$9,4,FALSE)</f>
        <v>2.5000000000000001E-2</v>
      </c>
      <c r="Z279" s="10">
        <v>19.2</v>
      </c>
      <c r="AA279" s="10">
        <v>3225</v>
      </c>
      <c r="AB279" s="10">
        <v>3292.0950288858016</v>
      </c>
      <c r="AC279" s="10">
        <v>2.04</v>
      </c>
      <c r="AD279" s="10">
        <v>88914</v>
      </c>
      <c r="AE279" s="10">
        <v>15471.036</v>
      </c>
      <c r="AF279" s="10">
        <v>88349</v>
      </c>
      <c r="AG279" s="10">
        <v>16874.659</v>
      </c>
      <c r="AH279" s="10">
        <v>0</v>
      </c>
      <c r="AI279" s="10">
        <v>0</v>
      </c>
      <c r="AJ279" s="10">
        <v>0</v>
      </c>
      <c r="AK279" s="10">
        <v>1403.623</v>
      </c>
      <c r="AL279" s="10">
        <v>1350.6135999999999</v>
      </c>
      <c r="AM279" s="10">
        <v>2.2976255020044558</v>
      </c>
      <c r="AN279" s="10">
        <v>2.3878035879395854</v>
      </c>
      <c r="AO279" s="10">
        <v>565</v>
      </c>
      <c r="AP279" s="10">
        <v>806</v>
      </c>
      <c r="AQ279" s="10">
        <v>29.9</v>
      </c>
      <c r="AR279" s="10">
        <v>0.67</v>
      </c>
      <c r="AS279" s="10">
        <v>0.67</v>
      </c>
      <c r="AT279" s="10">
        <v>0.31</v>
      </c>
      <c r="AU279" s="10">
        <v>3225</v>
      </c>
      <c r="AV279" s="10">
        <v>1.1839999999999999</v>
      </c>
      <c r="AW279" s="12"/>
      <c r="AX279" s="9" t="s">
        <v>75</v>
      </c>
      <c r="AY279" s="9" t="s">
        <v>314</v>
      </c>
      <c r="AZ279" s="12" t="s">
        <v>77</v>
      </c>
      <c r="BA279" s="12"/>
      <c r="BB279" s="10">
        <v>0</v>
      </c>
      <c r="BC279" s="10">
        <v>6</v>
      </c>
      <c r="BD279" s="10">
        <v>15.92</v>
      </c>
      <c r="BE279" s="10">
        <v>0</v>
      </c>
      <c r="BF279" s="10">
        <v>0</v>
      </c>
      <c r="BG279" s="10">
        <v>0</v>
      </c>
      <c r="BH279" s="10">
        <v>0</v>
      </c>
      <c r="BI279" s="10">
        <v>2</v>
      </c>
      <c r="BJ279" s="10">
        <v>2270</v>
      </c>
      <c r="BK279" s="10">
        <v>2.5049934340480475</v>
      </c>
      <c r="BL279" s="10">
        <v>3.0093126959588421</v>
      </c>
      <c r="BM279" s="10">
        <v>490</v>
      </c>
      <c r="BN279" s="9" t="s">
        <v>78</v>
      </c>
      <c r="BO279" s="9" t="s">
        <v>78</v>
      </c>
      <c r="BP279" s="12"/>
      <c r="BQ279" s="12"/>
    </row>
    <row r="280" spans="1:69" s="13" customFormat="1" ht="15" customHeight="1" x14ac:dyDescent="0.25">
      <c r="A280" s="9" t="s">
        <v>65</v>
      </c>
      <c r="B280" s="9" t="s">
        <v>66</v>
      </c>
      <c r="C280" s="9" t="s">
        <v>312</v>
      </c>
      <c r="D280" s="9" t="s">
        <v>313</v>
      </c>
      <c r="E280" s="9" t="s">
        <v>69</v>
      </c>
      <c r="F280" s="10">
        <v>6.03</v>
      </c>
      <c r="G280" s="10">
        <v>6.91</v>
      </c>
      <c r="H280" s="9" t="s">
        <v>70</v>
      </c>
      <c r="I280" s="9"/>
      <c r="J280" s="10">
        <v>2012</v>
      </c>
      <c r="K280" s="9" t="s">
        <v>88</v>
      </c>
      <c r="L280" s="11">
        <v>41394</v>
      </c>
      <c r="M280" s="11">
        <v>41425</v>
      </c>
      <c r="N280" s="10">
        <v>191</v>
      </c>
      <c r="O280" s="10">
        <v>220</v>
      </c>
      <c r="P280" s="10">
        <v>220.13</v>
      </c>
      <c r="Q280" s="10">
        <v>-0.06</v>
      </c>
      <c r="R280" s="10">
        <v>220.11</v>
      </c>
      <c r="S280" s="10">
        <v>222.1</v>
      </c>
      <c r="T280" s="9" t="s">
        <v>81</v>
      </c>
      <c r="U280" s="9" t="s">
        <v>82</v>
      </c>
      <c r="V280" s="9" t="s">
        <v>74</v>
      </c>
      <c r="W280" s="10">
        <f>VLOOKUP(V280,Tables!$M$2:$N$9,2,FALSE)</f>
        <v>0.44</v>
      </c>
      <c r="X280" s="10">
        <f>VLOOKUP(V280,Tables!$M$2:$P$9,3,FALSE)</f>
        <v>0.19</v>
      </c>
      <c r="Y280" s="10">
        <f>VLOOKUP(V280,Tables!$M$2:$P$9,4,FALSE)</f>
        <v>2.5000000000000001E-2</v>
      </c>
      <c r="Z280" s="10">
        <v>19.2</v>
      </c>
      <c r="AA280" s="10">
        <v>4875</v>
      </c>
      <c r="AB280" s="10">
        <v>5195.3661483683663</v>
      </c>
      <c r="AC280" s="10">
        <v>6.17</v>
      </c>
      <c r="AD280" s="10">
        <v>88349</v>
      </c>
      <c r="AE280" s="10">
        <v>16874.659</v>
      </c>
      <c r="AF280" s="10">
        <v>87909</v>
      </c>
      <c r="AG280" s="10">
        <v>19339.98</v>
      </c>
      <c r="AH280" s="10">
        <v>0</v>
      </c>
      <c r="AI280" s="10">
        <v>0</v>
      </c>
      <c r="AJ280" s="10">
        <v>0</v>
      </c>
      <c r="AK280" s="10">
        <v>2465.3209999999999</v>
      </c>
      <c r="AL280" s="10">
        <v>2474.9909899999998</v>
      </c>
      <c r="AM280" s="10">
        <v>1.9774301196477051</v>
      </c>
      <c r="AN280" s="10">
        <v>1.9697041402158801</v>
      </c>
      <c r="AO280" s="10">
        <v>440</v>
      </c>
      <c r="AP280" s="10">
        <v>622</v>
      </c>
      <c r="AQ280" s="10">
        <v>29.26</v>
      </c>
      <c r="AR280" s="10">
        <v>0.87</v>
      </c>
      <c r="AS280" s="10">
        <v>0.87</v>
      </c>
      <c r="AT280" s="10">
        <v>0.46</v>
      </c>
      <c r="AU280" s="10">
        <v>4875</v>
      </c>
      <c r="AV280" s="10">
        <v>1.1850000000000001</v>
      </c>
      <c r="AW280" s="12"/>
      <c r="AX280" s="9" t="s">
        <v>75</v>
      </c>
      <c r="AY280" s="9" t="s">
        <v>314</v>
      </c>
      <c r="AZ280" s="12" t="s">
        <v>77</v>
      </c>
      <c r="BA280" s="12"/>
      <c r="BB280" s="10">
        <v>0</v>
      </c>
      <c r="BC280" s="10">
        <v>8</v>
      </c>
      <c r="BD280" s="10">
        <v>17.97</v>
      </c>
      <c r="BE280" s="10">
        <v>0</v>
      </c>
      <c r="BF280" s="10">
        <v>0</v>
      </c>
      <c r="BG280" s="10">
        <v>0</v>
      </c>
      <c r="BH280" s="10">
        <v>0</v>
      </c>
      <c r="BI280" s="10">
        <v>2</v>
      </c>
      <c r="BJ280" s="10">
        <v>2710</v>
      </c>
      <c r="BK280" s="10">
        <v>2.990542822145466</v>
      </c>
      <c r="BL280" s="10">
        <v>2.5028144857235683</v>
      </c>
      <c r="BM280" s="10">
        <v>607</v>
      </c>
      <c r="BN280" s="9" t="s">
        <v>78</v>
      </c>
      <c r="BO280" s="9" t="s">
        <v>78</v>
      </c>
      <c r="BP280" s="12"/>
      <c r="BQ280" s="12"/>
    </row>
    <row r="281" spans="1:69" s="13" customFormat="1" ht="15" customHeight="1" x14ac:dyDescent="0.25">
      <c r="A281" s="9" t="s">
        <v>65</v>
      </c>
      <c r="B281" s="9" t="s">
        <v>66</v>
      </c>
      <c r="C281" s="9" t="s">
        <v>312</v>
      </c>
      <c r="D281" s="9" t="s">
        <v>313</v>
      </c>
      <c r="E281" s="9" t="s">
        <v>69</v>
      </c>
      <c r="F281" s="10">
        <v>6.91</v>
      </c>
      <c r="G281" s="10">
        <v>8.1199999999999992</v>
      </c>
      <c r="H281" s="9" t="s">
        <v>70</v>
      </c>
      <c r="I281" s="9"/>
      <c r="J281" s="10">
        <v>2012</v>
      </c>
      <c r="K281" s="9" t="s">
        <v>88</v>
      </c>
      <c r="L281" s="11">
        <v>41425</v>
      </c>
      <c r="M281" s="11">
        <v>41455</v>
      </c>
      <c r="N281" s="10">
        <v>220</v>
      </c>
      <c r="O281" s="10">
        <v>260</v>
      </c>
      <c r="P281" s="10">
        <v>259.95</v>
      </c>
      <c r="Q281" s="10">
        <v>0.02</v>
      </c>
      <c r="R281" s="10">
        <v>260.20999999999998</v>
      </c>
      <c r="S281" s="10">
        <v>259.36</v>
      </c>
      <c r="T281" s="9" t="s">
        <v>81</v>
      </c>
      <c r="U281" s="9" t="s">
        <v>82</v>
      </c>
      <c r="V281" s="9" t="s">
        <v>74</v>
      </c>
      <c r="W281" s="10">
        <f>VLOOKUP(V281,Tables!$M$2:$N$9,2,FALSE)</f>
        <v>0.44</v>
      </c>
      <c r="X281" s="10">
        <f>VLOOKUP(V281,Tables!$M$2:$P$9,3,FALSE)</f>
        <v>0.19</v>
      </c>
      <c r="Y281" s="10">
        <f>VLOOKUP(V281,Tables!$M$2:$P$9,4,FALSE)</f>
        <v>2.5000000000000001E-2</v>
      </c>
      <c r="Z281" s="10">
        <v>19.2</v>
      </c>
      <c r="AA281" s="10">
        <v>6600</v>
      </c>
      <c r="AB281" s="10">
        <v>6517.3933237514275</v>
      </c>
      <c r="AC281" s="10">
        <v>-1.27</v>
      </c>
      <c r="AD281" s="10">
        <v>87909</v>
      </c>
      <c r="AE281" s="10">
        <v>19339.98</v>
      </c>
      <c r="AF281" s="10">
        <v>87439</v>
      </c>
      <c r="AG281" s="10">
        <v>22734.14</v>
      </c>
      <c r="AH281" s="10">
        <v>0</v>
      </c>
      <c r="AI281" s="10">
        <v>0</v>
      </c>
      <c r="AJ281" s="10">
        <v>0</v>
      </c>
      <c r="AK281" s="10">
        <v>3394.16</v>
      </c>
      <c r="AL281" s="10">
        <v>3412.5221900000001</v>
      </c>
      <c r="AM281" s="10">
        <v>1.944516463572725</v>
      </c>
      <c r="AN281" s="10">
        <v>1.9340533577599974</v>
      </c>
      <c r="AO281" s="10">
        <v>515</v>
      </c>
      <c r="AP281" s="10">
        <v>496</v>
      </c>
      <c r="AQ281" s="10">
        <v>-3.83</v>
      </c>
      <c r="AR281" s="10">
        <v>1.05</v>
      </c>
      <c r="AS281" s="10">
        <v>1.05</v>
      </c>
      <c r="AT281" s="10">
        <v>0.56000000000000005</v>
      </c>
      <c r="AU281" s="10">
        <v>6600</v>
      </c>
      <c r="AV281" s="10">
        <v>1.1850000000000001</v>
      </c>
      <c r="AW281" s="12"/>
      <c r="AX281" s="9" t="s">
        <v>75</v>
      </c>
      <c r="AY281" s="9" t="s">
        <v>314</v>
      </c>
      <c r="AZ281" s="12" t="s">
        <v>77</v>
      </c>
      <c r="BA281" s="12"/>
      <c r="BB281" s="10">
        <v>0</v>
      </c>
      <c r="BC281" s="10">
        <v>9</v>
      </c>
      <c r="BD281" s="10">
        <v>13.26</v>
      </c>
      <c r="BE281" s="10">
        <v>0</v>
      </c>
      <c r="BF281" s="10">
        <v>0</v>
      </c>
      <c r="BG281" s="10">
        <v>0</v>
      </c>
      <c r="BH281" s="10">
        <v>0</v>
      </c>
      <c r="BI281" s="10">
        <v>2</v>
      </c>
      <c r="BJ281" s="10">
        <v>3180</v>
      </c>
      <c r="BK281" s="10">
        <v>3.5091978503404362</v>
      </c>
      <c r="BL281" s="10">
        <v>2.2847079947515021</v>
      </c>
      <c r="BM281" s="10">
        <v>349</v>
      </c>
      <c r="BN281" s="9" t="s">
        <v>78</v>
      </c>
      <c r="BO281" s="9" t="s">
        <v>78</v>
      </c>
      <c r="BP281" s="12"/>
      <c r="BQ281" s="12"/>
    </row>
    <row r="282" spans="1:69" s="13" customFormat="1" ht="15" customHeight="1" x14ac:dyDescent="0.25">
      <c r="A282" s="9" t="s">
        <v>65</v>
      </c>
      <c r="B282" s="9" t="s">
        <v>66</v>
      </c>
      <c r="C282" s="9" t="s">
        <v>312</v>
      </c>
      <c r="D282" s="9" t="s">
        <v>313</v>
      </c>
      <c r="E282" s="9" t="s">
        <v>69</v>
      </c>
      <c r="F282" s="10">
        <v>8.1199999999999992</v>
      </c>
      <c r="G282" s="10">
        <v>12.03</v>
      </c>
      <c r="H282" s="9" t="s">
        <v>70</v>
      </c>
      <c r="I282" s="9"/>
      <c r="J282" s="10">
        <v>2012</v>
      </c>
      <c r="K282" s="9" t="s">
        <v>88</v>
      </c>
      <c r="L282" s="11">
        <v>41455</v>
      </c>
      <c r="M282" s="11">
        <v>41608</v>
      </c>
      <c r="N282" s="10">
        <v>260</v>
      </c>
      <c r="O282" s="10">
        <v>485</v>
      </c>
      <c r="P282" s="10">
        <v>453.38</v>
      </c>
      <c r="Q282" s="10">
        <v>6.97</v>
      </c>
      <c r="R282" s="10">
        <v>434.97</v>
      </c>
      <c r="S282" s="10">
        <v>475.09</v>
      </c>
      <c r="T282" s="9" t="s">
        <v>83</v>
      </c>
      <c r="U282" s="9" t="s">
        <v>82</v>
      </c>
      <c r="V282" s="9" t="s">
        <v>74</v>
      </c>
      <c r="W282" s="10">
        <f>VLOOKUP(V282,Tables!$M$2:$N$9,2,FALSE)</f>
        <v>0.44</v>
      </c>
      <c r="X282" s="10">
        <f>VLOOKUP(V282,Tables!$M$2:$P$9,3,FALSE)</f>
        <v>0.19</v>
      </c>
      <c r="Y282" s="10">
        <f>VLOOKUP(V282,Tables!$M$2:$P$9,4,FALSE)</f>
        <v>2.5000000000000001E-2</v>
      </c>
      <c r="Z282" s="10">
        <v>19.2</v>
      </c>
      <c r="AA282" s="10">
        <v>33740</v>
      </c>
      <c r="AB282" s="10">
        <v>37801.688329724515</v>
      </c>
      <c r="AC282" s="10">
        <v>10.74</v>
      </c>
      <c r="AD282" s="10">
        <v>87439</v>
      </c>
      <c r="AE282" s="10">
        <v>22734.14</v>
      </c>
      <c r="AF282" s="10">
        <v>69465</v>
      </c>
      <c r="AG282" s="10">
        <v>33690.525000000001</v>
      </c>
      <c r="AH282" s="10">
        <v>3421.9349999999999</v>
      </c>
      <c r="AI282" s="10">
        <v>0</v>
      </c>
      <c r="AJ282" s="10">
        <v>0</v>
      </c>
      <c r="AK282" s="10">
        <v>14378.32</v>
      </c>
      <c r="AL282" s="10">
        <v>10902.98605</v>
      </c>
      <c r="AM282" s="10">
        <v>2.3465884748704995</v>
      </c>
      <c r="AN282" s="10">
        <v>3.0945650893499952</v>
      </c>
      <c r="AO282" s="10">
        <v>3162</v>
      </c>
      <c r="AP282" s="10">
        <v>2127</v>
      </c>
      <c r="AQ282" s="10">
        <v>-48.66</v>
      </c>
      <c r="AR282" s="10">
        <v>0.75</v>
      </c>
      <c r="AS282" s="10">
        <v>0.57999999999999996</v>
      </c>
      <c r="AT282" s="10">
        <v>0.41</v>
      </c>
      <c r="AU282" s="10">
        <v>20537.5</v>
      </c>
      <c r="AV282" s="10">
        <v>1.1399999999999999</v>
      </c>
      <c r="AW282" s="12"/>
      <c r="AX282" s="9" t="s">
        <v>75</v>
      </c>
      <c r="AY282" s="9" t="s">
        <v>314</v>
      </c>
      <c r="AZ282" s="12" t="s">
        <v>77</v>
      </c>
      <c r="BA282" s="12"/>
      <c r="BB282" s="10">
        <v>0</v>
      </c>
      <c r="BC282" s="10">
        <v>36</v>
      </c>
      <c r="BD282" s="10">
        <v>23.53</v>
      </c>
      <c r="BE282" s="10">
        <v>0</v>
      </c>
      <c r="BF282" s="10">
        <v>0</v>
      </c>
      <c r="BG282" s="10">
        <v>0</v>
      </c>
      <c r="BH282" s="10">
        <v>1</v>
      </c>
      <c r="BI282" s="10">
        <v>2</v>
      </c>
      <c r="BJ282" s="10">
        <v>6342</v>
      </c>
      <c r="BK282" s="10">
        <v>6.9985323166223417</v>
      </c>
      <c r="BL282" s="10">
        <v>2.102262374034412</v>
      </c>
      <c r="BM282" s="10">
        <v>477</v>
      </c>
      <c r="BN282" s="9" t="s">
        <v>78</v>
      </c>
      <c r="BO282" s="9" t="s">
        <v>78</v>
      </c>
      <c r="BP282" s="12"/>
      <c r="BQ282" s="12"/>
    </row>
    <row r="283" spans="1:69" s="13" customFormat="1" ht="15" customHeight="1" x14ac:dyDescent="0.25">
      <c r="A283" s="9" t="s">
        <v>65</v>
      </c>
      <c r="B283" s="9" t="s">
        <v>66</v>
      </c>
      <c r="C283" s="9" t="s">
        <v>170</v>
      </c>
      <c r="D283" s="9" t="s">
        <v>171</v>
      </c>
      <c r="E283" s="9" t="s">
        <v>69</v>
      </c>
      <c r="F283" s="10">
        <v>3.17</v>
      </c>
      <c r="G283" s="10">
        <v>7.32</v>
      </c>
      <c r="H283" s="9" t="s">
        <v>86</v>
      </c>
      <c r="I283" s="9"/>
      <c r="J283" s="10">
        <v>2014</v>
      </c>
      <c r="K283" s="9" t="s">
        <v>147</v>
      </c>
      <c r="L283" s="11">
        <v>42159</v>
      </c>
      <c r="M283" s="11">
        <v>42256</v>
      </c>
      <c r="N283" s="10">
        <v>82.06</v>
      </c>
      <c r="O283" s="10">
        <v>193.12</v>
      </c>
      <c r="P283" s="10">
        <v>175.52</v>
      </c>
      <c r="Q283" s="10">
        <v>10.029999999999999</v>
      </c>
      <c r="R283" s="10">
        <v>182.26</v>
      </c>
      <c r="S283" s="10">
        <v>195.34</v>
      </c>
      <c r="T283" s="9" t="s">
        <v>81</v>
      </c>
      <c r="U283" s="9" t="s">
        <v>82</v>
      </c>
      <c r="V283" s="9" t="s">
        <v>74</v>
      </c>
      <c r="W283" s="10">
        <f>VLOOKUP(V283,Tables!$M$2:$N$9,2,FALSE)</f>
        <v>0.44</v>
      </c>
      <c r="X283" s="10">
        <f>VLOOKUP(V283,Tables!$M$2:$P$9,3,FALSE)</f>
        <v>0.19</v>
      </c>
      <c r="Y283" s="10">
        <f>VLOOKUP(V283,Tables!$M$2:$P$9,4,FALSE)</f>
        <v>2.5000000000000001E-2</v>
      </c>
      <c r="Z283" s="10">
        <v>19.2</v>
      </c>
      <c r="AA283" s="10">
        <v>16925</v>
      </c>
      <c r="AB283" s="10">
        <v>20734.826072830216</v>
      </c>
      <c r="AC283" s="10">
        <v>18.37</v>
      </c>
      <c r="AD283" s="10">
        <v>108130</v>
      </c>
      <c r="AE283" s="10">
        <v>8873.1478000000006</v>
      </c>
      <c r="AF283" s="10">
        <v>106197</v>
      </c>
      <c r="AG283" s="10">
        <v>20508.764640000001</v>
      </c>
      <c r="AH283" s="10">
        <v>0</v>
      </c>
      <c r="AI283" s="10">
        <v>0</v>
      </c>
      <c r="AJ283" s="10">
        <v>0</v>
      </c>
      <c r="AK283" s="10">
        <v>11635.616840000001</v>
      </c>
      <c r="AL283" s="10">
        <v>10482.317419999999</v>
      </c>
      <c r="AM283" s="10">
        <v>1.4545855396180267</v>
      </c>
      <c r="AN283" s="10">
        <v>1.6146238777035622</v>
      </c>
      <c r="AO283" s="10">
        <v>1933</v>
      </c>
      <c r="AP283" s="10">
        <v>3124</v>
      </c>
      <c r="AQ283" s="10">
        <v>38.119999999999997</v>
      </c>
      <c r="AR283" s="10">
        <v>1.26</v>
      </c>
      <c r="AS283" s="10">
        <v>1.3</v>
      </c>
      <c r="AT283" s="10">
        <v>0.88</v>
      </c>
      <c r="AU283" s="10">
        <v>15425</v>
      </c>
      <c r="AV283" s="10">
        <v>1.1399999999999999</v>
      </c>
      <c r="AW283" s="12"/>
      <c r="AX283" s="9" t="s">
        <v>75</v>
      </c>
      <c r="AY283" s="12"/>
      <c r="AZ283" s="12" t="s">
        <v>77</v>
      </c>
      <c r="BA283" s="12"/>
      <c r="BB283" s="10">
        <v>0</v>
      </c>
      <c r="BC283" s="10">
        <v>13</v>
      </c>
      <c r="BD283" s="10">
        <v>24.33</v>
      </c>
      <c r="BE283" s="10">
        <v>0</v>
      </c>
      <c r="BF283" s="10">
        <v>0</v>
      </c>
      <c r="BG283" s="10">
        <v>1</v>
      </c>
      <c r="BH283" s="10">
        <v>0</v>
      </c>
      <c r="BI283" s="10">
        <v>1</v>
      </c>
      <c r="BJ283" s="10">
        <v>16208</v>
      </c>
      <c r="BK283" s="10">
        <v>14.49731663685152</v>
      </c>
      <c r="BL283" s="10">
        <v>1.5183891460934527</v>
      </c>
      <c r="BM283" s="10">
        <v>1585</v>
      </c>
      <c r="BN283" s="9" t="s">
        <v>78</v>
      </c>
      <c r="BO283" s="9" t="s">
        <v>78</v>
      </c>
      <c r="BP283" s="12"/>
      <c r="BQ283" s="12"/>
    </row>
    <row r="284" spans="1:69" s="13" customFormat="1" ht="15" customHeight="1" x14ac:dyDescent="0.25">
      <c r="A284" s="9" t="s">
        <v>65</v>
      </c>
      <c r="B284" s="9" t="s">
        <v>66</v>
      </c>
      <c r="C284" s="9" t="s">
        <v>233</v>
      </c>
      <c r="D284" s="9" t="s">
        <v>234</v>
      </c>
      <c r="E284" s="9" t="s">
        <v>69</v>
      </c>
      <c r="F284" s="10">
        <v>6.32</v>
      </c>
      <c r="G284" s="10">
        <v>6.57</v>
      </c>
      <c r="H284" s="9" t="s">
        <v>70</v>
      </c>
      <c r="I284" s="9"/>
      <c r="J284" s="10">
        <v>2013</v>
      </c>
      <c r="K284" s="9" t="s">
        <v>106</v>
      </c>
      <c r="L284" s="11">
        <v>41759</v>
      </c>
      <c r="M284" s="11">
        <v>41772</v>
      </c>
      <c r="N284" s="10">
        <v>172</v>
      </c>
      <c r="O284" s="10">
        <v>179.04</v>
      </c>
      <c r="P284" s="10">
        <v>180.52</v>
      </c>
      <c r="Q284" s="10">
        <v>-0.82</v>
      </c>
      <c r="R284" s="10">
        <v>179.47</v>
      </c>
      <c r="S284" s="10">
        <v>182.98</v>
      </c>
      <c r="T284" s="9" t="s">
        <v>81</v>
      </c>
      <c r="U284" s="9" t="s">
        <v>82</v>
      </c>
      <c r="V284" s="9" t="s">
        <v>74</v>
      </c>
      <c r="W284" s="10">
        <f>VLOOKUP(V284,Tables!$M$2:$N$9,2,FALSE)</f>
        <v>0.44</v>
      </c>
      <c r="X284" s="10">
        <f>VLOOKUP(V284,Tables!$M$2:$P$9,3,FALSE)</f>
        <v>0.19</v>
      </c>
      <c r="Y284" s="10">
        <f>VLOOKUP(V284,Tables!$M$2:$P$9,4,FALSE)</f>
        <v>2.5000000000000001E-2</v>
      </c>
      <c r="Z284" s="10">
        <v>19.2</v>
      </c>
      <c r="AA284" s="10">
        <v>1675</v>
      </c>
      <c r="AB284" s="10">
        <v>2153.7675719653894</v>
      </c>
      <c r="AC284" s="10">
        <v>22.23</v>
      </c>
      <c r="AD284" s="10">
        <v>102958</v>
      </c>
      <c r="AE284" s="10">
        <v>17708.776000000002</v>
      </c>
      <c r="AF284" s="10">
        <v>102728</v>
      </c>
      <c r="AG284" s="10">
        <v>18392.421119999999</v>
      </c>
      <c r="AH284" s="10">
        <v>0</v>
      </c>
      <c r="AI284" s="10">
        <v>0</v>
      </c>
      <c r="AJ284" s="10">
        <v>0</v>
      </c>
      <c r="AK284" s="10">
        <v>683.64512000000002</v>
      </c>
      <c r="AL284" s="10">
        <v>727.81816000000003</v>
      </c>
      <c r="AM284" s="10">
        <v>2.4501015965710398</v>
      </c>
      <c r="AN284" s="10">
        <v>2.3013990197771377</v>
      </c>
      <c r="AO284" s="10">
        <v>230</v>
      </c>
      <c r="AP284" s="10">
        <v>420</v>
      </c>
      <c r="AQ284" s="10">
        <v>45.24</v>
      </c>
      <c r="AR284" s="10">
        <v>0.71</v>
      </c>
      <c r="AS284" s="10">
        <v>0.71</v>
      </c>
      <c r="AT284" s="10">
        <v>0.31</v>
      </c>
      <c r="AU284" s="10">
        <v>1675</v>
      </c>
      <c r="AV284" s="10">
        <v>1.121</v>
      </c>
      <c r="AW284" s="12"/>
      <c r="AX284" s="9" t="s">
        <v>75</v>
      </c>
      <c r="AY284" s="9" t="s">
        <v>235</v>
      </c>
      <c r="AZ284" s="12" t="s">
        <v>77</v>
      </c>
      <c r="BA284" s="12"/>
      <c r="BB284" s="10">
        <v>0</v>
      </c>
      <c r="BC284" s="10">
        <v>4</v>
      </c>
      <c r="BD284" s="10">
        <v>17.600000000000001</v>
      </c>
      <c r="BE284" s="10">
        <v>0</v>
      </c>
      <c r="BF284" s="10">
        <v>0</v>
      </c>
      <c r="BG284" s="10">
        <v>0</v>
      </c>
      <c r="BH284" s="10">
        <v>0</v>
      </c>
      <c r="BI284" s="10">
        <v>2</v>
      </c>
      <c r="BJ284" s="10">
        <v>49328.72</v>
      </c>
      <c r="BK284" s="10">
        <v>35.399366598262951</v>
      </c>
      <c r="BL284" s="10">
        <v>1.94816130624307</v>
      </c>
      <c r="BM284" s="10">
        <v>1831</v>
      </c>
      <c r="BN284" s="9" t="s">
        <v>78</v>
      </c>
      <c r="BO284" s="9" t="s">
        <v>78</v>
      </c>
      <c r="BP284" s="12"/>
      <c r="BQ284" s="12"/>
    </row>
    <row r="285" spans="1:69" s="13" customFormat="1" ht="15" customHeight="1" x14ac:dyDescent="0.25">
      <c r="A285" s="9" t="s">
        <v>65</v>
      </c>
      <c r="B285" s="9" t="s">
        <v>66</v>
      </c>
      <c r="C285" s="9" t="s">
        <v>233</v>
      </c>
      <c r="D285" s="9" t="s">
        <v>234</v>
      </c>
      <c r="E285" s="9" t="s">
        <v>69</v>
      </c>
      <c r="F285" s="10">
        <v>6.57</v>
      </c>
      <c r="G285" s="10">
        <v>8.1300000000000008</v>
      </c>
      <c r="H285" s="9" t="s">
        <v>70</v>
      </c>
      <c r="I285" s="9"/>
      <c r="J285" s="10">
        <v>2013</v>
      </c>
      <c r="K285" s="9" t="s">
        <v>106</v>
      </c>
      <c r="L285" s="11">
        <v>41772</v>
      </c>
      <c r="M285" s="11">
        <v>41821</v>
      </c>
      <c r="N285" s="10">
        <v>179.04</v>
      </c>
      <c r="O285" s="10">
        <v>223.62</v>
      </c>
      <c r="P285" s="10">
        <v>226.65</v>
      </c>
      <c r="Q285" s="10">
        <v>-1.34</v>
      </c>
      <c r="R285" s="10">
        <v>208.05</v>
      </c>
      <c r="S285" s="10">
        <v>233.28</v>
      </c>
      <c r="T285" s="9" t="s">
        <v>81</v>
      </c>
      <c r="U285" s="9" t="s">
        <v>82</v>
      </c>
      <c r="V285" s="9" t="s">
        <v>74</v>
      </c>
      <c r="W285" s="10">
        <f>VLOOKUP(V285,Tables!$M$2:$N$9,2,FALSE)</f>
        <v>0.44</v>
      </c>
      <c r="X285" s="10">
        <f>VLOOKUP(V285,Tables!$M$2:$P$9,3,FALSE)</f>
        <v>0.19</v>
      </c>
      <c r="Y285" s="10">
        <f>VLOOKUP(V285,Tables!$M$2:$P$9,4,FALSE)</f>
        <v>2.5000000000000001E-2</v>
      </c>
      <c r="Z285" s="10">
        <v>19.2</v>
      </c>
      <c r="AA285" s="10">
        <v>9066</v>
      </c>
      <c r="AB285" s="10">
        <v>10354.336222621127</v>
      </c>
      <c r="AC285" s="10">
        <v>12.44</v>
      </c>
      <c r="AD285" s="10">
        <v>102728</v>
      </c>
      <c r="AE285" s="10">
        <v>18392.421119999999</v>
      </c>
      <c r="AF285" s="10">
        <v>101828</v>
      </c>
      <c r="AG285" s="10">
        <v>22770.77736</v>
      </c>
      <c r="AH285" s="10">
        <v>0</v>
      </c>
      <c r="AI285" s="10">
        <v>0</v>
      </c>
      <c r="AJ285" s="10">
        <v>0</v>
      </c>
      <c r="AK285" s="10">
        <v>4378.3562400000001</v>
      </c>
      <c r="AL285" s="10">
        <v>2792.89428</v>
      </c>
      <c r="AM285" s="10">
        <v>2.0706400993994953</v>
      </c>
      <c r="AN285" s="10">
        <v>3.246094943486368</v>
      </c>
      <c r="AO285" s="10">
        <v>960</v>
      </c>
      <c r="AP285" s="10">
        <v>1203</v>
      </c>
      <c r="AQ285" s="10">
        <v>20.2</v>
      </c>
      <c r="AR285" s="10">
        <v>0.9</v>
      </c>
      <c r="AS285" s="10">
        <v>0.94</v>
      </c>
      <c r="AT285" s="10">
        <v>0.45</v>
      </c>
      <c r="AU285" s="10">
        <v>8175</v>
      </c>
      <c r="AV285" s="10">
        <v>1.1200000000000001</v>
      </c>
      <c r="AW285" s="12"/>
      <c r="AX285" s="9" t="s">
        <v>75</v>
      </c>
      <c r="AY285" s="9" t="s">
        <v>235</v>
      </c>
      <c r="AZ285" s="12" t="s">
        <v>77</v>
      </c>
      <c r="BA285" s="12"/>
      <c r="BB285" s="10">
        <v>0</v>
      </c>
      <c r="BC285" s="10">
        <v>10</v>
      </c>
      <c r="BD285" s="10">
        <v>19.32</v>
      </c>
      <c r="BE285" s="10">
        <v>0</v>
      </c>
      <c r="BF285" s="10">
        <v>0</v>
      </c>
      <c r="BG285" s="10">
        <v>0</v>
      </c>
      <c r="BH285" s="10">
        <v>0</v>
      </c>
      <c r="BI285" s="10">
        <v>2</v>
      </c>
      <c r="BJ285" s="10">
        <v>50288.72</v>
      </c>
      <c r="BK285" s="10">
        <v>36.088283560518057</v>
      </c>
      <c r="BL285" s="10">
        <v>1.9586548949913674</v>
      </c>
      <c r="BM285" s="10">
        <v>748</v>
      </c>
      <c r="BN285" s="9" t="s">
        <v>78</v>
      </c>
      <c r="BO285" s="9" t="s">
        <v>78</v>
      </c>
      <c r="BP285" s="12"/>
      <c r="BQ285" s="12"/>
    </row>
    <row r="286" spans="1:69" s="13" customFormat="1" ht="15" customHeight="1" x14ac:dyDescent="0.25">
      <c r="A286" s="9" t="s">
        <v>65</v>
      </c>
      <c r="B286" s="9" t="s">
        <v>66</v>
      </c>
      <c r="C286" s="9" t="s">
        <v>233</v>
      </c>
      <c r="D286" s="9" t="s">
        <v>234</v>
      </c>
      <c r="E286" s="9" t="s">
        <v>69</v>
      </c>
      <c r="F286" s="10">
        <v>8.1300000000000008</v>
      </c>
      <c r="G286" s="10">
        <v>9.58</v>
      </c>
      <c r="H286" s="9" t="s">
        <v>70</v>
      </c>
      <c r="I286" s="9"/>
      <c r="J286" s="10">
        <v>2013</v>
      </c>
      <c r="K286" s="9" t="s">
        <v>106</v>
      </c>
      <c r="L286" s="11">
        <v>41821</v>
      </c>
      <c r="M286" s="11">
        <v>41851</v>
      </c>
      <c r="N286" s="10">
        <v>223.62</v>
      </c>
      <c r="O286" s="10">
        <v>264.66000000000003</v>
      </c>
      <c r="P286" s="10">
        <v>265.89</v>
      </c>
      <c r="Q286" s="10">
        <v>-0.46</v>
      </c>
      <c r="R286" s="10">
        <v>264.66000000000003</v>
      </c>
      <c r="S286" s="10">
        <v>265.81</v>
      </c>
      <c r="T286" s="9" t="s">
        <v>83</v>
      </c>
      <c r="U286" s="9" t="s">
        <v>82</v>
      </c>
      <c r="V286" s="9" t="s">
        <v>74</v>
      </c>
      <c r="W286" s="10">
        <f>VLOOKUP(V286,Tables!$M$2:$N$9,2,FALSE)</f>
        <v>0.44</v>
      </c>
      <c r="X286" s="10">
        <f>VLOOKUP(V286,Tables!$M$2:$P$9,3,FALSE)</f>
        <v>0.19</v>
      </c>
      <c r="Y286" s="10">
        <f>VLOOKUP(V286,Tables!$M$2:$P$9,4,FALSE)</f>
        <v>2.5000000000000001E-2</v>
      </c>
      <c r="Z286" s="10">
        <v>19.2</v>
      </c>
      <c r="AA286" s="10">
        <v>8062.5</v>
      </c>
      <c r="AB286" s="10">
        <v>8047.5614349459647</v>
      </c>
      <c r="AC286" s="10">
        <v>-0.19</v>
      </c>
      <c r="AD286" s="10">
        <v>101828</v>
      </c>
      <c r="AE286" s="10">
        <v>22770.77736</v>
      </c>
      <c r="AF286" s="10">
        <v>101358</v>
      </c>
      <c r="AG286" s="10">
        <v>26825.40828</v>
      </c>
      <c r="AH286" s="10">
        <v>0</v>
      </c>
      <c r="AI286" s="10">
        <v>0</v>
      </c>
      <c r="AJ286" s="10">
        <v>0</v>
      </c>
      <c r="AK286" s="10">
        <v>4054.6309200000001</v>
      </c>
      <c r="AL286" s="10">
        <v>4054.6309200000001</v>
      </c>
      <c r="AM286" s="10">
        <v>1.9884670538644242</v>
      </c>
      <c r="AN286" s="10">
        <v>1.9884670538644242</v>
      </c>
      <c r="AO286" s="10">
        <v>525</v>
      </c>
      <c r="AP286" s="10">
        <v>589</v>
      </c>
      <c r="AQ286" s="10">
        <v>10.87</v>
      </c>
      <c r="AR286" s="10">
        <v>1.0900000000000001</v>
      </c>
      <c r="AS286" s="10">
        <v>1.0900000000000001</v>
      </c>
      <c r="AT286" s="10">
        <v>0.56000000000000005</v>
      </c>
      <c r="AU286" s="10">
        <v>4187.5</v>
      </c>
      <c r="AV286" s="10">
        <v>1.1200000000000001</v>
      </c>
      <c r="AW286" s="12"/>
      <c r="AX286" s="9" t="s">
        <v>75</v>
      </c>
      <c r="AY286" s="9" t="s">
        <v>235</v>
      </c>
      <c r="AZ286" s="12" t="s">
        <v>77</v>
      </c>
      <c r="BA286" s="12"/>
      <c r="BB286" s="10">
        <v>0</v>
      </c>
      <c r="BC286" s="10">
        <v>6</v>
      </c>
      <c r="BD286" s="10">
        <v>22.85</v>
      </c>
      <c r="BE286" s="10">
        <v>0</v>
      </c>
      <c r="BF286" s="10">
        <v>0</v>
      </c>
      <c r="BG286" s="10">
        <v>0</v>
      </c>
      <c r="BH286" s="10">
        <v>0</v>
      </c>
      <c r="BI286" s="10">
        <v>2</v>
      </c>
      <c r="BJ286" s="10">
        <v>50758.720000000001</v>
      </c>
      <c r="BK286" s="10">
        <v>36.425565823288778</v>
      </c>
      <c r="BL286" s="10">
        <v>1.963214019874882</v>
      </c>
      <c r="BM286" s="10">
        <v>2010</v>
      </c>
      <c r="BN286" s="9" t="s">
        <v>78</v>
      </c>
      <c r="BO286" s="9" t="s">
        <v>78</v>
      </c>
      <c r="BP286" s="12"/>
      <c r="BQ286" s="12"/>
    </row>
    <row r="287" spans="1:69" s="13" customFormat="1" ht="15" customHeight="1" x14ac:dyDescent="0.25">
      <c r="A287" s="9" t="s">
        <v>65</v>
      </c>
      <c r="B287" s="9" t="s">
        <v>66</v>
      </c>
      <c r="C287" s="9" t="s">
        <v>233</v>
      </c>
      <c r="D287" s="9" t="s">
        <v>287</v>
      </c>
      <c r="E287" s="9" t="s">
        <v>69</v>
      </c>
      <c r="F287" s="10">
        <v>3.22</v>
      </c>
      <c r="G287" s="10">
        <v>7.41</v>
      </c>
      <c r="H287" s="9" t="s">
        <v>86</v>
      </c>
      <c r="I287" s="9"/>
      <c r="J287" s="10">
        <v>2014</v>
      </c>
      <c r="K287" s="9" t="s">
        <v>119</v>
      </c>
      <c r="L287" s="11">
        <v>42163</v>
      </c>
      <c r="M287" s="11">
        <v>42256</v>
      </c>
      <c r="N287" s="10">
        <v>88.5</v>
      </c>
      <c r="O287" s="10">
        <v>206.21</v>
      </c>
      <c r="P287" s="10">
        <v>178.52</v>
      </c>
      <c r="Q287" s="10">
        <v>15.51</v>
      </c>
      <c r="R287" s="10">
        <v>184.79</v>
      </c>
      <c r="S287" s="10">
        <v>200.15</v>
      </c>
      <c r="T287" s="9" t="s">
        <v>81</v>
      </c>
      <c r="U287" s="9" t="s">
        <v>82</v>
      </c>
      <c r="V287" s="9" t="s">
        <v>74</v>
      </c>
      <c r="W287" s="10">
        <f>VLOOKUP(V287,Tables!$M$2:$N$9,2,FALSE)</f>
        <v>0.44</v>
      </c>
      <c r="X287" s="10">
        <f>VLOOKUP(V287,Tables!$M$2:$P$9,3,FALSE)</f>
        <v>0.19</v>
      </c>
      <c r="Y287" s="10">
        <f>VLOOKUP(V287,Tables!$M$2:$P$9,4,FALSE)</f>
        <v>2.5000000000000001E-2</v>
      </c>
      <c r="Z287" s="10">
        <v>19.2</v>
      </c>
      <c r="AA287" s="10">
        <v>15500</v>
      </c>
      <c r="AB287" s="10">
        <v>19449.934471589761</v>
      </c>
      <c r="AC287" s="10">
        <v>20.309999999999999</v>
      </c>
      <c r="AD287" s="10">
        <v>101960</v>
      </c>
      <c r="AE287" s="10">
        <v>9023.4599999999991</v>
      </c>
      <c r="AF287" s="10">
        <v>100555</v>
      </c>
      <c r="AG287" s="10">
        <v>20735.446550000001</v>
      </c>
      <c r="AH287" s="10">
        <v>0</v>
      </c>
      <c r="AI287" s="10">
        <v>0</v>
      </c>
      <c r="AJ287" s="10">
        <v>0</v>
      </c>
      <c r="AK287" s="10">
        <v>11711.98655</v>
      </c>
      <c r="AL287" s="10">
        <v>9558.0984499999995</v>
      </c>
      <c r="AM287" s="10">
        <v>1.3234304815693287</v>
      </c>
      <c r="AN287" s="10">
        <v>1.6216614717962023</v>
      </c>
      <c r="AO287" s="10">
        <v>1405</v>
      </c>
      <c r="AP287" s="10">
        <v>2820</v>
      </c>
      <c r="AQ287" s="10">
        <v>50.18</v>
      </c>
      <c r="AR287" s="10">
        <v>1.18</v>
      </c>
      <c r="AS287" s="10">
        <v>1.26</v>
      </c>
      <c r="AT287" s="10">
        <v>0.91</v>
      </c>
      <c r="AU287" s="10">
        <v>14887.5</v>
      </c>
      <c r="AV287" s="10">
        <v>1.1399999999999999</v>
      </c>
      <c r="AW287" s="12"/>
      <c r="AX287" s="9" t="s">
        <v>75</v>
      </c>
      <c r="AY287" s="12"/>
      <c r="AZ287" s="12" t="s">
        <v>77</v>
      </c>
      <c r="BA287" s="12"/>
      <c r="BB287" s="10">
        <v>0</v>
      </c>
      <c r="BC287" s="10">
        <v>13</v>
      </c>
      <c r="BD287" s="10">
        <v>24.49</v>
      </c>
      <c r="BE287" s="10">
        <v>0</v>
      </c>
      <c r="BF287" s="10">
        <v>0</v>
      </c>
      <c r="BG287" s="10">
        <v>1</v>
      </c>
      <c r="BH287" s="10">
        <v>0</v>
      </c>
      <c r="BI287" s="10">
        <v>1</v>
      </c>
      <c r="BJ287" s="10">
        <v>12365</v>
      </c>
      <c r="BK287" s="10">
        <v>12.439637826961771</v>
      </c>
      <c r="BL287" s="10">
        <v>1.4192418403022595</v>
      </c>
      <c r="BM287" s="10">
        <v>1030</v>
      </c>
      <c r="BN287" s="9" t="s">
        <v>78</v>
      </c>
      <c r="BO287" s="9" t="s">
        <v>78</v>
      </c>
      <c r="BP287" s="12"/>
      <c r="BQ287" s="12"/>
    </row>
    <row r="288" spans="1:69" s="13" customFormat="1" ht="15" customHeight="1" x14ac:dyDescent="0.25">
      <c r="A288" s="9" t="s">
        <v>65</v>
      </c>
      <c r="B288" s="9" t="s">
        <v>66</v>
      </c>
      <c r="C288" s="9" t="s">
        <v>211</v>
      </c>
      <c r="D288" s="9" t="s">
        <v>212</v>
      </c>
      <c r="E288" s="9" t="s">
        <v>69</v>
      </c>
      <c r="F288" s="10">
        <v>4.0999999999999996</v>
      </c>
      <c r="G288" s="10">
        <v>4.5199999999999996</v>
      </c>
      <c r="H288" s="9" t="s">
        <v>86</v>
      </c>
      <c r="I288" s="9" t="s">
        <v>213</v>
      </c>
      <c r="J288" s="10">
        <v>2013</v>
      </c>
      <c r="K288" s="9" t="s">
        <v>214</v>
      </c>
      <c r="L288" s="11">
        <v>41800</v>
      </c>
      <c r="M288" s="11">
        <v>41821</v>
      </c>
      <c r="N288" s="10">
        <v>167.65</v>
      </c>
      <c r="O288" s="10">
        <v>186.06</v>
      </c>
      <c r="P288" s="10">
        <v>188.05</v>
      </c>
      <c r="Q288" s="10">
        <v>-1.06</v>
      </c>
      <c r="R288" s="10">
        <v>184.71</v>
      </c>
      <c r="S288" s="10">
        <v>194.39</v>
      </c>
      <c r="T288" s="9" t="s">
        <v>81</v>
      </c>
      <c r="U288" s="9" t="s">
        <v>82</v>
      </c>
      <c r="V288" s="9" t="s">
        <v>74</v>
      </c>
      <c r="W288" s="10">
        <f>VLOOKUP(V288,Tables!$M$2:$N$9,2,FALSE)</f>
        <v>0.44</v>
      </c>
      <c r="X288" s="10">
        <f>VLOOKUP(V288,Tables!$M$2:$P$9,3,FALSE)</f>
        <v>0.19</v>
      </c>
      <c r="Y288" s="10">
        <f>VLOOKUP(V288,Tables!$M$2:$P$9,4,FALSE)</f>
        <v>2.5000000000000001E-2</v>
      </c>
      <c r="Z288" s="10">
        <v>19.2</v>
      </c>
      <c r="AA288" s="10">
        <v>2475</v>
      </c>
      <c r="AB288" s="10">
        <v>3261.700338988459</v>
      </c>
      <c r="AC288" s="10">
        <v>24.12</v>
      </c>
      <c r="AD288" s="10">
        <v>68430</v>
      </c>
      <c r="AE288" s="10">
        <v>11472.289500000001</v>
      </c>
      <c r="AF288" s="10">
        <v>68095</v>
      </c>
      <c r="AG288" s="10">
        <v>12669.7557</v>
      </c>
      <c r="AH288" s="10">
        <v>0</v>
      </c>
      <c r="AI288" s="10">
        <v>0</v>
      </c>
      <c r="AJ288" s="10">
        <v>0</v>
      </c>
      <c r="AK288" s="10">
        <v>1197.4662000000001</v>
      </c>
      <c r="AL288" s="10">
        <v>1105.5379499999999</v>
      </c>
      <c r="AM288" s="10">
        <v>2.0668641837239332</v>
      </c>
      <c r="AN288" s="10">
        <v>2.2387291182541493</v>
      </c>
      <c r="AO288" s="10">
        <v>375</v>
      </c>
      <c r="AP288" s="10">
        <v>440</v>
      </c>
      <c r="AQ288" s="10">
        <v>14.77</v>
      </c>
      <c r="AR288" s="10">
        <v>0.98</v>
      </c>
      <c r="AS288" s="10">
        <v>0.98</v>
      </c>
      <c r="AT288" s="10">
        <v>0.5</v>
      </c>
      <c r="AU288" s="10">
        <v>2475</v>
      </c>
      <c r="AV288" s="10">
        <v>1.1200000000000001</v>
      </c>
      <c r="AW288" s="12"/>
      <c r="AX288" s="9" t="s">
        <v>75</v>
      </c>
      <c r="AY288" s="9" t="s">
        <v>215</v>
      </c>
      <c r="AZ288" s="12" t="s">
        <v>77</v>
      </c>
      <c r="BA288" s="12"/>
      <c r="BB288" s="10">
        <v>0</v>
      </c>
      <c r="BC288" s="10">
        <v>5</v>
      </c>
      <c r="BD288" s="10">
        <v>20.34</v>
      </c>
      <c r="BE288" s="10">
        <v>0</v>
      </c>
      <c r="BF288" s="10">
        <v>0</v>
      </c>
      <c r="BG288" s="10">
        <v>1</v>
      </c>
      <c r="BH288" s="10">
        <v>0</v>
      </c>
      <c r="BI288" s="10">
        <v>1</v>
      </c>
      <c r="BJ288" s="10">
        <v>34560</v>
      </c>
      <c r="BK288" s="10">
        <v>31.247739602169982</v>
      </c>
      <c r="BL288" s="10">
        <v>1.556952764115646</v>
      </c>
      <c r="BM288" s="10">
        <v>1252</v>
      </c>
      <c r="BN288" s="9" t="s">
        <v>78</v>
      </c>
      <c r="BO288" s="9" t="s">
        <v>78</v>
      </c>
      <c r="BP288" s="12"/>
      <c r="BQ288" s="12"/>
    </row>
    <row r="289" spans="1:69" s="13" customFormat="1" ht="15" customHeight="1" x14ac:dyDescent="0.25">
      <c r="A289" s="9" t="s">
        <v>65</v>
      </c>
      <c r="B289" s="9" t="s">
        <v>66</v>
      </c>
      <c r="C289" s="9" t="s">
        <v>211</v>
      </c>
      <c r="D289" s="9" t="s">
        <v>212</v>
      </c>
      <c r="E289" s="9" t="s">
        <v>69</v>
      </c>
      <c r="F289" s="10">
        <v>4.5199999999999996</v>
      </c>
      <c r="G289" s="10">
        <v>5.38</v>
      </c>
      <c r="H289" s="9" t="s">
        <v>86</v>
      </c>
      <c r="I289" s="9" t="s">
        <v>213</v>
      </c>
      <c r="J289" s="10">
        <v>2013</v>
      </c>
      <c r="K289" s="9" t="s">
        <v>214</v>
      </c>
      <c r="L289" s="11">
        <v>41821</v>
      </c>
      <c r="M289" s="11">
        <v>41851</v>
      </c>
      <c r="N289" s="10">
        <v>186.06</v>
      </c>
      <c r="O289" s="10">
        <v>224</v>
      </c>
      <c r="P289" s="10">
        <v>225.13</v>
      </c>
      <c r="Q289" s="10">
        <v>-0.5</v>
      </c>
      <c r="R289" s="10">
        <v>224</v>
      </c>
      <c r="S289" s="10">
        <v>229.83</v>
      </c>
      <c r="T289" s="9" t="s">
        <v>81</v>
      </c>
      <c r="U289" s="9" t="s">
        <v>82</v>
      </c>
      <c r="V289" s="9" t="s">
        <v>74</v>
      </c>
      <c r="W289" s="10">
        <f>VLOOKUP(V289,Tables!$M$2:$N$9,2,FALSE)</f>
        <v>0.44</v>
      </c>
      <c r="X289" s="10">
        <f>VLOOKUP(V289,Tables!$M$2:$P$9,3,FALSE)</f>
        <v>0.19</v>
      </c>
      <c r="Y289" s="10">
        <f>VLOOKUP(V289,Tables!$M$2:$P$9,4,FALSE)</f>
        <v>2.5000000000000001E-2</v>
      </c>
      <c r="Z289" s="10">
        <v>19.2</v>
      </c>
      <c r="AA289" s="10">
        <v>4800</v>
      </c>
      <c r="AB289" s="10">
        <v>5390.1089156582248</v>
      </c>
      <c r="AC289" s="10">
        <v>10.95</v>
      </c>
      <c r="AD289" s="10">
        <v>68095</v>
      </c>
      <c r="AE289" s="10">
        <v>12669.7557</v>
      </c>
      <c r="AF289" s="10">
        <v>67300</v>
      </c>
      <c r="AG289" s="10">
        <v>15075.2</v>
      </c>
      <c r="AH289" s="10">
        <v>0</v>
      </c>
      <c r="AI289" s="10">
        <v>0</v>
      </c>
      <c r="AJ289" s="10">
        <v>0</v>
      </c>
      <c r="AK289" s="10">
        <v>2405.4443000000001</v>
      </c>
      <c r="AL289" s="10">
        <v>2405.4443000000001</v>
      </c>
      <c r="AM289" s="10">
        <v>1.9954733518460601</v>
      </c>
      <c r="AN289" s="10">
        <v>1.9954733518460601</v>
      </c>
      <c r="AO289" s="10">
        <v>845</v>
      </c>
      <c r="AP289" s="10">
        <v>459</v>
      </c>
      <c r="AQ289" s="10">
        <v>-84.1</v>
      </c>
      <c r="AR289" s="10">
        <v>1.1599999999999999</v>
      </c>
      <c r="AS289" s="10">
        <v>1.1599999999999999</v>
      </c>
      <c r="AT289" s="10">
        <v>0.62</v>
      </c>
      <c r="AU289" s="10">
        <v>4600</v>
      </c>
      <c r="AV289" s="10">
        <v>1.1200000000000001</v>
      </c>
      <c r="AW289" s="12"/>
      <c r="AX289" s="9" t="s">
        <v>75</v>
      </c>
      <c r="AY289" s="9" t="s">
        <v>215</v>
      </c>
      <c r="AZ289" s="12" t="s">
        <v>77</v>
      </c>
      <c r="BA289" s="12"/>
      <c r="BB289" s="10">
        <v>0</v>
      </c>
      <c r="BC289" s="10">
        <v>6</v>
      </c>
      <c r="BD289" s="10">
        <v>22.85</v>
      </c>
      <c r="BE289" s="10">
        <v>0</v>
      </c>
      <c r="BF289" s="10">
        <v>0</v>
      </c>
      <c r="BG289" s="10">
        <v>0</v>
      </c>
      <c r="BH289" s="10">
        <v>0</v>
      </c>
      <c r="BI289" s="10">
        <v>2</v>
      </c>
      <c r="BJ289" s="10">
        <v>35355</v>
      </c>
      <c r="BK289" s="10">
        <v>31.966546112115733</v>
      </c>
      <c r="BL289" s="10">
        <v>1.6281413003939258</v>
      </c>
      <c r="BM289" s="10">
        <v>1635</v>
      </c>
      <c r="BN289" s="9" t="s">
        <v>78</v>
      </c>
      <c r="BO289" s="9" t="s">
        <v>78</v>
      </c>
      <c r="BP289" s="12"/>
      <c r="BQ289" s="12"/>
    </row>
    <row r="290" spans="1:69" s="13" customFormat="1" ht="15" customHeight="1" x14ac:dyDescent="0.25">
      <c r="A290" s="9" t="s">
        <v>65</v>
      </c>
      <c r="B290" s="9" t="s">
        <v>66</v>
      </c>
      <c r="C290" s="9" t="s">
        <v>211</v>
      </c>
      <c r="D290" s="9" t="s">
        <v>212</v>
      </c>
      <c r="E290" s="9" t="s">
        <v>69</v>
      </c>
      <c r="F290" s="10">
        <v>5.38</v>
      </c>
      <c r="G290" s="10">
        <v>8.85</v>
      </c>
      <c r="H290" s="9" t="s">
        <v>86</v>
      </c>
      <c r="I290" s="9" t="s">
        <v>213</v>
      </c>
      <c r="J290" s="10">
        <v>2013</v>
      </c>
      <c r="K290" s="9" t="s">
        <v>214</v>
      </c>
      <c r="L290" s="11">
        <v>41851</v>
      </c>
      <c r="M290" s="11">
        <v>42035</v>
      </c>
      <c r="N290" s="10">
        <v>224</v>
      </c>
      <c r="O290" s="10">
        <v>438</v>
      </c>
      <c r="P290" s="10">
        <v>412.63</v>
      </c>
      <c r="Q290" s="10">
        <v>6.15</v>
      </c>
      <c r="R290" s="10">
        <v>423.2</v>
      </c>
      <c r="S290" s="10">
        <v>452.29</v>
      </c>
      <c r="T290" s="9" t="s">
        <v>83</v>
      </c>
      <c r="U290" s="9" t="s">
        <v>82</v>
      </c>
      <c r="V290" s="9" t="s">
        <v>74</v>
      </c>
      <c r="W290" s="10">
        <f>VLOOKUP(V290,Tables!$M$2:$N$9,2,FALSE)</f>
        <v>0.44</v>
      </c>
      <c r="X290" s="10">
        <f>VLOOKUP(V290,Tables!$M$2:$P$9,3,FALSE)</f>
        <v>0.19</v>
      </c>
      <c r="Y290" s="10">
        <f>VLOOKUP(V290,Tables!$M$2:$P$9,4,FALSE)</f>
        <v>2.5000000000000001E-2</v>
      </c>
      <c r="Z290" s="10">
        <v>19.2</v>
      </c>
      <c r="AA290" s="10">
        <v>25637.5</v>
      </c>
      <c r="AB290" s="10">
        <v>31936.009943737361</v>
      </c>
      <c r="AC290" s="10">
        <v>19.72</v>
      </c>
      <c r="AD290" s="10">
        <v>67300</v>
      </c>
      <c r="AE290" s="10">
        <v>15075.2</v>
      </c>
      <c r="AF290" s="10">
        <v>56548</v>
      </c>
      <c r="AG290" s="10">
        <v>24768.024000000001</v>
      </c>
      <c r="AH290" s="10">
        <v>561.98933999999997</v>
      </c>
      <c r="AI290" s="10">
        <v>0</v>
      </c>
      <c r="AJ290" s="10">
        <v>0</v>
      </c>
      <c r="AK290" s="10">
        <v>10254.813340000001</v>
      </c>
      <c r="AL290" s="10">
        <v>9417.9029399999999</v>
      </c>
      <c r="AM290" s="10">
        <v>2.5000455054601707</v>
      </c>
      <c r="AN290" s="10">
        <v>2.7222089846680877</v>
      </c>
      <c r="AO290" s="10">
        <v>4310</v>
      </c>
      <c r="AP290" s="10">
        <v>2120</v>
      </c>
      <c r="AQ290" s="10">
        <v>-103.3</v>
      </c>
      <c r="AR290" s="10">
        <v>0.71</v>
      </c>
      <c r="AS290" s="10">
        <v>0.68</v>
      </c>
      <c r="AT290" s="10">
        <v>0.36</v>
      </c>
      <c r="AU290" s="10">
        <v>23325</v>
      </c>
      <c r="AV290" s="10">
        <v>1.1200000000000001</v>
      </c>
      <c r="AW290" s="12"/>
      <c r="AX290" s="9" t="s">
        <v>75</v>
      </c>
      <c r="AY290" s="9" t="s">
        <v>215</v>
      </c>
      <c r="AZ290" s="12" t="s">
        <v>77</v>
      </c>
      <c r="BA290" s="12"/>
      <c r="BB290" s="10">
        <v>0</v>
      </c>
      <c r="BC290" s="10">
        <v>51</v>
      </c>
      <c r="BD290" s="10">
        <v>21.01</v>
      </c>
      <c r="BE290" s="10">
        <v>0</v>
      </c>
      <c r="BF290" s="10">
        <v>0</v>
      </c>
      <c r="BG290" s="10">
        <v>0</v>
      </c>
      <c r="BH290" s="10">
        <v>1</v>
      </c>
      <c r="BI290" s="10">
        <v>2</v>
      </c>
      <c r="BJ290" s="10">
        <v>39665</v>
      </c>
      <c r="BK290" s="10">
        <v>35.863471971066907</v>
      </c>
      <c r="BL290" s="10">
        <v>1.9767804624810759</v>
      </c>
      <c r="BM290" s="10">
        <v>2222</v>
      </c>
      <c r="BN290" s="9" t="s">
        <v>78</v>
      </c>
      <c r="BO290" s="9" t="s">
        <v>78</v>
      </c>
      <c r="BP290" s="12"/>
      <c r="BQ290" s="12"/>
    </row>
    <row r="291" spans="1:69" s="13" customFormat="1" ht="15" customHeight="1" x14ac:dyDescent="0.25">
      <c r="A291" s="9" t="s">
        <v>65</v>
      </c>
      <c r="B291" s="9" t="s">
        <v>66</v>
      </c>
      <c r="C291" s="9" t="s">
        <v>211</v>
      </c>
      <c r="D291" s="9" t="s">
        <v>239</v>
      </c>
      <c r="E291" s="9" t="s">
        <v>69</v>
      </c>
      <c r="F291" s="10">
        <v>3.47</v>
      </c>
      <c r="G291" s="10">
        <v>6.34</v>
      </c>
      <c r="H291" s="9" t="s">
        <v>86</v>
      </c>
      <c r="I291" s="9"/>
      <c r="J291" s="10">
        <v>2014</v>
      </c>
      <c r="K291" s="9" t="s">
        <v>119</v>
      </c>
      <c r="L291" s="11">
        <v>42184</v>
      </c>
      <c r="M291" s="11">
        <v>42256</v>
      </c>
      <c r="N291" s="10">
        <v>85.74</v>
      </c>
      <c r="O291" s="10">
        <v>157.94</v>
      </c>
      <c r="P291" s="10">
        <v>155.72</v>
      </c>
      <c r="Q291" s="10">
        <v>1.43</v>
      </c>
      <c r="R291" s="10">
        <v>160.72999999999999</v>
      </c>
      <c r="S291" s="10">
        <v>169.25</v>
      </c>
      <c r="T291" s="9" t="s">
        <v>115</v>
      </c>
      <c r="U291" s="9" t="s">
        <v>109</v>
      </c>
      <c r="V291" s="9" t="s">
        <v>110</v>
      </c>
      <c r="W291" s="10">
        <f>VLOOKUP(V291,Tables!$M$2:$N$9,2,FALSE)</f>
        <v>0.42</v>
      </c>
      <c r="X291" s="10">
        <f>VLOOKUP(V291,Tables!$M$2:$P$9,3,FALSE)</f>
        <v>0.2</v>
      </c>
      <c r="Y291" s="10">
        <f>VLOOKUP(V291,Tables!$M$2:$P$9,4,FALSE)</f>
        <v>4.2000000000000003E-2</v>
      </c>
      <c r="Z291" s="10">
        <v>18.329999999999998</v>
      </c>
      <c r="AA291" s="10">
        <v>13212.5</v>
      </c>
      <c r="AB291" s="10">
        <v>15892.551369958996</v>
      </c>
      <c r="AC291" s="10">
        <v>16.86</v>
      </c>
      <c r="AD291" s="10">
        <v>113375</v>
      </c>
      <c r="AE291" s="10">
        <v>9720.7724999999991</v>
      </c>
      <c r="AF291" s="10">
        <v>112330</v>
      </c>
      <c r="AG291" s="10">
        <v>17741.4002</v>
      </c>
      <c r="AH291" s="10">
        <v>0</v>
      </c>
      <c r="AI291" s="10">
        <v>0</v>
      </c>
      <c r="AJ291" s="10">
        <v>0</v>
      </c>
      <c r="AK291" s="10">
        <v>8020.6277</v>
      </c>
      <c r="AL291" s="10">
        <v>8334.0283999999992</v>
      </c>
      <c r="AM291" s="10">
        <v>1.6473149601495654</v>
      </c>
      <c r="AN291" s="10">
        <v>1.5853677676452362</v>
      </c>
      <c r="AO291" s="10">
        <v>1045</v>
      </c>
      <c r="AP291" s="10">
        <v>2411</v>
      </c>
      <c r="AQ291" s="10">
        <v>56.66</v>
      </c>
      <c r="AR291" s="10">
        <v>1.38</v>
      </c>
      <c r="AS291" s="10">
        <v>1.36</v>
      </c>
      <c r="AT291" s="10">
        <v>0.85</v>
      </c>
      <c r="AU291" s="10">
        <v>11712.5</v>
      </c>
      <c r="AV291" s="10">
        <v>1.1100000000000001</v>
      </c>
      <c r="AW291" s="9" t="s">
        <v>154</v>
      </c>
      <c r="AX291" s="9" t="s">
        <v>75</v>
      </c>
      <c r="AY291" s="12"/>
      <c r="AZ291" s="12" t="s">
        <v>77</v>
      </c>
      <c r="BA291" s="12"/>
      <c r="BB291" s="10">
        <v>0</v>
      </c>
      <c r="BC291" s="10">
        <v>11</v>
      </c>
      <c r="BD291" s="10">
        <v>25.65</v>
      </c>
      <c r="BE291" s="10">
        <v>0</v>
      </c>
      <c r="BF291" s="10">
        <v>0</v>
      </c>
      <c r="BG291" s="10">
        <v>1</v>
      </c>
      <c r="BH291" s="10">
        <v>0</v>
      </c>
      <c r="BI291" s="10">
        <v>1</v>
      </c>
      <c r="BJ291" s="10">
        <v>12448.55</v>
      </c>
      <c r="BK291" s="10">
        <v>10.399589581889474</v>
      </c>
      <c r="BL291" s="10">
        <v>1.7321032590969754</v>
      </c>
      <c r="BM291" s="10">
        <v>1571</v>
      </c>
      <c r="BN291" s="9" t="s">
        <v>78</v>
      </c>
      <c r="BO291" s="9" t="s">
        <v>78</v>
      </c>
      <c r="BP291" s="12"/>
      <c r="BQ291" s="12"/>
    </row>
    <row r="292" spans="1:69" s="13" customFormat="1" ht="15" customHeight="1" x14ac:dyDescent="0.25">
      <c r="A292" s="9" t="s">
        <v>65</v>
      </c>
      <c r="B292" s="9" t="s">
        <v>66</v>
      </c>
      <c r="C292" s="9" t="s">
        <v>175</v>
      </c>
      <c r="D292" s="9" t="s">
        <v>174</v>
      </c>
      <c r="E292" s="9" t="s">
        <v>69</v>
      </c>
      <c r="F292" s="10">
        <v>3.5</v>
      </c>
      <c r="G292" s="10">
        <v>3.78</v>
      </c>
      <c r="H292" s="9" t="s">
        <v>86</v>
      </c>
      <c r="I292" s="9"/>
      <c r="J292" s="10">
        <v>2014</v>
      </c>
      <c r="K292" s="9" t="s">
        <v>151</v>
      </c>
      <c r="L292" s="11">
        <v>42191</v>
      </c>
      <c r="M292" s="11">
        <v>42207</v>
      </c>
      <c r="N292" s="10">
        <v>81.25</v>
      </c>
      <c r="O292" s="10">
        <v>88.58</v>
      </c>
      <c r="P292" s="10">
        <v>91.41</v>
      </c>
      <c r="Q292" s="10">
        <v>-3.1</v>
      </c>
      <c r="R292" s="10">
        <v>92.19</v>
      </c>
      <c r="S292" s="10">
        <v>97.52</v>
      </c>
      <c r="T292" s="9" t="s">
        <v>81</v>
      </c>
      <c r="U292" s="9" t="s">
        <v>82</v>
      </c>
      <c r="V292" s="9" t="s">
        <v>74</v>
      </c>
      <c r="W292" s="10">
        <f>VLOOKUP(V292,Tables!$M$2:$N$9,2,FALSE)</f>
        <v>0.44</v>
      </c>
      <c r="X292" s="10">
        <f>VLOOKUP(V292,Tables!$M$2:$P$9,3,FALSE)</f>
        <v>0.19</v>
      </c>
      <c r="Y292" s="10">
        <f>VLOOKUP(V292,Tables!$M$2:$P$9,4,FALSE)</f>
        <v>2.5000000000000001E-2</v>
      </c>
      <c r="Z292" s="10">
        <v>19.2</v>
      </c>
      <c r="AA292" s="10">
        <v>1862.5</v>
      </c>
      <c r="AB292" s="10">
        <v>3002.0356775750524</v>
      </c>
      <c r="AC292" s="10">
        <v>37.96</v>
      </c>
      <c r="AD292" s="10">
        <v>120710</v>
      </c>
      <c r="AE292" s="10">
        <v>9807.6875</v>
      </c>
      <c r="AF292" s="10">
        <v>119630</v>
      </c>
      <c r="AG292" s="10">
        <v>10596.8254</v>
      </c>
      <c r="AH292" s="10">
        <v>0</v>
      </c>
      <c r="AI292" s="10">
        <v>0</v>
      </c>
      <c r="AJ292" s="10">
        <v>0</v>
      </c>
      <c r="AK292" s="10">
        <v>789.13789999999995</v>
      </c>
      <c r="AL292" s="10">
        <v>1221.0021999999999</v>
      </c>
      <c r="AM292" s="10">
        <v>2.3601705101225021</v>
      </c>
      <c r="AN292" s="10">
        <v>1.5253862769452831</v>
      </c>
      <c r="AO292" s="10">
        <v>410</v>
      </c>
      <c r="AP292" s="10">
        <v>611</v>
      </c>
      <c r="AQ292" s="10">
        <v>32.9</v>
      </c>
      <c r="AR292" s="10">
        <v>1.1399999999999999</v>
      </c>
      <c r="AS292" s="10">
        <v>1.1200000000000001</v>
      </c>
      <c r="AT292" s="10">
        <v>0.54</v>
      </c>
      <c r="AU292" s="10">
        <v>1087.5</v>
      </c>
      <c r="AV292" s="10">
        <v>1.139</v>
      </c>
      <c r="AW292" s="12"/>
      <c r="AX292" s="9" t="s">
        <v>75</v>
      </c>
      <c r="AY292" s="12"/>
      <c r="AZ292" s="12" t="s">
        <v>77</v>
      </c>
      <c r="BA292" s="12"/>
      <c r="BB292" s="10">
        <v>0</v>
      </c>
      <c r="BC292" s="10">
        <v>4</v>
      </c>
      <c r="BD292" s="10">
        <v>24.09</v>
      </c>
      <c r="BE292" s="10">
        <v>0</v>
      </c>
      <c r="BF292" s="10">
        <v>0</v>
      </c>
      <c r="BG292" s="10">
        <v>1</v>
      </c>
      <c r="BH292" s="10">
        <v>0</v>
      </c>
      <c r="BI292" s="10">
        <v>1</v>
      </c>
      <c r="BJ292" s="10">
        <v>10970</v>
      </c>
      <c r="BK292" s="10">
        <v>8.692551505546751</v>
      </c>
      <c r="BL292" s="10">
        <v>1.8132241056590515</v>
      </c>
      <c r="BM292" s="10">
        <v>1441</v>
      </c>
      <c r="BN292" s="9" t="s">
        <v>78</v>
      </c>
      <c r="BO292" s="9" t="s">
        <v>78</v>
      </c>
      <c r="BP292" s="12"/>
      <c r="BQ292" s="12"/>
    </row>
    <row r="293" spans="1:69" s="13" customFormat="1" ht="15" customHeight="1" x14ac:dyDescent="0.25">
      <c r="A293" s="9" t="s">
        <v>65</v>
      </c>
      <c r="B293" s="9" t="s">
        <v>66</v>
      </c>
      <c r="C293" s="9" t="s">
        <v>175</v>
      </c>
      <c r="D293" s="9" t="s">
        <v>174</v>
      </c>
      <c r="E293" s="9" t="s">
        <v>69</v>
      </c>
      <c r="F293" s="10">
        <v>3.78</v>
      </c>
      <c r="G293" s="10">
        <v>6.9</v>
      </c>
      <c r="H293" s="9" t="s">
        <v>86</v>
      </c>
      <c r="I293" s="9"/>
      <c r="J293" s="10">
        <v>2014</v>
      </c>
      <c r="K293" s="9" t="s">
        <v>151</v>
      </c>
      <c r="L293" s="11">
        <v>42207</v>
      </c>
      <c r="M293" s="11">
        <v>42277</v>
      </c>
      <c r="N293" s="10">
        <v>88.58</v>
      </c>
      <c r="O293" s="10">
        <v>165.77</v>
      </c>
      <c r="P293" s="10">
        <v>156.96</v>
      </c>
      <c r="Q293" s="10">
        <v>5.61</v>
      </c>
      <c r="R293" s="10">
        <v>159.19</v>
      </c>
      <c r="S293" s="10">
        <v>173.17</v>
      </c>
      <c r="T293" s="9" t="s">
        <v>81</v>
      </c>
      <c r="U293" s="9" t="s">
        <v>82</v>
      </c>
      <c r="V293" s="9" t="s">
        <v>74</v>
      </c>
      <c r="W293" s="10">
        <f>VLOOKUP(V293,Tables!$M$2:$N$9,2,FALSE)</f>
        <v>0.44</v>
      </c>
      <c r="X293" s="10">
        <f>VLOOKUP(V293,Tables!$M$2:$P$9,3,FALSE)</f>
        <v>0.19</v>
      </c>
      <c r="Y293" s="10">
        <f>VLOOKUP(V293,Tables!$M$2:$P$9,4,FALSE)</f>
        <v>2.5000000000000001E-2</v>
      </c>
      <c r="Z293" s="10">
        <v>19.2</v>
      </c>
      <c r="AA293" s="10">
        <v>13350</v>
      </c>
      <c r="AB293" s="10">
        <v>16683.213425735019</v>
      </c>
      <c r="AC293" s="10">
        <v>19.98</v>
      </c>
      <c r="AD293" s="10">
        <v>119630</v>
      </c>
      <c r="AE293" s="10">
        <v>10596.8254</v>
      </c>
      <c r="AF293" s="10">
        <v>116610</v>
      </c>
      <c r="AG293" s="10">
        <v>19330.439699999999</v>
      </c>
      <c r="AH293" s="10">
        <v>0</v>
      </c>
      <c r="AI293" s="10">
        <v>0</v>
      </c>
      <c r="AJ293" s="10">
        <v>0</v>
      </c>
      <c r="AK293" s="10">
        <v>8733.6142999999993</v>
      </c>
      <c r="AL293" s="10">
        <v>7966.3204999999998</v>
      </c>
      <c r="AM293" s="10">
        <v>1.52857677719979</v>
      </c>
      <c r="AN293" s="10">
        <v>1.6758050344572504</v>
      </c>
      <c r="AO293" s="10">
        <v>930</v>
      </c>
      <c r="AP293" s="10">
        <v>2484</v>
      </c>
      <c r="AQ293" s="10">
        <v>62.56</v>
      </c>
      <c r="AR293" s="10">
        <v>1.31</v>
      </c>
      <c r="AS293" s="10">
        <v>1.34</v>
      </c>
      <c r="AT293" s="10">
        <v>0.9</v>
      </c>
      <c r="AU293" s="10">
        <v>13100</v>
      </c>
      <c r="AV293" s="10">
        <v>1.1399999999999999</v>
      </c>
      <c r="AW293" s="12"/>
      <c r="AX293" s="9" t="s">
        <v>75</v>
      </c>
      <c r="AY293" s="12"/>
      <c r="AZ293" s="12" t="s">
        <v>77</v>
      </c>
      <c r="BA293" s="12"/>
      <c r="BB293" s="10">
        <v>0</v>
      </c>
      <c r="BC293" s="10">
        <v>13</v>
      </c>
      <c r="BD293" s="10">
        <v>26.64</v>
      </c>
      <c r="BE293" s="10">
        <v>0</v>
      </c>
      <c r="BF293" s="10">
        <v>0</v>
      </c>
      <c r="BG293" s="10">
        <v>0</v>
      </c>
      <c r="BH293" s="10">
        <v>0</v>
      </c>
      <c r="BI293" s="10">
        <v>2</v>
      </c>
      <c r="BJ293" s="10">
        <v>11785</v>
      </c>
      <c r="BK293" s="10">
        <v>9.3383518225039612</v>
      </c>
      <c r="BL293" s="10">
        <v>1.6423095767421607</v>
      </c>
      <c r="BM293" s="10">
        <v>712</v>
      </c>
      <c r="BN293" s="9" t="s">
        <v>78</v>
      </c>
      <c r="BO293" s="9" t="s">
        <v>78</v>
      </c>
      <c r="BP293" s="12"/>
      <c r="BQ293" s="12"/>
    </row>
    <row r="294" spans="1:69" s="13" customFormat="1" ht="15" customHeight="1" x14ac:dyDescent="0.25">
      <c r="A294" s="9" t="s">
        <v>65</v>
      </c>
      <c r="B294" s="9" t="s">
        <v>66</v>
      </c>
      <c r="C294" s="9" t="s">
        <v>175</v>
      </c>
      <c r="D294" s="9" t="s">
        <v>300</v>
      </c>
      <c r="E294" s="9" t="s">
        <v>69</v>
      </c>
      <c r="F294" s="10">
        <v>3.05</v>
      </c>
      <c r="G294" s="10">
        <v>4.5999999999999996</v>
      </c>
      <c r="H294" s="9" t="s">
        <v>86</v>
      </c>
      <c r="I294" s="9" t="s">
        <v>298</v>
      </c>
      <c r="J294" s="10">
        <v>2013</v>
      </c>
      <c r="K294" s="9" t="s">
        <v>214</v>
      </c>
      <c r="L294" s="11">
        <v>41738</v>
      </c>
      <c r="M294" s="11">
        <v>41821</v>
      </c>
      <c r="N294" s="10">
        <v>97.65</v>
      </c>
      <c r="O294" s="10">
        <v>149.56</v>
      </c>
      <c r="P294" s="10">
        <v>152.33000000000001</v>
      </c>
      <c r="Q294" s="10">
        <v>-1.82</v>
      </c>
      <c r="R294" s="10">
        <v>133.41</v>
      </c>
      <c r="S294" s="10">
        <v>165.43</v>
      </c>
      <c r="T294" s="9" t="s">
        <v>81</v>
      </c>
      <c r="U294" s="9" t="s">
        <v>82</v>
      </c>
      <c r="V294" s="9" t="s">
        <v>74</v>
      </c>
      <c r="W294" s="10">
        <f>VLOOKUP(V294,Tables!$M$2:$N$9,2,FALSE)</f>
        <v>0.44</v>
      </c>
      <c r="X294" s="10">
        <f>VLOOKUP(V294,Tables!$M$2:$P$9,3,FALSE)</f>
        <v>0.19</v>
      </c>
      <c r="Y294" s="10">
        <f>VLOOKUP(V294,Tables!$M$2:$P$9,4,FALSE)</f>
        <v>2.5000000000000001E-2</v>
      </c>
      <c r="Z294" s="10">
        <v>19.2</v>
      </c>
      <c r="AA294" s="10">
        <v>8250</v>
      </c>
      <c r="AB294" s="10">
        <v>10345.942642068578</v>
      </c>
      <c r="AC294" s="10">
        <v>20.260000000000002</v>
      </c>
      <c r="AD294" s="10">
        <v>87400</v>
      </c>
      <c r="AE294" s="10">
        <v>8534.61</v>
      </c>
      <c r="AF294" s="10">
        <v>86070</v>
      </c>
      <c r="AG294" s="10">
        <v>12872.629199999999</v>
      </c>
      <c r="AH294" s="10">
        <v>0</v>
      </c>
      <c r="AI294" s="10">
        <v>0</v>
      </c>
      <c r="AJ294" s="10">
        <v>0</v>
      </c>
      <c r="AK294" s="10">
        <v>4338.0191999999997</v>
      </c>
      <c r="AL294" s="10">
        <v>2947.9886999999999</v>
      </c>
      <c r="AM294" s="10">
        <v>1.9017896462975543</v>
      </c>
      <c r="AN294" s="10">
        <v>2.798518189706765</v>
      </c>
      <c r="AO294" s="10">
        <v>1330</v>
      </c>
      <c r="AP294" s="10">
        <v>2148</v>
      </c>
      <c r="AQ294" s="10">
        <v>38.08</v>
      </c>
      <c r="AR294" s="10">
        <v>0.94</v>
      </c>
      <c r="AS294" s="10">
        <v>1</v>
      </c>
      <c r="AT294" s="10">
        <v>0.51</v>
      </c>
      <c r="AU294" s="10">
        <v>8250</v>
      </c>
      <c r="AV294" s="10">
        <v>1.1200000000000001</v>
      </c>
      <c r="AW294" s="12"/>
      <c r="AX294" s="9" t="s">
        <v>75</v>
      </c>
      <c r="AY294" s="9" t="s">
        <v>301</v>
      </c>
      <c r="AZ294" s="12" t="s">
        <v>77</v>
      </c>
      <c r="BA294" s="12"/>
      <c r="BB294" s="10">
        <v>0</v>
      </c>
      <c r="BC294" s="10">
        <v>23</v>
      </c>
      <c r="BD294" s="10">
        <v>18.38</v>
      </c>
      <c r="BE294" s="10">
        <v>0</v>
      </c>
      <c r="BF294" s="10">
        <v>0</v>
      </c>
      <c r="BG294" s="10">
        <v>1</v>
      </c>
      <c r="BH294" s="10">
        <v>0</v>
      </c>
      <c r="BI294" s="10">
        <v>1</v>
      </c>
      <c r="BJ294" s="10">
        <v>26529.98</v>
      </c>
      <c r="BK294" s="10">
        <v>25.857685352375313</v>
      </c>
      <c r="BL294" s="10">
        <v>1.7623547481587467</v>
      </c>
      <c r="BM294" s="10">
        <v>593</v>
      </c>
      <c r="BN294" s="9" t="s">
        <v>78</v>
      </c>
      <c r="BO294" s="12"/>
      <c r="BP294" s="12"/>
      <c r="BQ294" s="12"/>
    </row>
    <row r="295" spans="1:69" s="13" customFormat="1" ht="15" customHeight="1" x14ac:dyDescent="0.25">
      <c r="A295" s="9" t="s">
        <v>65</v>
      </c>
      <c r="B295" s="9" t="s">
        <v>66</v>
      </c>
      <c r="C295" s="9" t="s">
        <v>175</v>
      </c>
      <c r="D295" s="9" t="s">
        <v>300</v>
      </c>
      <c r="E295" s="9" t="s">
        <v>69</v>
      </c>
      <c r="F295" s="10">
        <v>4.5999999999999996</v>
      </c>
      <c r="G295" s="10">
        <v>5.66</v>
      </c>
      <c r="H295" s="9" t="s">
        <v>86</v>
      </c>
      <c r="I295" s="9" t="s">
        <v>298</v>
      </c>
      <c r="J295" s="10">
        <v>2013</v>
      </c>
      <c r="K295" s="9" t="s">
        <v>214</v>
      </c>
      <c r="L295" s="11">
        <v>41821</v>
      </c>
      <c r="M295" s="11">
        <v>41851</v>
      </c>
      <c r="N295" s="10">
        <v>149.56</v>
      </c>
      <c r="O295" s="10">
        <v>185.07</v>
      </c>
      <c r="P295" s="10">
        <v>186.14</v>
      </c>
      <c r="Q295" s="10">
        <v>-0.56999999999999995</v>
      </c>
      <c r="R295" s="10">
        <v>185.07</v>
      </c>
      <c r="S295" s="10">
        <v>189.43</v>
      </c>
      <c r="T295" s="9" t="s">
        <v>81</v>
      </c>
      <c r="U295" s="9" t="s">
        <v>82</v>
      </c>
      <c r="V295" s="9" t="s">
        <v>74</v>
      </c>
      <c r="W295" s="10">
        <f>VLOOKUP(V295,Tables!$M$2:$N$9,2,FALSE)</f>
        <v>0.44</v>
      </c>
      <c r="X295" s="10">
        <f>VLOOKUP(V295,Tables!$M$2:$P$9,3,FALSE)</f>
        <v>0.19</v>
      </c>
      <c r="Y295" s="10">
        <f>VLOOKUP(V295,Tables!$M$2:$P$9,4,FALSE)</f>
        <v>2.5000000000000001E-2</v>
      </c>
      <c r="Z295" s="10">
        <v>19.2</v>
      </c>
      <c r="AA295" s="10">
        <v>5487.5</v>
      </c>
      <c r="AB295" s="10">
        <v>5988.622479734574</v>
      </c>
      <c r="AC295" s="10">
        <v>8.3699999999999992</v>
      </c>
      <c r="AD295" s="10">
        <v>86070</v>
      </c>
      <c r="AE295" s="10">
        <v>12872.629199999999</v>
      </c>
      <c r="AF295" s="10">
        <v>85635</v>
      </c>
      <c r="AG295" s="10">
        <v>15848.469450000001</v>
      </c>
      <c r="AH295" s="10">
        <v>0</v>
      </c>
      <c r="AI295" s="10">
        <v>0</v>
      </c>
      <c r="AJ295" s="10">
        <v>0</v>
      </c>
      <c r="AK295" s="10">
        <v>2975.8402500000002</v>
      </c>
      <c r="AL295" s="10">
        <v>2975.8402500000002</v>
      </c>
      <c r="AM295" s="10">
        <v>1.8440169965440854</v>
      </c>
      <c r="AN295" s="10">
        <v>1.8440169965440854</v>
      </c>
      <c r="AO295" s="10">
        <v>485</v>
      </c>
      <c r="AP295" s="10">
        <v>775</v>
      </c>
      <c r="AQ295" s="10">
        <v>37.42</v>
      </c>
      <c r="AR295" s="10">
        <v>1.28</v>
      </c>
      <c r="AS295" s="10">
        <v>1.28</v>
      </c>
      <c r="AT295" s="10">
        <v>0.71</v>
      </c>
      <c r="AU295" s="10">
        <v>5250</v>
      </c>
      <c r="AV295" s="10">
        <v>1.1200000000000001</v>
      </c>
      <c r="AW295" s="12"/>
      <c r="AX295" s="9" t="s">
        <v>75</v>
      </c>
      <c r="AY295" s="9" t="s">
        <v>301</v>
      </c>
      <c r="AZ295" s="12" t="s">
        <v>77</v>
      </c>
      <c r="BA295" s="12"/>
      <c r="BB295" s="10">
        <v>0</v>
      </c>
      <c r="BC295" s="10">
        <v>7</v>
      </c>
      <c r="BD295" s="10">
        <v>22.85</v>
      </c>
      <c r="BE295" s="10">
        <v>0</v>
      </c>
      <c r="BF295" s="10">
        <v>0</v>
      </c>
      <c r="BG295" s="10">
        <v>0</v>
      </c>
      <c r="BH295" s="10">
        <v>0</v>
      </c>
      <c r="BI295" s="10">
        <v>2</v>
      </c>
      <c r="BJ295" s="10">
        <v>26964.98</v>
      </c>
      <c r="BK295" s="10">
        <v>26.281662043208975</v>
      </c>
      <c r="BL295" s="10">
        <v>1.7780448516416965</v>
      </c>
      <c r="BM295" s="10">
        <v>1396</v>
      </c>
      <c r="BN295" s="9" t="s">
        <v>78</v>
      </c>
      <c r="BO295" s="9" t="s">
        <v>78</v>
      </c>
      <c r="BP295" s="12"/>
      <c r="BQ295" s="12"/>
    </row>
    <row r="296" spans="1:69" s="13" customFormat="1" ht="15" customHeight="1" x14ac:dyDescent="0.25">
      <c r="A296" s="9" t="s">
        <v>65</v>
      </c>
      <c r="B296" s="9" t="s">
        <v>66</v>
      </c>
      <c r="C296" s="9" t="s">
        <v>175</v>
      </c>
      <c r="D296" s="9" t="s">
        <v>300</v>
      </c>
      <c r="E296" s="9" t="s">
        <v>69</v>
      </c>
      <c r="F296" s="10">
        <v>5.66</v>
      </c>
      <c r="G296" s="10">
        <v>8.7799999999999994</v>
      </c>
      <c r="H296" s="9" t="s">
        <v>86</v>
      </c>
      <c r="I296" s="9" t="s">
        <v>298</v>
      </c>
      <c r="J296" s="10">
        <v>2013</v>
      </c>
      <c r="K296" s="9" t="s">
        <v>214</v>
      </c>
      <c r="L296" s="11">
        <v>41851</v>
      </c>
      <c r="M296" s="11">
        <v>41943</v>
      </c>
      <c r="N296" s="10">
        <v>185.07</v>
      </c>
      <c r="O296" s="10">
        <v>299</v>
      </c>
      <c r="P296" s="10">
        <v>298.68</v>
      </c>
      <c r="Q296" s="10">
        <v>0.11</v>
      </c>
      <c r="R296" s="10">
        <v>295.83</v>
      </c>
      <c r="S296" s="10">
        <v>315.63</v>
      </c>
      <c r="T296" s="9" t="s">
        <v>81</v>
      </c>
      <c r="U296" s="9" t="s">
        <v>82</v>
      </c>
      <c r="V296" s="9" t="s">
        <v>74</v>
      </c>
      <c r="W296" s="10">
        <f>VLOOKUP(V296,Tables!$M$2:$N$9,2,FALSE)</f>
        <v>0.44</v>
      </c>
      <c r="X296" s="10">
        <f>VLOOKUP(V296,Tables!$M$2:$P$9,3,FALSE)</f>
        <v>0.19</v>
      </c>
      <c r="Y296" s="10">
        <f>VLOOKUP(V296,Tables!$M$2:$P$9,4,FALSE)</f>
        <v>2.5000000000000001E-2</v>
      </c>
      <c r="Z296" s="10">
        <v>19.2</v>
      </c>
      <c r="AA296" s="10">
        <v>17975</v>
      </c>
      <c r="AB296" s="10">
        <v>20782.388855476143</v>
      </c>
      <c r="AC296" s="10">
        <v>13.51</v>
      </c>
      <c r="AD296" s="10">
        <v>85635</v>
      </c>
      <c r="AE296" s="10">
        <v>15848.469450000001</v>
      </c>
      <c r="AF296" s="10">
        <v>82190</v>
      </c>
      <c r="AG296" s="10">
        <v>24574.81</v>
      </c>
      <c r="AH296" s="10">
        <v>0</v>
      </c>
      <c r="AI296" s="10">
        <v>0</v>
      </c>
      <c r="AJ296" s="10">
        <v>0</v>
      </c>
      <c r="AK296" s="10">
        <v>8726.3405500000008</v>
      </c>
      <c r="AL296" s="10">
        <v>8465.7982499999998</v>
      </c>
      <c r="AM296" s="10">
        <v>2.0598554339023591</v>
      </c>
      <c r="AN296" s="10">
        <v>2.1232492754005801</v>
      </c>
      <c r="AO296" s="10">
        <v>3445</v>
      </c>
      <c r="AP296" s="10">
        <v>1577</v>
      </c>
      <c r="AQ296" s="10">
        <v>-118.45</v>
      </c>
      <c r="AR296" s="10">
        <v>0.98</v>
      </c>
      <c r="AS296" s="10">
        <v>0.99</v>
      </c>
      <c r="AT296" s="10">
        <v>0.52</v>
      </c>
      <c r="AU296" s="10">
        <v>8812.5</v>
      </c>
      <c r="AV296" s="10">
        <v>1.1200000000000001</v>
      </c>
      <c r="AW296" s="12"/>
      <c r="AX296" s="9" t="s">
        <v>75</v>
      </c>
      <c r="AY296" s="9" t="s">
        <v>301</v>
      </c>
      <c r="AZ296" s="12" t="s">
        <v>77</v>
      </c>
      <c r="BA296" s="12"/>
      <c r="BB296" s="10">
        <v>0</v>
      </c>
      <c r="BC296" s="10">
        <v>18</v>
      </c>
      <c r="BD296" s="10">
        <v>23.28</v>
      </c>
      <c r="BE296" s="10">
        <v>0</v>
      </c>
      <c r="BF296" s="10">
        <v>0</v>
      </c>
      <c r="BG296" s="10">
        <v>0</v>
      </c>
      <c r="BH296" s="10">
        <v>0</v>
      </c>
      <c r="BI296" s="10">
        <v>2</v>
      </c>
      <c r="BJ296" s="10">
        <v>30409.98</v>
      </c>
      <c r="BK296" s="10">
        <v>29.63936250279971</v>
      </c>
      <c r="BL296" s="10">
        <v>1.8687614832153541</v>
      </c>
      <c r="BM296" s="10">
        <v>593</v>
      </c>
      <c r="BN296" s="9" t="s">
        <v>78</v>
      </c>
      <c r="BO296" s="9" t="s">
        <v>78</v>
      </c>
      <c r="BP296" s="12"/>
      <c r="BQ296" s="12"/>
    </row>
    <row r="297" spans="1:69" s="13" customFormat="1" ht="15" customHeight="1" x14ac:dyDescent="0.25">
      <c r="A297" s="9" t="s">
        <v>65</v>
      </c>
      <c r="B297" s="9" t="s">
        <v>66</v>
      </c>
      <c r="C297" s="9" t="s">
        <v>175</v>
      </c>
      <c r="D297" s="9" t="s">
        <v>332</v>
      </c>
      <c r="E297" s="9" t="s">
        <v>69</v>
      </c>
      <c r="F297" s="10">
        <v>4.33</v>
      </c>
      <c r="G297" s="10">
        <v>4.78</v>
      </c>
      <c r="H297" s="9" t="s">
        <v>322</v>
      </c>
      <c r="I297" s="9"/>
      <c r="J297" s="10">
        <v>2012</v>
      </c>
      <c r="K297" s="9" t="s">
        <v>106</v>
      </c>
      <c r="L297" s="11">
        <v>41364</v>
      </c>
      <c r="M297" s="11">
        <v>41394</v>
      </c>
      <c r="N297" s="10">
        <v>157</v>
      </c>
      <c r="O297" s="10">
        <v>175</v>
      </c>
      <c r="P297" s="10">
        <v>173.93</v>
      </c>
      <c r="Q297" s="10">
        <v>0.62</v>
      </c>
      <c r="R297" s="10">
        <v>174.16</v>
      </c>
      <c r="S297" s="10">
        <v>173.29</v>
      </c>
      <c r="T297" s="9" t="s">
        <v>81</v>
      </c>
      <c r="U297" s="9" t="s">
        <v>82</v>
      </c>
      <c r="V297" s="9" t="s">
        <v>74</v>
      </c>
      <c r="W297" s="10">
        <f>VLOOKUP(V297,Tables!$M$2:$N$9,2,FALSE)</f>
        <v>0.44</v>
      </c>
      <c r="X297" s="10">
        <f>VLOOKUP(V297,Tables!$M$2:$P$9,3,FALSE)</f>
        <v>0.19</v>
      </c>
      <c r="Y297" s="10">
        <f>VLOOKUP(V297,Tables!$M$2:$P$9,4,FALSE)</f>
        <v>2.5000000000000001E-2</v>
      </c>
      <c r="Z297" s="10">
        <v>19.2</v>
      </c>
      <c r="AA297" s="10">
        <v>2850</v>
      </c>
      <c r="AB297" s="10">
        <v>2723.6732304472011</v>
      </c>
      <c r="AC297" s="10">
        <v>-4.6399999999999997</v>
      </c>
      <c r="AD297" s="10">
        <v>77203</v>
      </c>
      <c r="AE297" s="10">
        <v>12120.870999999999</v>
      </c>
      <c r="AF297" s="10">
        <v>76513</v>
      </c>
      <c r="AG297" s="10">
        <v>13389.775</v>
      </c>
      <c r="AH297" s="10">
        <v>0</v>
      </c>
      <c r="AI297" s="10">
        <v>0</v>
      </c>
      <c r="AJ297" s="10">
        <v>0</v>
      </c>
      <c r="AK297" s="10">
        <v>1268.904</v>
      </c>
      <c r="AL297" s="10">
        <v>1204.6330800000001</v>
      </c>
      <c r="AM297" s="10">
        <v>2.2460327968073237</v>
      </c>
      <c r="AN297" s="10">
        <v>2.3658656293914824</v>
      </c>
      <c r="AO297" s="10">
        <v>690</v>
      </c>
      <c r="AP297" s="10">
        <v>705</v>
      </c>
      <c r="AQ297" s="10">
        <v>2.13</v>
      </c>
      <c r="AR297" s="10">
        <v>0.75</v>
      </c>
      <c r="AS297" s="10">
        <v>0.75</v>
      </c>
      <c r="AT297" s="10">
        <v>0.36</v>
      </c>
      <c r="AU297" s="10">
        <v>2850</v>
      </c>
      <c r="AV297" s="10">
        <v>1.1839999999999999</v>
      </c>
      <c r="AW297" s="12"/>
      <c r="AX297" s="9" t="s">
        <v>75</v>
      </c>
      <c r="AY297" s="12"/>
      <c r="AZ297" s="12" t="s">
        <v>77</v>
      </c>
      <c r="BA297" s="12"/>
      <c r="BB297" s="10">
        <v>0</v>
      </c>
      <c r="BC297" s="10">
        <v>6</v>
      </c>
      <c r="BD297" s="10">
        <v>15.92</v>
      </c>
      <c r="BE297" s="10">
        <v>0</v>
      </c>
      <c r="BF297" s="10">
        <v>0</v>
      </c>
      <c r="BG297" s="10">
        <v>0</v>
      </c>
      <c r="BH297" s="10">
        <v>0</v>
      </c>
      <c r="BI297" s="10">
        <v>2</v>
      </c>
      <c r="BJ297" s="10">
        <v>2085</v>
      </c>
      <c r="BK297" s="10">
        <v>2.6527392554517926</v>
      </c>
      <c r="BL297" s="10">
        <v>2.8224291579816581</v>
      </c>
      <c r="BM297" s="10">
        <v>131</v>
      </c>
      <c r="BN297" s="9" t="s">
        <v>78</v>
      </c>
      <c r="BO297" s="9" t="s">
        <v>78</v>
      </c>
      <c r="BP297" s="12"/>
      <c r="BQ297" s="12"/>
    </row>
    <row r="298" spans="1:69" s="13" customFormat="1" ht="15" customHeight="1" x14ac:dyDescent="0.25">
      <c r="A298" s="9" t="s">
        <v>65</v>
      </c>
      <c r="B298" s="9" t="s">
        <v>66</v>
      </c>
      <c r="C298" s="9" t="s">
        <v>175</v>
      </c>
      <c r="D298" s="9" t="s">
        <v>332</v>
      </c>
      <c r="E298" s="9" t="s">
        <v>69</v>
      </c>
      <c r="F298" s="10">
        <v>4.78</v>
      </c>
      <c r="G298" s="10">
        <v>5.54</v>
      </c>
      <c r="H298" s="9" t="s">
        <v>322</v>
      </c>
      <c r="I298" s="9"/>
      <c r="J298" s="10">
        <v>2012</v>
      </c>
      <c r="K298" s="9" t="s">
        <v>106</v>
      </c>
      <c r="L298" s="11">
        <v>41394</v>
      </c>
      <c r="M298" s="11">
        <v>41425</v>
      </c>
      <c r="N298" s="10">
        <v>175</v>
      </c>
      <c r="O298" s="10">
        <v>204</v>
      </c>
      <c r="P298" s="10">
        <v>202.79</v>
      </c>
      <c r="Q298" s="10">
        <v>0.6</v>
      </c>
      <c r="R298" s="10">
        <v>202.7</v>
      </c>
      <c r="S298" s="10">
        <v>205.78</v>
      </c>
      <c r="T298" s="9" t="s">
        <v>81</v>
      </c>
      <c r="U298" s="9" t="s">
        <v>82</v>
      </c>
      <c r="V298" s="9" t="s">
        <v>74</v>
      </c>
      <c r="W298" s="10">
        <f>VLOOKUP(V298,Tables!$M$2:$N$9,2,FALSE)</f>
        <v>0.44</v>
      </c>
      <c r="X298" s="10">
        <f>VLOOKUP(V298,Tables!$M$2:$P$9,3,FALSE)</f>
        <v>0.19</v>
      </c>
      <c r="Y298" s="10">
        <f>VLOOKUP(V298,Tables!$M$2:$P$9,4,FALSE)</f>
        <v>2.5000000000000001E-2</v>
      </c>
      <c r="Z298" s="10">
        <v>19.2</v>
      </c>
      <c r="AA298" s="10">
        <v>3962.5</v>
      </c>
      <c r="AB298" s="10">
        <v>4386.5029622276115</v>
      </c>
      <c r="AC298" s="10">
        <v>9.67</v>
      </c>
      <c r="AD298" s="10">
        <v>76513</v>
      </c>
      <c r="AE298" s="10">
        <v>13389.775</v>
      </c>
      <c r="AF298" s="10">
        <v>76063</v>
      </c>
      <c r="AG298" s="10">
        <v>15516.852000000001</v>
      </c>
      <c r="AH298" s="10">
        <v>0</v>
      </c>
      <c r="AI298" s="10">
        <v>0</v>
      </c>
      <c r="AJ298" s="10">
        <v>0</v>
      </c>
      <c r="AK298" s="10">
        <v>2127.0770000000002</v>
      </c>
      <c r="AL298" s="10">
        <v>2028.1950999999999</v>
      </c>
      <c r="AM298" s="10">
        <v>1.8628850765628138</v>
      </c>
      <c r="AN298" s="10">
        <v>1.9537075106827742</v>
      </c>
      <c r="AO298" s="10">
        <v>450</v>
      </c>
      <c r="AP298" s="10">
        <v>664</v>
      </c>
      <c r="AQ298" s="10">
        <v>32.229999999999997</v>
      </c>
      <c r="AR298" s="10">
        <v>0.89</v>
      </c>
      <c r="AS298" s="10">
        <v>0.89</v>
      </c>
      <c r="AT298" s="10">
        <v>0.49</v>
      </c>
      <c r="AU298" s="10">
        <v>3962.5</v>
      </c>
      <c r="AV298" s="10">
        <v>1.1850000000000001</v>
      </c>
      <c r="AW298" s="12"/>
      <c r="AX298" s="9" t="s">
        <v>75</v>
      </c>
      <c r="AY298" s="12"/>
      <c r="AZ298" s="12" t="s">
        <v>77</v>
      </c>
      <c r="BA298" s="12"/>
      <c r="BB298" s="10">
        <v>0</v>
      </c>
      <c r="BC298" s="10">
        <v>8</v>
      </c>
      <c r="BD298" s="10">
        <v>17.97</v>
      </c>
      <c r="BE298" s="10">
        <v>0</v>
      </c>
      <c r="BF298" s="10">
        <v>0</v>
      </c>
      <c r="BG298" s="10">
        <v>0</v>
      </c>
      <c r="BH298" s="10">
        <v>0</v>
      </c>
      <c r="BI298" s="10">
        <v>2</v>
      </c>
      <c r="BJ298" s="10">
        <v>2535</v>
      </c>
      <c r="BK298" s="10">
        <v>3.2252729077075752</v>
      </c>
      <c r="BL298" s="10">
        <v>2.366321522397036</v>
      </c>
      <c r="BM298" s="10">
        <v>1257</v>
      </c>
      <c r="BN298" s="9" t="s">
        <v>78</v>
      </c>
      <c r="BO298" s="9" t="s">
        <v>78</v>
      </c>
      <c r="BP298" s="12"/>
      <c r="BQ298" s="12"/>
    </row>
    <row r="299" spans="1:69" s="13" customFormat="1" ht="15" customHeight="1" x14ac:dyDescent="0.25">
      <c r="A299" s="9" t="s">
        <v>65</v>
      </c>
      <c r="B299" s="9" t="s">
        <v>66</v>
      </c>
      <c r="C299" s="9" t="s">
        <v>175</v>
      </c>
      <c r="D299" s="9" t="s">
        <v>332</v>
      </c>
      <c r="E299" s="9" t="s">
        <v>69</v>
      </c>
      <c r="F299" s="10">
        <v>5.54</v>
      </c>
      <c r="G299" s="10">
        <v>6.48</v>
      </c>
      <c r="H299" s="9" t="s">
        <v>322</v>
      </c>
      <c r="I299" s="9"/>
      <c r="J299" s="10">
        <v>2012</v>
      </c>
      <c r="K299" s="9" t="s">
        <v>106</v>
      </c>
      <c r="L299" s="11">
        <v>41425</v>
      </c>
      <c r="M299" s="11">
        <v>41455</v>
      </c>
      <c r="N299" s="10">
        <v>204</v>
      </c>
      <c r="O299" s="10">
        <v>240</v>
      </c>
      <c r="P299" s="10">
        <v>238.49</v>
      </c>
      <c r="Q299" s="10">
        <v>0.63</v>
      </c>
      <c r="R299" s="10">
        <v>238.65</v>
      </c>
      <c r="S299" s="10">
        <v>243.68</v>
      </c>
      <c r="T299" s="9" t="s">
        <v>81</v>
      </c>
      <c r="U299" s="9" t="s">
        <v>82</v>
      </c>
      <c r="V299" s="9" t="s">
        <v>74</v>
      </c>
      <c r="W299" s="10">
        <f>VLOOKUP(V299,Tables!$M$2:$N$9,2,FALSE)</f>
        <v>0.44</v>
      </c>
      <c r="X299" s="10">
        <f>VLOOKUP(V299,Tables!$M$2:$P$9,3,FALSE)</f>
        <v>0.19</v>
      </c>
      <c r="Y299" s="10">
        <f>VLOOKUP(V299,Tables!$M$2:$P$9,4,FALSE)</f>
        <v>2.5000000000000001E-2</v>
      </c>
      <c r="Z299" s="10">
        <v>19.2</v>
      </c>
      <c r="AA299" s="10">
        <v>4850</v>
      </c>
      <c r="AB299" s="10">
        <v>5602.6528285626064</v>
      </c>
      <c r="AC299" s="10">
        <v>13.43</v>
      </c>
      <c r="AD299" s="10">
        <v>76063</v>
      </c>
      <c r="AE299" s="10">
        <v>15516.852000000001</v>
      </c>
      <c r="AF299" s="10">
        <v>75573</v>
      </c>
      <c r="AG299" s="10">
        <v>18137.52</v>
      </c>
      <c r="AH299" s="10">
        <v>0</v>
      </c>
      <c r="AI299" s="10">
        <v>0</v>
      </c>
      <c r="AJ299" s="10">
        <v>0</v>
      </c>
      <c r="AK299" s="10">
        <v>2620.6680000000001</v>
      </c>
      <c r="AL299" s="10">
        <v>2518.6444499999998</v>
      </c>
      <c r="AM299" s="10">
        <v>1.8506731871415991</v>
      </c>
      <c r="AN299" s="10">
        <v>1.925639007919518</v>
      </c>
      <c r="AO299" s="10">
        <v>540</v>
      </c>
      <c r="AP299" s="10">
        <v>434</v>
      </c>
      <c r="AQ299" s="10">
        <v>-24.42</v>
      </c>
      <c r="AR299" s="10">
        <v>0.96</v>
      </c>
      <c r="AS299" s="10">
        <v>0.97</v>
      </c>
      <c r="AT299" s="10">
        <v>0.54</v>
      </c>
      <c r="AU299" s="10">
        <v>4850</v>
      </c>
      <c r="AV299" s="10">
        <v>1.1850000000000001</v>
      </c>
      <c r="AW299" s="12"/>
      <c r="AX299" s="9" t="s">
        <v>75</v>
      </c>
      <c r="AY299" s="12"/>
      <c r="AZ299" s="12" t="s">
        <v>77</v>
      </c>
      <c r="BA299" s="12"/>
      <c r="BB299" s="10">
        <v>0</v>
      </c>
      <c r="BC299" s="10">
        <v>9</v>
      </c>
      <c r="BD299" s="10">
        <v>13.26</v>
      </c>
      <c r="BE299" s="10">
        <v>0</v>
      </c>
      <c r="BF299" s="10">
        <v>0</v>
      </c>
      <c r="BG299" s="10">
        <v>0</v>
      </c>
      <c r="BH299" s="10">
        <v>0</v>
      </c>
      <c r="BI299" s="10">
        <v>2</v>
      </c>
      <c r="BJ299" s="10">
        <v>3025</v>
      </c>
      <c r="BK299" s="10">
        <v>3.8486984401638717</v>
      </c>
      <c r="BL299" s="10">
        <v>2.1829542987407731</v>
      </c>
      <c r="BM299" s="10">
        <v>1441</v>
      </c>
      <c r="BN299" s="9" t="s">
        <v>78</v>
      </c>
      <c r="BO299" s="9" t="s">
        <v>78</v>
      </c>
      <c r="BP299" s="12"/>
      <c r="BQ299" s="12"/>
    </row>
    <row r="300" spans="1:69" s="13" customFormat="1" ht="15" customHeight="1" x14ac:dyDescent="0.25">
      <c r="A300" s="9" t="s">
        <v>65</v>
      </c>
      <c r="B300" s="9" t="s">
        <v>66</v>
      </c>
      <c r="C300" s="9" t="s">
        <v>181</v>
      </c>
      <c r="D300" s="9" t="s">
        <v>182</v>
      </c>
      <c r="E300" s="9" t="s">
        <v>69</v>
      </c>
      <c r="F300" s="10">
        <v>2.57</v>
      </c>
      <c r="G300" s="10">
        <v>6.48</v>
      </c>
      <c r="H300" s="9" t="s">
        <v>86</v>
      </c>
      <c r="I300" s="9"/>
      <c r="J300" s="10">
        <v>2014</v>
      </c>
      <c r="K300" s="9" t="s">
        <v>151</v>
      </c>
      <c r="L300" s="11">
        <v>42170</v>
      </c>
      <c r="M300" s="11">
        <v>42277</v>
      </c>
      <c r="N300" s="10">
        <v>78.319999999999993</v>
      </c>
      <c r="O300" s="10">
        <v>200.61</v>
      </c>
      <c r="P300" s="10">
        <v>187.27</v>
      </c>
      <c r="Q300" s="10">
        <v>7.12</v>
      </c>
      <c r="R300" s="10">
        <v>184.67</v>
      </c>
      <c r="S300" s="10">
        <v>206.92</v>
      </c>
      <c r="T300" s="9" t="s">
        <v>81</v>
      </c>
      <c r="U300" s="9" t="s">
        <v>82</v>
      </c>
      <c r="V300" s="9" t="s">
        <v>74</v>
      </c>
      <c r="W300" s="10">
        <f>VLOOKUP(V300,Tables!$M$2:$N$9,2,FALSE)</f>
        <v>0.44</v>
      </c>
      <c r="X300" s="10">
        <f>VLOOKUP(V300,Tables!$M$2:$P$9,3,FALSE)</f>
        <v>0.19</v>
      </c>
      <c r="Y300" s="10">
        <f>VLOOKUP(V300,Tables!$M$2:$P$9,4,FALSE)</f>
        <v>2.5000000000000001E-2</v>
      </c>
      <c r="Z300" s="10">
        <v>19.2</v>
      </c>
      <c r="AA300" s="10">
        <v>16740</v>
      </c>
      <c r="AB300" s="10">
        <v>19958.032934408093</v>
      </c>
      <c r="AC300" s="10">
        <v>16.12</v>
      </c>
      <c r="AD300" s="10">
        <v>91987</v>
      </c>
      <c r="AE300" s="10">
        <v>7204.42184</v>
      </c>
      <c r="AF300" s="10">
        <v>90458</v>
      </c>
      <c r="AG300" s="10">
        <v>18146.77938</v>
      </c>
      <c r="AH300" s="10">
        <v>0</v>
      </c>
      <c r="AI300" s="10">
        <v>0</v>
      </c>
      <c r="AJ300" s="10">
        <v>0</v>
      </c>
      <c r="AK300" s="10">
        <v>10942.357540000001</v>
      </c>
      <c r="AL300" s="10">
        <v>9500.4570199999998</v>
      </c>
      <c r="AM300" s="10">
        <v>1.5298348586039714</v>
      </c>
      <c r="AN300" s="10">
        <v>1.7620204969886806</v>
      </c>
      <c r="AO300" s="10">
        <v>1599</v>
      </c>
      <c r="AP300" s="10">
        <v>2876</v>
      </c>
      <c r="AQ300" s="10">
        <v>44.4</v>
      </c>
      <c r="AR300" s="10">
        <v>1.32</v>
      </c>
      <c r="AS300" s="10">
        <v>1.38</v>
      </c>
      <c r="AT300" s="10">
        <v>0.88</v>
      </c>
      <c r="AU300" s="10">
        <v>9412.5</v>
      </c>
      <c r="AV300" s="10">
        <v>1.1399999999999999</v>
      </c>
      <c r="AW300" s="12"/>
      <c r="AX300" s="9" t="s">
        <v>75</v>
      </c>
      <c r="AY300" s="12"/>
      <c r="AZ300" s="12" t="s">
        <v>77</v>
      </c>
      <c r="BA300" s="12"/>
      <c r="BB300" s="10">
        <v>0</v>
      </c>
      <c r="BC300" s="10">
        <v>14</v>
      </c>
      <c r="BD300" s="10">
        <v>25.02</v>
      </c>
      <c r="BE300" s="10">
        <v>0</v>
      </c>
      <c r="BF300" s="10">
        <v>0</v>
      </c>
      <c r="BG300" s="10">
        <v>1</v>
      </c>
      <c r="BH300" s="10">
        <v>0</v>
      </c>
      <c r="BI300" s="10">
        <v>1</v>
      </c>
      <c r="BJ300" s="10">
        <v>15954</v>
      </c>
      <c r="BK300" s="10">
        <v>15.519455252918288</v>
      </c>
      <c r="BL300" s="10">
        <v>1.6098425062089878</v>
      </c>
      <c r="BM300" s="10">
        <v>3697</v>
      </c>
      <c r="BN300" s="9" t="s">
        <v>78</v>
      </c>
      <c r="BO300" s="9" t="s">
        <v>78</v>
      </c>
      <c r="BP300" s="12"/>
      <c r="BQ300" s="12"/>
    </row>
    <row r="301" spans="1:69" s="13" customFormat="1" ht="15" customHeight="1" x14ac:dyDescent="0.25">
      <c r="A301" s="9" t="s">
        <v>65</v>
      </c>
      <c r="B301" s="9" t="s">
        <v>66</v>
      </c>
      <c r="C301" s="9" t="s">
        <v>181</v>
      </c>
      <c r="D301" s="9" t="s">
        <v>261</v>
      </c>
      <c r="E301" s="9" t="s">
        <v>69</v>
      </c>
      <c r="F301" s="10">
        <v>3.46</v>
      </c>
      <c r="G301" s="10">
        <v>5.07</v>
      </c>
      <c r="H301" s="9" t="s">
        <v>86</v>
      </c>
      <c r="I301" s="9" t="s">
        <v>118</v>
      </c>
      <c r="J301" s="10">
        <v>2013</v>
      </c>
      <c r="K301" s="9" t="s">
        <v>144</v>
      </c>
      <c r="L301" s="11">
        <v>41752</v>
      </c>
      <c r="M301" s="11">
        <v>41821</v>
      </c>
      <c r="N301" s="10">
        <v>95.94</v>
      </c>
      <c r="O301" s="10">
        <v>142.22999999999999</v>
      </c>
      <c r="P301" s="10">
        <v>144.11000000000001</v>
      </c>
      <c r="Q301" s="10">
        <v>-1.3</v>
      </c>
      <c r="R301" s="10">
        <v>126.9</v>
      </c>
      <c r="S301" s="10">
        <v>154.99</v>
      </c>
      <c r="T301" s="9" t="s">
        <v>81</v>
      </c>
      <c r="U301" s="9" t="s">
        <v>82</v>
      </c>
      <c r="V301" s="9" t="s">
        <v>74</v>
      </c>
      <c r="W301" s="10">
        <f>VLOOKUP(V301,Tables!$M$2:$N$9,2,FALSE)</f>
        <v>0.44</v>
      </c>
      <c r="X301" s="10">
        <f>VLOOKUP(V301,Tables!$M$2:$P$9,3,FALSE)</f>
        <v>0.19</v>
      </c>
      <c r="Y301" s="10">
        <f>VLOOKUP(V301,Tables!$M$2:$P$9,4,FALSE)</f>
        <v>2.5000000000000001E-2</v>
      </c>
      <c r="Z301" s="10">
        <v>19.2</v>
      </c>
      <c r="AA301" s="10">
        <v>8237.5</v>
      </c>
      <c r="AB301" s="10">
        <v>10209.979958976448</v>
      </c>
      <c r="AC301" s="10">
        <v>19.32</v>
      </c>
      <c r="AD301" s="10">
        <v>100860</v>
      </c>
      <c r="AE301" s="10">
        <v>9676.5084000000006</v>
      </c>
      <c r="AF301" s="10">
        <v>99775</v>
      </c>
      <c r="AG301" s="10">
        <v>14190.998250000001</v>
      </c>
      <c r="AH301" s="10">
        <v>0</v>
      </c>
      <c r="AI301" s="10">
        <v>0</v>
      </c>
      <c r="AJ301" s="10">
        <v>0</v>
      </c>
      <c r="AK301" s="10">
        <v>4514.4898499999999</v>
      </c>
      <c r="AL301" s="10">
        <v>2984.9391000000001</v>
      </c>
      <c r="AM301" s="10">
        <v>1.8246801463071183</v>
      </c>
      <c r="AN301" s="10">
        <v>2.7596877939653779</v>
      </c>
      <c r="AO301" s="10">
        <v>1185</v>
      </c>
      <c r="AP301" s="10">
        <v>2085</v>
      </c>
      <c r="AQ301" s="10">
        <v>43.17</v>
      </c>
      <c r="AR301" s="10">
        <v>1.01</v>
      </c>
      <c r="AS301" s="10">
        <v>1.08</v>
      </c>
      <c r="AT301" s="10">
        <v>0.56999999999999995</v>
      </c>
      <c r="AU301" s="10">
        <v>8237.5</v>
      </c>
      <c r="AV301" s="10">
        <v>1.1200000000000001</v>
      </c>
      <c r="AW301" s="12"/>
      <c r="AX301" s="9" t="s">
        <v>75</v>
      </c>
      <c r="AY301" s="9" t="s">
        <v>262</v>
      </c>
      <c r="AZ301" s="12" t="s">
        <v>77</v>
      </c>
      <c r="BA301" s="12"/>
      <c r="BB301" s="10">
        <v>0</v>
      </c>
      <c r="BC301" s="10">
        <v>20</v>
      </c>
      <c r="BD301" s="10">
        <v>18.72</v>
      </c>
      <c r="BE301" s="10">
        <v>0</v>
      </c>
      <c r="BF301" s="10">
        <v>0</v>
      </c>
      <c r="BG301" s="10">
        <v>1</v>
      </c>
      <c r="BH301" s="10">
        <v>0</v>
      </c>
      <c r="BI301" s="10">
        <v>1</v>
      </c>
      <c r="BJ301" s="10">
        <v>13325</v>
      </c>
      <c r="BK301" s="10">
        <v>12.654320987654321</v>
      </c>
      <c r="BL301" s="10">
        <v>1.715340665078414</v>
      </c>
      <c r="BM301" s="10">
        <v>638</v>
      </c>
      <c r="BN301" s="9" t="s">
        <v>78</v>
      </c>
      <c r="BO301" s="9" t="s">
        <v>78</v>
      </c>
      <c r="BP301" s="12"/>
      <c r="BQ301" s="12"/>
    </row>
    <row r="302" spans="1:69" s="13" customFormat="1" ht="15" customHeight="1" x14ac:dyDescent="0.25">
      <c r="A302" s="9" t="s">
        <v>65</v>
      </c>
      <c r="B302" s="9" t="s">
        <v>66</v>
      </c>
      <c r="C302" s="9" t="s">
        <v>181</v>
      </c>
      <c r="D302" s="9" t="s">
        <v>261</v>
      </c>
      <c r="E302" s="9" t="s">
        <v>69</v>
      </c>
      <c r="F302" s="10">
        <v>5.07</v>
      </c>
      <c r="G302" s="10">
        <v>6.34</v>
      </c>
      <c r="H302" s="9" t="s">
        <v>86</v>
      </c>
      <c r="I302" s="9" t="s">
        <v>118</v>
      </c>
      <c r="J302" s="10">
        <v>2013</v>
      </c>
      <c r="K302" s="9" t="s">
        <v>144</v>
      </c>
      <c r="L302" s="11">
        <v>41821</v>
      </c>
      <c r="M302" s="11">
        <v>41851</v>
      </c>
      <c r="N302" s="10">
        <v>142.22999999999999</v>
      </c>
      <c r="O302" s="10">
        <v>178.71</v>
      </c>
      <c r="P302" s="10">
        <v>179.04</v>
      </c>
      <c r="Q302" s="10">
        <v>-0.18</v>
      </c>
      <c r="R302" s="10">
        <v>178.71</v>
      </c>
      <c r="S302" s="10">
        <v>181.08</v>
      </c>
      <c r="T302" s="9" t="s">
        <v>81</v>
      </c>
      <c r="U302" s="9" t="s">
        <v>82</v>
      </c>
      <c r="V302" s="9" t="s">
        <v>74</v>
      </c>
      <c r="W302" s="10">
        <f>VLOOKUP(V302,Tables!$M$2:$N$9,2,FALSE)</f>
        <v>0.44</v>
      </c>
      <c r="X302" s="10">
        <f>VLOOKUP(V302,Tables!$M$2:$P$9,3,FALSE)</f>
        <v>0.19</v>
      </c>
      <c r="Y302" s="10">
        <f>VLOOKUP(V302,Tables!$M$2:$P$9,4,FALSE)</f>
        <v>2.5000000000000001E-2</v>
      </c>
      <c r="Z302" s="10">
        <v>19.2</v>
      </c>
      <c r="AA302" s="10">
        <v>6350</v>
      </c>
      <c r="AB302" s="10">
        <v>6706.492870465162</v>
      </c>
      <c r="AC302" s="10">
        <v>5.32</v>
      </c>
      <c r="AD302" s="10">
        <v>99775</v>
      </c>
      <c r="AE302" s="10">
        <v>14190.998250000001</v>
      </c>
      <c r="AF302" s="10">
        <v>99300</v>
      </c>
      <c r="AG302" s="10">
        <v>17745.902999999998</v>
      </c>
      <c r="AH302" s="10">
        <v>0</v>
      </c>
      <c r="AI302" s="10">
        <v>0</v>
      </c>
      <c r="AJ302" s="10">
        <v>0</v>
      </c>
      <c r="AK302" s="10">
        <v>3554.9047500000001</v>
      </c>
      <c r="AL302" s="10">
        <v>3554.9047500000001</v>
      </c>
      <c r="AM302" s="10">
        <v>1.7862644561714347</v>
      </c>
      <c r="AN302" s="10">
        <v>1.7862644561714347</v>
      </c>
      <c r="AO302" s="10">
        <v>530</v>
      </c>
      <c r="AP302" s="10">
        <v>899</v>
      </c>
      <c r="AQ302" s="10">
        <v>41.05</v>
      </c>
      <c r="AR302" s="10">
        <v>1.33</v>
      </c>
      <c r="AS302" s="10">
        <v>1.33</v>
      </c>
      <c r="AT302" s="10">
        <v>0.76</v>
      </c>
      <c r="AU302" s="10">
        <v>6087.5</v>
      </c>
      <c r="AV302" s="10">
        <v>1.1200000000000001</v>
      </c>
      <c r="AW302" s="12"/>
      <c r="AX302" s="9" t="s">
        <v>75</v>
      </c>
      <c r="AY302" s="9" t="s">
        <v>262</v>
      </c>
      <c r="AZ302" s="12" t="s">
        <v>77</v>
      </c>
      <c r="BA302" s="12"/>
      <c r="BB302" s="10">
        <v>0</v>
      </c>
      <c r="BC302" s="10">
        <v>7</v>
      </c>
      <c r="BD302" s="10">
        <v>22.85</v>
      </c>
      <c r="BE302" s="10">
        <v>0</v>
      </c>
      <c r="BF302" s="10">
        <v>0</v>
      </c>
      <c r="BG302" s="10">
        <v>0</v>
      </c>
      <c r="BH302" s="10">
        <v>0</v>
      </c>
      <c r="BI302" s="10">
        <v>2</v>
      </c>
      <c r="BJ302" s="10">
        <v>13800</v>
      </c>
      <c r="BK302" s="10">
        <v>13.105413105413106</v>
      </c>
      <c r="BL302" s="10">
        <v>1.7306053325614443</v>
      </c>
      <c r="BM302" s="10">
        <v>3514</v>
      </c>
      <c r="BN302" s="9" t="s">
        <v>78</v>
      </c>
      <c r="BO302" s="9" t="s">
        <v>95</v>
      </c>
      <c r="BP302" s="12"/>
      <c r="BQ302" s="12"/>
    </row>
    <row r="303" spans="1:69" s="13" customFormat="1" ht="15" customHeight="1" x14ac:dyDescent="0.25">
      <c r="A303" s="9" t="s">
        <v>65</v>
      </c>
      <c r="B303" s="9" t="s">
        <v>66</v>
      </c>
      <c r="C303" s="9" t="s">
        <v>340</v>
      </c>
      <c r="D303" s="9" t="s">
        <v>339</v>
      </c>
      <c r="E303" s="9" t="s">
        <v>69</v>
      </c>
      <c r="F303" s="10">
        <v>2.73</v>
      </c>
      <c r="G303" s="10">
        <v>3.25</v>
      </c>
      <c r="H303" s="9" t="s">
        <v>86</v>
      </c>
      <c r="I303" s="9"/>
      <c r="J303" s="10">
        <v>2012</v>
      </c>
      <c r="K303" s="9" t="s">
        <v>93</v>
      </c>
      <c r="L303" s="11">
        <v>41395</v>
      </c>
      <c r="M303" s="11">
        <v>41425</v>
      </c>
      <c r="N303" s="10">
        <v>136</v>
      </c>
      <c r="O303" s="10">
        <v>163</v>
      </c>
      <c r="P303" s="10">
        <v>160.6</v>
      </c>
      <c r="Q303" s="10">
        <v>1.49</v>
      </c>
      <c r="R303" s="10">
        <v>161.26</v>
      </c>
      <c r="S303" s="10">
        <v>165.01</v>
      </c>
      <c r="T303" s="9" t="s">
        <v>81</v>
      </c>
      <c r="U303" s="9" t="s">
        <v>82</v>
      </c>
      <c r="V303" s="9" t="s">
        <v>74</v>
      </c>
      <c r="W303" s="10">
        <f>VLOOKUP(V303,Tables!$M$2:$N$9,2,FALSE)</f>
        <v>0.44</v>
      </c>
      <c r="X303" s="10">
        <f>VLOOKUP(V303,Tables!$M$2:$P$9,3,FALSE)</f>
        <v>0.19</v>
      </c>
      <c r="Y303" s="10">
        <f>VLOOKUP(V303,Tables!$M$2:$P$9,4,FALSE)</f>
        <v>2.5000000000000001E-2</v>
      </c>
      <c r="Z303" s="10">
        <v>19.2</v>
      </c>
      <c r="AA303" s="10">
        <v>2462.5</v>
      </c>
      <c r="AB303" s="10">
        <v>2906.4787998639758</v>
      </c>
      <c r="AC303" s="10">
        <v>15.28</v>
      </c>
      <c r="AD303" s="10">
        <v>56266</v>
      </c>
      <c r="AE303" s="10">
        <v>7652.1760000000004</v>
      </c>
      <c r="AF303" s="10">
        <v>55766</v>
      </c>
      <c r="AG303" s="10">
        <v>9089.8580000000002</v>
      </c>
      <c r="AH303" s="10">
        <v>0</v>
      </c>
      <c r="AI303" s="10">
        <v>0</v>
      </c>
      <c r="AJ303" s="10">
        <v>0</v>
      </c>
      <c r="AK303" s="10">
        <v>1437.682</v>
      </c>
      <c r="AL303" s="10">
        <v>1340.6491599999999</v>
      </c>
      <c r="AM303" s="10">
        <v>1.7128266195166941</v>
      </c>
      <c r="AN303" s="10">
        <v>1.8367967350980923</v>
      </c>
      <c r="AO303" s="10">
        <v>550</v>
      </c>
      <c r="AP303" s="10">
        <v>496</v>
      </c>
      <c r="AQ303" s="10">
        <v>-10.89</v>
      </c>
      <c r="AR303" s="10">
        <v>0.98</v>
      </c>
      <c r="AS303" s="10">
        <v>0.99</v>
      </c>
      <c r="AT303" s="10">
        <v>0.6</v>
      </c>
      <c r="AU303" s="10">
        <v>2462.5</v>
      </c>
      <c r="AV303" s="10">
        <v>1.1850000000000001</v>
      </c>
      <c r="AW303" s="12"/>
      <c r="AX303" s="9" t="s">
        <v>75</v>
      </c>
      <c r="AY303" s="9" t="s">
        <v>341</v>
      </c>
      <c r="AZ303" s="12" t="s">
        <v>77</v>
      </c>
      <c r="BA303" s="12"/>
      <c r="BB303" s="10">
        <v>0</v>
      </c>
      <c r="BC303" s="10">
        <v>8</v>
      </c>
      <c r="BD303" s="10">
        <v>17.96</v>
      </c>
      <c r="BE303" s="10">
        <v>0</v>
      </c>
      <c r="BF303" s="10">
        <v>0</v>
      </c>
      <c r="BG303" s="10">
        <v>1</v>
      </c>
      <c r="BH303" s="10">
        <v>0</v>
      </c>
      <c r="BI303" s="10">
        <v>1</v>
      </c>
      <c r="BJ303" s="10">
        <v>2965</v>
      </c>
      <c r="BK303" s="10">
        <v>5.0484411980044612</v>
      </c>
      <c r="BL303" s="10">
        <v>2.3330943763876548</v>
      </c>
      <c r="BM303" s="10">
        <v>237</v>
      </c>
      <c r="BN303" s="9" t="s">
        <v>78</v>
      </c>
      <c r="BO303" s="9" t="s">
        <v>78</v>
      </c>
      <c r="BP303" s="12"/>
      <c r="BQ303" s="12"/>
    </row>
    <row r="304" spans="1:69" s="13" customFormat="1" ht="15" customHeight="1" x14ac:dyDescent="0.25">
      <c r="A304" s="9" t="s">
        <v>65</v>
      </c>
      <c r="B304" s="9" t="s">
        <v>66</v>
      </c>
      <c r="C304" s="9" t="s">
        <v>340</v>
      </c>
      <c r="D304" s="9" t="s">
        <v>339</v>
      </c>
      <c r="E304" s="9" t="s">
        <v>69</v>
      </c>
      <c r="F304" s="10">
        <v>3.25</v>
      </c>
      <c r="G304" s="10">
        <v>3.89</v>
      </c>
      <c r="H304" s="9" t="s">
        <v>86</v>
      </c>
      <c r="I304" s="9"/>
      <c r="J304" s="10">
        <v>2012</v>
      </c>
      <c r="K304" s="9" t="s">
        <v>93</v>
      </c>
      <c r="L304" s="11">
        <v>41425</v>
      </c>
      <c r="M304" s="11">
        <v>41455</v>
      </c>
      <c r="N304" s="10">
        <v>163</v>
      </c>
      <c r="O304" s="10">
        <v>197</v>
      </c>
      <c r="P304" s="10">
        <v>196.58</v>
      </c>
      <c r="Q304" s="10">
        <v>0.21</v>
      </c>
      <c r="R304" s="10">
        <v>196.8</v>
      </c>
      <c r="S304" s="10">
        <v>200.71</v>
      </c>
      <c r="T304" s="9" t="s">
        <v>81</v>
      </c>
      <c r="U304" s="9" t="s">
        <v>82</v>
      </c>
      <c r="V304" s="9" t="s">
        <v>74</v>
      </c>
      <c r="W304" s="10">
        <f>VLOOKUP(V304,Tables!$M$2:$N$9,2,FALSE)</f>
        <v>0.44</v>
      </c>
      <c r="X304" s="10">
        <f>VLOOKUP(V304,Tables!$M$2:$P$9,3,FALSE)</f>
        <v>0.19</v>
      </c>
      <c r="Y304" s="10">
        <f>VLOOKUP(V304,Tables!$M$2:$P$9,4,FALSE)</f>
        <v>2.5000000000000001E-2</v>
      </c>
      <c r="Z304" s="10">
        <v>19.2</v>
      </c>
      <c r="AA304" s="10">
        <v>3325</v>
      </c>
      <c r="AB304" s="10">
        <v>3746.2182745819759</v>
      </c>
      <c r="AC304" s="10">
        <v>11.24</v>
      </c>
      <c r="AD304" s="10">
        <v>55766</v>
      </c>
      <c r="AE304" s="10">
        <v>9089.8580000000002</v>
      </c>
      <c r="AF304" s="10">
        <v>55276</v>
      </c>
      <c r="AG304" s="10">
        <v>10889.371999999999</v>
      </c>
      <c r="AH304" s="10">
        <v>0</v>
      </c>
      <c r="AI304" s="10">
        <v>0</v>
      </c>
      <c r="AJ304" s="10">
        <v>0</v>
      </c>
      <c r="AK304" s="10">
        <v>1799.5139999999999</v>
      </c>
      <c r="AL304" s="10">
        <v>1788.4588000000001</v>
      </c>
      <c r="AM304" s="10">
        <v>1.8477211069210908</v>
      </c>
      <c r="AN304" s="10">
        <v>1.8591426316334489</v>
      </c>
      <c r="AO304" s="10">
        <v>540</v>
      </c>
      <c r="AP304" s="10">
        <v>496</v>
      </c>
      <c r="AQ304" s="10">
        <v>-8.8699999999999992</v>
      </c>
      <c r="AR304" s="10">
        <v>1.1100000000000001</v>
      </c>
      <c r="AS304" s="10">
        <v>1.1100000000000001</v>
      </c>
      <c r="AT304" s="10">
        <v>0.63</v>
      </c>
      <c r="AU304" s="10">
        <v>3325</v>
      </c>
      <c r="AV304" s="10">
        <v>1.1850000000000001</v>
      </c>
      <c r="AW304" s="12"/>
      <c r="AX304" s="9" t="s">
        <v>75</v>
      </c>
      <c r="AY304" s="9" t="s">
        <v>341</v>
      </c>
      <c r="AZ304" s="12" t="s">
        <v>77</v>
      </c>
      <c r="BA304" s="12"/>
      <c r="BB304" s="10">
        <v>0</v>
      </c>
      <c r="BC304" s="10">
        <v>9</v>
      </c>
      <c r="BD304" s="10">
        <v>13.26</v>
      </c>
      <c r="BE304" s="10">
        <v>0</v>
      </c>
      <c r="BF304" s="10">
        <v>0</v>
      </c>
      <c r="BG304" s="10">
        <v>0</v>
      </c>
      <c r="BH304" s="10">
        <v>0</v>
      </c>
      <c r="BI304" s="10">
        <v>2</v>
      </c>
      <c r="BJ304" s="10">
        <v>3455</v>
      </c>
      <c r="BK304" s="10">
        <v>5.8827535713677612</v>
      </c>
      <c r="BL304" s="10">
        <v>2.1589738355495873</v>
      </c>
      <c r="BM304" s="10">
        <v>1943</v>
      </c>
      <c r="BN304" s="9" t="s">
        <v>78</v>
      </c>
      <c r="BO304" s="9" t="s">
        <v>78</v>
      </c>
      <c r="BP304" s="12"/>
      <c r="BQ304" s="12"/>
    </row>
    <row r="305" spans="1:69" s="13" customFormat="1" ht="15" customHeight="1" x14ac:dyDescent="0.25">
      <c r="A305" s="9" t="s">
        <v>65</v>
      </c>
      <c r="B305" s="9" t="s">
        <v>66</v>
      </c>
      <c r="C305" s="9" t="s">
        <v>345</v>
      </c>
      <c r="D305" s="9" t="s">
        <v>342</v>
      </c>
      <c r="E305" s="9" t="s">
        <v>69</v>
      </c>
      <c r="F305" s="10">
        <v>5.22</v>
      </c>
      <c r="G305" s="10">
        <v>5.55</v>
      </c>
      <c r="H305" s="9" t="s">
        <v>322</v>
      </c>
      <c r="I305" s="9"/>
      <c r="J305" s="10">
        <v>2012</v>
      </c>
      <c r="K305" s="9" t="s">
        <v>71</v>
      </c>
      <c r="L305" s="11">
        <v>41377</v>
      </c>
      <c r="M305" s="11">
        <v>41394</v>
      </c>
      <c r="N305" s="10">
        <v>178</v>
      </c>
      <c r="O305" s="10">
        <v>190</v>
      </c>
      <c r="P305" s="10">
        <v>188.04</v>
      </c>
      <c r="Q305" s="10">
        <v>1.04</v>
      </c>
      <c r="R305" s="10">
        <v>187.84</v>
      </c>
      <c r="S305" s="10">
        <v>189.09</v>
      </c>
      <c r="T305" s="9" t="s">
        <v>81</v>
      </c>
      <c r="U305" s="9" t="s">
        <v>82</v>
      </c>
      <c r="V305" s="9" t="s">
        <v>74</v>
      </c>
      <c r="W305" s="10">
        <f>VLOOKUP(V305,Tables!$M$2:$N$9,2,FALSE)</f>
        <v>0.44</v>
      </c>
      <c r="X305" s="10">
        <f>VLOOKUP(V305,Tables!$M$2:$P$9,3,FALSE)</f>
        <v>0.19</v>
      </c>
      <c r="Y305" s="10">
        <f>VLOOKUP(V305,Tables!$M$2:$P$9,4,FALSE)</f>
        <v>2.5000000000000001E-2</v>
      </c>
      <c r="Z305" s="10">
        <v>19.2</v>
      </c>
      <c r="AA305" s="10">
        <v>1750</v>
      </c>
      <c r="AB305" s="10">
        <v>1908.1053651131949</v>
      </c>
      <c r="AC305" s="10">
        <v>8.2899999999999991</v>
      </c>
      <c r="AD305" s="10">
        <v>82073</v>
      </c>
      <c r="AE305" s="10">
        <v>14608.994000000001</v>
      </c>
      <c r="AF305" s="10">
        <v>81768</v>
      </c>
      <c r="AG305" s="10">
        <v>15535.92</v>
      </c>
      <c r="AH305" s="10">
        <v>0</v>
      </c>
      <c r="AI305" s="10">
        <v>0</v>
      </c>
      <c r="AJ305" s="10">
        <v>0</v>
      </c>
      <c r="AK305" s="10">
        <v>926.92600000000004</v>
      </c>
      <c r="AL305" s="10">
        <v>750.30712000000005</v>
      </c>
      <c r="AM305" s="10">
        <v>1.8879608512437887</v>
      </c>
      <c r="AN305" s="10">
        <v>2.3323782399932442</v>
      </c>
      <c r="AO305" s="10">
        <v>365</v>
      </c>
      <c r="AP305" s="10">
        <v>432</v>
      </c>
      <c r="AQ305" s="10">
        <v>15.51</v>
      </c>
      <c r="AR305" s="10">
        <v>0.68</v>
      </c>
      <c r="AS305" s="10">
        <v>0.69</v>
      </c>
      <c r="AT305" s="10">
        <v>0.38</v>
      </c>
      <c r="AU305" s="10">
        <v>1750</v>
      </c>
      <c r="AV305" s="10">
        <v>1.1839999999999999</v>
      </c>
      <c r="AW305" s="9" t="s">
        <v>178</v>
      </c>
      <c r="AX305" s="9" t="s">
        <v>75</v>
      </c>
      <c r="AY305" s="9" t="s">
        <v>346</v>
      </c>
      <c r="AZ305" s="12" t="s">
        <v>77</v>
      </c>
      <c r="BA305" s="12"/>
      <c r="BB305" s="10">
        <v>0</v>
      </c>
      <c r="BC305" s="10">
        <v>3</v>
      </c>
      <c r="BD305" s="10">
        <v>15.98</v>
      </c>
      <c r="BE305" s="10">
        <v>0</v>
      </c>
      <c r="BF305" s="10">
        <v>0</v>
      </c>
      <c r="BG305" s="10">
        <v>1</v>
      </c>
      <c r="BH305" s="10">
        <v>0</v>
      </c>
      <c r="BI305" s="10">
        <v>1</v>
      </c>
      <c r="BJ305" s="10">
        <v>1715</v>
      </c>
      <c r="BK305" s="10">
        <v>2.0299944403009409</v>
      </c>
      <c r="BL305" s="10">
        <v>2.3328334238020356</v>
      </c>
      <c r="BM305" s="10">
        <v>2314</v>
      </c>
      <c r="BN305" s="9" t="s">
        <v>78</v>
      </c>
      <c r="BO305" s="9" t="s">
        <v>78</v>
      </c>
      <c r="BP305" s="12"/>
      <c r="BQ305" s="12"/>
    </row>
    <row r="306" spans="1:69" s="13" customFormat="1" ht="15" customHeight="1" x14ac:dyDescent="0.25">
      <c r="A306" s="9" t="s">
        <v>65</v>
      </c>
      <c r="B306" s="9" t="s">
        <v>66</v>
      </c>
      <c r="C306" s="9" t="s">
        <v>345</v>
      </c>
      <c r="D306" s="9" t="s">
        <v>342</v>
      </c>
      <c r="E306" s="9" t="s">
        <v>69</v>
      </c>
      <c r="F306" s="10">
        <v>5.55</v>
      </c>
      <c r="G306" s="10">
        <v>6.39</v>
      </c>
      <c r="H306" s="9" t="s">
        <v>322</v>
      </c>
      <c r="I306" s="9"/>
      <c r="J306" s="10">
        <v>2012</v>
      </c>
      <c r="K306" s="9" t="s">
        <v>71</v>
      </c>
      <c r="L306" s="11">
        <v>41394</v>
      </c>
      <c r="M306" s="11">
        <v>41425</v>
      </c>
      <c r="N306" s="10">
        <v>190</v>
      </c>
      <c r="O306" s="10">
        <v>220</v>
      </c>
      <c r="P306" s="10">
        <v>218.85</v>
      </c>
      <c r="Q306" s="10">
        <v>0.53</v>
      </c>
      <c r="R306" s="10">
        <v>218.84</v>
      </c>
      <c r="S306" s="10">
        <v>220.96</v>
      </c>
      <c r="T306" s="9" t="s">
        <v>81</v>
      </c>
      <c r="U306" s="9" t="s">
        <v>82</v>
      </c>
      <c r="V306" s="9" t="s">
        <v>74</v>
      </c>
      <c r="W306" s="10">
        <f>VLOOKUP(V306,Tables!$M$2:$N$9,2,FALSE)</f>
        <v>0.44</v>
      </c>
      <c r="X306" s="10">
        <f>VLOOKUP(V306,Tables!$M$2:$P$9,3,FALSE)</f>
        <v>0.19</v>
      </c>
      <c r="Y306" s="10">
        <f>VLOOKUP(V306,Tables!$M$2:$P$9,4,FALSE)</f>
        <v>2.5000000000000001E-2</v>
      </c>
      <c r="Z306" s="10">
        <v>19.2</v>
      </c>
      <c r="AA306" s="10">
        <v>4462.5</v>
      </c>
      <c r="AB306" s="10">
        <v>4780.1838207523833</v>
      </c>
      <c r="AC306" s="10">
        <v>6.65</v>
      </c>
      <c r="AD306" s="10">
        <v>81768</v>
      </c>
      <c r="AE306" s="10">
        <v>15535.92</v>
      </c>
      <c r="AF306" s="10">
        <v>81268</v>
      </c>
      <c r="AG306" s="10">
        <v>17878.96</v>
      </c>
      <c r="AH306" s="10">
        <v>0</v>
      </c>
      <c r="AI306" s="10">
        <v>0</v>
      </c>
      <c r="AJ306" s="10">
        <v>0</v>
      </c>
      <c r="AK306" s="10">
        <v>2343.04</v>
      </c>
      <c r="AL306" s="10">
        <v>2248.7691199999999</v>
      </c>
      <c r="AM306" s="10">
        <v>1.9045769598470363</v>
      </c>
      <c r="AN306" s="10">
        <v>1.984418925140701</v>
      </c>
      <c r="AO306" s="10">
        <v>500</v>
      </c>
      <c r="AP306" s="10">
        <v>579</v>
      </c>
      <c r="AQ306" s="10">
        <v>13.64</v>
      </c>
      <c r="AR306" s="10">
        <v>0.86</v>
      </c>
      <c r="AS306" s="10">
        <v>0.87</v>
      </c>
      <c r="AT306" s="10">
        <v>0.47</v>
      </c>
      <c r="AU306" s="10">
        <v>4462.5</v>
      </c>
      <c r="AV306" s="10">
        <v>1.1850000000000001</v>
      </c>
      <c r="AW306" s="9" t="s">
        <v>178</v>
      </c>
      <c r="AX306" s="9" t="s">
        <v>75</v>
      </c>
      <c r="AY306" s="9" t="s">
        <v>346</v>
      </c>
      <c r="AZ306" s="12" t="s">
        <v>77</v>
      </c>
      <c r="BA306" s="12"/>
      <c r="BB306" s="10">
        <v>0</v>
      </c>
      <c r="BC306" s="10">
        <v>8</v>
      </c>
      <c r="BD306" s="10">
        <v>17.97</v>
      </c>
      <c r="BE306" s="10">
        <v>0</v>
      </c>
      <c r="BF306" s="10">
        <v>0</v>
      </c>
      <c r="BG306" s="10">
        <v>0</v>
      </c>
      <c r="BH306" s="10">
        <v>0</v>
      </c>
      <c r="BI306" s="10">
        <v>2</v>
      </c>
      <c r="BJ306" s="10">
        <v>2215</v>
      </c>
      <c r="BK306" s="10">
        <v>2.621829554091303</v>
      </c>
      <c r="BL306" s="10">
        <v>2.1421255970066011</v>
      </c>
      <c r="BM306" s="10">
        <v>2055</v>
      </c>
      <c r="BN306" s="9" t="s">
        <v>78</v>
      </c>
      <c r="BO306" s="9" t="s">
        <v>78</v>
      </c>
      <c r="BP306" s="12"/>
      <c r="BQ306" s="12"/>
    </row>
    <row r="307" spans="1:69" s="13" customFormat="1" ht="15" customHeight="1" x14ac:dyDescent="0.25">
      <c r="A307" s="9" t="s">
        <v>65</v>
      </c>
      <c r="B307" s="9" t="s">
        <v>66</v>
      </c>
      <c r="C307" s="9" t="s">
        <v>345</v>
      </c>
      <c r="D307" s="9" t="s">
        <v>342</v>
      </c>
      <c r="E307" s="9" t="s">
        <v>69</v>
      </c>
      <c r="F307" s="10">
        <v>6.39</v>
      </c>
      <c r="G307" s="10">
        <v>7.5</v>
      </c>
      <c r="H307" s="9" t="s">
        <v>322</v>
      </c>
      <c r="I307" s="9"/>
      <c r="J307" s="10">
        <v>2012</v>
      </c>
      <c r="K307" s="9" t="s">
        <v>71</v>
      </c>
      <c r="L307" s="11">
        <v>41425</v>
      </c>
      <c r="M307" s="11">
        <v>41455</v>
      </c>
      <c r="N307" s="10">
        <v>220</v>
      </c>
      <c r="O307" s="10">
        <v>260</v>
      </c>
      <c r="P307" s="10">
        <v>258.95999999999998</v>
      </c>
      <c r="Q307" s="10">
        <v>0.4</v>
      </c>
      <c r="R307" s="10">
        <v>259.14999999999998</v>
      </c>
      <c r="S307" s="10">
        <v>259.36</v>
      </c>
      <c r="T307" s="9" t="s">
        <v>81</v>
      </c>
      <c r="U307" s="9" t="s">
        <v>82</v>
      </c>
      <c r="V307" s="9" t="s">
        <v>74</v>
      </c>
      <c r="W307" s="10">
        <f>VLOOKUP(V307,Tables!$M$2:$N$9,2,FALSE)</f>
        <v>0.44</v>
      </c>
      <c r="X307" s="10">
        <f>VLOOKUP(V307,Tables!$M$2:$P$9,3,FALSE)</f>
        <v>0.19</v>
      </c>
      <c r="Y307" s="10">
        <f>VLOOKUP(V307,Tables!$M$2:$P$9,4,FALSE)</f>
        <v>2.5000000000000001E-2</v>
      </c>
      <c r="Z307" s="10">
        <v>19.2</v>
      </c>
      <c r="AA307" s="10">
        <v>5950</v>
      </c>
      <c r="AB307" s="10">
        <v>6023.6523531701241</v>
      </c>
      <c r="AC307" s="10">
        <v>1.22</v>
      </c>
      <c r="AD307" s="10">
        <v>81268</v>
      </c>
      <c r="AE307" s="10">
        <v>17878.96</v>
      </c>
      <c r="AF307" s="10">
        <v>80808</v>
      </c>
      <c r="AG307" s="10">
        <v>21010.080000000002</v>
      </c>
      <c r="AH307" s="10">
        <v>0</v>
      </c>
      <c r="AI307" s="10">
        <v>0</v>
      </c>
      <c r="AJ307" s="10">
        <v>0</v>
      </c>
      <c r="AK307" s="10">
        <v>3131.12</v>
      </c>
      <c r="AL307" s="10">
        <v>3062.4331999999999</v>
      </c>
      <c r="AM307" s="10">
        <v>1.9002784945961828</v>
      </c>
      <c r="AN307" s="10">
        <v>1.9428995218573257</v>
      </c>
      <c r="AO307" s="10">
        <v>505</v>
      </c>
      <c r="AP307" s="10">
        <v>465</v>
      </c>
      <c r="AQ307" s="10">
        <v>-8.6</v>
      </c>
      <c r="AR307" s="10">
        <v>1.02</v>
      </c>
      <c r="AS307" s="10">
        <v>1.02</v>
      </c>
      <c r="AT307" s="10">
        <v>0.56000000000000005</v>
      </c>
      <c r="AU307" s="10">
        <v>5950</v>
      </c>
      <c r="AV307" s="10">
        <v>1.1850000000000001</v>
      </c>
      <c r="AW307" s="9" t="s">
        <v>178</v>
      </c>
      <c r="AX307" s="9" t="s">
        <v>75</v>
      </c>
      <c r="AY307" s="9" t="s">
        <v>346</v>
      </c>
      <c r="AZ307" s="12" t="s">
        <v>77</v>
      </c>
      <c r="BA307" s="12"/>
      <c r="BB307" s="10">
        <v>0</v>
      </c>
      <c r="BC307" s="10">
        <v>9</v>
      </c>
      <c r="BD307" s="10">
        <v>13.26</v>
      </c>
      <c r="BE307" s="10">
        <v>0</v>
      </c>
      <c r="BF307" s="10">
        <v>0</v>
      </c>
      <c r="BG307" s="10">
        <v>0</v>
      </c>
      <c r="BH307" s="10">
        <v>0</v>
      </c>
      <c r="BI307" s="10">
        <v>2</v>
      </c>
      <c r="BJ307" s="10">
        <v>2675</v>
      </c>
      <c r="BK307" s="10">
        <v>3.1663178587784357</v>
      </c>
      <c r="BL307" s="10">
        <v>2.0584341091097174</v>
      </c>
      <c r="BM307" s="10">
        <v>2131</v>
      </c>
      <c r="BN307" s="9" t="s">
        <v>78</v>
      </c>
      <c r="BO307" s="9" t="s">
        <v>78</v>
      </c>
      <c r="BP307" s="12"/>
      <c r="BQ307" s="12"/>
    </row>
    <row r="308" spans="1:69" s="13" customFormat="1" ht="15" customHeight="1" x14ac:dyDescent="0.25">
      <c r="A308" s="9" t="s">
        <v>65</v>
      </c>
      <c r="B308" s="9" t="s">
        <v>66</v>
      </c>
      <c r="C308" s="9" t="s">
        <v>161</v>
      </c>
      <c r="D308" s="9" t="s">
        <v>159</v>
      </c>
      <c r="E308" s="9" t="s">
        <v>69</v>
      </c>
      <c r="F308" s="10">
        <v>6.97</v>
      </c>
      <c r="G308" s="10">
        <v>8.48</v>
      </c>
      <c r="H308" s="9" t="s">
        <v>70</v>
      </c>
      <c r="I308" s="9"/>
      <c r="J308" s="10">
        <v>2013</v>
      </c>
      <c r="K308" s="9" t="s">
        <v>88</v>
      </c>
      <c r="L308" s="11">
        <v>41772</v>
      </c>
      <c r="M308" s="11">
        <v>41821</v>
      </c>
      <c r="N308" s="10">
        <v>205.16</v>
      </c>
      <c r="O308" s="10">
        <v>252.05</v>
      </c>
      <c r="P308" s="10">
        <v>254.29</v>
      </c>
      <c r="Q308" s="10">
        <v>-0.88</v>
      </c>
      <c r="R308" s="10">
        <v>235.98</v>
      </c>
      <c r="S308" s="10">
        <v>259.82</v>
      </c>
      <c r="T308" s="9" t="s">
        <v>81</v>
      </c>
      <c r="U308" s="9" t="s">
        <v>82</v>
      </c>
      <c r="V308" s="9" t="s">
        <v>74</v>
      </c>
      <c r="W308" s="10">
        <f>VLOOKUP(V308,Tables!$M$2:$N$9,2,FALSE)</f>
        <v>0.44</v>
      </c>
      <c r="X308" s="10">
        <f>VLOOKUP(V308,Tables!$M$2:$P$9,3,FALSE)</f>
        <v>0.19</v>
      </c>
      <c r="Y308" s="10">
        <f>VLOOKUP(V308,Tables!$M$2:$P$9,4,FALSE)</f>
        <v>2.5000000000000001E-2</v>
      </c>
      <c r="Z308" s="10">
        <v>19.2</v>
      </c>
      <c r="AA308" s="10">
        <v>8875</v>
      </c>
      <c r="AB308" s="10">
        <v>9891.5234573079742</v>
      </c>
      <c r="AC308" s="10">
        <v>10.28</v>
      </c>
      <c r="AD308" s="10">
        <v>95072</v>
      </c>
      <c r="AE308" s="10">
        <v>19504.971519999999</v>
      </c>
      <c r="AF308" s="10">
        <v>94252</v>
      </c>
      <c r="AG308" s="10">
        <v>23756.2166</v>
      </c>
      <c r="AH308" s="10">
        <v>0</v>
      </c>
      <c r="AI308" s="10">
        <v>0</v>
      </c>
      <c r="AJ308" s="10">
        <v>0</v>
      </c>
      <c r="AK308" s="10">
        <v>4251.2450799999997</v>
      </c>
      <c r="AL308" s="10">
        <v>2736.61544</v>
      </c>
      <c r="AM308" s="10">
        <v>2.0876237038773593</v>
      </c>
      <c r="AN308" s="10">
        <v>3.2430570515234689</v>
      </c>
      <c r="AO308" s="10">
        <v>880</v>
      </c>
      <c r="AP308" s="10">
        <v>900</v>
      </c>
      <c r="AQ308" s="10">
        <v>2.2200000000000002</v>
      </c>
      <c r="AR308" s="10">
        <v>0.84</v>
      </c>
      <c r="AS308" s="10">
        <v>0.87</v>
      </c>
      <c r="AT308" s="10">
        <v>0.42</v>
      </c>
      <c r="AU308" s="10">
        <v>6987.5</v>
      </c>
      <c r="AV308" s="10">
        <v>1.121</v>
      </c>
      <c r="AW308" s="12"/>
      <c r="AX308" s="9" t="s">
        <v>75</v>
      </c>
      <c r="AY308" s="9" t="s">
        <v>160</v>
      </c>
      <c r="AZ308" s="12" t="s">
        <v>77</v>
      </c>
      <c r="BA308" s="12"/>
      <c r="BB308" s="10">
        <v>0</v>
      </c>
      <c r="BC308" s="10">
        <v>11</v>
      </c>
      <c r="BD308" s="10">
        <v>19.32</v>
      </c>
      <c r="BE308" s="10">
        <v>0</v>
      </c>
      <c r="BF308" s="10">
        <v>0</v>
      </c>
      <c r="BG308" s="10">
        <v>0</v>
      </c>
      <c r="BH308" s="10">
        <v>0</v>
      </c>
      <c r="BI308" s="10">
        <v>2</v>
      </c>
      <c r="BJ308" s="10">
        <v>23694.99</v>
      </c>
      <c r="BK308" s="10">
        <v>19.911757975777981</v>
      </c>
      <c r="BL308" s="10">
        <v>1.8326610419339431</v>
      </c>
      <c r="BM308" s="10">
        <v>2415</v>
      </c>
      <c r="BN308" s="9" t="s">
        <v>78</v>
      </c>
      <c r="BO308" s="9" t="s">
        <v>78</v>
      </c>
      <c r="BP308" s="12"/>
      <c r="BQ308" s="12"/>
    </row>
    <row r="309" spans="1:69" s="13" customFormat="1" ht="15" customHeight="1" x14ac:dyDescent="0.25">
      <c r="A309" s="9" t="s">
        <v>65</v>
      </c>
      <c r="B309" s="9" t="s">
        <v>66</v>
      </c>
      <c r="C309" s="9" t="s">
        <v>161</v>
      </c>
      <c r="D309" s="9" t="s">
        <v>159</v>
      </c>
      <c r="E309" s="9" t="s">
        <v>69</v>
      </c>
      <c r="F309" s="10">
        <v>8.48</v>
      </c>
      <c r="G309" s="10">
        <v>9.7899999999999991</v>
      </c>
      <c r="H309" s="9" t="s">
        <v>70</v>
      </c>
      <c r="I309" s="9"/>
      <c r="J309" s="10">
        <v>2013</v>
      </c>
      <c r="K309" s="9" t="s">
        <v>88</v>
      </c>
      <c r="L309" s="11">
        <v>41821</v>
      </c>
      <c r="M309" s="11">
        <v>41851</v>
      </c>
      <c r="N309" s="10">
        <v>252.05</v>
      </c>
      <c r="O309" s="10">
        <v>291.87</v>
      </c>
      <c r="P309" s="10">
        <v>292.24</v>
      </c>
      <c r="Q309" s="10">
        <v>-0.13</v>
      </c>
      <c r="R309" s="10">
        <v>291.87</v>
      </c>
      <c r="S309" s="10">
        <v>294.27999999999997</v>
      </c>
      <c r="T309" s="9" t="s">
        <v>83</v>
      </c>
      <c r="U309" s="9" t="s">
        <v>82</v>
      </c>
      <c r="V309" s="9" t="s">
        <v>74</v>
      </c>
      <c r="W309" s="10">
        <f>VLOOKUP(V309,Tables!$M$2:$N$9,2,FALSE)</f>
        <v>0.44</v>
      </c>
      <c r="X309" s="10">
        <f>VLOOKUP(V309,Tables!$M$2:$P$9,3,FALSE)</f>
        <v>0.19</v>
      </c>
      <c r="Y309" s="10">
        <f>VLOOKUP(V309,Tables!$M$2:$P$9,4,FALSE)</f>
        <v>2.5000000000000001E-2</v>
      </c>
      <c r="Z309" s="10">
        <v>19.2</v>
      </c>
      <c r="AA309" s="10">
        <v>7262.5</v>
      </c>
      <c r="AB309" s="10">
        <v>7639.209333976687</v>
      </c>
      <c r="AC309" s="10">
        <v>4.93</v>
      </c>
      <c r="AD309" s="10">
        <v>94252</v>
      </c>
      <c r="AE309" s="10">
        <v>23756.2166</v>
      </c>
      <c r="AF309" s="10">
        <v>93902</v>
      </c>
      <c r="AG309" s="10">
        <v>27407.176739999999</v>
      </c>
      <c r="AH309" s="10">
        <v>0</v>
      </c>
      <c r="AI309" s="10">
        <v>0</v>
      </c>
      <c r="AJ309" s="10">
        <v>0</v>
      </c>
      <c r="AK309" s="10">
        <v>3650.9601400000001</v>
      </c>
      <c r="AL309" s="10">
        <v>3650.9601400000001</v>
      </c>
      <c r="AM309" s="10">
        <v>1.9892027635229126</v>
      </c>
      <c r="AN309" s="10">
        <v>1.9892027635229126</v>
      </c>
      <c r="AO309" s="10">
        <v>420</v>
      </c>
      <c r="AP309" s="10">
        <v>558</v>
      </c>
      <c r="AQ309" s="10">
        <v>24.73</v>
      </c>
      <c r="AR309" s="10">
        <v>0.95</v>
      </c>
      <c r="AS309" s="10">
        <v>0.95</v>
      </c>
      <c r="AT309" s="10">
        <v>0.49</v>
      </c>
      <c r="AU309" s="10">
        <v>7262.5</v>
      </c>
      <c r="AV309" s="10">
        <v>1.1200000000000001</v>
      </c>
      <c r="AW309" s="12"/>
      <c r="AX309" s="9" t="s">
        <v>75</v>
      </c>
      <c r="AY309" s="9" t="s">
        <v>160</v>
      </c>
      <c r="AZ309" s="12" t="s">
        <v>77</v>
      </c>
      <c r="BA309" s="12"/>
      <c r="BB309" s="10">
        <v>0</v>
      </c>
      <c r="BC309" s="10">
        <v>6</v>
      </c>
      <c r="BD309" s="10">
        <v>22.85</v>
      </c>
      <c r="BE309" s="10">
        <v>0</v>
      </c>
      <c r="BF309" s="10">
        <v>0</v>
      </c>
      <c r="BG309" s="10">
        <v>0</v>
      </c>
      <c r="BH309" s="10">
        <v>0</v>
      </c>
      <c r="BI309" s="10">
        <v>2</v>
      </c>
      <c r="BJ309" s="10">
        <v>24044.99</v>
      </c>
      <c r="BK309" s="10">
        <v>20.205875647552574</v>
      </c>
      <c r="BL309" s="10">
        <v>1.853747713164956</v>
      </c>
      <c r="BM309" s="10">
        <v>2396</v>
      </c>
      <c r="BN309" s="9" t="s">
        <v>78</v>
      </c>
      <c r="BO309" s="9" t="s">
        <v>78</v>
      </c>
      <c r="BP309" s="12"/>
      <c r="BQ309" s="12"/>
    </row>
    <row r="310" spans="1:69" s="13" customFormat="1" ht="15" customHeight="1" x14ac:dyDescent="0.25">
      <c r="A310" s="9" t="s">
        <v>65</v>
      </c>
      <c r="B310" s="9" t="s">
        <v>66</v>
      </c>
      <c r="C310" s="9" t="s">
        <v>161</v>
      </c>
      <c r="D310" s="9" t="s">
        <v>159</v>
      </c>
      <c r="E310" s="9" t="s">
        <v>69</v>
      </c>
      <c r="F310" s="10">
        <v>9.7899999999999991</v>
      </c>
      <c r="G310" s="10">
        <v>14.41</v>
      </c>
      <c r="H310" s="9" t="s">
        <v>70</v>
      </c>
      <c r="I310" s="9"/>
      <c r="J310" s="10">
        <v>2013</v>
      </c>
      <c r="K310" s="9" t="s">
        <v>88</v>
      </c>
      <c r="L310" s="11">
        <v>41851</v>
      </c>
      <c r="M310" s="11">
        <v>41943</v>
      </c>
      <c r="N310" s="10">
        <v>291.87</v>
      </c>
      <c r="O310" s="10">
        <v>438</v>
      </c>
      <c r="P310" s="10">
        <v>417.46</v>
      </c>
      <c r="Q310" s="10">
        <v>4.92</v>
      </c>
      <c r="R310" s="10">
        <v>415.73</v>
      </c>
      <c r="S310" s="10">
        <v>424.73</v>
      </c>
      <c r="T310" s="9" t="s">
        <v>83</v>
      </c>
      <c r="U310" s="9" t="s">
        <v>82</v>
      </c>
      <c r="V310" s="9" t="s">
        <v>74</v>
      </c>
      <c r="W310" s="10">
        <f>VLOOKUP(V310,Tables!$M$2:$N$9,2,FALSE)</f>
        <v>0.44</v>
      </c>
      <c r="X310" s="10">
        <f>VLOOKUP(V310,Tables!$M$2:$P$9,3,FALSE)</f>
        <v>0.19</v>
      </c>
      <c r="Y310" s="10">
        <f>VLOOKUP(V310,Tables!$M$2:$P$9,4,FALSE)</f>
        <v>2.5000000000000001E-2</v>
      </c>
      <c r="Z310" s="10">
        <v>19.2</v>
      </c>
      <c r="AA310" s="10">
        <v>24887.5</v>
      </c>
      <c r="AB310" s="10">
        <v>26462.983940852449</v>
      </c>
      <c r="AC310" s="10">
        <v>5.95</v>
      </c>
      <c r="AD310" s="10">
        <v>93902</v>
      </c>
      <c r="AE310" s="10">
        <v>27407.176739999999</v>
      </c>
      <c r="AF310" s="10">
        <v>92097</v>
      </c>
      <c r="AG310" s="10">
        <v>40338.485999999997</v>
      </c>
      <c r="AH310" s="10">
        <v>0</v>
      </c>
      <c r="AI310" s="10">
        <v>0</v>
      </c>
      <c r="AJ310" s="10">
        <v>0</v>
      </c>
      <c r="AK310" s="10">
        <v>12931.30926</v>
      </c>
      <c r="AL310" s="10">
        <v>10880.309069999999</v>
      </c>
      <c r="AM310" s="10">
        <v>1.9245924368218226</v>
      </c>
      <c r="AN310" s="10">
        <v>2.2873890658696152</v>
      </c>
      <c r="AO310" s="10">
        <v>1805</v>
      </c>
      <c r="AP310" s="10">
        <v>1582</v>
      </c>
      <c r="AQ310" s="10">
        <v>-14.1</v>
      </c>
      <c r="AR310" s="10">
        <v>0.81</v>
      </c>
      <c r="AS310" s="10">
        <v>0.83</v>
      </c>
      <c r="AT310" s="10">
        <v>0.44</v>
      </c>
      <c r="AU310" s="10">
        <v>24887.5</v>
      </c>
      <c r="AV310" s="10">
        <v>1.1200000000000001</v>
      </c>
      <c r="AW310" s="12"/>
      <c r="AX310" s="9" t="s">
        <v>75</v>
      </c>
      <c r="AY310" s="9" t="s">
        <v>160</v>
      </c>
      <c r="AZ310" s="12" t="s">
        <v>77</v>
      </c>
      <c r="BA310" s="12"/>
      <c r="BB310" s="10">
        <v>0</v>
      </c>
      <c r="BC310" s="10">
        <v>18</v>
      </c>
      <c r="BD310" s="10">
        <v>23.28</v>
      </c>
      <c r="BE310" s="10">
        <v>0</v>
      </c>
      <c r="BF310" s="10">
        <v>0</v>
      </c>
      <c r="BG310" s="10">
        <v>0</v>
      </c>
      <c r="BH310" s="10">
        <v>0</v>
      </c>
      <c r="BI310" s="10">
        <v>2</v>
      </c>
      <c r="BJ310" s="10">
        <v>25849.99</v>
      </c>
      <c r="BK310" s="10">
        <v>21.722682497704412</v>
      </c>
      <c r="BL310" s="10">
        <v>1.86851265263939</v>
      </c>
      <c r="BM310" s="10">
        <v>2314</v>
      </c>
      <c r="BN310" s="9" t="s">
        <v>78</v>
      </c>
      <c r="BO310" s="9" t="s">
        <v>78</v>
      </c>
      <c r="BP310" s="12"/>
      <c r="BQ310" s="12"/>
    </row>
    <row r="311" spans="1:69" s="13" customFormat="1" ht="15" customHeight="1" x14ac:dyDescent="0.25">
      <c r="A311" s="9" t="s">
        <v>65</v>
      </c>
      <c r="B311" s="9" t="s">
        <v>66</v>
      </c>
      <c r="C311" s="9" t="s">
        <v>161</v>
      </c>
      <c r="D311" s="9" t="s">
        <v>295</v>
      </c>
      <c r="E311" s="9" t="s">
        <v>69</v>
      </c>
      <c r="F311" s="10">
        <v>4.91</v>
      </c>
      <c r="G311" s="10">
        <v>8.8000000000000007</v>
      </c>
      <c r="H311" s="9" t="s">
        <v>86</v>
      </c>
      <c r="I311" s="9" t="s">
        <v>296</v>
      </c>
      <c r="J311" s="10">
        <v>2014</v>
      </c>
      <c r="K311" s="9" t="s">
        <v>71</v>
      </c>
      <c r="L311" s="11">
        <v>42011</v>
      </c>
      <c r="M311" s="11">
        <v>42199</v>
      </c>
      <c r="N311" s="10">
        <v>123.8</v>
      </c>
      <c r="O311" s="10">
        <v>229.52</v>
      </c>
      <c r="P311" s="10">
        <v>213.94</v>
      </c>
      <c r="Q311" s="10">
        <v>7.28</v>
      </c>
      <c r="R311" s="10">
        <v>216.79</v>
      </c>
      <c r="S311" s="10">
        <v>249.8</v>
      </c>
      <c r="T311" s="9" t="s">
        <v>81</v>
      </c>
      <c r="U311" s="9" t="s">
        <v>82</v>
      </c>
      <c r="V311" s="9" t="s">
        <v>74</v>
      </c>
      <c r="W311" s="10">
        <f>VLOOKUP(V311,Tables!$M$2:$N$9,2,FALSE)</f>
        <v>0.44</v>
      </c>
      <c r="X311" s="10">
        <f>VLOOKUP(V311,Tables!$M$2:$P$9,3,FALSE)</f>
        <v>0.19</v>
      </c>
      <c r="Y311" s="10">
        <f>VLOOKUP(V311,Tables!$M$2:$P$9,4,FALSE)</f>
        <v>2.5000000000000001E-2</v>
      </c>
      <c r="Z311" s="10">
        <v>19.2</v>
      </c>
      <c r="AA311" s="10">
        <v>20387.5</v>
      </c>
      <c r="AB311" s="10">
        <v>27977.053721581626</v>
      </c>
      <c r="AC311" s="10">
        <v>27.13</v>
      </c>
      <c r="AD311" s="10">
        <v>110990</v>
      </c>
      <c r="AE311" s="10">
        <v>13740.562</v>
      </c>
      <c r="AF311" s="10">
        <v>107325</v>
      </c>
      <c r="AG311" s="10">
        <v>24633.234</v>
      </c>
      <c r="AH311" s="10">
        <v>0</v>
      </c>
      <c r="AI311" s="10">
        <v>0</v>
      </c>
      <c r="AJ311" s="10">
        <v>0</v>
      </c>
      <c r="AK311" s="10">
        <v>10892.672</v>
      </c>
      <c r="AL311" s="10">
        <v>9526.4247500000001</v>
      </c>
      <c r="AM311" s="10">
        <v>1.8716711565353294</v>
      </c>
      <c r="AN311" s="10">
        <v>2.1400998312614603</v>
      </c>
      <c r="AO311" s="10">
        <v>3715</v>
      </c>
      <c r="AP311" s="10">
        <v>5655</v>
      </c>
      <c r="AQ311" s="10">
        <v>34.31</v>
      </c>
      <c r="AR311" s="10">
        <v>0.57999999999999996</v>
      </c>
      <c r="AS311" s="10">
        <v>0.6</v>
      </c>
      <c r="AT311" s="10">
        <v>0.33</v>
      </c>
      <c r="AU311" s="10">
        <v>20200</v>
      </c>
      <c r="AV311" s="10">
        <v>1.139</v>
      </c>
      <c r="AW311" s="12"/>
      <c r="AX311" s="9" t="s">
        <v>75</v>
      </c>
      <c r="AY311" s="12"/>
      <c r="AZ311" s="12" t="s">
        <v>77</v>
      </c>
      <c r="BA311" s="12"/>
      <c r="BB311" s="10">
        <v>0</v>
      </c>
      <c r="BC311" s="10">
        <v>39</v>
      </c>
      <c r="BD311" s="10">
        <v>17.149999999999999</v>
      </c>
      <c r="BE311" s="10">
        <v>0</v>
      </c>
      <c r="BF311" s="10">
        <v>0</v>
      </c>
      <c r="BG311" s="10">
        <v>1</v>
      </c>
      <c r="BH311" s="10">
        <v>0</v>
      </c>
      <c r="BI311" s="10">
        <v>1</v>
      </c>
      <c r="BJ311" s="10">
        <v>15095</v>
      </c>
      <c r="BK311" s="10">
        <v>13.206474190726158</v>
      </c>
      <c r="BL311" s="10">
        <v>1.6933643275193822</v>
      </c>
      <c r="BM311" s="10">
        <v>1948</v>
      </c>
      <c r="BN311" s="9" t="s">
        <v>78</v>
      </c>
      <c r="BO311" s="9" t="s">
        <v>78</v>
      </c>
      <c r="BP311" s="12"/>
      <c r="BQ311" s="12"/>
    </row>
    <row r="312" spans="1:69" s="13" customFormat="1" ht="15" customHeight="1" x14ac:dyDescent="0.25">
      <c r="A312" s="9" t="s">
        <v>65</v>
      </c>
      <c r="B312" s="9" t="s">
        <v>66</v>
      </c>
      <c r="C312" s="9" t="s">
        <v>161</v>
      </c>
      <c r="D312" s="9" t="s">
        <v>295</v>
      </c>
      <c r="E312" s="9" t="s">
        <v>69</v>
      </c>
      <c r="F312" s="10">
        <v>8.8000000000000007</v>
      </c>
      <c r="G312" s="10">
        <v>10.38</v>
      </c>
      <c r="H312" s="9" t="s">
        <v>86</v>
      </c>
      <c r="I312" s="9" t="s">
        <v>296</v>
      </c>
      <c r="J312" s="10">
        <v>2014</v>
      </c>
      <c r="K312" s="9" t="s">
        <v>71</v>
      </c>
      <c r="L312" s="11">
        <v>42199</v>
      </c>
      <c r="M312" s="11">
        <v>42277</v>
      </c>
      <c r="N312" s="10">
        <v>229.52</v>
      </c>
      <c r="O312" s="10">
        <v>273.22000000000003</v>
      </c>
      <c r="P312" s="10">
        <v>307.92</v>
      </c>
      <c r="Q312" s="10">
        <v>-11.27</v>
      </c>
      <c r="R312" s="10">
        <v>307.14999999999998</v>
      </c>
      <c r="S312" s="10">
        <v>344.86</v>
      </c>
      <c r="T312" s="9" t="s">
        <v>108</v>
      </c>
      <c r="U312" s="9" t="s">
        <v>109</v>
      </c>
      <c r="V312" s="9" t="s">
        <v>110</v>
      </c>
      <c r="W312" s="10">
        <f>VLOOKUP(V312,Tables!$M$2:$N$9,2,FALSE)</f>
        <v>0.42</v>
      </c>
      <c r="X312" s="10">
        <f>VLOOKUP(V312,Tables!$M$2:$P$9,3,FALSE)</f>
        <v>0.2</v>
      </c>
      <c r="Y312" s="10">
        <f>VLOOKUP(V312,Tables!$M$2:$P$9,4,FALSE)</f>
        <v>4.2000000000000003E-2</v>
      </c>
      <c r="Z312" s="10">
        <v>18.329999999999998</v>
      </c>
      <c r="AA312" s="10">
        <v>16312.5</v>
      </c>
      <c r="AB312" s="10">
        <v>24446.307681328562</v>
      </c>
      <c r="AC312" s="10">
        <v>33.270000000000003</v>
      </c>
      <c r="AD312" s="10">
        <v>107325</v>
      </c>
      <c r="AE312" s="10">
        <v>24633.234</v>
      </c>
      <c r="AF312" s="10">
        <v>106354</v>
      </c>
      <c r="AG312" s="10">
        <v>29058.03988</v>
      </c>
      <c r="AH312" s="10">
        <v>0</v>
      </c>
      <c r="AI312" s="10">
        <v>0</v>
      </c>
      <c r="AJ312" s="10">
        <v>0</v>
      </c>
      <c r="AK312" s="10">
        <v>4424.8058799999999</v>
      </c>
      <c r="AL312" s="10">
        <v>8033.3971000000001</v>
      </c>
      <c r="AM312" s="10">
        <v>3.6866024052562505</v>
      </c>
      <c r="AN312" s="10">
        <v>2.030585541451698</v>
      </c>
      <c r="AO312" s="10">
        <v>970</v>
      </c>
      <c r="AP312" s="10">
        <v>1580</v>
      </c>
      <c r="AQ312" s="10">
        <v>38.61</v>
      </c>
      <c r="AR312" s="10">
        <v>0.78</v>
      </c>
      <c r="AS312" s="10">
        <v>0.73</v>
      </c>
      <c r="AT312" s="10">
        <v>0.22</v>
      </c>
      <c r="AU312" s="10">
        <v>8225</v>
      </c>
      <c r="AV312" s="10">
        <v>1.1100000000000001</v>
      </c>
      <c r="AW312" s="12"/>
      <c r="AX312" s="9" t="s">
        <v>75</v>
      </c>
      <c r="AY312" s="12"/>
      <c r="AZ312" s="12" t="s">
        <v>77</v>
      </c>
      <c r="BA312" s="12"/>
      <c r="BB312" s="10">
        <v>0</v>
      </c>
      <c r="BC312" s="10">
        <v>12</v>
      </c>
      <c r="BD312" s="10">
        <v>26.55</v>
      </c>
      <c r="BE312" s="10">
        <v>0</v>
      </c>
      <c r="BF312" s="10">
        <v>0</v>
      </c>
      <c r="BG312" s="10">
        <v>0</v>
      </c>
      <c r="BH312" s="10">
        <v>0</v>
      </c>
      <c r="BI312" s="10">
        <v>2</v>
      </c>
      <c r="BJ312" s="10">
        <v>16015</v>
      </c>
      <c r="BK312" s="10">
        <v>14.011373578302711</v>
      </c>
      <c r="BL312" s="10">
        <v>2.0014326232923469</v>
      </c>
      <c r="BM312" s="10">
        <v>1723</v>
      </c>
      <c r="BN312" s="9" t="s">
        <v>78</v>
      </c>
      <c r="BO312" s="9" t="s">
        <v>78</v>
      </c>
      <c r="BP312" s="12"/>
      <c r="BQ312" s="12"/>
    </row>
    <row r="313" spans="1:69" s="13" customFormat="1" ht="15" customHeight="1" x14ac:dyDescent="0.25">
      <c r="A313" s="9" t="s">
        <v>65</v>
      </c>
      <c r="B313" s="9" t="s">
        <v>66</v>
      </c>
      <c r="C313" s="9" t="s">
        <v>161</v>
      </c>
      <c r="D313" s="9" t="s">
        <v>342</v>
      </c>
      <c r="E313" s="9" t="s">
        <v>69</v>
      </c>
      <c r="F313" s="10">
        <v>4.17</v>
      </c>
      <c r="G313" s="10">
        <v>4.33</v>
      </c>
      <c r="H313" s="9" t="s">
        <v>322</v>
      </c>
      <c r="I313" s="9"/>
      <c r="J313" s="10">
        <v>2012</v>
      </c>
      <c r="K313" s="9" t="s">
        <v>71</v>
      </c>
      <c r="L313" s="11">
        <v>41387</v>
      </c>
      <c r="M313" s="11">
        <v>41394</v>
      </c>
      <c r="N313" s="10">
        <v>141.03</v>
      </c>
      <c r="O313" s="10">
        <v>147</v>
      </c>
      <c r="P313" s="10">
        <v>145.72</v>
      </c>
      <c r="Q313" s="10">
        <v>0.88</v>
      </c>
      <c r="R313" s="10">
        <v>145.85</v>
      </c>
      <c r="S313" s="10">
        <v>146.69999999999999</v>
      </c>
      <c r="T313" s="9" t="s">
        <v>81</v>
      </c>
      <c r="U313" s="9" t="s">
        <v>82</v>
      </c>
      <c r="V313" s="9" t="s">
        <v>74</v>
      </c>
      <c r="W313" s="10">
        <f>VLOOKUP(V313,Tables!$M$2:$N$9,2,FALSE)</f>
        <v>0.44</v>
      </c>
      <c r="X313" s="10">
        <f>VLOOKUP(V313,Tables!$M$2:$P$9,3,FALSE)</f>
        <v>0.19</v>
      </c>
      <c r="Y313" s="10">
        <f>VLOOKUP(V313,Tables!$M$2:$P$9,4,FALSE)</f>
        <v>2.5000000000000001E-2</v>
      </c>
      <c r="Z313" s="10">
        <v>19.2</v>
      </c>
      <c r="AA313" s="10">
        <v>737.5</v>
      </c>
      <c r="AB313" s="10">
        <v>878.43618102389757</v>
      </c>
      <c r="AC313" s="10">
        <v>16.04</v>
      </c>
      <c r="AD313" s="10">
        <v>82782</v>
      </c>
      <c r="AE313" s="10">
        <v>11674.74546</v>
      </c>
      <c r="AF313" s="10">
        <v>82567</v>
      </c>
      <c r="AG313" s="10">
        <v>12137.349</v>
      </c>
      <c r="AH313" s="10">
        <v>0</v>
      </c>
      <c r="AI313" s="10">
        <v>0</v>
      </c>
      <c r="AJ313" s="10">
        <v>0</v>
      </c>
      <c r="AK313" s="10">
        <v>462.60354000000001</v>
      </c>
      <c r="AL313" s="10">
        <v>367.65149000000002</v>
      </c>
      <c r="AM313" s="10">
        <v>1.5942376921715731</v>
      </c>
      <c r="AN313" s="10">
        <v>2.0059758223746083</v>
      </c>
      <c r="AO313" s="10">
        <v>375</v>
      </c>
      <c r="AP313" s="10">
        <v>192</v>
      </c>
      <c r="AQ313" s="10">
        <v>-95.31</v>
      </c>
      <c r="AR313" s="10">
        <v>0.89</v>
      </c>
      <c r="AS313" s="10">
        <v>0.89</v>
      </c>
      <c r="AT313" s="10">
        <v>0.59</v>
      </c>
      <c r="AU313" s="10">
        <v>737.5</v>
      </c>
      <c r="AV313" s="10">
        <v>1.1839999999999999</v>
      </c>
      <c r="AW313" s="12"/>
      <c r="AX313" s="9" t="s">
        <v>75</v>
      </c>
      <c r="AY313" s="9" t="s">
        <v>347</v>
      </c>
      <c r="AZ313" s="12" t="s">
        <v>77</v>
      </c>
      <c r="BA313" s="12"/>
      <c r="BB313" s="10">
        <v>0</v>
      </c>
      <c r="BC313" s="10">
        <v>1</v>
      </c>
      <c r="BD313" s="10">
        <v>17.420000000000002</v>
      </c>
      <c r="BE313" s="10">
        <v>0</v>
      </c>
      <c r="BF313" s="10">
        <v>0</v>
      </c>
      <c r="BG313" s="10">
        <v>1</v>
      </c>
      <c r="BH313" s="10">
        <v>0</v>
      </c>
      <c r="BI313" s="10">
        <v>1</v>
      </c>
      <c r="BJ313" s="10">
        <v>2150</v>
      </c>
      <c r="BK313" s="10">
        <v>2.5378616497115867</v>
      </c>
      <c r="BL313" s="10">
        <v>50.956219821618092</v>
      </c>
      <c r="BM313" s="10">
        <v>962</v>
      </c>
      <c r="BN313" s="9" t="s">
        <v>78</v>
      </c>
      <c r="BO313" s="9" t="s">
        <v>134</v>
      </c>
      <c r="BP313" s="12"/>
      <c r="BQ313" s="12"/>
    </row>
    <row r="314" spans="1:69" s="13" customFormat="1" ht="15" customHeight="1" x14ac:dyDescent="0.25">
      <c r="A314" s="9" t="s">
        <v>65</v>
      </c>
      <c r="B314" s="9" t="s">
        <v>66</v>
      </c>
      <c r="C314" s="9" t="s">
        <v>161</v>
      </c>
      <c r="D314" s="9" t="s">
        <v>342</v>
      </c>
      <c r="E314" s="9" t="s">
        <v>69</v>
      </c>
      <c r="F314" s="10">
        <v>4.33</v>
      </c>
      <c r="G314" s="10">
        <v>5.0999999999999996</v>
      </c>
      <c r="H314" s="9" t="s">
        <v>322</v>
      </c>
      <c r="I314" s="9"/>
      <c r="J314" s="10">
        <v>2012</v>
      </c>
      <c r="K314" s="9" t="s">
        <v>71</v>
      </c>
      <c r="L314" s="11">
        <v>41394</v>
      </c>
      <c r="M314" s="11">
        <v>41425</v>
      </c>
      <c r="N314" s="10">
        <v>147</v>
      </c>
      <c r="O314" s="10">
        <v>174</v>
      </c>
      <c r="P314" s="10">
        <v>172.63</v>
      </c>
      <c r="Q314" s="10">
        <v>0.79</v>
      </c>
      <c r="R314" s="10">
        <v>172.53</v>
      </c>
      <c r="S314" s="10">
        <v>177.37</v>
      </c>
      <c r="T314" s="9" t="s">
        <v>81</v>
      </c>
      <c r="U314" s="9" t="s">
        <v>82</v>
      </c>
      <c r="V314" s="9" t="s">
        <v>74</v>
      </c>
      <c r="W314" s="10">
        <f>VLOOKUP(V314,Tables!$M$2:$N$9,2,FALSE)</f>
        <v>0.44</v>
      </c>
      <c r="X314" s="10">
        <f>VLOOKUP(V314,Tables!$M$2:$P$9,3,FALSE)</f>
        <v>0.19</v>
      </c>
      <c r="Y314" s="10">
        <f>VLOOKUP(V314,Tables!$M$2:$P$9,4,FALSE)</f>
        <v>2.5000000000000001E-2</v>
      </c>
      <c r="Z314" s="10">
        <v>19.2</v>
      </c>
      <c r="AA314" s="10">
        <v>3825</v>
      </c>
      <c r="AB314" s="10">
        <v>4537.6757602908319</v>
      </c>
      <c r="AC314" s="10">
        <v>15.71</v>
      </c>
      <c r="AD314" s="10">
        <v>82567</v>
      </c>
      <c r="AE314" s="10">
        <v>12137.349</v>
      </c>
      <c r="AF314" s="10">
        <v>82072</v>
      </c>
      <c r="AG314" s="10">
        <v>14280.528</v>
      </c>
      <c r="AH314" s="10">
        <v>0</v>
      </c>
      <c r="AI314" s="10">
        <v>0</v>
      </c>
      <c r="AJ314" s="10">
        <v>0</v>
      </c>
      <c r="AK314" s="10">
        <v>2143.1790000000001</v>
      </c>
      <c r="AL314" s="10">
        <v>2022.53316</v>
      </c>
      <c r="AM314" s="10">
        <v>1.7847319332636238</v>
      </c>
      <c r="AN314" s="10">
        <v>1.8911927258586949</v>
      </c>
      <c r="AO314" s="10">
        <v>495</v>
      </c>
      <c r="AP314" s="10">
        <v>768</v>
      </c>
      <c r="AQ314" s="10">
        <v>35.549999999999997</v>
      </c>
      <c r="AR314" s="10">
        <v>0.94</v>
      </c>
      <c r="AS314" s="10">
        <v>0.94</v>
      </c>
      <c r="AT314" s="10">
        <v>0.54</v>
      </c>
      <c r="AU314" s="10">
        <v>3825</v>
      </c>
      <c r="AV314" s="10">
        <v>1.1850000000000001</v>
      </c>
      <c r="AW314" s="12"/>
      <c r="AX314" s="9" t="s">
        <v>75</v>
      </c>
      <c r="AY314" s="9" t="s">
        <v>347</v>
      </c>
      <c r="AZ314" s="12" t="s">
        <v>77</v>
      </c>
      <c r="BA314" s="12"/>
      <c r="BB314" s="10">
        <v>0</v>
      </c>
      <c r="BC314" s="10">
        <v>8</v>
      </c>
      <c r="BD314" s="10">
        <v>17.97</v>
      </c>
      <c r="BE314" s="10">
        <v>0</v>
      </c>
      <c r="BF314" s="10">
        <v>0</v>
      </c>
      <c r="BG314" s="10">
        <v>0</v>
      </c>
      <c r="BH314" s="10">
        <v>0</v>
      </c>
      <c r="BI314" s="10">
        <v>2</v>
      </c>
      <c r="BJ314" s="10">
        <v>2645</v>
      </c>
      <c r="BK314" s="10">
        <v>3.1221600295289056</v>
      </c>
      <c r="BL314" s="10">
        <v>4.7966315723150457</v>
      </c>
      <c r="BM314" s="10">
        <v>938</v>
      </c>
      <c r="BN314" s="9" t="s">
        <v>78</v>
      </c>
      <c r="BO314" s="9" t="s">
        <v>134</v>
      </c>
      <c r="BP314" s="12"/>
      <c r="BQ314" s="12"/>
    </row>
    <row r="315" spans="1:69" s="13" customFormat="1" ht="15" customHeight="1" x14ac:dyDescent="0.25">
      <c r="A315" s="9" t="s">
        <v>65</v>
      </c>
      <c r="B315" s="9" t="s">
        <v>66</v>
      </c>
      <c r="C315" s="9" t="s">
        <v>161</v>
      </c>
      <c r="D315" s="9" t="s">
        <v>342</v>
      </c>
      <c r="E315" s="9" t="s">
        <v>69</v>
      </c>
      <c r="F315" s="10">
        <v>5.0999999999999996</v>
      </c>
      <c r="G315" s="10">
        <v>6.12</v>
      </c>
      <c r="H315" s="9" t="s">
        <v>322</v>
      </c>
      <c r="I315" s="9"/>
      <c r="J315" s="10">
        <v>2012</v>
      </c>
      <c r="K315" s="9" t="s">
        <v>71</v>
      </c>
      <c r="L315" s="11">
        <v>41425</v>
      </c>
      <c r="M315" s="11">
        <v>41455</v>
      </c>
      <c r="N315" s="10">
        <v>174</v>
      </c>
      <c r="O315" s="10">
        <v>210</v>
      </c>
      <c r="P315" s="10">
        <v>207.9</v>
      </c>
      <c r="Q315" s="10">
        <v>1.01</v>
      </c>
      <c r="R315" s="10">
        <v>208.08</v>
      </c>
      <c r="S315" s="10">
        <v>212.84</v>
      </c>
      <c r="T315" s="9" t="s">
        <v>81</v>
      </c>
      <c r="U315" s="9" t="s">
        <v>82</v>
      </c>
      <c r="V315" s="9" t="s">
        <v>74</v>
      </c>
      <c r="W315" s="10">
        <f>VLOOKUP(V315,Tables!$M$2:$N$9,2,FALSE)</f>
        <v>0.44</v>
      </c>
      <c r="X315" s="10">
        <f>VLOOKUP(V315,Tables!$M$2:$P$9,3,FALSE)</f>
        <v>0.19</v>
      </c>
      <c r="Y315" s="10">
        <f>VLOOKUP(V315,Tables!$M$2:$P$9,4,FALSE)</f>
        <v>2.5000000000000001E-2</v>
      </c>
      <c r="Z315" s="10">
        <v>19.2</v>
      </c>
      <c r="AA315" s="10">
        <v>5000</v>
      </c>
      <c r="AB315" s="10">
        <v>5751.8916704473604</v>
      </c>
      <c r="AC315" s="10">
        <v>13.07</v>
      </c>
      <c r="AD315" s="10">
        <v>82072</v>
      </c>
      <c r="AE315" s="10">
        <v>14280.528</v>
      </c>
      <c r="AF315" s="10">
        <v>81592</v>
      </c>
      <c r="AG315" s="10">
        <v>17134.32</v>
      </c>
      <c r="AH315" s="10">
        <v>0</v>
      </c>
      <c r="AI315" s="10">
        <v>0</v>
      </c>
      <c r="AJ315" s="10">
        <v>0</v>
      </c>
      <c r="AK315" s="10">
        <v>2853.7919999999999</v>
      </c>
      <c r="AL315" s="10">
        <v>2697.1353600000002</v>
      </c>
      <c r="AM315" s="10">
        <v>1.7520548098810285</v>
      </c>
      <c r="AN315" s="10">
        <v>1.853818712309641</v>
      </c>
      <c r="AO315" s="10">
        <v>530</v>
      </c>
      <c r="AP315" s="10">
        <v>663</v>
      </c>
      <c r="AQ315" s="10">
        <v>20.059999999999999</v>
      </c>
      <c r="AR315" s="10">
        <v>1.06</v>
      </c>
      <c r="AS315" s="10">
        <v>1.07</v>
      </c>
      <c r="AT315" s="10">
        <v>0.63</v>
      </c>
      <c r="AU315" s="10">
        <v>5000</v>
      </c>
      <c r="AV315" s="10">
        <v>1.1850000000000001</v>
      </c>
      <c r="AW315" s="12"/>
      <c r="AX315" s="9" t="s">
        <v>75</v>
      </c>
      <c r="AY315" s="9" t="s">
        <v>347</v>
      </c>
      <c r="AZ315" s="12" t="s">
        <v>77</v>
      </c>
      <c r="BA315" s="12"/>
      <c r="BB315" s="10">
        <v>0</v>
      </c>
      <c r="BC315" s="10">
        <v>9</v>
      </c>
      <c r="BD315" s="10">
        <v>13.26</v>
      </c>
      <c r="BE315" s="10">
        <v>0</v>
      </c>
      <c r="BF315" s="10">
        <v>0</v>
      </c>
      <c r="BG315" s="10">
        <v>0</v>
      </c>
      <c r="BH315" s="10">
        <v>0</v>
      </c>
      <c r="BI315" s="10">
        <v>2</v>
      </c>
      <c r="BJ315" s="10">
        <v>3125</v>
      </c>
      <c r="BK315" s="10">
        <v>3.6887523978366086</v>
      </c>
      <c r="BL315" s="10">
        <v>3.105997956900326</v>
      </c>
      <c r="BM315" s="10">
        <v>866</v>
      </c>
      <c r="BN315" s="9" t="s">
        <v>78</v>
      </c>
      <c r="BO315" s="9" t="s">
        <v>78</v>
      </c>
      <c r="BP315" s="12"/>
      <c r="BQ315" s="12"/>
    </row>
    <row r="316" spans="1:69" s="13" customFormat="1" ht="15" customHeight="1" x14ac:dyDescent="0.25">
      <c r="A316" s="9" t="s">
        <v>65</v>
      </c>
      <c r="B316" s="9" t="s">
        <v>66</v>
      </c>
      <c r="C316" s="9" t="s">
        <v>223</v>
      </c>
      <c r="D316" s="9" t="s">
        <v>222</v>
      </c>
      <c r="E316" s="9" t="s">
        <v>69</v>
      </c>
      <c r="F316" s="10">
        <v>2.2599999999999998</v>
      </c>
      <c r="G316" s="10">
        <v>5.51</v>
      </c>
      <c r="H316" s="9" t="s">
        <v>86</v>
      </c>
      <c r="I316" s="9"/>
      <c r="J316" s="10">
        <v>2014</v>
      </c>
      <c r="K316" s="9" t="s">
        <v>119</v>
      </c>
      <c r="L316" s="11">
        <v>42158</v>
      </c>
      <c r="M316" s="11">
        <v>42256</v>
      </c>
      <c r="N316" s="10">
        <v>62.31</v>
      </c>
      <c r="O316" s="10">
        <v>154.54</v>
      </c>
      <c r="P316" s="10">
        <v>150.16999999999999</v>
      </c>
      <c r="Q316" s="10">
        <v>2.91</v>
      </c>
      <c r="R316" s="10">
        <v>156.05000000000001</v>
      </c>
      <c r="S316" s="10">
        <v>164.79</v>
      </c>
      <c r="T316" s="9" t="s">
        <v>81</v>
      </c>
      <c r="U316" s="9" t="s">
        <v>82</v>
      </c>
      <c r="V316" s="9" t="s">
        <v>74</v>
      </c>
      <c r="W316" s="10">
        <f>VLOOKUP(V316,Tables!$M$2:$N$9,2,FALSE)</f>
        <v>0.44</v>
      </c>
      <c r="X316" s="10">
        <f>VLOOKUP(V316,Tables!$M$2:$P$9,3,FALSE)</f>
        <v>0.19</v>
      </c>
      <c r="Y316" s="10">
        <f>VLOOKUP(V316,Tables!$M$2:$P$9,4,FALSE)</f>
        <v>2.5000000000000001E-2</v>
      </c>
      <c r="Z316" s="10">
        <v>19.2</v>
      </c>
      <c r="AA316" s="10">
        <v>14287.5</v>
      </c>
      <c r="AB316" s="10">
        <v>16859.429594927155</v>
      </c>
      <c r="AC316" s="10">
        <v>15.26</v>
      </c>
      <c r="AD316" s="10">
        <v>101351</v>
      </c>
      <c r="AE316" s="10">
        <v>6315.1808099999998</v>
      </c>
      <c r="AF316" s="10">
        <v>99841</v>
      </c>
      <c r="AG316" s="10">
        <v>15429.42814</v>
      </c>
      <c r="AH316" s="10">
        <v>0</v>
      </c>
      <c r="AI316" s="10">
        <v>0</v>
      </c>
      <c r="AJ316" s="10">
        <v>0</v>
      </c>
      <c r="AK316" s="10">
        <v>9114.2473300000001</v>
      </c>
      <c r="AL316" s="10">
        <v>9265.0072400000008</v>
      </c>
      <c r="AM316" s="10">
        <v>1.5676006457463558</v>
      </c>
      <c r="AN316" s="10">
        <v>1.5420926967349029</v>
      </c>
      <c r="AO316" s="10">
        <v>1580</v>
      </c>
      <c r="AP316" s="10">
        <v>2958</v>
      </c>
      <c r="AQ316" s="10">
        <v>46.59</v>
      </c>
      <c r="AR316" s="10">
        <v>1.43</v>
      </c>
      <c r="AS316" s="10">
        <v>1.42</v>
      </c>
      <c r="AT316" s="10">
        <v>0.93</v>
      </c>
      <c r="AU316" s="10">
        <v>10475</v>
      </c>
      <c r="AV316" s="10">
        <v>1.1399999999999999</v>
      </c>
      <c r="AW316" s="9" t="s">
        <v>154</v>
      </c>
      <c r="AX316" s="9" t="s">
        <v>75</v>
      </c>
      <c r="AY316" s="12"/>
      <c r="AZ316" s="12" t="s">
        <v>77</v>
      </c>
      <c r="BA316" s="12"/>
      <c r="BB316" s="10">
        <v>0</v>
      </c>
      <c r="BC316" s="10">
        <v>11</v>
      </c>
      <c r="BD316" s="10">
        <v>24.27</v>
      </c>
      <c r="BE316" s="10">
        <v>0</v>
      </c>
      <c r="BF316" s="10">
        <v>0</v>
      </c>
      <c r="BG316" s="10">
        <v>1</v>
      </c>
      <c r="BH316" s="10">
        <v>0</v>
      </c>
      <c r="BI316" s="10">
        <v>1</v>
      </c>
      <c r="BJ316" s="10">
        <v>14218.5</v>
      </c>
      <c r="BK316" s="10">
        <v>13.62692650391921</v>
      </c>
      <c r="BL316" s="10">
        <v>1.7867866135933383</v>
      </c>
      <c r="BM316" s="10">
        <v>1881</v>
      </c>
      <c r="BN316" s="9" t="s">
        <v>78</v>
      </c>
      <c r="BO316" s="9" t="s">
        <v>78</v>
      </c>
      <c r="BP316" s="12"/>
      <c r="BQ316" s="12"/>
    </row>
    <row r="317" spans="1:69" s="13" customFormat="1" ht="15" customHeight="1" x14ac:dyDescent="0.25">
      <c r="A317" s="9" t="s">
        <v>65</v>
      </c>
      <c r="B317" s="9" t="s">
        <v>66</v>
      </c>
      <c r="C317" s="9" t="s">
        <v>223</v>
      </c>
      <c r="D317" s="9" t="s">
        <v>327</v>
      </c>
      <c r="E317" s="9" t="s">
        <v>69</v>
      </c>
      <c r="F317" s="10">
        <v>7.76</v>
      </c>
      <c r="G317" s="10">
        <v>9.0500000000000007</v>
      </c>
      <c r="H317" s="9" t="s">
        <v>70</v>
      </c>
      <c r="I317" s="9"/>
      <c r="J317" s="10">
        <v>2012</v>
      </c>
      <c r="K317" s="9" t="s">
        <v>144</v>
      </c>
      <c r="L317" s="11">
        <v>41364</v>
      </c>
      <c r="M317" s="11">
        <v>41394</v>
      </c>
      <c r="N317" s="10">
        <v>96</v>
      </c>
      <c r="O317" s="10">
        <v>113</v>
      </c>
      <c r="P317" s="10">
        <v>111.06</v>
      </c>
      <c r="Q317" s="10">
        <v>1.75</v>
      </c>
      <c r="R317" s="10">
        <v>111.32</v>
      </c>
      <c r="S317" s="10">
        <v>108.97</v>
      </c>
      <c r="T317" s="9" t="s">
        <v>81</v>
      </c>
      <c r="U317" s="9" t="s">
        <v>82</v>
      </c>
      <c r="V317" s="9" t="s">
        <v>74</v>
      </c>
      <c r="W317" s="10">
        <f>VLOOKUP(V317,Tables!$M$2:$N$9,2,FALSE)</f>
        <v>0.44</v>
      </c>
      <c r="X317" s="10">
        <f>VLOOKUP(V317,Tables!$M$2:$P$9,3,FALSE)</f>
        <v>0.19</v>
      </c>
      <c r="Y317" s="10">
        <f>VLOOKUP(V317,Tables!$M$2:$P$9,4,FALSE)</f>
        <v>2.5000000000000001E-2</v>
      </c>
      <c r="Z317" s="10">
        <v>19.2</v>
      </c>
      <c r="AA317" s="10">
        <v>2462.5</v>
      </c>
      <c r="AB317" s="10">
        <v>2074.4204446060066</v>
      </c>
      <c r="AC317" s="10">
        <v>-18.71</v>
      </c>
      <c r="AD317" s="10">
        <v>80824</v>
      </c>
      <c r="AE317" s="10">
        <v>7759.1040000000003</v>
      </c>
      <c r="AF317" s="10">
        <v>80119</v>
      </c>
      <c r="AG317" s="10">
        <v>9053.4470000000001</v>
      </c>
      <c r="AH317" s="10">
        <v>0</v>
      </c>
      <c r="AI317" s="10">
        <v>0</v>
      </c>
      <c r="AJ317" s="10">
        <v>0</v>
      </c>
      <c r="AK317" s="10">
        <v>1294.3430000000001</v>
      </c>
      <c r="AL317" s="10">
        <v>1159.74308</v>
      </c>
      <c r="AM317" s="10">
        <v>1.9025096129851207</v>
      </c>
      <c r="AN317" s="10">
        <v>2.1233151052731438</v>
      </c>
      <c r="AO317" s="10">
        <v>705</v>
      </c>
      <c r="AP317" s="10">
        <v>744</v>
      </c>
      <c r="AQ317" s="10">
        <v>5.24</v>
      </c>
      <c r="AR317" s="10">
        <v>0.98</v>
      </c>
      <c r="AS317" s="10">
        <v>0.99</v>
      </c>
      <c r="AT317" s="10">
        <v>0.54</v>
      </c>
      <c r="AU317" s="10">
        <v>2462.5</v>
      </c>
      <c r="AV317" s="10">
        <v>1.1839999999999999</v>
      </c>
      <c r="AW317" s="12"/>
      <c r="AX317" s="9" t="s">
        <v>75</v>
      </c>
      <c r="AY317" s="9" t="s">
        <v>328</v>
      </c>
      <c r="AZ317" s="12" t="s">
        <v>77</v>
      </c>
      <c r="BA317" s="12"/>
      <c r="BB317" s="10">
        <v>0</v>
      </c>
      <c r="BC317" s="10">
        <v>6</v>
      </c>
      <c r="BD317" s="10">
        <v>15.92</v>
      </c>
      <c r="BE317" s="10">
        <v>0</v>
      </c>
      <c r="BF317" s="10">
        <v>0</v>
      </c>
      <c r="BG317" s="10">
        <v>0</v>
      </c>
      <c r="BH317" s="10">
        <v>0</v>
      </c>
      <c r="BI317" s="10">
        <v>2</v>
      </c>
      <c r="BJ317" s="10">
        <v>3455</v>
      </c>
      <c r="BK317" s="10">
        <v>4.6017581246670218</v>
      </c>
      <c r="BL317" s="10">
        <v>2.053463566528511</v>
      </c>
      <c r="BM317" s="10">
        <v>409</v>
      </c>
      <c r="BN317" s="9" t="s">
        <v>78</v>
      </c>
      <c r="BO317" s="9" t="s">
        <v>78</v>
      </c>
      <c r="BP317" s="12"/>
      <c r="BQ317" s="12"/>
    </row>
    <row r="318" spans="1:69" s="13" customFormat="1" ht="15" customHeight="1" x14ac:dyDescent="0.25">
      <c r="A318" s="9" t="s">
        <v>65</v>
      </c>
      <c r="B318" s="9" t="s">
        <v>66</v>
      </c>
      <c r="C318" s="9" t="s">
        <v>223</v>
      </c>
      <c r="D318" s="9" t="s">
        <v>327</v>
      </c>
      <c r="E318" s="9" t="s">
        <v>69</v>
      </c>
      <c r="F318" s="10">
        <v>9.0500000000000007</v>
      </c>
      <c r="G318" s="10">
        <v>10.89</v>
      </c>
      <c r="H318" s="9" t="s">
        <v>70</v>
      </c>
      <c r="I318" s="9"/>
      <c r="J318" s="10">
        <v>2012</v>
      </c>
      <c r="K318" s="9" t="s">
        <v>144</v>
      </c>
      <c r="L318" s="11">
        <v>41394</v>
      </c>
      <c r="M318" s="11">
        <v>41425</v>
      </c>
      <c r="N318" s="10">
        <v>113</v>
      </c>
      <c r="O318" s="10">
        <v>137</v>
      </c>
      <c r="P318" s="10">
        <v>136.06</v>
      </c>
      <c r="Q318" s="10">
        <v>0.69</v>
      </c>
      <c r="R318" s="10">
        <v>135.94</v>
      </c>
      <c r="S318" s="10">
        <v>141.04</v>
      </c>
      <c r="T318" s="9" t="s">
        <v>81</v>
      </c>
      <c r="U318" s="9" t="s">
        <v>82</v>
      </c>
      <c r="V318" s="9" t="s">
        <v>74</v>
      </c>
      <c r="W318" s="10">
        <f>VLOOKUP(V318,Tables!$M$2:$N$9,2,FALSE)</f>
        <v>0.44</v>
      </c>
      <c r="X318" s="10">
        <f>VLOOKUP(V318,Tables!$M$2:$P$9,3,FALSE)</f>
        <v>0.19</v>
      </c>
      <c r="Y318" s="10">
        <f>VLOOKUP(V318,Tables!$M$2:$P$9,4,FALSE)</f>
        <v>2.5000000000000001E-2</v>
      </c>
      <c r="Z318" s="10">
        <v>19.2</v>
      </c>
      <c r="AA318" s="10">
        <v>3175</v>
      </c>
      <c r="AB318" s="10">
        <v>3864.6172609786781</v>
      </c>
      <c r="AC318" s="10">
        <v>17.84</v>
      </c>
      <c r="AD318" s="10">
        <v>80119</v>
      </c>
      <c r="AE318" s="10">
        <v>9053.4470000000001</v>
      </c>
      <c r="AF318" s="10">
        <v>79504</v>
      </c>
      <c r="AG318" s="10">
        <v>10892.048000000001</v>
      </c>
      <c r="AH318" s="10">
        <v>0</v>
      </c>
      <c r="AI318" s="10">
        <v>0</v>
      </c>
      <c r="AJ318" s="10">
        <v>0</v>
      </c>
      <c r="AK318" s="10">
        <v>1838.6010000000001</v>
      </c>
      <c r="AL318" s="10">
        <v>1754.3267599999999</v>
      </c>
      <c r="AM318" s="10">
        <v>1.7268564522699597</v>
      </c>
      <c r="AN318" s="10">
        <v>1.809811075332397</v>
      </c>
      <c r="AO318" s="10">
        <v>615</v>
      </c>
      <c r="AP318" s="10">
        <v>739</v>
      </c>
      <c r="AQ318" s="10">
        <v>16.78</v>
      </c>
      <c r="AR318" s="10">
        <v>1.03</v>
      </c>
      <c r="AS318" s="10">
        <v>1.03</v>
      </c>
      <c r="AT318" s="10">
        <v>0.62</v>
      </c>
      <c r="AU318" s="10">
        <v>3175</v>
      </c>
      <c r="AV318" s="10">
        <v>1.1850000000000001</v>
      </c>
      <c r="AW318" s="12"/>
      <c r="AX318" s="9" t="s">
        <v>75</v>
      </c>
      <c r="AY318" s="9" t="s">
        <v>328</v>
      </c>
      <c r="AZ318" s="12" t="s">
        <v>77</v>
      </c>
      <c r="BA318" s="12"/>
      <c r="BB318" s="10">
        <v>0</v>
      </c>
      <c r="BC318" s="10">
        <v>8</v>
      </c>
      <c r="BD318" s="10">
        <v>17.97</v>
      </c>
      <c r="BE318" s="10">
        <v>0</v>
      </c>
      <c r="BF318" s="10">
        <v>0</v>
      </c>
      <c r="BG318" s="10">
        <v>0</v>
      </c>
      <c r="BH318" s="10">
        <v>0</v>
      </c>
      <c r="BI318" s="10">
        <v>2</v>
      </c>
      <c r="BJ318" s="10">
        <v>4070</v>
      </c>
      <c r="BK318" s="10">
        <v>5.4208843899840167</v>
      </c>
      <c r="BL318" s="10">
        <v>1.9100843941274526</v>
      </c>
      <c r="BM318" s="10">
        <v>2713</v>
      </c>
      <c r="BN318" s="9" t="s">
        <v>78</v>
      </c>
      <c r="BO318" s="9" t="s">
        <v>78</v>
      </c>
      <c r="BP318" s="12"/>
      <c r="BQ318" s="12"/>
    </row>
    <row r="319" spans="1:69" s="13" customFormat="1" ht="15" customHeight="1" x14ac:dyDescent="0.25">
      <c r="A319" s="9" t="s">
        <v>65</v>
      </c>
      <c r="B319" s="9" t="s">
        <v>66</v>
      </c>
      <c r="C319" s="9" t="s">
        <v>223</v>
      </c>
      <c r="D319" s="9" t="s">
        <v>327</v>
      </c>
      <c r="E319" s="9" t="s">
        <v>69</v>
      </c>
      <c r="F319" s="10">
        <v>10.89</v>
      </c>
      <c r="G319" s="10">
        <v>4.68</v>
      </c>
      <c r="H319" s="9" t="s">
        <v>70</v>
      </c>
      <c r="I319" s="9"/>
      <c r="J319" s="10">
        <v>2012</v>
      </c>
      <c r="K319" s="9" t="s">
        <v>144</v>
      </c>
      <c r="L319" s="11">
        <v>41425</v>
      </c>
      <c r="M319" s="11">
        <v>41455</v>
      </c>
      <c r="N319" s="10">
        <v>137</v>
      </c>
      <c r="O319" s="10">
        <v>166</v>
      </c>
      <c r="P319" s="10">
        <v>165.76</v>
      </c>
      <c r="Q319" s="10">
        <v>0.14000000000000001</v>
      </c>
      <c r="R319" s="10">
        <v>165.9</v>
      </c>
      <c r="S319" s="10">
        <v>171.75</v>
      </c>
      <c r="T319" s="9" t="s">
        <v>81</v>
      </c>
      <c r="U319" s="9" t="s">
        <v>82</v>
      </c>
      <c r="V319" s="9" t="s">
        <v>74</v>
      </c>
      <c r="W319" s="10">
        <f>VLOOKUP(V319,Tables!$M$2:$N$9,2,FALSE)</f>
        <v>0.44</v>
      </c>
      <c r="X319" s="10">
        <f>VLOOKUP(V319,Tables!$M$2:$P$9,3,FALSE)</f>
        <v>0.19</v>
      </c>
      <c r="Y319" s="10">
        <f>VLOOKUP(V319,Tables!$M$2:$P$9,4,FALSE)</f>
        <v>2.5000000000000001E-2</v>
      </c>
      <c r="Z319" s="10">
        <v>19.2</v>
      </c>
      <c r="AA319" s="10">
        <v>3937.5</v>
      </c>
      <c r="AB319" s="10">
        <v>4781.6286894617324</v>
      </c>
      <c r="AC319" s="10">
        <v>17.649999999999999</v>
      </c>
      <c r="AD319" s="10">
        <v>79504</v>
      </c>
      <c r="AE319" s="10">
        <v>10892.048000000001</v>
      </c>
      <c r="AF319" s="10">
        <v>79024</v>
      </c>
      <c r="AG319" s="10">
        <v>13117.984</v>
      </c>
      <c r="AH319" s="10">
        <v>0</v>
      </c>
      <c r="AI319" s="10">
        <v>0</v>
      </c>
      <c r="AJ319" s="10">
        <v>0</v>
      </c>
      <c r="AK319" s="10">
        <v>2225.9360000000001</v>
      </c>
      <c r="AL319" s="10">
        <v>2218.0336000000002</v>
      </c>
      <c r="AM319" s="10">
        <v>1.7689187829299675</v>
      </c>
      <c r="AN319" s="10">
        <v>1.775221078706833</v>
      </c>
      <c r="AO319" s="10">
        <v>540</v>
      </c>
      <c r="AP319" s="10">
        <v>713</v>
      </c>
      <c r="AQ319" s="10">
        <v>24.26</v>
      </c>
      <c r="AR319" s="10">
        <v>1.1000000000000001</v>
      </c>
      <c r="AS319" s="10">
        <v>1.1000000000000001</v>
      </c>
      <c r="AT319" s="10">
        <v>0.64</v>
      </c>
      <c r="AU319" s="10">
        <v>3937.5</v>
      </c>
      <c r="AV319" s="10">
        <v>1.1850000000000001</v>
      </c>
      <c r="AW319" s="12"/>
      <c r="AX319" s="9" t="s">
        <v>75</v>
      </c>
      <c r="AY319" s="9" t="s">
        <v>328</v>
      </c>
      <c r="AZ319" s="12" t="s">
        <v>77</v>
      </c>
      <c r="BA319" s="12"/>
      <c r="BB319" s="10">
        <v>0</v>
      </c>
      <c r="BC319" s="10">
        <v>10</v>
      </c>
      <c r="BD319" s="10">
        <v>13.26</v>
      </c>
      <c r="BE319" s="10">
        <v>0</v>
      </c>
      <c r="BF319" s="10">
        <v>0</v>
      </c>
      <c r="BG319" s="10">
        <v>0</v>
      </c>
      <c r="BH319" s="10">
        <v>0</v>
      </c>
      <c r="BI319" s="10">
        <v>2</v>
      </c>
      <c r="BJ319" s="10">
        <v>4550</v>
      </c>
      <c r="BK319" s="10">
        <v>6.0602024507192329</v>
      </c>
      <c r="BL319" s="10">
        <v>1.8658993551928797</v>
      </c>
      <c r="BM319" s="10">
        <v>1219</v>
      </c>
      <c r="BN319" s="9" t="s">
        <v>78</v>
      </c>
      <c r="BO319" s="9" t="s">
        <v>78</v>
      </c>
      <c r="BP319" s="12"/>
      <c r="BQ319" s="12"/>
    </row>
    <row r="320" spans="1:69" s="13" customFormat="1" ht="15" customHeight="1" x14ac:dyDescent="0.25">
      <c r="A320" s="9" t="s">
        <v>65</v>
      </c>
      <c r="B320" s="9" t="s">
        <v>66</v>
      </c>
      <c r="C320" s="9" t="s">
        <v>176</v>
      </c>
      <c r="D320" s="9" t="s">
        <v>177</v>
      </c>
      <c r="E320" s="9" t="s">
        <v>69</v>
      </c>
      <c r="F320" s="10">
        <v>3.55</v>
      </c>
      <c r="G320" s="10">
        <v>7.64</v>
      </c>
      <c r="H320" s="9" t="s">
        <v>86</v>
      </c>
      <c r="I320" s="9"/>
      <c r="J320" s="10">
        <v>2014</v>
      </c>
      <c r="K320" s="9" t="s">
        <v>119</v>
      </c>
      <c r="L320" s="11">
        <v>42073</v>
      </c>
      <c r="M320" s="11">
        <v>42199</v>
      </c>
      <c r="N320" s="10">
        <v>79.900000000000006</v>
      </c>
      <c r="O320" s="10">
        <v>174.96</v>
      </c>
      <c r="P320" s="10">
        <v>155.85</v>
      </c>
      <c r="Q320" s="10">
        <v>12.26</v>
      </c>
      <c r="R320" s="10">
        <v>161.19</v>
      </c>
      <c r="S320" s="10">
        <v>164.68</v>
      </c>
      <c r="T320" s="9" t="s">
        <v>115</v>
      </c>
      <c r="U320" s="9" t="s">
        <v>109</v>
      </c>
      <c r="V320" s="9" t="s">
        <v>110</v>
      </c>
      <c r="W320" s="10">
        <f>VLOOKUP(V320,Tables!$M$2:$N$9,2,FALSE)</f>
        <v>0.42</v>
      </c>
      <c r="X320" s="10">
        <f>VLOOKUP(V320,Tables!$M$2:$P$9,3,FALSE)</f>
        <v>0.2</v>
      </c>
      <c r="Y320" s="10">
        <f>VLOOKUP(V320,Tables!$M$2:$P$9,4,FALSE)</f>
        <v>4.2000000000000003E-2</v>
      </c>
      <c r="Z320" s="10">
        <v>18.329999999999998</v>
      </c>
      <c r="AA320" s="10">
        <v>16707.5</v>
      </c>
      <c r="AB320" s="10">
        <v>18650.594902700868</v>
      </c>
      <c r="AC320" s="10">
        <v>10.42</v>
      </c>
      <c r="AD320" s="10">
        <v>124460</v>
      </c>
      <c r="AE320" s="10">
        <v>9944.3539999999994</v>
      </c>
      <c r="AF320" s="10">
        <v>122279</v>
      </c>
      <c r="AG320" s="10">
        <v>21393.933840000002</v>
      </c>
      <c r="AH320" s="10">
        <v>0</v>
      </c>
      <c r="AI320" s="10">
        <v>0</v>
      </c>
      <c r="AJ320" s="10">
        <v>0</v>
      </c>
      <c r="AK320" s="10">
        <v>11449.57984</v>
      </c>
      <c r="AL320" s="10">
        <v>9765.7980100000004</v>
      </c>
      <c r="AM320" s="10">
        <v>1.4592238521828589</v>
      </c>
      <c r="AN320" s="10">
        <v>1.7108176907705672</v>
      </c>
      <c r="AO320" s="10">
        <v>2180</v>
      </c>
      <c r="AP320" s="10">
        <v>4636</v>
      </c>
      <c r="AQ320" s="10">
        <v>52.98</v>
      </c>
      <c r="AR320" s="10">
        <v>0.89</v>
      </c>
      <c r="AS320" s="10">
        <v>0.93</v>
      </c>
      <c r="AT320" s="10">
        <v>0.62</v>
      </c>
      <c r="AU320" s="10">
        <v>11187.5</v>
      </c>
      <c r="AV320" s="10">
        <v>1.1100000000000001</v>
      </c>
      <c r="AW320" s="9" t="s">
        <v>178</v>
      </c>
      <c r="AX320" s="9" t="s">
        <v>75</v>
      </c>
      <c r="AY320" s="12"/>
      <c r="AZ320" s="12" t="s">
        <v>77</v>
      </c>
      <c r="BA320" s="12"/>
      <c r="BB320" s="10">
        <v>0</v>
      </c>
      <c r="BC320" s="10">
        <v>14</v>
      </c>
      <c r="BD320" s="10">
        <v>17.98</v>
      </c>
      <c r="BE320" s="10">
        <v>0</v>
      </c>
      <c r="BF320" s="10">
        <v>0</v>
      </c>
      <c r="BG320" s="10">
        <v>1</v>
      </c>
      <c r="BH320" s="10">
        <v>0</v>
      </c>
      <c r="BI320" s="10">
        <v>1</v>
      </c>
      <c r="BJ320" s="10">
        <v>9172.18</v>
      </c>
      <c r="BK320" s="10">
        <v>7.8430758893340791</v>
      </c>
      <c r="BL320" s="10">
        <v>1.3472001933777933</v>
      </c>
      <c r="BM320" s="10">
        <v>362</v>
      </c>
      <c r="BN320" s="9" t="s">
        <v>78</v>
      </c>
      <c r="BO320" s="9" t="s">
        <v>78</v>
      </c>
      <c r="BP320" s="12"/>
      <c r="BQ320" s="12"/>
    </row>
    <row r="321" spans="1:69" s="13" customFormat="1" ht="15" customHeight="1" x14ac:dyDescent="0.25">
      <c r="A321" s="3" t="s">
        <v>65</v>
      </c>
      <c r="B321" s="3" t="s">
        <v>66</v>
      </c>
      <c r="C321" s="3" t="s">
        <v>176</v>
      </c>
      <c r="D321" s="3" t="s">
        <v>219</v>
      </c>
      <c r="E321" s="3" t="s">
        <v>69</v>
      </c>
      <c r="F321" s="4">
        <v>2.89</v>
      </c>
      <c r="G321" s="4">
        <v>3.92</v>
      </c>
      <c r="H321" s="3" t="s">
        <v>70</v>
      </c>
      <c r="I321" s="3"/>
      <c r="J321" s="4">
        <v>2013</v>
      </c>
      <c r="K321" s="3" t="s">
        <v>93</v>
      </c>
      <c r="L321" s="5">
        <v>41759</v>
      </c>
      <c r="M321" s="5">
        <v>41821</v>
      </c>
      <c r="N321" s="4">
        <v>141</v>
      </c>
      <c r="O321" s="4">
        <v>194.56</v>
      </c>
      <c r="P321" s="4">
        <v>198.07</v>
      </c>
      <c r="Q321" s="4">
        <v>-1.77</v>
      </c>
      <c r="R321" s="4">
        <v>173.28</v>
      </c>
      <c r="S321" s="4">
        <v>204.29</v>
      </c>
      <c r="T321" s="3" t="s">
        <v>81</v>
      </c>
      <c r="U321" s="3" t="s">
        <v>82</v>
      </c>
      <c r="V321" s="3" t="s">
        <v>74</v>
      </c>
      <c r="W321" s="10">
        <f>VLOOKUP(V321,Tables!$M$2:$N$9,2,FALSE)</f>
        <v>0.44</v>
      </c>
      <c r="X321" s="10">
        <f>VLOOKUP(V321,Tables!$M$2:$P$9,3,FALSE)</f>
        <v>0.19</v>
      </c>
      <c r="Y321" s="10">
        <f>VLOOKUP(V321,Tables!$M$2:$P$9,4,FALSE)</f>
        <v>2.5000000000000001E-2</v>
      </c>
      <c r="Z321" s="10">
        <v>19.2</v>
      </c>
      <c r="AA321" s="4">
        <v>5887.5</v>
      </c>
      <c r="AB321" s="4">
        <v>6547.8447748032195</v>
      </c>
      <c r="AC321" s="4">
        <v>10.08</v>
      </c>
      <c r="AD321" s="4">
        <v>57386</v>
      </c>
      <c r="AE321" s="4">
        <v>8091.4260000000004</v>
      </c>
      <c r="AF321" s="4">
        <v>56346</v>
      </c>
      <c r="AG321" s="4">
        <v>10962.67776</v>
      </c>
      <c r="AH321" s="4">
        <v>0</v>
      </c>
      <c r="AI321" s="4">
        <v>0</v>
      </c>
      <c r="AJ321" s="4">
        <v>0</v>
      </c>
      <c r="AK321" s="4">
        <v>2871.2517600000001</v>
      </c>
      <c r="AL321" s="4">
        <v>1672.2088799999999</v>
      </c>
      <c r="AM321" s="4">
        <v>2.0504993961240099</v>
      </c>
      <c r="AN321" s="4">
        <v>3.5207922110783194</v>
      </c>
      <c r="AO321" s="4">
        <v>1040</v>
      </c>
      <c r="AP321" s="4">
        <v>1034</v>
      </c>
      <c r="AQ321" s="4">
        <v>-0.57999999999999996</v>
      </c>
      <c r="AR321" s="4">
        <v>1</v>
      </c>
      <c r="AS321" s="4">
        <v>1.07</v>
      </c>
      <c r="AT321" s="4">
        <v>0.52</v>
      </c>
      <c r="AU321" s="4">
        <v>5887.5</v>
      </c>
      <c r="AV321" s="4">
        <v>1.1200000000000001</v>
      </c>
      <c r="AW321" s="6"/>
      <c r="AX321" s="3" t="s">
        <v>75</v>
      </c>
      <c r="AY321" s="3" t="s">
        <v>220</v>
      </c>
      <c r="AZ321" s="6" t="s">
        <v>77</v>
      </c>
      <c r="BA321" s="6"/>
      <c r="BB321" s="4">
        <v>0</v>
      </c>
      <c r="BC321" s="4">
        <v>14</v>
      </c>
      <c r="BD321" s="4">
        <v>18.95</v>
      </c>
      <c r="BE321" s="4">
        <v>0</v>
      </c>
      <c r="BF321" s="4">
        <v>0</v>
      </c>
      <c r="BG321" s="4">
        <v>0</v>
      </c>
      <c r="BH321" s="4">
        <v>0</v>
      </c>
      <c r="BI321" s="4">
        <v>2</v>
      </c>
      <c r="BJ321" s="4">
        <v>56820</v>
      </c>
      <c r="BK321" s="4">
        <v>51.654545454545456</v>
      </c>
      <c r="BL321" s="4">
        <v>2.1308332136714401</v>
      </c>
      <c r="BM321" s="4">
        <v>403</v>
      </c>
      <c r="BN321" s="3" t="s">
        <v>78</v>
      </c>
      <c r="BO321" s="3" t="s">
        <v>78</v>
      </c>
      <c r="BP321" s="6"/>
      <c r="BQ321" s="6"/>
    </row>
    <row r="322" spans="1:69" s="13" customFormat="1" ht="15" customHeight="1" x14ac:dyDescent="0.25">
      <c r="A322" s="3" t="s">
        <v>65</v>
      </c>
      <c r="B322" s="3" t="s">
        <v>66</v>
      </c>
      <c r="C322" s="3" t="s">
        <v>176</v>
      </c>
      <c r="D322" s="3" t="s">
        <v>219</v>
      </c>
      <c r="E322" s="3" t="s">
        <v>69</v>
      </c>
      <c r="F322" s="4">
        <v>3.92</v>
      </c>
      <c r="G322" s="4">
        <v>4.6900000000000004</v>
      </c>
      <c r="H322" s="3" t="s">
        <v>70</v>
      </c>
      <c r="I322" s="3"/>
      <c r="J322" s="4">
        <v>2013</v>
      </c>
      <c r="K322" s="3" t="s">
        <v>93</v>
      </c>
      <c r="L322" s="5">
        <v>41821</v>
      </c>
      <c r="M322" s="5">
        <v>41851</v>
      </c>
      <c r="N322" s="4">
        <v>194.56</v>
      </c>
      <c r="O322" s="4">
        <v>235.08</v>
      </c>
      <c r="P322" s="4">
        <v>236.31</v>
      </c>
      <c r="Q322" s="4">
        <v>-0.52</v>
      </c>
      <c r="R322" s="4">
        <v>235.08</v>
      </c>
      <c r="S322" s="4">
        <v>238.3</v>
      </c>
      <c r="T322" s="3" t="s">
        <v>81</v>
      </c>
      <c r="U322" s="3" t="s">
        <v>82</v>
      </c>
      <c r="V322" s="3" t="s">
        <v>74</v>
      </c>
      <c r="W322" s="10">
        <f>VLOOKUP(V322,Tables!$M$2:$N$9,2,FALSE)</f>
        <v>0.44</v>
      </c>
      <c r="X322" s="10">
        <f>VLOOKUP(V322,Tables!$M$2:$P$9,3,FALSE)</f>
        <v>0.19</v>
      </c>
      <c r="Y322" s="10">
        <f>VLOOKUP(V322,Tables!$M$2:$P$9,4,FALSE)</f>
        <v>2.5000000000000001E-2</v>
      </c>
      <c r="Z322" s="10">
        <v>19.2</v>
      </c>
      <c r="AA322" s="4">
        <v>4287.5</v>
      </c>
      <c r="AB322" s="4">
        <v>4499.1864635978864</v>
      </c>
      <c r="AC322" s="4">
        <v>4.7</v>
      </c>
      <c r="AD322" s="4">
        <v>56346</v>
      </c>
      <c r="AE322" s="4">
        <v>10962.67776</v>
      </c>
      <c r="AF322" s="4">
        <v>55881</v>
      </c>
      <c r="AG322" s="4">
        <v>13136.50548</v>
      </c>
      <c r="AH322" s="4">
        <v>0</v>
      </c>
      <c r="AI322" s="4">
        <v>0</v>
      </c>
      <c r="AJ322" s="4">
        <v>0</v>
      </c>
      <c r="AK322" s="4">
        <v>2173.8277200000002</v>
      </c>
      <c r="AL322" s="4">
        <v>2173.8277200000002</v>
      </c>
      <c r="AM322" s="4">
        <v>1.9723274114841078</v>
      </c>
      <c r="AN322" s="4">
        <v>1.9723274114841078</v>
      </c>
      <c r="AO322" s="4">
        <v>505</v>
      </c>
      <c r="AP322" s="4">
        <v>334</v>
      </c>
      <c r="AQ322" s="4">
        <v>-51.2</v>
      </c>
      <c r="AR322" s="4">
        <v>1.19</v>
      </c>
      <c r="AS322" s="4">
        <v>1.19</v>
      </c>
      <c r="AT322" s="4">
        <v>0.63</v>
      </c>
      <c r="AU322" s="4">
        <v>3950</v>
      </c>
      <c r="AV322" s="4">
        <v>1.1200000000000001</v>
      </c>
      <c r="AW322" s="6"/>
      <c r="AX322" s="3" t="s">
        <v>75</v>
      </c>
      <c r="AY322" s="3" t="s">
        <v>220</v>
      </c>
      <c r="AZ322" s="6" t="s">
        <v>77</v>
      </c>
      <c r="BA322" s="6"/>
      <c r="BB322" s="4">
        <v>0</v>
      </c>
      <c r="BC322" s="4">
        <v>6</v>
      </c>
      <c r="BD322" s="4">
        <v>22.85</v>
      </c>
      <c r="BE322" s="4">
        <v>0</v>
      </c>
      <c r="BF322" s="4">
        <v>0</v>
      </c>
      <c r="BG322" s="4">
        <v>0</v>
      </c>
      <c r="BH322" s="4">
        <v>0</v>
      </c>
      <c r="BI322" s="4">
        <v>2</v>
      </c>
      <c r="BJ322" s="4">
        <v>57275</v>
      </c>
      <c r="BK322" s="4">
        <v>52.06818181818182</v>
      </c>
      <c r="BL322" s="4">
        <v>2.1040084445335712</v>
      </c>
      <c r="BM322" s="4">
        <v>1167</v>
      </c>
      <c r="BN322" s="3" t="s">
        <v>78</v>
      </c>
      <c r="BO322" s="3" t="s">
        <v>78</v>
      </c>
      <c r="BP322" s="6"/>
      <c r="BQ322" s="6"/>
    </row>
    <row r="323" spans="1:69" s="13" customFormat="1" ht="15" customHeight="1" x14ac:dyDescent="0.25">
      <c r="A323" s="3" t="s">
        <v>65</v>
      </c>
      <c r="B323" s="3" t="s">
        <v>66</v>
      </c>
      <c r="C323" s="3" t="s">
        <v>176</v>
      </c>
      <c r="D323" s="3" t="s">
        <v>219</v>
      </c>
      <c r="E323" s="3" t="s">
        <v>69</v>
      </c>
      <c r="F323" s="4">
        <v>4.6900000000000004</v>
      </c>
      <c r="G323" s="4">
        <v>6.85</v>
      </c>
      <c r="H323" s="3" t="s">
        <v>70</v>
      </c>
      <c r="I323" s="3"/>
      <c r="J323" s="4">
        <v>2013</v>
      </c>
      <c r="K323" s="3" t="s">
        <v>93</v>
      </c>
      <c r="L323" s="5">
        <v>41851</v>
      </c>
      <c r="M323" s="5">
        <v>42035</v>
      </c>
      <c r="N323" s="4">
        <v>235.08</v>
      </c>
      <c r="O323" s="4">
        <v>496</v>
      </c>
      <c r="P323" s="4">
        <v>446.13</v>
      </c>
      <c r="Q323" s="4">
        <v>11.18</v>
      </c>
      <c r="R323" s="4">
        <v>498.9</v>
      </c>
      <c r="S323" s="4">
        <v>462.45</v>
      </c>
      <c r="T323" s="3" t="s">
        <v>83</v>
      </c>
      <c r="U323" s="3" t="s">
        <v>82</v>
      </c>
      <c r="V323" s="3" t="s">
        <v>74</v>
      </c>
      <c r="W323" s="10">
        <f>VLOOKUP(V323,Tables!$M$2:$N$9,2,FALSE)</f>
        <v>0.44</v>
      </c>
      <c r="X323" s="10">
        <f>VLOOKUP(V323,Tables!$M$2:$P$9,3,FALSE)</f>
        <v>0.19</v>
      </c>
      <c r="Y323" s="10">
        <f>VLOOKUP(V323,Tables!$M$2:$P$9,4,FALSE)</f>
        <v>2.5000000000000001E-2</v>
      </c>
      <c r="Z323" s="10">
        <v>19.2</v>
      </c>
      <c r="AA323" s="4">
        <v>23237.5</v>
      </c>
      <c r="AB323" s="4">
        <v>25273.234901220869</v>
      </c>
      <c r="AC323" s="4">
        <v>8.0500000000000007</v>
      </c>
      <c r="AD323" s="4">
        <v>55881</v>
      </c>
      <c r="AE323" s="4">
        <v>13136.50548</v>
      </c>
      <c r="AF323" s="4">
        <v>38695</v>
      </c>
      <c r="AG323" s="4">
        <v>19192.72</v>
      </c>
      <c r="AH323" s="4">
        <v>4706.7556800000002</v>
      </c>
      <c r="AI323" s="4">
        <v>0</v>
      </c>
      <c r="AJ323" s="4">
        <v>0</v>
      </c>
      <c r="AK323" s="4">
        <v>10762.9702</v>
      </c>
      <c r="AL323" s="4">
        <v>10875.1857</v>
      </c>
      <c r="AM323" s="4">
        <v>2.1590229804780097</v>
      </c>
      <c r="AN323" s="4">
        <v>2.136745122430415</v>
      </c>
      <c r="AO323" s="4">
        <v>3820</v>
      </c>
      <c r="AP323" s="4">
        <v>1566</v>
      </c>
      <c r="AQ323" s="4">
        <v>-143.93</v>
      </c>
      <c r="AR323" s="4">
        <v>0.7</v>
      </c>
      <c r="AS323" s="4">
        <v>0.45</v>
      </c>
      <c r="AT323" s="4">
        <v>0.41</v>
      </c>
      <c r="AU323" s="4">
        <v>22237.5</v>
      </c>
      <c r="AV323" s="4">
        <v>1.1200000000000001</v>
      </c>
      <c r="AW323" s="6"/>
      <c r="AX323" s="3" t="s">
        <v>75</v>
      </c>
      <c r="AY323" s="3" t="s">
        <v>220</v>
      </c>
      <c r="AZ323" s="6" t="s">
        <v>77</v>
      </c>
      <c r="BA323" s="6"/>
      <c r="BB323" s="4">
        <v>0</v>
      </c>
      <c r="BC323" s="4">
        <v>52</v>
      </c>
      <c r="BD323" s="4">
        <v>21.01</v>
      </c>
      <c r="BE323" s="4">
        <v>0</v>
      </c>
      <c r="BF323" s="4">
        <v>0</v>
      </c>
      <c r="BG323" s="4">
        <v>0</v>
      </c>
      <c r="BH323" s="4">
        <v>1</v>
      </c>
      <c r="BI323" s="4">
        <v>2</v>
      </c>
      <c r="BJ323" s="4">
        <v>61095</v>
      </c>
      <c r="BK323" s="4">
        <v>55.540909090909089</v>
      </c>
      <c r="BL323" s="4">
        <v>2.1206140963960554</v>
      </c>
      <c r="BM323" s="4">
        <v>61</v>
      </c>
      <c r="BN323" s="3" t="s">
        <v>78</v>
      </c>
      <c r="BO323" s="3" t="s">
        <v>78</v>
      </c>
      <c r="BP323" s="6"/>
      <c r="BQ323" s="6"/>
    </row>
    <row r="324" spans="1:69" s="13" customFormat="1" ht="15" customHeight="1" x14ac:dyDescent="0.25">
      <c r="A324" s="9" t="s">
        <v>65</v>
      </c>
      <c r="B324" s="9" t="s">
        <v>66</v>
      </c>
      <c r="C324" s="9" t="s">
        <v>179</v>
      </c>
      <c r="D324" s="9" t="s">
        <v>177</v>
      </c>
      <c r="E324" s="9" t="s">
        <v>69</v>
      </c>
      <c r="F324" s="10">
        <v>3.04</v>
      </c>
      <c r="G324" s="10">
        <v>7.62</v>
      </c>
      <c r="H324" s="9" t="s">
        <v>86</v>
      </c>
      <c r="I324" s="9"/>
      <c r="J324" s="10">
        <v>2014</v>
      </c>
      <c r="K324" s="9" t="s">
        <v>119</v>
      </c>
      <c r="L324" s="11">
        <v>42104</v>
      </c>
      <c r="M324" s="11">
        <v>42228</v>
      </c>
      <c r="N324" s="10">
        <v>69.06</v>
      </c>
      <c r="O324" s="10">
        <v>176.8</v>
      </c>
      <c r="P324" s="10">
        <v>163.41999999999999</v>
      </c>
      <c r="Q324" s="10">
        <v>8.19</v>
      </c>
      <c r="R324" s="10">
        <v>170.13</v>
      </c>
      <c r="S324" s="10">
        <v>180.99</v>
      </c>
      <c r="T324" s="9" t="s">
        <v>81</v>
      </c>
      <c r="U324" s="9" t="s">
        <v>82</v>
      </c>
      <c r="V324" s="9" t="s">
        <v>74</v>
      </c>
      <c r="W324" s="10">
        <f>VLOOKUP(V324,Tables!$M$2:$N$9,2,FALSE)</f>
        <v>0.44</v>
      </c>
      <c r="X324" s="10">
        <f>VLOOKUP(V324,Tables!$M$2:$P$9,3,FALSE)</f>
        <v>0.19</v>
      </c>
      <c r="Y324" s="10">
        <f>VLOOKUP(V324,Tables!$M$2:$P$9,4,FALSE)</f>
        <v>2.5000000000000001E-2</v>
      </c>
      <c r="Z324" s="10">
        <v>19.2</v>
      </c>
      <c r="AA324" s="10">
        <v>19412.5</v>
      </c>
      <c r="AB324" s="10">
        <v>23254.93871617064</v>
      </c>
      <c r="AC324" s="10">
        <v>16.52</v>
      </c>
      <c r="AD324" s="10">
        <v>123069</v>
      </c>
      <c r="AE324" s="10">
        <v>8499.1451400000005</v>
      </c>
      <c r="AF324" s="10">
        <v>120734</v>
      </c>
      <c r="AG324" s="10">
        <v>21345.771199999999</v>
      </c>
      <c r="AH324" s="10">
        <v>0</v>
      </c>
      <c r="AI324" s="10">
        <v>0</v>
      </c>
      <c r="AJ324" s="10">
        <v>0</v>
      </c>
      <c r="AK324" s="10">
        <v>12846.626060000001</v>
      </c>
      <c r="AL324" s="10">
        <v>12041.33028</v>
      </c>
      <c r="AM324" s="10">
        <v>1.5110971479464079</v>
      </c>
      <c r="AN324" s="10">
        <v>1.6121557625774219</v>
      </c>
      <c r="AO324" s="10">
        <v>2335</v>
      </c>
      <c r="AP324" s="10">
        <v>4500</v>
      </c>
      <c r="AQ324" s="10">
        <v>48.11</v>
      </c>
      <c r="AR324" s="10">
        <v>1.1200000000000001</v>
      </c>
      <c r="AS324" s="10">
        <v>1.1499999999999999</v>
      </c>
      <c r="AT324" s="10">
        <v>0.76</v>
      </c>
      <c r="AU324" s="10">
        <v>14987.5</v>
      </c>
      <c r="AV324" s="10">
        <v>1.1399999999999999</v>
      </c>
      <c r="AW324" s="9" t="s">
        <v>154</v>
      </c>
      <c r="AX324" s="9" t="s">
        <v>75</v>
      </c>
      <c r="AY324" s="12"/>
      <c r="AZ324" s="12" t="s">
        <v>77</v>
      </c>
      <c r="BA324" s="12"/>
      <c r="BB324" s="10">
        <v>0</v>
      </c>
      <c r="BC324" s="10">
        <v>15</v>
      </c>
      <c r="BD324" s="10">
        <v>20.8</v>
      </c>
      <c r="BE324" s="10">
        <v>0</v>
      </c>
      <c r="BF324" s="10">
        <v>0</v>
      </c>
      <c r="BG324" s="10">
        <v>1</v>
      </c>
      <c r="BH324" s="10">
        <v>0</v>
      </c>
      <c r="BI324" s="10">
        <v>1</v>
      </c>
      <c r="BJ324" s="10">
        <v>10159.77</v>
      </c>
      <c r="BK324" s="10">
        <v>8.7317949556241174</v>
      </c>
      <c r="BL324" s="10">
        <v>1.5790183341482851</v>
      </c>
      <c r="BM324" s="10">
        <v>215</v>
      </c>
      <c r="BN324" s="9" t="s">
        <v>78</v>
      </c>
      <c r="BO324" s="9" t="s">
        <v>78</v>
      </c>
      <c r="BP324" s="12"/>
      <c r="BQ324" s="12"/>
    </row>
    <row r="325" spans="1:69" s="13" customFormat="1" ht="15" customHeight="1" x14ac:dyDescent="0.25">
      <c r="A325" s="9" t="s">
        <v>65</v>
      </c>
      <c r="B325" s="9" t="s">
        <v>66</v>
      </c>
      <c r="C325" s="9" t="s">
        <v>197</v>
      </c>
      <c r="D325" s="9" t="s">
        <v>196</v>
      </c>
      <c r="E325" s="9" t="s">
        <v>69</v>
      </c>
      <c r="F325" s="10">
        <v>7.61</v>
      </c>
      <c r="G325" s="10">
        <v>9.5</v>
      </c>
      <c r="H325" s="9" t="s">
        <v>86</v>
      </c>
      <c r="I325" s="9" t="s">
        <v>194</v>
      </c>
      <c r="J325" s="10">
        <v>2014</v>
      </c>
      <c r="K325" s="9" t="s">
        <v>88</v>
      </c>
      <c r="L325" s="11">
        <v>42155</v>
      </c>
      <c r="M325" s="11">
        <v>42199</v>
      </c>
      <c r="N325" s="10">
        <v>243</v>
      </c>
      <c r="O325" s="10">
        <v>305.69</v>
      </c>
      <c r="P325" s="10">
        <v>300.56</v>
      </c>
      <c r="Q325" s="10">
        <v>1.71</v>
      </c>
      <c r="R325" s="10">
        <v>303.61</v>
      </c>
      <c r="S325" s="10">
        <v>301.87</v>
      </c>
      <c r="T325" s="9" t="s">
        <v>108</v>
      </c>
      <c r="U325" s="9" t="s">
        <v>109</v>
      </c>
      <c r="V325" s="9" t="s">
        <v>110</v>
      </c>
      <c r="W325" s="10">
        <f>VLOOKUP(V325,Tables!$M$2:$N$9,2,FALSE)</f>
        <v>0.42</v>
      </c>
      <c r="X325" s="10">
        <f>VLOOKUP(V325,Tables!$M$2:$P$9,3,FALSE)</f>
        <v>0.2</v>
      </c>
      <c r="Y325" s="10">
        <f>VLOOKUP(V325,Tables!$M$2:$P$9,4,FALSE)</f>
        <v>4.2000000000000003E-2</v>
      </c>
      <c r="Z325" s="10">
        <v>18.329999999999998</v>
      </c>
      <c r="AA325" s="10">
        <v>9750</v>
      </c>
      <c r="AB325" s="10">
        <v>9958.4340451985026</v>
      </c>
      <c r="AC325" s="10">
        <v>2.09</v>
      </c>
      <c r="AD325" s="10">
        <v>87695</v>
      </c>
      <c r="AE325" s="10">
        <v>21309.884999999998</v>
      </c>
      <c r="AF325" s="10">
        <v>87025</v>
      </c>
      <c r="AG325" s="10">
        <v>26602.67225</v>
      </c>
      <c r="AH325" s="10">
        <v>0</v>
      </c>
      <c r="AI325" s="10">
        <v>0</v>
      </c>
      <c r="AJ325" s="10">
        <v>0</v>
      </c>
      <c r="AK325" s="10">
        <v>5292.7872500000003</v>
      </c>
      <c r="AL325" s="10">
        <v>5111.7752499999997</v>
      </c>
      <c r="AM325" s="10">
        <v>1.8421295887152842</v>
      </c>
      <c r="AN325" s="10">
        <v>1.9073608527683215</v>
      </c>
      <c r="AO325" s="10">
        <v>670</v>
      </c>
      <c r="AP325" s="10">
        <v>720</v>
      </c>
      <c r="AQ325" s="10">
        <v>6.94</v>
      </c>
      <c r="AR325" s="10">
        <v>0.93</v>
      </c>
      <c r="AS325" s="10">
        <v>0.93</v>
      </c>
      <c r="AT325" s="10">
        <v>0.52</v>
      </c>
      <c r="AU325" s="10">
        <v>8400</v>
      </c>
      <c r="AV325" s="10">
        <v>1.1100000000000001</v>
      </c>
      <c r="AW325" s="12"/>
      <c r="AX325" s="9" t="s">
        <v>75</v>
      </c>
      <c r="AY325" s="12"/>
      <c r="AZ325" s="12" t="s">
        <v>77</v>
      </c>
      <c r="BA325" s="12"/>
      <c r="BB325" s="10">
        <v>0</v>
      </c>
      <c r="BC325" s="10">
        <v>5</v>
      </c>
      <c r="BD325" s="10">
        <v>20.77</v>
      </c>
      <c r="BE325" s="10">
        <v>0</v>
      </c>
      <c r="BF325" s="10">
        <v>0</v>
      </c>
      <c r="BG325" s="10">
        <v>0</v>
      </c>
      <c r="BH325" s="10">
        <v>0</v>
      </c>
      <c r="BI325" s="10">
        <v>2</v>
      </c>
      <c r="BJ325" s="10">
        <v>9824.99</v>
      </c>
      <c r="BK325" s="10">
        <v>10.118425346902713</v>
      </c>
      <c r="BL325" s="10">
        <v>1.7084116256062436</v>
      </c>
      <c r="BM325" s="10">
        <v>695</v>
      </c>
      <c r="BN325" s="9" t="s">
        <v>78</v>
      </c>
      <c r="BO325" s="9" t="s">
        <v>78</v>
      </c>
      <c r="BP325" s="12"/>
      <c r="BQ325" s="12"/>
    </row>
    <row r="326" spans="1:69" s="13" customFormat="1" ht="15" customHeight="1" x14ac:dyDescent="0.25">
      <c r="A326" s="9" t="s">
        <v>65</v>
      </c>
      <c r="B326" s="9" t="s">
        <v>66</v>
      </c>
      <c r="C326" s="9" t="s">
        <v>329</v>
      </c>
      <c r="D326" s="9" t="s">
        <v>330</v>
      </c>
      <c r="E326" s="9" t="s">
        <v>69</v>
      </c>
      <c r="F326" s="10">
        <v>7.01</v>
      </c>
      <c r="G326" s="10">
        <v>8.15</v>
      </c>
      <c r="H326" s="9" t="s">
        <v>70</v>
      </c>
      <c r="I326" s="9"/>
      <c r="J326" s="10">
        <v>2012</v>
      </c>
      <c r="K326" s="9" t="s">
        <v>144</v>
      </c>
      <c r="L326" s="11">
        <v>41364</v>
      </c>
      <c r="M326" s="11">
        <v>41394</v>
      </c>
      <c r="N326" s="10">
        <v>87</v>
      </c>
      <c r="O326" s="10">
        <v>102</v>
      </c>
      <c r="P326" s="10">
        <v>101.01</v>
      </c>
      <c r="Q326" s="10">
        <v>0.98</v>
      </c>
      <c r="R326" s="10">
        <v>101.15</v>
      </c>
      <c r="S326" s="10">
        <v>99.56</v>
      </c>
      <c r="T326" s="9" t="s">
        <v>81</v>
      </c>
      <c r="U326" s="9" t="s">
        <v>82</v>
      </c>
      <c r="V326" s="9" t="s">
        <v>74</v>
      </c>
      <c r="W326" s="10">
        <f>VLOOKUP(V326,Tables!$M$2:$N$9,2,FALSE)</f>
        <v>0.44</v>
      </c>
      <c r="X326" s="10">
        <f>VLOOKUP(V326,Tables!$M$2:$P$9,3,FALSE)</f>
        <v>0.19</v>
      </c>
      <c r="Y326" s="10">
        <f>VLOOKUP(V326,Tables!$M$2:$P$9,4,FALSE)</f>
        <v>2.5000000000000001E-2</v>
      </c>
      <c r="Z326" s="10">
        <v>19.2</v>
      </c>
      <c r="AA326" s="10">
        <v>2233</v>
      </c>
      <c r="AB326" s="10">
        <v>1964.1644673225064</v>
      </c>
      <c r="AC326" s="10">
        <v>-13.69</v>
      </c>
      <c r="AD326" s="10">
        <v>80525</v>
      </c>
      <c r="AE326" s="10">
        <v>7005.6750000000002</v>
      </c>
      <c r="AF326" s="10">
        <v>79865</v>
      </c>
      <c r="AG326" s="10">
        <v>8146.23</v>
      </c>
      <c r="AH326" s="10">
        <v>0</v>
      </c>
      <c r="AI326" s="10">
        <v>0</v>
      </c>
      <c r="AJ326" s="10">
        <v>0</v>
      </c>
      <c r="AK326" s="10">
        <v>1140.5550000000001</v>
      </c>
      <c r="AL326" s="10">
        <v>1072.66975</v>
      </c>
      <c r="AM326" s="10">
        <v>1.9578187812073946</v>
      </c>
      <c r="AN326" s="10">
        <v>2.081721797412484</v>
      </c>
      <c r="AO326" s="10">
        <v>660</v>
      </c>
      <c r="AP326" s="10">
        <v>736</v>
      </c>
      <c r="AQ326" s="10">
        <v>10.33</v>
      </c>
      <c r="AR326" s="10">
        <v>0.98</v>
      </c>
      <c r="AS326" s="10">
        <v>0.99</v>
      </c>
      <c r="AT326" s="10">
        <v>0.53</v>
      </c>
      <c r="AU326" s="10">
        <v>2233</v>
      </c>
      <c r="AV326" s="10">
        <v>1.1839999999999999</v>
      </c>
      <c r="AW326" s="12"/>
      <c r="AX326" s="9" t="s">
        <v>75</v>
      </c>
      <c r="AY326" s="12"/>
      <c r="AZ326" s="12" t="s">
        <v>77</v>
      </c>
      <c r="BA326" s="12"/>
      <c r="BB326" s="10">
        <v>0</v>
      </c>
      <c r="BC326" s="10">
        <v>6</v>
      </c>
      <c r="BD326" s="10">
        <v>15.92</v>
      </c>
      <c r="BE326" s="10">
        <v>0</v>
      </c>
      <c r="BF326" s="10">
        <v>0</v>
      </c>
      <c r="BG326" s="10">
        <v>0</v>
      </c>
      <c r="BH326" s="10">
        <v>0</v>
      </c>
      <c r="BI326" s="10">
        <v>2</v>
      </c>
      <c r="BJ326" s="10">
        <v>4325</v>
      </c>
      <c r="BK326" s="10">
        <v>5.5466495671689646</v>
      </c>
      <c r="BL326" s="10">
        <v>3.0344874569627351</v>
      </c>
      <c r="BM326" s="10">
        <v>100</v>
      </c>
      <c r="BN326" s="9" t="s">
        <v>78</v>
      </c>
      <c r="BO326" s="9" t="s">
        <v>78</v>
      </c>
      <c r="BP326" s="12"/>
      <c r="BQ326" s="12"/>
    </row>
    <row r="327" spans="1:69" s="13" customFormat="1" ht="15" customHeight="1" x14ac:dyDescent="0.25">
      <c r="A327" s="9" t="s">
        <v>65</v>
      </c>
      <c r="B327" s="9" t="s">
        <v>66</v>
      </c>
      <c r="C327" s="9" t="s">
        <v>329</v>
      </c>
      <c r="D327" s="9" t="s">
        <v>330</v>
      </c>
      <c r="E327" s="9" t="s">
        <v>69</v>
      </c>
      <c r="F327" s="10">
        <v>8.15</v>
      </c>
      <c r="G327" s="10">
        <v>10</v>
      </c>
      <c r="H327" s="9" t="s">
        <v>70</v>
      </c>
      <c r="I327" s="9"/>
      <c r="J327" s="10">
        <v>2012</v>
      </c>
      <c r="K327" s="9" t="s">
        <v>144</v>
      </c>
      <c r="L327" s="11">
        <v>41394</v>
      </c>
      <c r="M327" s="11">
        <v>41425</v>
      </c>
      <c r="N327" s="10">
        <v>102</v>
      </c>
      <c r="O327" s="10">
        <v>126</v>
      </c>
      <c r="P327" s="10">
        <v>125.32</v>
      </c>
      <c r="Q327" s="10">
        <v>0.54</v>
      </c>
      <c r="R327" s="10">
        <v>125.25</v>
      </c>
      <c r="S327" s="10">
        <v>128.80000000000001</v>
      </c>
      <c r="T327" s="9" t="s">
        <v>81</v>
      </c>
      <c r="U327" s="9" t="s">
        <v>82</v>
      </c>
      <c r="V327" s="9" t="s">
        <v>74</v>
      </c>
      <c r="W327" s="10">
        <f>VLOOKUP(V327,Tables!$M$2:$N$9,2,FALSE)</f>
        <v>0.44</v>
      </c>
      <c r="X327" s="10">
        <f>VLOOKUP(V327,Tables!$M$2:$P$9,3,FALSE)</f>
        <v>0.19</v>
      </c>
      <c r="Y327" s="10">
        <f>VLOOKUP(V327,Tables!$M$2:$P$9,4,FALSE)</f>
        <v>2.5000000000000001E-2</v>
      </c>
      <c r="Z327" s="10">
        <v>19.2</v>
      </c>
      <c r="AA327" s="10">
        <v>3150</v>
      </c>
      <c r="AB327" s="10">
        <v>3620.4180089161773</v>
      </c>
      <c r="AC327" s="10">
        <v>12.99</v>
      </c>
      <c r="AD327" s="10">
        <v>79865</v>
      </c>
      <c r="AE327" s="10">
        <v>8146.23</v>
      </c>
      <c r="AF327" s="10">
        <v>79380</v>
      </c>
      <c r="AG327" s="10">
        <v>10001.879999999999</v>
      </c>
      <c r="AH327" s="10">
        <v>0</v>
      </c>
      <c r="AI327" s="10">
        <v>0</v>
      </c>
      <c r="AJ327" s="10">
        <v>0</v>
      </c>
      <c r="AK327" s="10">
        <v>1855.65</v>
      </c>
      <c r="AL327" s="10">
        <v>1796.115</v>
      </c>
      <c r="AM327" s="10">
        <v>1.6975183897825559</v>
      </c>
      <c r="AN327" s="10">
        <v>1.7537852531714284</v>
      </c>
      <c r="AO327" s="10">
        <v>485</v>
      </c>
      <c r="AP327" s="10">
        <v>736</v>
      </c>
      <c r="AQ327" s="10">
        <v>34.1</v>
      </c>
      <c r="AR327" s="10">
        <v>1.1200000000000001</v>
      </c>
      <c r="AS327" s="10">
        <v>1.1299999999999999</v>
      </c>
      <c r="AT327" s="10">
        <v>0.68</v>
      </c>
      <c r="AU327" s="10">
        <v>3150</v>
      </c>
      <c r="AV327" s="10">
        <v>1.1850000000000001</v>
      </c>
      <c r="AW327" s="12"/>
      <c r="AX327" s="9" t="s">
        <v>75</v>
      </c>
      <c r="AY327" s="12"/>
      <c r="AZ327" s="12" t="s">
        <v>77</v>
      </c>
      <c r="BA327" s="12"/>
      <c r="BB327" s="10">
        <v>0</v>
      </c>
      <c r="BC327" s="10">
        <v>8</v>
      </c>
      <c r="BD327" s="10">
        <v>17.97</v>
      </c>
      <c r="BE327" s="10">
        <v>0</v>
      </c>
      <c r="BF327" s="10">
        <v>0</v>
      </c>
      <c r="BG327" s="10">
        <v>0</v>
      </c>
      <c r="BH327" s="10">
        <v>0</v>
      </c>
      <c r="BI327" s="10">
        <v>2</v>
      </c>
      <c r="BJ327" s="10">
        <v>4810</v>
      </c>
      <c r="BK327" s="10">
        <v>6.1686437960884897</v>
      </c>
      <c r="BL327" s="10">
        <v>2.3487730745932387</v>
      </c>
      <c r="BM327" s="10">
        <v>74</v>
      </c>
      <c r="BN327" s="9" t="s">
        <v>78</v>
      </c>
      <c r="BO327" s="9" t="s">
        <v>78</v>
      </c>
      <c r="BP327" s="12"/>
      <c r="BQ327" s="12"/>
    </row>
    <row r="328" spans="1:69" s="13" customFormat="1" ht="15" customHeight="1" x14ac:dyDescent="0.25">
      <c r="A328" s="9" t="s">
        <v>65</v>
      </c>
      <c r="B328" s="9" t="s">
        <v>66</v>
      </c>
      <c r="C328" s="9" t="s">
        <v>188</v>
      </c>
      <c r="D328" s="9" t="s">
        <v>187</v>
      </c>
      <c r="E328" s="9" t="s">
        <v>69</v>
      </c>
      <c r="F328" s="10">
        <v>3.63</v>
      </c>
      <c r="G328" s="10">
        <v>4.2699999999999996</v>
      </c>
      <c r="H328" s="9" t="s">
        <v>86</v>
      </c>
      <c r="I328" s="9"/>
      <c r="J328" s="10">
        <v>2014</v>
      </c>
      <c r="K328" s="9" t="s">
        <v>185</v>
      </c>
      <c r="L328" s="11">
        <v>42250</v>
      </c>
      <c r="M328" s="11">
        <v>42277</v>
      </c>
      <c r="N328" s="10">
        <v>121.78</v>
      </c>
      <c r="O328" s="10">
        <v>143.74</v>
      </c>
      <c r="P328" s="10">
        <v>148.01</v>
      </c>
      <c r="Q328" s="10">
        <v>-2.88</v>
      </c>
      <c r="R328" s="10">
        <v>146.19</v>
      </c>
      <c r="S328" s="10">
        <v>157.47999999999999</v>
      </c>
      <c r="T328" s="9" t="s">
        <v>115</v>
      </c>
      <c r="U328" s="9" t="s">
        <v>109</v>
      </c>
      <c r="V328" s="9" t="s">
        <v>110</v>
      </c>
      <c r="W328" s="10">
        <f>VLOOKUP(V328,Tables!$M$2:$N$9,2,FALSE)</f>
        <v>0.42</v>
      </c>
      <c r="X328" s="10">
        <f>VLOOKUP(V328,Tables!$M$2:$P$9,3,FALSE)</f>
        <v>0.2</v>
      </c>
      <c r="Y328" s="10">
        <f>VLOOKUP(V328,Tables!$M$2:$P$9,4,FALSE)</f>
        <v>4.2000000000000003E-2</v>
      </c>
      <c r="Z328" s="10">
        <v>18.329999999999998</v>
      </c>
      <c r="AA328" s="10">
        <v>3637.5</v>
      </c>
      <c r="AB328" s="10">
        <v>4981.5959432783802</v>
      </c>
      <c r="AC328" s="10">
        <v>26.98</v>
      </c>
      <c r="AD328" s="10">
        <v>83462</v>
      </c>
      <c r="AE328" s="10">
        <v>10164.00236</v>
      </c>
      <c r="AF328" s="10">
        <v>83141</v>
      </c>
      <c r="AG328" s="10">
        <v>11950.68734</v>
      </c>
      <c r="AH328" s="10">
        <v>0</v>
      </c>
      <c r="AI328" s="10">
        <v>0</v>
      </c>
      <c r="AJ328" s="10">
        <v>0</v>
      </c>
      <c r="AK328" s="10">
        <v>1786.68498</v>
      </c>
      <c r="AL328" s="10">
        <v>1990.3804299999999</v>
      </c>
      <c r="AM328" s="10">
        <v>2.0358933111980377</v>
      </c>
      <c r="AN328" s="10">
        <v>1.8275400748388588</v>
      </c>
      <c r="AO328" s="10">
        <v>320</v>
      </c>
      <c r="AP328" s="10">
        <v>685</v>
      </c>
      <c r="AQ328" s="10">
        <v>53.28</v>
      </c>
      <c r="AR328" s="10">
        <v>1.22</v>
      </c>
      <c r="AS328" s="10">
        <v>1.21</v>
      </c>
      <c r="AT328" s="10">
        <v>0.61</v>
      </c>
      <c r="AU328" s="10">
        <v>3312.5</v>
      </c>
      <c r="AV328" s="10">
        <v>1.1100000000000001</v>
      </c>
      <c r="AW328" s="12"/>
      <c r="AX328" s="9" t="s">
        <v>75</v>
      </c>
      <c r="AY328" s="12"/>
      <c r="AZ328" s="12" t="s">
        <v>77</v>
      </c>
      <c r="BA328" s="12"/>
      <c r="BB328" s="10">
        <v>0</v>
      </c>
      <c r="BC328" s="10">
        <v>7</v>
      </c>
      <c r="BD328" s="10">
        <v>26.25</v>
      </c>
      <c r="BE328" s="10">
        <v>0</v>
      </c>
      <c r="BF328" s="10">
        <v>0</v>
      </c>
      <c r="BG328" s="10">
        <v>1</v>
      </c>
      <c r="BH328" s="10">
        <v>0</v>
      </c>
      <c r="BI328" s="10">
        <v>1</v>
      </c>
      <c r="BJ328" s="10">
        <v>9765</v>
      </c>
      <c r="BK328" s="10">
        <v>11.08399545970488</v>
      </c>
      <c r="BL328" s="10">
        <v>1.5560095615113458</v>
      </c>
      <c r="BM328" s="10">
        <v>403</v>
      </c>
      <c r="BN328" s="9" t="s">
        <v>78</v>
      </c>
      <c r="BO328" s="9" t="s">
        <v>78</v>
      </c>
      <c r="BP328" s="12"/>
      <c r="BQ328" s="12"/>
    </row>
    <row r="329" spans="1:69" s="13" customFormat="1" ht="15" customHeight="1" x14ac:dyDescent="0.25">
      <c r="A329" s="9" t="s">
        <v>65</v>
      </c>
      <c r="B329" s="9" t="s">
        <v>66</v>
      </c>
      <c r="C329" s="9" t="s">
        <v>188</v>
      </c>
      <c r="D329" s="9" t="s">
        <v>239</v>
      </c>
      <c r="E329" s="9" t="s">
        <v>69</v>
      </c>
      <c r="F329" s="10">
        <v>4.24</v>
      </c>
      <c r="G329" s="10">
        <v>7.91</v>
      </c>
      <c r="H329" s="9" t="s">
        <v>86</v>
      </c>
      <c r="I329" s="9"/>
      <c r="J329" s="10">
        <v>2014</v>
      </c>
      <c r="K329" s="9" t="s">
        <v>119</v>
      </c>
      <c r="L329" s="11">
        <v>42153</v>
      </c>
      <c r="M329" s="11">
        <v>42228</v>
      </c>
      <c r="N329" s="10">
        <v>97.87</v>
      </c>
      <c r="O329" s="10">
        <v>184.64</v>
      </c>
      <c r="P329" s="10">
        <v>169.2</v>
      </c>
      <c r="Q329" s="10">
        <v>9.1300000000000008</v>
      </c>
      <c r="R329" s="10">
        <v>173.97</v>
      </c>
      <c r="S329" s="10">
        <v>184.06</v>
      </c>
      <c r="T329" s="9" t="s">
        <v>81</v>
      </c>
      <c r="U329" s="9" t="s">
        <v>82</v>
      </c>
      <c r="V329" s="9" t="s">
        <v>74</v>
      </c>
      <c r="W329" s="10">
        <f>VLOOKUP(V329,Tables!$M$2:$N$9,2,FALSE)</f>
        <v>0.44</v>
      </c>
      <c r="X329" s="10">
        <f>VLOOKUP(V329,Tables!$M$2:$P$9,3,FALSE)</f>
        <v>0.19</v>
      </c>
      <c r="Y329" s="10">
        <f>VLOOKUP(V329,Tables!$M$2:$P$9,4,FALSE)</f>
        <v>2.5000000000000001E-2</v>
      </c>
      <c r="Z329" s="10">
        <v>19.2</v>
      </c>
      <c r="AA329" s="10">
        <v>14662.5</v>
      </c>
      <c r="AB329" s="10">
        <v>17858.84694054905</v>
      </c>
      <c r="AC329" s="10">
        <v>17.899999999999999</v>
      </c>
      <c r="AD329" s="10">
        <v>121178</v>
      </c>
      <c r="AE329" s="10">
        <v>11859.690860000001</v>
      </c>
      <c r="AF329" s="10">
        <v>119973</v>
      </c>
      <c r="AG329" s="10">
        <v>22151.814719999998</v>
      </c>
      <c r="AH329" s="10">
        <v>0</v>
      </c>
      <c r="AI329" s="10">
        <v>0</v>
      </c>
      <c r="AJ329" s="10">
        <v>0</v>
      </c>
      <c r="AK329" s="10">
        <v>10292.12386</v>
      </c>
      <c r="AL329" s="10">
        <v>9012.0119500000001</v>
      </c>
      <c r="AM329" s="10">
        <v>1.4246330688834132</v>
      </c>
      <c r="AN329" s="10">
        <v>1.6269951794726594</v>
      </c>
      <c r="AO329" s="10">
        <v>1205</v>
      </c>
      <c r="AP329" s="10">
        <v>2735</v>
      </c>
      <c r="AQ329" s="10">
        <v>55.94</v>
      </c>
      <c r="AR329" s="10">
        <v>1.19</v>
      </c>
      <c r="AS329" s="10">
        <v>1.23</v>
      </c>
      <c r="AT329" s="10">
        <v>0.85</v>
      </c>
      <c r="AU329" s="10">
        <v>14412.5</v>
      </c>
      <c r="AV329" s="10">
        <v>1.1399999999999999</v>
      </c>
      <c r="AW329" s="9" t="s">
        <v>178</v>
      </c>
      <c r="AX329" s="9" t="s">
        <v>75</v>
      </c>
      <c r="AY329" s="12"/>
      <c r="AZ329" s="12" t="s">
        <v>77</v>
      </c>
      <c r="BA329" s="12"/>
      <c r="BB329" s="10">
        <v>0</v>
      </c>
      <c r="BC329" s="10">
        <v>10</v>
      </c>
      <c r="BD329" s="10">
        <v>23.04</v>
      </c>
      <c r="BE329" s="10">
        <v>0</v>
      </c>
      <c r="BF329" s="10">
        <v>0</v>
      </c>
      <c r="BG329" s="10">
        <v>1</v>
      </c>
      <c r="BH329" s="10">
        <v>0</v>
      </c>
      <c r="BI329" s="10">
        <v>1</v>
      </c>
      <c r="BJ329" s="10">
        <v>14328.24</v>
      </c>
      <c r="BK329" s="10">
        <v>11.838841756303408</v>
      </c>
      <c r="BL329" s="10">
        <v>1.3265478301905562</v>
      </c>
      <c r="BM329" s="10">
        <v>2008</v>
      </c>
      <c r="BN329" s="9" t="s">
        <v>78</v>
      </c>
      <c r="BO329" s="9" t="s">
        <v>78</v>
      </c>
      <c r="BP329" s="12"/>
      <c r="BQ329" s="12"/>
    </row>
    <row r="330" spans="1:69" s="13" customFormat="1" ht="15" customHeight="1" x14ac:dyDescent="0.25">
      <c r="A330" s="9" t="s">
        <v>65</v>
      </c>
      <c r="B330" s="9" t="s">
        <v>66</v>
      </c>
      <c r="C330" s="9" t="s">
        <v>180</v>
      </c>
      <c r="D330" s="9" t="s">
        <v>177</v>
      </c>
      <c r="E330" s="9" t="s">
        <v>69</v>
      </c>
      <c r="F330" s="10">
        <v>4.4000000000000004</v>
      </c>
      <c r="G330" s="10">
        <v>5.59</v>
      </c>
      <c r="H330" s="9" t="s">
        <v>86</v>
      </c>
      <c r="I330" s="9"/>
      <c r="J330" s="10">
        <v>2014</v>
      </c>
      <c r="K330" s="9" t="s">
        <v>119</v>
      </c>
      <c r="L330" s="11">
        <v>42234</v>
      </c>
      <c r="M330" s="11">
        <v>42277</v>
      </c>
      <c r="N330" s="10">
        <v>182.85</v>
      </c>
      <c r="O330" s="10">
        <v>229.5</v>
      </c>
      <c r="P330" s="10">
        <v>238.53</v>
      </c>
      <c r="Q330" s="10">
        <v>-3.79</v>
      </c>
      <c r="R330" s="10">
        <v>243.82</v>
      </c>
      <c r="S330" s="10">
        <v>249.69</v>
      </c>
      <c r="T330" s="9" t="s">
        <v>115</v>
      </c>
      <c r="U330" s="9" t="s">
        <v>109</v>
      </c>
      <c r="V330" s="9" t="s">
        <v>110</v>
      </c>
      <c r="W330" s="10">
        <f>VLOOKUP(V330,Tables!$M$2:$N$9,2,FALSE)</f>
        <v>0.42</v>
      </c>
      <c r="X330" s="10">
        <f>VLOOKUP(V330,Tables!$M$2:$P$9,3,FALSE)</f>
        <v>0.2</v>
      </c>
      <c r="Y330" s="10">
        <f>VLOOKUP(V330,Tables!$M$2:$P$9,4,FALSE)</f>
        <v>4.2000000000000003E-2</v>
      </c>
      <c r="Z330" s="10">
        <v>18.329999999999998</v>
      </c>
      <c r="AA330" s="10">
        <v>24362.5</v>
      </c>
      <c r="AB330" s="10">
        <v>29393.211766465647</v>
      </c>
      <c r="AC330" s="10">
        <v>17.12</v>
      </c>
      <c r="AD330" s="10">
        <v>240492</v>
      </c>
      <c r="AE330" s="10">
        <v>43973.962200000002</v>
      </c>
      <c r="AF330" s="10">
        <v>243675</v>
      </c>
      <c r="AG330" s="10">
        <v>55923.412499999999</v>
      </c>
      <c r="AH330" s="10">
        <v>0</v>
      </c>
      <c r="AI330" s="10">
        <v>0</v>
      </c>
      <c r="AJ330" s="10">
        <v>0</v>
      </c>
      <c r="AK330" s="10">
        <v>11949.4503</v>
      </c>
      <c r="AL330" s="10">
        <v>15438.8763</v>
      </c>
      <c r="AM330" s="10">
        <v>2.038796713519115</v>
      </c>
      <c r="AN330" s="10">
        <v>1.5779969686006201</v>
      </c>
      <c r="AO330" s="10">
        <v>815</v>
      </c>
      <c r="AP330" s="10">
        <v>2336</v>
      </c>
      <c r="AQ330" s="10">
        <v>65.11</v>
      </c>
      <c r="AR330" s="10">
        <v>1.1399999999999999</v>
      </c>
      <c r="AS330" s="10">
        <v>1.1000000000000001</v>
      </c>
      <c r="AT330" s="10">
        <v>0.53</v>
      </c>
      <c r="AU330" s="10">
        <v>15675</v>
      </c>
      <c r="AV330" s="10">
        <v>1.1100000000000001</v>
      </c>
      <c r="AW330" s="9" t="s">
        <v>154</v>
      </c>
      <c r="AX330" s="9" t="s">
        <v>75</v>
      </c>
      <c r="AY330" s="12"/>
      <c r="AZ330" s="12" t="s">
        <v>77</v>
      </c>
      <c r="BA330" s="12"/>
      <c r="BB330" s="10">
        <v>0</v>
      </c>
      <c r="BC330" s="10">
        <v>8</v>
      </c>
      <c r="BD330" s="10">
        <v>26.23</v>
      </c>
      <c r="BE330" s="10">
        <v>0</v>
      </c>
      <c r="BF330" s="10">
        <v>0</v>
      </c>
      <c r="BG330" s="10">
        <v>2</v>
      </c>
      <c r="BH330" s="10">
        <v>0</v>
      </c>
      <c r="BI330" s="10">
        <v>1</v>
      </c>
      <c r="BJ330" s="10">
        <v>25518.01</v>
      </c>
      <c r="BK330" s="10">
        <v>10.749806050287402</v>
      </c>
      <c r="BL330" s="10">
        <v>1.6179284145780293</v>
      </c>
      <c r="BM330" s="10">
        <v>1356</v>
      </c>
      <c r="BN330" s="9" t="s">
        <v>78</v>
      </c>
      <c r="BO330" s="9" t="s">
        <v>78</v>
      </c>
      <c r="BP330" s="12"/>
      <c r="BQ330" s="12"/>
    </row>
    <row r="331" spans="1:69" s="13" customFormat="1" ht="15" customHeight="1" x14ac:dyDescent="0.25">
      <c r="A331" s="9" t="s">
        <v>65</v>
      </c>
      <c r="B331" s="9" t="s">
        <v>66</v>
      </c>
      <c r="C331" s="9" t="s">
        <v>180</v>
      </c>
      <c r="D331" s="9" t="s">
        <v>177</v>
      </c>
      <c r="E331" s="9" t="s">
        <v>69</v>
      </c>
      <c r="F331" s="10">
        <v>5.59</v>
      </c>
      <c r="G331" s="10">
        <v>5.77</v>
      </c>
      <c r="H331" s="9" t="s">
        <v>86</v>
      </c>
      <c r="I331" s="9"/>
      <c r="J331" s="10">
        <v>2014</v>
      </c>
      <c r="K331" s="9" t="s">
        <v>119</v>
      </c>
      <c r="L331" s="11">
        <v>42277</v>
      </c>
      <c r="M331" s="11">
        <v>42285</v>
      </c>
      <c r="N331" s="10">
        <v>229.5</v>
      </c>
      <c r="O331" s="10">
        <v>237.01</v>
      </c>
      <c r="P331" s="10">
        <v>240.35</v>
      </c>
      <c r="Q331" s="10">
        <v>-1.39</v>
      </c>
      <c r="R331" s="10">
        <v>238.47</v>
      </c>
      <c r="S331" s="10">
        <v>242.75</v>
      </c>
      <c r="T331" s="9" t="s">
        <v>115</v>
      </c>
      <c r="U331" s="9" t="s">
        <v>109</v>
      </c>
      <c r="V331" s="9" t="s">
        <v>110</v>
      </c>
      <c r="W331" s="10">
        <f>VLOOKUP(V331,Tables!$M$2:$N$9,2,FALSE)</f>
        <v>0.42</v>
      </c>
      <c r="X331" s="10">
        <f>VLOOKUP(V331,Tables!$M$2:$P$9,3,FALSE)</f>
        <v>0.2</v>
      </c>
      <c r="Y331" s="10">
        <f>VLOOKUP(V331,Tables!$M$2:$P$9,4,FALSE)</f>
        <v>4.2000000000000003E-2</v>
      </c>
      <c r="Z331" s="10">
        <v>18.329999999999998</v>
      </c>
      <c r="AA331" s="10">
        <v>4900</v>
      </c>
      <c r="AB331" s="10">
        <v>5989.7824894313271</v>
      </c>
      <c r="AC331" s="10">
        <v>18.190000000000001</v>
      </c>
      <c r="AD331" s="10">
        <v>243675</v>
      </c>
      <c r="AE331" s="10">
        <v>55923.412499999999</v>
      </c>
      <c r="AF331" s="10">
        <v>243475</v>
      </c>
      <c r="AG331" s="10">
        <v>57706.009749999997</v>
      </c>
      <c r="AH331" s="10">
        <v>0</v>
      </c>
      <c r="AI331" s="10">
        <v>0</v>
      </c>
      <c r="AJ331" s="10">
        <v>0</v>
      </c>
      <c r="AK331" s="10">
        <v>1782.59725</v>
      </c>
      <c r="AL331" s="10">
        <v>2138.0707499999999</v>
      </c>
      <c r="AM331" s="10">
        <v>2.7487981371002341</v>
      </c>
      <c r="AN331" s="10">
        <v>2.2917857138263549</v>
      </c>
      <c r="AO331" s="10">
        <v>290</v>
      </c>
      <c r="AP331" s="10">
        <v>414</v>
      </c>
      <c r="AQ331" s="10">
        <v>29.95</v>
      </c>
      <c r="AR331" s="10">
        <v>1.08</v>
      </c>
      <c r="AS331" s="10">
        <v>1.07</v>
      </c>
      <c r="AT331" s="10">
        <v>0.4</v>
      </c>
      <c r="AU331" s="10">
        <v>4900</v>
      </c>
      <c r="AV331" s="10">
        <v>1.1100000000000001</v>
      </c>
      <c r="AW331" s="9" t="s">
        <v>154</v>
      </c>
      <c r="AX331" s="9" t="s">
        <v>75</v>
      </c>
      <c r="AY331" s="12"/>
      <c r="AZ331" s="12" t="s">
        <v>77</v>
      </c>
      <c r="BA331" s="12"/>
      <c r="BB331" s="10">
        <v>0</v>
      </c>
      <c r="BC331" s="10">
        <v>1</v>
      </c>
      <c r="BD331" s="10">
        <v>25.2</v>
      </c>
      <c r="BE331" s="10">
        <v>0</v>
      </c>
      <c r="BF331" s="10">
        <v>0</v>
      </c>
      <c r="BG331" s="10">
        <v>0</v>
      </c>
      <c r="BH331" s="10">
        <v>0</v>
      </c>
      <c r="BI331" s="10">
        <v>2</v>
      </c>
      <c r="BJ331" s="10">
        <v>25718.01</v>
      </c>
      <c r="BK331" s="10">
        <v>10.83405874906985</v>
      </c>
      <c r="BL331" s="10">
        <v>1.6429664791845195</v>
      </c>
      <c r="BM331" s="10">
        <v>538</v>
      </c>
      <c r="BN331" s="9" t="s">
        <v>78</v>
      </c>
      <c r="BO331" s="9" t="s">
        <v>78</v>
      </c>
      <c r="BP331" s="12"/>
      <c r="BQ331" s="12"/>
    </row>
    <row r="332" spans="1:69" s="13" customFormat="1" ht="15" customHeight="1" x14ac:dyDescent="0.25">
      <c r="A332" s="9" t="s">
        <v>65</v>
      </c>
      <c r="B332" s="9" t="s">
        <v>66</v>
      </c>
      <c r="C332" s="9" t="s">
        <v>172</v>
      </c>
      <c r="D332" s="9" t="s">
        <v>171</v>
      </c>
      <c r="E332" s="9" t="s">
        <v>69</v>
      </c>
      <c r="F332" s="10">
        <v>4.04</v>
      </c>
      <c r="G332" s="10">
        <v>4.41</v>
      </c>
      <c r="H332" s="9" t="s">
        <v>86</v>
      </c>
      <c r="I332" s="9"/>
      <c r="J332" s="10">
        <v>2014</v>
      </c>
      <c r="K332" s="9" t="s">
        <v>147</v>
      </c>
      <c r="L332" s="11">
        <v>42261</v>
      </c>
      <c r="M332" s="11">
        <v>42277</v>
      </c>
      <c r="N332" s="10">
        <v>195.39</v>
      </c>
      <c r="O332" s="10">
        <v>211</v>
      </c>
      <c r="P332" s="10">
        <v>216.29</v>
      </c>
      <c r="Q332" s="10">
        <v>-2.4500000000000002</v>
      </c>
      <c r="R332" s="10">
        <v>221.98</v>
      </c>
      <c r="S332" s="10">
        <v>222.02</v>
      </c>
      <c r="T332" s="9" t="s">
        <v>81</v>
      </c>
      <c r="U332" s="9" t="s">
        <v>82</v>
      </c>
      <c r="V332" s="9" t="s">
        <v>74</v>
      </c>
      <c r="W332" s="10">
        <f>VLOOKUP(V332,Tables!$M$2:$N$9,2,FALSE)</f>
        <v>0.44</v>
      </c>
      <c r="X332" s="10">
        <f>VLOOKUP(V332,Tables!$M$2:$P$9,3,FALSE)</f>
        <v>0.19</v>
      </c>
      <c r="Y332" s="10">
        <f>VLOOKUP(V332,Tables!$M$2:$P$9,4,FALSE)</f>
        <v>2.5000000000000001E-2</v>
      </c>
      <c r="Z332" s="10">
        <v>19.2</v>
      </c>
      <c r="AA332" s="10">
        <v>7775</v>
      </c>
      <c r="AB332" s="10">
        <v>9926.9250878945477</v>
      </c>
      <c r="AC332" s="10">
        <v>21.68</v>
      </c>
      <c r="AD332" s="10">
        <v>206602</v>
      </c>
      <c r="AE332" s="10">
        <v>40367.964780000002</v>
      </c>
      <c r="AF332" s="10">
        <v>209137</v>
      </c>
      <c r="AG332" s="10">
        <v>44127.906999999999</v>
      </c>
      <c r="AH332" s="10">
        <v>0</v>
      </c>
      <c r="AI332" s="10">
        <v>0</v>
      </c>
      <c r="AJ332" s="10">
        <v>0</v>
      </c>
      <c r="AK332" s="10">
        <v>3759.9422199999999</v>
      </c>
      <c r="AL332" s="10">
        <v>6056.2664800000002</v>
      </c>
      <c r="AM332" s="10">
        <v>2.0678509256453412</v>
      </c>
      <c r="AN332" s="10">
        <v>1.2837942362139918</v>
      </c>
      <c r="AO332" s="10">
        <v>465</v>
      </c>
      <c r="AP332" s="10">
        <v>730</v>
      </c>
      <c r="AQ332" s="10">
        <v>36.299999999999997</v>
      </c>
      <c r="AR332" s="10">
        <v>1.1499999999999999</v>
      </c>
      <c r="AS332" s="10">
        <v>1.1200000000000001</v>
      </c>
      <c r="AT332" s="10">
        <v>0.48</v>
      </c>
      <c r="AU332" s="10">
        <v>7775</v>
      </c>
      <c r="AV332" s="10">
        <v>1.1399999999999999</v>
      </c>
      <c r="AW332" s="12"/>
      <c r="AX332" s="9" t="s">
        <v>75</v>
      </c>
      <c r="AY332" s="12"/>
      <c r="AZ332" s="12" t="s">
        <v>77</v>
      </c>
      <c r="BA332" s="12"/>
      <c r="BB332" s="10">
        <v>0</v>
      </c>
      <c r="BC332" s="10">
        <v>3</v>
      </c>
      <c r="BD332" s="10">
        <v>26</v>
      </c>
      <c r="BE332" s="10">
        <v>0</v>
      </c>
      <c r="BF332" s="10">
        <v>0</v>
      </c>
      <c r="BG332" s="10">
        <v>2</v>
      </c>
      <c r="BH332" s="10">
        <v>0</v>
      </c>
      <c r="BI332" s="10">
        <v>1</v>
      </c>
      <c r="BJ332" s="10">
        <v>29188</v>
      </c>
      <c r="BK332" s="10">
        <v>13.820075757575758</v>
      </c>
      <c r="BL332" s="10">
        <v>1.5934154011469421</v>
      </c>
      <c r="BM332" s="10">
        <v>1160</v>
      </c>
      <c r="BN332" s="9" t="s">
        <v>78</v>
      </c>
      <c r="BO332" s="9" t="s">
        <v>78</v>
      </c>
      <c r="BP332" s="12"/>
      <c r="BQ332" s="12"/>
    </row>
    <row r="333" spans="1:69" s="13" customFormat="1" ht="15" customHeight="1" x14ac:dyDescent="0.25">
      <c r="A333" s="9" t="s">
        <v>65</v>
      </c>
      <c r="B333" s="9" t="s">
        <v>66</v>
      </c>
      <c r="C333" s="9" t="s">
        <v>172</v>
      </c>
      <c r="D333" s="9" t="s">
        <v>171</v>
      </c>
      <c r="E333" s="9" t="s">
        <v>69</v>
      </c>
      <c r="F333" s="10">
        <v>4.41</v>
      </c>
      <c r="G333" s="10">
        <v>4.75</v>
      </c>
      <c r="H333" s="9" t="s">
        <v>86</v>
      </c>
      <c r="I333" s="9"/>
      <c r="J333" s="10">
        <v>2014</v>
      </c>
      <c r="K333" s="9" t="s">
        <v>147</v>
      </c>
      <c r="L333" s="11">
        <v>42277</v>
      </c>
      <c r="M333" s="11">
        <v>42285</v>
      </c>
      <c r="N333" s="10">
        <v>211</v>
      </c>
      <c r="O333" s="10">
        <v>227.15</v>
      </c>
      <c r="P333" s="10">
        <v>223.17</v>
      </c>
      <c r="Q333" s="10">
        <v>1.78</v>
      </c>
      <c r="R333" s="10">
        <v>221.24</v>
      </c>
      <c r="S333" s="10">
        <v>224.62</v>
      </c>
      <c r="T333" s="9" t="s">
        <v>81</v>
      </c>
      <c r="U333" s="9" t="s">
        <v>82</v>
      </c>
      <c r="V333" s="9" t="s">
        <v>74</v>
      </c>
      <c r="W333" s="10">
        <f>VLOOKUP(V333,Tables!$M$2:$N$9,2,FALSE)</f>
        <v>0.44</v>
      </c>
      <c r="X333" s="10">
        <f>VLOOKUP(V333,Tables!$M$2:$P$9,3,FALSE)</f>
        <v>0.19</v>
      </c>
      <c r="Y333" s="10">
        <f>VLOOKUP(V333,Tables!$M$2:$P$9,4,FALSE)</f>
        <v>2.5000000000000001E-2</v>
      </c>
      <c r="Z333" s="10">
        <v>19.2</v>
      </c>
      <c r="AA333" s="10">
        <v>4650</v>
      </c>
      <c r="AB333" s="10">
        <v>5206.2521130532932</v>
      </c>
      <c r="AC333" s="10">
        <v>10.68</v>
      </c>
      <c r="AD333" s="10">
        <v>209137</v>
      </c>
      <c r="AE333" s="10">
        <v>44127.906999999999</v>
      </c>
      <c r="AF333" s="10">
        <v>208947</v>
      </c>
      <c r="AG333" s="10">
        <v>47462.311049999997</v>
      </c>
      <c r="AH333" s="10">
        <v>0</v>
      </c>
      <c r="AI333" s="10">
        <v>0</v>
      </c>
      <c r="AJ333" s="10">
        <v>0</v>
      </c>
      <c r="AK333" s="10">
        <v>3334.4040500000001</v>
      </c>
      <c r="AL333" s="10">
        <v>2099.5272799999998</v>
      </c>
      <c r="AM333" s="10">
        <v>1.3945520489635921</v>
      </c>
      <c r="AN333" s="10">
        <v>2.214784272772107</v>
      </c>
      <c r="AO333" s="10">
        <v>275</v>
      </c>
      <c r="AP333" s="10">
        <v>360</v>
      </c>
      <c r="AQ333" s="10">
        <v>23.61</v>
      </c>
      <c r="AR333" s="10">
        <v>1.27</v>
      </c>
      <c r="AS333" s="10">
        <v>1.29</v>
      </c>
      <c r="AT333" s="10">
        <v>0.92</v>
      </c>
      <c r="AU333" s="10">
        <v>4650</v>
      </c>
      <c r="AV333" s="10">
        <v>1.1399999999999999</v>
      </c>
      <c r="AW333" s="12"/>
      <c r="AX333" s="9" t="s">
        <v>75</v>
      </c>
      <c r="AY333" s="12"/>
      <c r="AZ333" s="12" t="s">
        <v>77</v>
      </c>
      <c r="BA333" s="12"/>
      <c r="BB333" s="10">
        <v>0</v>
      </c>
      <c r="BC333" s="10">
        <v>1</v>
      </c>
      <c r="BD333" s="10">
        <v>25.2</v>
      </c>
      <c r="BE333" s="10">
        <v>0</v>
      </c>
      <c r="BF333" s="10">
        <v>0</v>
      </c>
      <c r="BG333" s="10">
        <v>0</v>
      </c>
      <c r="BH333" s="10">
        <v>0</v>
      </c>
      <c r="BI333" s="10">
        <v>2</v>
      </c>
      <c r="BJ333" s="10">
        <v>29378</v>
      </c>
      <c r="BK333" s="10">
        <v>13.910037878787879</v>
      </c>
      <c r="BL333" s="10">
        <v>1.5662240012719333</v>
      </c>
      <c r="BM333" s="10">
        <v>1670</v>
      </c>
      <c r="BN333" s="9" t="s">
        <v>78</v>
      </c>
      <c r="BO333" s="9" t="s">
        <v>78</v>
      </c>
      <c r="BP333" s="12"/>
      <c r="BQ333" s="12"/>
    </row>
    <row r="334" spans="1:69" s="13" customFormat="1" ht="15" customHeight="1" x14ac:dyDescent="0.25">
      <c r="A334" s="9" t="s">
        <v>65</v>
      </c>
      <c r="B334" s="9" t="s">
        <v>66</v>
      </c>
      <c r="C334" s="9" t="s">
        <v>203</v>
      </c>
      <c r="D334" s="9" t="s">
        <v>201</v>
      </c>
      <c r="E334" s="9" t="s">
        <v>69</v>
      </c>
      <c r="F334" s="10">
        <v>5.64</v>
      </c>
      <c r="G334" s="10">
        <v>10.09</v>
      </c>
      <c r="H334" s="9" t="s">
        <v>86</v>
      </c>
      <c r="I334" s="9" t="s">
        <v>202</v>
      </c>
      <c r="J334" s="10">
        <v>2014</v>
      </c>
      <c r="K334" s="9" t="s">
        <v>88</v>
      </c>
      <c r="L334" s="11">
        <v>42129</v>
      </c>
      <c r="M334" s="11">
        <v>42277</v>
      </c>
      <c r="N334" s="10">
        <v>213.36</v>
      </c>
      <c r="O334" s="10">
        <v>387.5</v>
      </c>
      <c r="P334" s="10">
        <v>399.7</v>
      </c>
      <c r="Q334" s="10">
        <v>-3.05</v>
      </c>
      <c r="R334" s="10">
        <v>409.34</v>
      </c>
      <c r="S334" s="10">
        <v>416.28</v>
      </c>
      <c r="T334" s="9" t="s">
        <v>83</v>
      </c>
      <c r="U334" s="9" t="s">
        <v>82</v>
      </c>
      <c r="V334" s="9" t="s">
        <v>74</v>
      </c>
      <c r="W334" s="10">
        <f>VLOOKUP(V334,Tables!$M$2:$N$9,2,FALSE)</f>
        <v>0.44</v>
      </c>
      <c r="X334" s="10">
        <f>VLOOKUP(V334,Tables!$M$2:$P$9,3,FALSE)</f>
        <v>0.19</v>
      </c>
      <c r="Y334" s="10">
        <f>VLOOKUP(V334,Tables!$M$2:$P$9,4,FALSE)</f>
        <v>2.5000000000000001E-2</v>
      </c>
      <c r="Z334" s="10">
        <v>19.2</v>
      </c>
      <c r="AA334" s="10">
        <v>99945</v>
      </c>
      <c r="AB334" s="10">
        <v>110012.23989107461</v>
      </c>
      <c r="AC334" s="10">
        <v>9.15</v>
      </c>
      <c r="AD334" s="10">
        <v>264219</v>
      </c>
      <c r="AE334" s="10">
        <v>56373.76584</v>
      </c>
      <c r="AF334" s="10">
        <v>260262</v>
      </c>
      <c r="AG334" s="10">
        <v>100851.52499999999</v>
      </c>
      <c r="AH334" s="10">
        <v>0</v>
      </c>
      <c r="AI334" s="10">
        <v>0</v>
      </c>
      <c r="AJ334" s="10">
        <v>0</v>
      </c>
      <c r="AK334" s="10">
        <v>44477.759160000001</v>
      </c>
      <c r="AL334" s="10">
        <v>50161.881240000002</v>
      </c>
      <c r="AM334" s="10">
        <v>2.2470781327015037</v>
      </c>
      <c r="AN334" s="10">
        <v>1.9924491970668363</v>
      </c>
      <c r="AO334" s="10">
        <v>4020</v>
      </c>
      <c r="AP334" s="10">
        <v>7449</v>
      </c>
      <c r="AQ334" s="10">
        <v>46.03</v>
      </c>
      <c r="AR334" s="10">
        <v>0.88</v>
      </c>
      <c r="AS334" s="10">
        <v>0.86</v>
      </c>
      <c r="AT334" s="10">
        <v>0.4</v>
      </c>
      <c r="AU334" s="10">
        <v>74682.5</v>
      </c>
      <c r="AV334" s="10">
        <v>1.139</v>
      </c>
      <c r="AW334" s="12"/>
      <c r="AX334" s="9" t="s">
        <v>75</v>
      </c>
      <c r="AY334" s="12"/>
      <c r="AZ334" s="12" t="s">
        <v>77</v>
      </c>
      <c r="BA334" s="12"/>
      <c r="BB334" s="10">
        <v>0</v>
      </c>
      <c r="BC334" s="10">
        <v>17</v>
      </c>
      <c r="BD334" s="10">
        <v>23.47</v>
      </c>
      <c r="BE334" s="10">
        <v>0</v>
      </c>
      <c r="BF334" s="10">
        <v>0</v>
      </c>
      <c r="BG334" s="10">
        <v>0</v>
      </c>
      <c r="BH334" s="10">
        <v>0</v>
      </c>
      <c r="BI334" s="10">
        <v>2</v>
      </c>
      <c r="BJ334" s="10">
        <v>59534.99</v>
      </c>
      <c r="BK334" s="10">
        <v>20.758364714086472</v>
      </c>
      <c r="BL334" s="10">
        <v>1.9449782847534276</v>
      </c>
      <c r="BM334" s="10">
        <v>1594</v>
      </c>
      <c r="BN334" s="9" t="s">
        <v>78</v>
      </c>
      <c r="BO334" s="9" t="s">
        <v>78</v>
      </c>
      <c r="BP334" s="12"/>
      <c r="BQ334" s="12"/>
    </row>
    <row r="335" spans="1:69" s="13" customFormat="1" ht="15" customHeight="1" x14ac:dyDescent="0.25">
      <c r="A335" s="9" t="s">
        <v>65</v>
      </c>
      <c r="B335" s="9" t="s">
        <v>66</v>
      </c>
      <c r="C335" s="9" t="s">
        <v>203</v>
      </c>
      <c r="D335" s="9" t="s">
        <v>201</v>
      </c>
      <c r="E335" s="9" t="s">
        <v>69</v>
      </c>
      <c r="F335" s="10">
        <v>10.09</v>
      </c>
      <c r="G335" s="10">
        <v>11</v>
      </c>
      <c r="H335" s="9" t="s">
        <v>86</v>
      </c>
      <c r="I335" s="9" t="s">
        <v>202</v>
      </c>
      <c r="J335" s="10">
        <v>2014</v>
      </c>
      <c r="K335" s="9" t="s">
        <v>88</v>
      </c>
      <c r="L335" s="11">
        <v>42277</v>
      </c>
      <c r="M335" s="11">
        <v>42308</v>
      </c>
      <c r="N335" s="10">
        <v>387.5</v>
      </c>
      <c r="O335" s="10">
        <v>440</v>
      </c>
      <c r="P335" s="10">
        <v>427.07</v>
      </c>
      <c r="Q335" s="10">
        <v>3.03</v>
      </c>
      <c r="R335" s="10">
        <v>447.49</v>
      </c>
      <c r="S335" s="10">
        <v>432.64</v>
      </c>
      <c r="T335" s="9" t="s">
        <v>83</v>
      </c>
      <c r="U335" s="9" t="s">
        <v>82</v>
      </c>
      <c r="V335" s="9" t="s">
        <v>74</v>
      </c>
      <c r="W335" s="10">
        <f>VLOOKUP(V335,Tables!$M$2:$N$9,2,FALSE)</f>
        <v>0.44</v>
      </c>
      <c r="X335" s="10">
        <f>VLOOKUP(V335,Tables!$M$2:$P$9,3,FALSE)</f>
        <v>0.19</v>
      </c>
      <c r="Y335" s="10">
        <f>VLOOKUP(V335,Tables!$M$2:$P$9,4,FALSE)</f>
        <v>2.5000000000000001E-2</v>
      </c>
      <c r="Z335" s="10">
        <v>19.2</v>
      </c>
      <c r="AA335" s="10">
        <v>23162.5</v>
      </c>
      <c r="AB335" s="10">
        <v>26595.618687766902</v>
      </c>
      <c r="AC335" s="10">
        <v>12.91</v>
      </c>
      <c r="AD335" s="10">
        <v>260262</v>
      </c>
      <c r="AE335" s="10">
        <v>100851.52499999999</v>
      </c>
      <c r="AF335" s="10">
        <v>249997</v>
      </c>
      <c r="AG335" s="10">
        <v>109998.68</v>
      </c>
      <c r="AH335" s="10">
        <v>3563.6708199999998</v>
      </c>
      <c r="AI335" s="10">
        <v>0</v>
      </c>
      <c r="AJ335" s="10">
        <v>0</v>
      </c>
      <c r="AK335" s="10">
        <v>12710.82582</v>
      </c>
      <c r="AL335" s="10">
        <v>14583.30335</v>
      </c>
      <c r="AM335" s="10">
        <v>1.8222655496981706</v>
      </c>
      <c r="AN335" s="10">
        <v>1.5882889798078568</v>
      </c>
      <c r="AO335" s="10">
        <v>2150</v>
      </c>
      <c r="AP335" s="10">
        <v>1555</v>
      </c>
      <c r="AQ335" s="10">
        <v>-38.26</v>
      </c>
      <c r="AR335" s="10">
        <v>0.7</v>
      </c>
      <c r="AS335" s="10">
        <v>0.53</v>
      </c>
      <c r="AT335" s="10">
        <v>0.41</v>
      </c>
      <c r="AU335" s="10">
        <v>23162.5</v>
      </c>
      <c r="AV335" s="10">
        <v>1.139</v>
      </c>
      <c r="AW335" s="12"/>
      <c r="AX335" s="9" t="s">
        <v>75</v>
      </c>
      <c r="AY335" s="12"/>
      <c r="AZ335" s="12" t="s">
        <v>77</v>
      </c>
      <c r="BA335" s="12"/>
      <c r="BB335" s="10">
        <v>0</v>
      </c>
      <c r="BC335" s="10">
        <v>5</v>
      </c>
      <c r="BD335" s="10">
        <v>24.11</v>
      </c>
      <c r="BE335" s="10">
        <v>0</v>
      </c>
      <c r="BF335" s="10">
        <v>0</v>
      </c>
      <c r="BG335" s="10">
        <v>0</v>
      </c>
      <c r="BH335" s="10">
        <v>2</v>
      </c>
      <c r="BI335" s="10">
        <v>2</v>
      </c>
      <c r="BJ335" s="10">
        <v>61444.99</v>
      </c>
      <c r="BK335" s="10">
        <v>21.424334030683404</v>
      </c>
      <c r="BL335" s="10">
        <v>1.9229498708810422</v>
      </c>
      <c r="BM335" s="10">
        <v>1018</v>
      </c>
      <c r="BN335" s="9" t="s">
        <v>78</v>
      </c>
      <c r="BO335" s="9" t="s">
        <v>78</v>
      </c>
      <c r="BP335" s="12"/>
      <c r="BQ335" s="12"/>
    </row>
    <row r="336" spans="1:69" s="13" customFormat="1" ht="15" customHeight="1" x14ac:dyDescent="0.25">
      <c r="A336" s="9" t="s">
        <v>65</v>
      </c>
      <c r="B336" s="9" t="s">
        <v>66</v>
      </c>
      <c r="C336" s="9" t="s">
        <v>107</v>
      </c>
      <c r="D336" s="9" t="s">
        <v>104</v>
      </c>
      <c r="E336" s="9" t="s">
        <v>69</v>
      </c>
      <c r="F336" s="10">
        <v>4.8499999999999996</v>
      </c>
      <c r="G336" s="10">
        <v>9.6999999999999993</v>
      </c>
      <c r="H336" s="9" t="s">
        <v>86</v>
      </c>
      <c r="I336" s="9" t="s">
        <v>105</v>
      </c>
      <c r="J336" s="10">
        <v>2014</v>
      </c>
      <c r="K336" s="9" t="s">
        <v>106</v>
      </c>
      <c r="L336" s="11">
        <v>42129</v>
      </c>
      <c r="M336" s="11">
        <v>42277</v>
      </c>
      <c r="N336" s="10">
        <v>182.65</v>
      </c>
      <c r="O336" s="10">
        <v>372.5</v>
      </c>
      <c r="P336" s="10">
        <v>374.3</v>
      </c>
      <c r="Q336" s="10">
        <v>-0.48</v>
      </c>
      <c r="R336" s="10">
        <v>386.05</v>
      </c>
      <c r="S336" s="10">
        <v>383.02</v>
      </c>
      <c r="T336" s="9" t="s">
        <v>108</v>
      </c>
      <c r="U336" s="9" t="s">
        <v>109</v>
      </c>
      <c r="V336" s="9" t="s">
        <v>110</v>
      </c>
      <c r="W336" s="10">
        <f>VLOOKUP(V336,Tables!$M$2:$N$9,2,FALSE)</f>
        <v>0.42</v>
      </c>
      <c r="X336" s="10">
        <f>VLOOKUP(V336,Tables!$M$2:$P$9,3,FALSE)</f>
        <v>0.2</v>
      </c>
      <c r="Y336" s="10">
        <f>VLOOKUP(V336,Tables!$M$2:$P$9,4,FALSE)</f>
        <v>4.2000000000000003E-2</v>
      </c>
      <c r="Z336" s="10">
        <v>18.329999999999998</v>
      </c>
      <c r="AA336" s="10">
        <v>99875</v>
      </c>
      <c r="AB336" s="10">
        <v>104891.23940164172</v>
      </c>
      <c r="AC336" s="10">
        <v>4.78</v>
      </c>
      <c r="AD336" s="10">
        <v>265590</v>
      </c>
      <c r="AE336" s="10">
        <v>48510.013500000001</v>
      </c>
      <c r="AF336" s="10">
        <v>260402</v>
      </c>
      <c r="AG336" s="10">
        <v>96999.744999999995</v>
      </c>
      <c r="AH336" s="10">
        <v>0</v>
      </c>
      <c r="AI336" s="10">
        <v>0</v>
      </c>
      <c r="AJ336" s="10">
        <v>0</v>
      </c>
      <c r="AK336" s="10">
        <v>48489.731500000002</v>
      </c>
      <c r="AL336" s="10">
        <v>52018.178599999999</v>
      </c>
      <c r="AM336" s="10">
        <v>2.0597144366534592</v>
      </c>
      <c r="AN336" s="10">
        <v>1.9200018664244427</v>
      </c>
      <c r="AO336" s="10">
        <v>5185</v>
      </c>
      <c r="AP336" s="10">
        <v>7943</v>
      </c>
      <c r="AQ336" s="10">
        <v>34.72</v>
      </c>
      <c r="AR336" s="10">
        <v>0.96</v>
      </c>
      <c r="AS336" s="10">
        <v>0.95</v>
      </c>
      <c r="AT336" s="10">
        <v>0.48</v>
      </c>
      <c r="AU336" s="10">
        <v>49150</v>
      </c>
      <c r="AV336" s="10">
        <v>1.1100000000000001</v>
      </c>
      <c r="AW336" s="12"/>
      <c r="AX336" s="9" t="s">
        <v>75</v>
      </c>
      <c r="AY336" s="12"/>
      <c r="AZ336" s="12" t="s">
        <v>77</v>
      </c>
      <c r="BA336" s="12"/>
      <c r="BB336" s="10">
        <v>0</v>
      </c>
      <c r="BC336" s="10">
        <v>18</v>
      </c>
      <c r="BD336" s="10">
        <v>23.47</v>
      </c>
      <c r="BE336" s="10">
        <v>0</v>
      </c>
      <c r="BF336" s="10">
        <v>0</v>
      </c>
      <c r="BG336" s="10">
        <v>0</v>
      </c>
      <c r="BH336" s="10">
        <v>0</v>
      </c>
      <c r="BI336" s="10">
        <v>2</v>
      </c>
      <c r="BJ336" s="10">
        <v>54620</v>
      </c>
      <c r="BK336" s="10">
        <v>19.31400351181059</v>
      </c>
      <c r="BL336" s="10">
        <v>1.9345383293160794</v>
      </c>
      <c r="BM336" s="10">
        <v>227</v>
      </c>
      <c r="BN336" s="9" t="s">
        <v>78</v>
      </c>
      <c r="BO336" s="9" t="s">
        <v>78</v>
      </c>
      <c r="BP336" s="12"/>
      <c r="BQ336" s="12"/>
    </row>
  </sheetData>
  <sortState ref="A2:BQ336">
    <sortCondition ref="C1"/>
  </sortState>
  <pageMargins left="1" right="1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7"/>
  <sheetViews>
    <sheetView topLeftCell="B1" workbookViewId="0">
      <selection activeCell="K5" sqref="K5:N5"/>
    </sheetView>
  </sheetViews>
  <sheetFormatPr defaultRowHeight="15" x14ac:dyDescent="0.25"/>
  <cols>
    <col min="1" max="1" width="22.7109375" bestFit="1" customWidth="1"/>
    <col min="2" max="3" width="12.7109375" customWidth="1"/>
    <col min="4" max="4" width="14.42578125" customWidth="1"/>
    <col min="5" max="5" width="12.42578125" customWidth="1"/>
    <col min="6" max="6" width="25.28515625" customWidth="1"/>
    <col min="7" max="7" width="17.28515625" bestFit="1" customWidth="1"/>
    <col min="9" max="9" width="13.28515625" customWidth="1"/>
    <col min="11" max="11" width="15.140625" customWidth="1"/>
    <col min="12" max="12" width="11.5703125" customWidth="1"/>
    <col min="13" max="13" width="9.7109375" customWidth="1"/>
  </cols>
  <sheetData>
    <row r="1" spans="1:14" ht="15.75" thickBot="1" x14ac:dyDescent="0.3">
      <c r="A1" s="1" t="s">
        <v>19</v>
      </c>
      <c r="B1" s="1" t="s">
        <v>20</v>
      </c>
      <c r="C1" s="1" t="s">
        <v>21</v>
      </c>
      <c r="D1" s="20" t="s">
        <v>380</v>
      </c>
      <c r="E1" s="20" t="s">
        <v>381</v>
      </c>
      <c r="F1" s="26" t="s">
        <v>382</v>
      </c>
      <c r="G1" s="27" t="s">
        <v>383</v>
      </c>
      <c r="I1" s="28"/>
    </row>
    <row r="2" spans="1:14" ht="34.5" customHeight="1" x14ac:dyDescent="0.25">
      <c r="A2" s="3" t="s">
        <v>72</v>
      </c>
      <c r="B2" s="3" t="s">
        <v>73</v>
      </c>
      <c r="C2" s="3" t="s">
        <v>74</v>
      </c>
      <c r="D2">
        <f>VLOOKUP(C2,Tables!$M$2:$P$9,2,FALSE)</f>
        <v>0.44</v>
      </c>
      <c r="E2">
        <f>VLOOKUP(C2,Tables!$M$2:$P$9,3,FALSE)</f>
        <v>0.19</v>
      </c>
      <c r="F2">
        <f>VLOOKUP(C2,Tables!$M$2:$P$9,4,FALSE)</f>
        <v>2.5000000000000001E-2</v>
      </c>
      <c r="G2">
        <f>IF(C2="IRIDA",19.2,18.33)</f>
        <v>19.2</v>
      </c>
      <c r="K2" s="30" t="s">
        <v>380</v>
      </c>
      <c r="L2" s="30" t="s">
        <v>381</v>
      </c>
      <c r="M2" s="31" t="s">
        <v>382</v>
      </c>
      <c r="N2" s="27" t="s">
        <v>383</v>
      </c>
    </row>
    <row r="3" spans="1:14" x14ac:dyDescent="0.25">
      <c r="A3" s="3" t="s">
        <v>79</v>
      </c>
      <c r="B3" s="3" t="s">
        <v>73</v>
      </c>
      <c r="C3" s="3" t="s">
        <v>74</v>
      </c>
      <c r="D3">
        <f>VLOOKUP(C3,Tables!$M$2:$N$9,2,FALSE)</f>
        <v>0.44</v>
      </c>
      <c r="E3">
        <f>VLOOKUP(C3,Tables!$M$2:$P$9,3,FALSE)</f>
        <v>0.19</v>
      </c>
      <c r="F3">
        <f>VLOOKUP(C3,Tables!$M$2:$P$9,4,FALSE)</f>
        <v>2.5000000000000001E-2</v>
      </c>
      <c r="G3">
        <f t="shared" ref="G3:G66" si="0">IF(C3="IRIDA",19.2,18.33)</f>
        <v>19.2</v>
      </c>
      <c r="I3" t="s">
        <v>73</v>
      </c>
      <c r="J3">
        <f>COUNTIF($B$2:$B$337,I3)</f>
        <v>98</v>
      </c>
      <c r="K3">
        <v>0.44</v>
      </c>
      <c r="L3">
        <v>0.19</v>
      </c>
      <c r="M3">
        <v>2.5000000000000001E-2</v>
      </c>
      <c r="N3" s="29">
        <f>$N$9*K3/$K$9</f>
        <v>19.202857142857141</v>
      </c>
    </row>
    <row r="4" spans="1:14" x14ac:dyDescent="0.25">
      <c r="A4" s="3" t="s">
        <v>79</v>
      </c>
      <c r="B4" s="3" t="s">
        <v>73</v>
      </c>
      <c r="C4" s="3" t="s">
        <v>74</v>
      </c>
      <c r="D4">
        <f>VLOOKUP(C4,Tables!$M$2:$N$9,2,FALSE)</f>
        <v>0.44</v>
      </c>
      <c r="E4">
        <f>VLOOKUP(C4,Tables!$M$2:$P$9,3,FALSE)</f>
        <v>0.19</v>
      </c>
      <c r="F4">
        <f>VLOOKUP(C4,Tables!$M$2:$P$9,4,FALSE)</f>
        <v>2.5000000000000001E-2</v>
      </c>
      <c r="G4">
        <f t="shared" si="0"/>
        <v>19.2</v>
      </c>
      <c r="I4" t="s">
        <v>82</v>
      </c>
      <c r="J4">
        <f t="shared" ref="J4:J5" si="1">COUNTIF($B$2:$B$337,I4)</f>
        <v>160</v>
      </c>
      <c r="K4">
        <v>0.46</v>
      </c>
      <c r="L4" s="29">
        <f>L3*K4/K3</f>
        <v>0.19863636363636364</v>
      </c>
      <c r="M4" s="29">
        <f>M3*K4/K3</f>
        <v>2.6136363636363638E-2</v>
      </c>
      <c r="N4" s="29">
        <f>$N$9*K4/$K$9</f>
        <v>20.075714285714284</v>
      </c>
    </row>
    <row r="5" spans="1:14" x14ac:dyDescent="0.25">
      <c r="A5" s="9" t="s">
        <v>81</v>
      </c>
      <c r="B5" s="9" t="s">
        <v>82</v>
      </c>
      <c r="C5" s="9" t="s">
        <v>74</v>
      </c>
      <c r="D5">
        <f>VLOOKUP(C5,Tables!$M$2:$N$9,2,FALSE)</f>
        <v>0.44</v>
      </c>
      <c r="E5">
        <f>VLOOKUP(C5,Tables!$M$2:$P$9,3,FALSE)</f>
        <v>0.19</v>
      </c>
      <c r="F5">
        <f>VLOOKUP(C5,Tables!$M$2:$P$9,4,FALSE)</f>
        <v>2.5000000000000001E-2</v>
      </c>
      <c r="G5">
        <f t="shared" si="0"/>
        <v>19.2</v>
      </c>
      <c r="I5" t="s">
        <v>90</v>
      </c>
      <c r="J5">
        <f t="shared" si="1"/>
        <v>58</v>
      </c>
      <c r="K5">
        <v>0.48</v>
      </c>
      <c r="L5" s="29">
        <f>L3*K5/K3</f>
        <v>0.20727272727272728</v>
      </c>
      <c r="M5" s="29">
        <f>M3*K5/K3</f>
        <v>2.7272727272727275E-2</v>
      </c>
      <c r="N5" s="29">
        <f>N3*K5/K3</f>
        <v>20.948571428571427</v>
      </c>
    </row>
    <row r="6" spans="1:14" x14ac:dyDescent="0.25">
      <c r="A6" s="9" t="s">
        <v>83</v>
      </c>
      <c r="B6" s="9" t="s">
        <v>82</v>
      </c>
      <c r="C6" s="9" t="s">
        <v>74</v>
      </c>
      <c r="D6">
        <f>VLOOKUP(C6,Tables!$M$2:$N$9,2,FALSE)</f>
        <v>0.44</v>
      </c>
      <c r="E6">
        <f>VLOOKUP(C6,Tables!$M$2:$P$9,3,FALSE)</f>
        <v>0.19</v>
      </c>
      <c r="F6">
        <f>VLOOKUP(C6,Tables!$M$2:$P$9,4,FALSE)</f>
        <v>2.5000000000000001E-2</v>
      </c>
      <c r="G6">
        <f t="shared" si="0"/>
        <v>19.2</v>
      </c>
    </row>
    <row r="7" spans="1:14" x14ac:dyDescent="0.25">
      <c r="A7" s="9" t="s">
        <v>72</v>
      </c>
      <c r="B7" s="9" t="s">
        <v>73</v>
      </c>
      <c r="C7" s="9" t="s">
        <v>74</v>
      </c>
      <c r="D7">
        <f>VLOOKUP(C7,Tables!$M$2:$N$9,2,FALSE)</f>
        <v>0.44</v>
      </c>
      <c r="E7">
        <f>VLOOKUP(C7,Tables!$M$2:$P$9,3,FALSE)</f>
        <v>0.19</v>
      </c>
      <c r="F7">
        <f>VLOOKUP(C7,Tables!$M$2:$P$9,4,FALSE)</f>
        <v>2.5000000000000001E-2</v>
      </c>
      <c r="G7">
        <f t="shared" si="0"/>
        <v>19.2</v>
      </c>
    </row>
    <row r="8" spans="1:14" x14ac:dyDescent="0.25">
      <c r="A8" s="9" t="s">
        <v>79</v>
      </c>
      <c r="B8" s="9" t="s">
        <v>73</v>
      </c>
      <c r="C8" s="9" t="s">
        <v>74</v>
      </c>
      <c r="D8">
        <f>VLOOKUP(C8,Tables!$M$2:$N$9,2,FALSE)</f>
        <v>0.44</v>
      </c>
      <c r="E8">
        <f>VLOOKUP(C8,Tables!$M$2:$P$9,3,FALSE)</f>
        <v>0.19</v>
      </c>
      <c r="F8">
        <f>VLOOKUP(C8,Tables!$M$2:$P$9,4,FALSE)</f>
        <v>2.5000000000000001E-2</v>
      </c>
      <c r="G8">
        <f t="shared" si="0"/>
        <v>19.2</v>
      </c>
      <c r="I8" t="s">
        <v>74</v>
      </c>
      <c r="J8">
        <f>COUNTIF($C$2:$C$337,I8)</f>
        <v>316</v>
      </c>
    </row>
    <row r="9" spans="1:14" x14ac:dyDescent="0.25">
      <c r="A9" s="9" t="s">
        <v>79</v>
      </c>
      <c r="B9" s="9" t="s">
        <v>73</v>
      </c>
      <c r="C9" s="9" t="s">
        <v>74</v>
      </c>
      <c r="D9">
        <f>VLOOKUP(C9,Tables!$M$2:$N$9,2,FALSE)</f>
        <v>0.44</v>
      </c>
      <c r="E9">
        <f>VLOOKUP(C9,Tables!$M$2:$P$9,3,FALSE)</f>
        <v>0.19</v>
      </c>
      <c r="F9">
        <f>VLOOKUP(C9,Tables!$M$2:$P$9,4,FALSE)</f>
        <v>2.5000000000000001E-2</v>
      </c>
      <c r="G9">
        <f t="shared" si="0"/>
        <v>19.2</v>
      </c>
      <c r="I9" t="s">
        <v>110</v>
      </c>
      <c r="J9">
        <f>COUNTIF($C$2:$C$337,I9)</f>
        <v>20</v>
      </c>
      <c r="K9">
        <v>0.42</v>
      </c>
      <c r="L9">
        <v>0.2</v>
      </c>
      <c r="M9">
        <v>4.2000000000000003E-2</v>
      </c>
      <c r="N9">
        <v>18.329999999999998</v>
      </c>
    </row>
    <row r="10" spans="1:14" x14ac:dyDescent="0.25">
      <c r="A10" s="9" t="s">
        <v>79</v>
      </c>
      <c r="B10" s="9" t="s">
        <v>73</v>
      </c>
      <c r="C10" s="9" t="s">
        <v>74</v>
      </c>
      <c r="D10">
        <f>VLOOKUP(C10,Tables!$M$2:$N$9,2,FALSE)</f>
        <v>0.44</v>
      </c>
      <c r="E10">
        <f>VLOOKUP(C10,Tables!$M$2:$P$9,3,FALSE)</f>
        <v>0.19</v>
      </c>
      <c r="F10">
        <f>VLOOKUP(C10,Tables!$M$2:$P$9,4,FALSE)</f>
        <v>2.5000000000000001E-2</v>
      </c>
      <c r="G10">
        <f t="shared" si="0"/>
        <v>19.2</v>
      </c>
    </row>
    <row r="11" spans="1:14" x14ac:dyDescent="0.25">
      <c r="A11" s="9" t="s">
        <v>89</v>
      </c>
      <c r="B11" s="9" t="s">
        <v>90</v>
      </c>
      <c r="C11" s="9" t="s">
        <v>74</v>
      </c>
      <c r="D11">
        <f>VLOOKUP(C11,Tables!$M$2:$N$9,2,FALSE)</f>
        <v>0.44</v>
      </c>
      <c r="E11">
        <f>VLOOKUP(C11,Tables!$M$2:$P$9,3,FALSE)</f>
        <v>0.19</v>
      </c>
      <c r="F11">
        <f>VLOOKUP(C11,Tables!$M$2:$P$9,4,FALSE)</f>
        <v>2.5000000000000001E-2</v>
      </c>
      <c r="G11">
        <f t="shared" si="0"/>
        <v>19.2</v>
      </c>
    </row>
    <row r="12" spans="1:14" x14ac:dyDescent="0.25">
      <c r="A12" s="9" t="s">
        <v>81</v>
      </c>
      <c r="B12" s="9" t="s">
        <v>82</v>
      </c>
      <c r="C12" s="9" t="s">
        <v>74</v>
      </c>
      <c r="D12">
        <f>VLOOKUP(C12,Tables!$M$2:$N$9,2,FALSE)</f>
        <v>0.44</v>
      </c>
      <c r="E12">
        <f>VLOOKUP(C12,Tables!$M$2:$P$9,3,FALSE)</f>
        <v>0.19</v>
      </c>
      <c r="F12">
        <f>VLOOKUP(C12,Tables!$M$2:$P$9,4,FALSE)</f>
        <v>2.5000000000000001E-2</v>
      </c>
      <c r="G12">
        <f t="shared" si="0"/>
        <v>19.2</v>
      </c>
    </row>
    <row r="13" spans="1:14" x14ac:dyDescent="0.25">
      <c r="A13" s="9" t="s">
        <v>81</v>
      </c>
      <c r="B13" s="9" t="s">
        <v>82</v>
      </c>
      <c r="C13" s="9" t="s">
        <v>74</v>
      </c>
      <c r="D13">
        <f>VLOOKUP(C13,Tables!$M$2:$N$9,2,FALSE)</f>
        <v>0.44</v>
      </c>
      <c r="E13">
        <f>VLOOKUP(C13,Tables!$M$2:$P$9,3,FALSE)</f>
        <v>0.19</v>
      </c>
      <c r="F13">
        <f>VLOOKUP(C13,Tables!$M$2:$P$9,4,FALSE)</f>
        <v>2.5000000000000001E-2</v>
      </c>
      <c r="G13">
        <f t="shared" si="0"/>
        <v>19.2</v>
      </c>
    </row>
    <row r="14" spans="1:14" x14ac:dyDescent="0.25">
      <c r="A14" s="9" t="s">
        <v>81</v>
      </c>
      <c r="B14" s="9" t="s">
        <v>82</v>
      </c>
      <c r="C14" s="9" t="s">
        <v>74</v>
      </c>
      <c r="D14">
        <f>VLOOKUP(C14,Tables!$M$2:$N$9,2,FALSE)</f>
        <v>0.44</v>
      </c>
      <c r="E14">
        <f>VLOOKUP(C14,Tables!$M$2:$P$9,3,FALSE)</f>
        <v>0.19</v>
      </c>
      <c r="F14">
        <f>VLOOKUP(C14,Tables!$M$2:$P$9,4,FALSE)</f>
        <v>2.5000000000000001E-2</v>
      </c>
      <c r="G14">
        <f t="shared" si="0"/>
        <v>19.2</v>
      </c>
    </row>
    <row r="15" spans="1:14" x14ac:dyDescent="0.25">
      <c r="A15" s="9" t="s">
        <v>81</v>
      </c>
      <c r="B15" s="9" t="s">
        <v>82</v>
      </c>
      <c r="C15" s="9" t="s">
        <v>74</v>
      </c>
      <c r="D15">
        <f>VLOOKUP(C15,Tables!$M$2:$N$9,2,FALSE)</f>
        <v>0.44</v>
      </c>
      <c r="E15">
        <f>VLOOKUP(C15,Tables!$M$2:$P$9,3,FALSE)</f>
        <v>0.19</v>
      </c>
      <c r="F15">
        <f>VLOOKUP(C15,Tables!$M$2:$P$9,4,FALSE)</f>
        <v>2.5000000000000001E-2</v>
      </c>
      <c r="G15">
        <f t="shared" si="0"/>
        <v>19.2</v>
      </c>
    </row>
    <row r="16" spans="1:14" x14ac:dyDescent="0.25">
      <c r="A16" s="9" t="s">
        <v>83</v>
      </c>
      <c r="B16" s="9" t="s">
        <v>82</v>
      </c>
      <c r="C16" s="9" t="s">
        <v>74</v>
      </c>
      <c r="D16">
        <f>VLOOKUP(C16,Tables!$M$2:$N$9,2,FALSE)</f>
        <v>0.44</v>
      </c>
      <c r="E16">
        <f>VLOOKUP(C16,Tables!$M$2:$P$9,3,FALSE)</f>
        <v>0.19</v>
      </c>
      <c r="F16">
        <f>VLOOKUP(C16,Tables!$M$2:$P$9,4,FALSE)</f>
        <v>2.5000000000000001E-2</v>
      </c>
      <c r="G16">
        <f t="shared" si="0"/>
        <v>19.2</v>
      </c>
    </row>
    <row r="17" spans="1:8" x14ac:dyDescent="0.25">
      <c r="A17" s="9" t="s">
        <v>72</v>
      </c>
      <c r="B17" s="9" t="s">
        <v>73</v>
      </c>
      <c r="C17" s="9" t="s">
        <v>74</v>
      </c>
      <c r="D17">
        <f>VLOOKUP(C17,Tables!$M$2:$N$9,2,FALSE)</f>
        <v>0.44</v>
      </c>
      <c r="E17">
        <f>VLOOKUP(C17,Tables!$M$2:$P$9,3,FALSE)</f>
        <v>0.19</v>
      </c>
      <c r="F17">
        <f>VLOOKUP(C17,Tables!$M$2:$P$9,4,FALSE)</f>
        <v>2.5000000000000001E-2</v>
      </c>
      <c r="G17">
        <f t="shared" si="0"/>
        <v>19.2</v>
      </c>
    </row>
    <row r="18" spans="1:8" x14ac:dyDescent="0.25">
      <c r="A18" s="9" t="s">
        <v>79</v>
      </c>
      <c r="B18" s="9" t="s">
        <v>73</v>
      </c>
      <c r="C18" s="9" t="s">
        <v>74</v>
      </c>
      <c r="D18">
        <f>VLOOKUP(C18,Tables!$M$2:$N$9,2,FALSE)</f>
        <v>0.44</v>
      </c>
      <c r="E18">
        <f>VLOOKUP(C18,Tables!$M$2:$P$9,3,FALSE)</f>
        <v>0.19</v>
      </c>
      <c r="F18">
        <f>VLOOKUP(C18,Tables!$M$2:$P$9,4,FALSE)</f>
        <v>2.5000000000000001E-2</v>
      </c>
      <c r="G18">
        <f t="shared" si="0"/>
        <v>19.2</v>
      </c>
    </row>
    <row r="19" spans="1:8" x14ac:dyDescent="0.25">
      <c r="A19" s="9" t="s">
        <v>79</v>
      </c>
      <c r="B19" s="9" t="s">
        <v>73</v>
      </c>
      <c r="C19" s="9" t="s">
        <v>74</v>
      </c>
      <c r="D19">
        <f>VLOOKUP(C19,Tables!$M$2:$N$9,2,FALSE)</f>
        <v>0.44</v>
      </c>
      <c r="E19">
        <f>VLOOKUP(C19,Tables!$M$2:$P$9,3,FALSE)</f>
        <v>0.19</v>
      </c>
      <c r="F19">
        <f>VLOOKUP(C19,Tables!$M$2:$P$9,4,FALSE)</f>
        <v>2.5000000000000001E-2</v>
      </c>
      <c r="G19">
        <f t="shared" si="0"/>
        <v>19.2</v>
      </c>
    </row>
    <row r="20" spans="1:8" x14ac:dyDescent="0.25">
      <c r="A20" s="9" t="s">
        <v>83</v>
      </c>
      <c r="B20" s="9" t="s">
        <v>82</v>
      </c>
      <c r="C20" s="9" t="s">
        <v>74</v>
      </c>
      <c r="D20">
        <f>VLOOKUP(C20,Tables!$M$2:$N$9,2,FALSE)</f>
        <v>0.44</v>
      </c>
      <c r="E20">
        <f>VLOOKUP(C20,Tables!$M$2:$P$9,3,FALSE)</f>
        <v>0.19</v>
      </c>
      <c r="F20">
        <f>VLOOKUP(C20,Tables!$M$2:$P$9,4,FALSE)</f>
        <v>2.5000000000000001E-2</v>
      </c>
      <c r="G20">
        <f t="shared" si="0"/>
        <v>19.2</v>
      </c>
    </row>
    <row r="21" spans="1:8" x14ac:dyDescent="0.25">
      <c r="A21" s="9" t="s">
        <v>83</v>
      </c>
      <c r="B21" s="9" t="s">
        <v>82</v>
      </c>
      <c r="C21" s="9" t="s">
        <v>74</v>
      </c>
      <c r="D21">
        <f>VLOOKUP(C21,Tables!$M$2:$N$9,2,FALSE)</f>
        <v>0.44</v>
      </c>
      <c r="E21">
        <f>VLOOKUP(C21,Tables!$M$2:$P$9,3,FALSE)</f>
        <v>0.19</v>
      </c>
      <c r="F21">
        <f>VLOOKUP(C21,Tables!$M$2:$P$9,4,FALSE)</f>
        <v>2.5000000000000001E-2</v>
      </c>
      <c r="G21">
        <f t="shared" si="0"/>
        <v>19.2</v>
      </c>
    </row>
    <row r="22" spans="1:8" x14ac:dyDescent="0.25">
      <c r="A22" s="9" t="s">
        <v>72</v>
      </c>
      <c r="B22" s="9" t="s">
        <v>73</v>
      </c>
      <c r="C22" s="9" t="s">
        <v>74</v>
      </c>
      <c r="D22">
        <f>VLOOKUP(C22,Tables!$M$2:$N$9,2,FALSE)</f>
        <v>0.44</v>
      </c>
      <c r="E22">
        <f>VLOOKUP(C22,Tables!$M$2:$P$9,3,FALSE)</f>
        <v>0.19</v>
      </c>
      <c r="F22">
        <f>VLOOKUP(C22,Tables!$M$2:$P$9,4,FALSE)</f>
        <v>2.5000000000000001E-2</v>
      </c>
      <c r="G22">
        <f t="shared" si="0"/>
        <v>19.2</v>
      </c>
    </row>
    <row r="23" spans="1:8" x14ac:dyDescent="0.25">
      <c r="A23" s="9" t="s">
        <v>79</v>
      </c>
      <c r="B23" s="9" t="s">
        <v>73</v>
      </c>
      <c r="C23" s="9" t="s">
        <v>74</v>
      </c>
      <c r="D23">
        <f>VLOOKUP(C23,Tables!$M$2:$N$9,2,FALSE)</f>
        <v>0.44</v>
      </c>
      <c r="E23">
        <f>VLOOKUP(C23,Tables!$M$2:$P$9,3,FALSE)</f>
        <v>0.19</v>
      </c>
      <c r="F23">
        <f>VLOOKUP(C23,Tables!$M$2:$P$9,4,FALSE)</f>
        <v>2.5000000000000001E-2</v>
      </c>
      <c r="G23">
        <f t="shared" si="0"/>
        <v>19.2</v>
      </c>
    </row>
    <row r="24" spans="1:8" x14ac:dyDescent="0.25">
      <c r="A24" s="9" t="s">
        <v>89</v>
      </c>
      <c r="B24" s="9" t="s">
        <v>90</v>
      </c>
      <c r="C24" s="9" t="s">
        <v>74</v>
      </c>
      <c r="D24">
        <f>VLOOKUP(C24,Tables!$M$2:$N$9,2,FALSE)</f>
        <v>0.44</v>
      </c>
      <c r="E24">
        <f>VLOOKUP(C24,Tables!$M$2:$P$9,3,FALSE)</f>
        <v>0.19</v>
      </c>
      <c r="F24">
        <f>VLOOKUP(C24,Tables!$M$2:$P$9,4,FALSE)</f>
        <v>2.5000000000000001E-2</v>
      </c>
      <c r="G24">
        <f t="shared" si="0"/>
        <v>19.2</v>
      </c>
    </row>
    <row r="25" spans="1:8" x14ac:dyDescent="0.25">
      <c r="A25" s="9" t="s">
        <v>89</v>
      </c>
      <c r="B25" s="9" t="s">
        <v>90</v>
      </c>
      <c r="C25" s="9" t="s">
        <v>74</v>
      </c>
      <c r="D25">
        <v>0.44</v>
      </c>
      <c r="E25">
        <f>VLOOKUP(C25,Tables!$M$2:$P$9,3,FALSE)</f>
        <v>0.19</v>
      </c>
      <c r="F25">
        <f>VLOOKUP(C25,Tables!$M$2:$P$9,4,FALSE)</f>
        <v>2.5000000000000001E-2</v>
      </c>
      <c r="G25">
        <f t="shared" si="0"/>
        <v>19.2</v>
      </c>
      <c r="H25">
        <f>G26*D25/D26</f>
        <v>19.202857142857141</v>
      </c>
    </row>
    <row r="26" spans="1:8" x14ac:dyDescent="0.25">
      <c r="A26" s="9" t="s">
        <v>108</v>
      </c>
      <c r="B26" s="9" t="s">
        <v>109</v>
      </c>
      <c r="C26" s="9" t="s">
        <v>110</v>
      </c>
      <c r="D26">
        <f>VLOOKUP(C26,Tables!$M$2:$N$9,2,FALSE)</f>
        <v>0.42</v>
      </c>
      <c r="E26">
        <f>VLOOKUP(C26,Tables!$M$2:$P$9,3,FALSE)</f>
        <v>0.2</v>
      </c>
      <c r="F26">
        <f>VLOOKUP(C26,Tables!$M$2:$P$9,4,FALSE)</f>
        <v>4.2000000000000003E-2</v>
      </c>
      <c r="G26">
        <f>IF(C26="IRIDA",19.2,18.33)</f>
        <v>18.329999999999998</v>
      </c>
    </row>
    <row r="27" spans="1:8" x14ac:dyDescent="0.25">
      <c r="A27" s="9" t="s">
        <v>72</v>
      </c>
      <c r="B27" s="9" t="s">
        <v>73</v>
      </c>
      <c r="C27" s="9" t="s">
        <v>74</v>
      </c>
      <c r="D27">
        <f>VLOOKUP(C27,Tables!$M$2:$N$9,2,FALSE)</f>
        <v>0.44</v>
      </c>
      <c r="E27">
        <f>VLOOKUP(C27,Tables!$M$2:$P$9,3,FALSE)</f>
        <v>0.19</v>
      </c>
      <c r="F27">
        <f>VLOOKUP(C27,Tables!$M$2:$P$9,4,FALSE)</f>
        <v>2.5000000000000001E-2</v>
      </c>
      <c r="G27">
        <f t="shared" si="0"/>
        <v>19.2</v>
      </c>
    </row>
    <row r="28" spans="1:8" x14ac:dyDescent="0.25">
      <c r="A28" s="9" t="s">
        <v>72</v>
      </c>
      <c r="B28" s="9" t="s">
        <v>73</v>
      </c>
      <c r="C28" s="9" t="s">
        <v>74</v>
      </c>
      <c r="D28">
        <f>VLOOKUP(C28,Tables!$M$2:$N$9,2,FALSE)</f>
        <v>0.44</v>
      </c>
      <c r="E28">
        <f>VLOOKUP(C28,Tables!$M$2:$P$9,3,FALSE)</f>
        <v>0.19</v>
      </c>
      <c r="F28">
        <f>VLOOKUP(C28,Tables!$M$2:$P$9,4,FALSE)</f>
        <v>2.5000000000000001E-2</v>
      </c>
      <c r="G28">
        <f t="shared" si="0"/>
        <v>19.2</v>
      </c>
    </row>
    <row r="29" spans="1:8" x14ac:dyDescent="0.25">
      <c r="A29" s="9" t="s">
        <v>79</v>
      </c>
      <c r="B29" s="9" t="s">
        <v>73</v>
      </c>
      <c r="C29" s="9" t="s">
        <v>74</v>
      </c>
      <c r="D29">
        <f>VLOOKUP(C29,Tables!$M$2:$N$9,2,FALSE)</f>
        <v>0.44</v>
      </c>
      <c r="E29">
        <f>VLOOKUP(C29,Tables!$M$2:$P$9,3,FALSE)</f>
        <v>0.19</v>
      </c>
      <c r="F29">
        <f>VLOOKUP(C29,Tables!$M$2:$P$9,4,FALSE)</f>
        <v>2.5000000000000001E-2</v>
      </c>
      <c r="G29">
        <f t="shared" si="0"/>
        <v>19.2</v>
      </c>
    </row>
    <row r="30" spans="1:8" x14ac:dyDescent="0.25">
      <c r="A30" s="9" t="s">
        <v>89</v>
      </c>
      <c r="B30" s="9" t="s">
        <v>90</v>
      </c>
      <c r="C30" s="9" t="s">
        <v>74</v>
      </c>
      <c r="D30">
        <f>VLOOKUP(C30,Tables!$M$2:$N$9,2,FALSE)</f>
        <v>0.44</v>
      </c>
      <c r="E30">
        <f>VLOOKUP(C30,Tables!$M$2:$P$9,3,FALSE)</f>
        <v>0.19</v>
      </c>
      <c r="F30">
        <f>VLOOKUP(C30,Tables!$M$2:$P$9,4,FALSE)</f>
        <v>2.5000000000000001E-2</v>
      </c>
      <c r="G30">
        <f t="shared" si="0"/>
        <v>19.2</v>
      </c>
    </row>
    <row r="31" spans="1:8" x14ac:dyDescent="0.25">
      <c r="A31" s="9" t="s">
        <v>115</v>
      </c>
      <c r="B31" s="9" t="s">
        <v>109</v>
      </c>
      <c r="C31" s="9" t="s">
        <v>110</v>
      </c>
      <c r="D31">
        <f>VLOOKUP(C31,Tables!$M$2:$N$9,2,FALSE)</f>
        <v>0.42</v>
      </c>
      <c r="E31">
        <f>VLOOKUP(C31,Tables!$M$2:$P$9,3,FALSE)</f>
        <v>0.2</v>
      </c>
      <c r="F31">
        <f>VLOOKUP(C31,Tables!$M$2:$P$9,4,FALSE)</f>
        <v>4.2000000000000003E-2</v>
      </c>
      <c r="G31">
        <f t="shared" si="0"/>
        <v>18.329999999999998</v>
      </c>
    </row>
    <row r="32" spans="1:8" x14ac:dyDescent="0.25">
      <c r="A32" s="9" t="s">
        <v>108</v>
      </c>
      <c r="B32" s="9" t="s">
        <v>109</v>
      </c>
      <c r="C32" s="9" t="s">
        <v>110</v>
      </c>
      <c r="D32">
        <f>VLOOKUP(C32,Tables!$M$2:$N$9,2,FALSE)</f>
        <v>0.42</v>
      </c>
      <c r="E32">
        <f>VLOOKUP(C32,Tables!$M$2:$P$9,3,FALSE)</f>
        <v>0.2</v>
      </c>
      <c r="F32">
        <f>VLOOKUP(C32,Tables!$M$2:$P$9,4,FALSE)</f>
        <v>4.2000000000000003E-2</v>
      </c>
      <c r="G32">
        <f t="shared" si="0"/>
        <v>18.329999999999998</v>
      </c>
    </row>
    <row r="33" spans="1:7" x14ac:dyDescent="0.25">
      <c r="A33" s="9" t="s">
        <v>81</v>
      </c>
      <c r="B33" s="9" t="s">
        <v>82</v>
      </c>
      <c r="C33" s="9" t="s">
        <v>74</v>
      </c>
      <c r="D33">
        <f>VLOOKUP(C33,Tables!$M$2:$N$9,2,FALSE)</f>
        <v>0.44</v>
      </c>
      <c r="E33">
        <f>VLOOKUP(C33,Tables!$M$2:$P$9,3,FALSE)</f>
        <v>0.19</v>
      </c>
      <c r="F33">
        <f>VLOOKUP(C33,Tables!$M$2:$P$9,4,FALSE)</f>
        <v>2.5000000000000001E-2</v>
      </c>
      <c r="G33">
        <f t="shared" si="0"/>
        <v>19.2</v>
      </c>
    </row>
    <row r="34" spans="1:7" x14ac:dyDescent="0.25">
      <c r="A34" s="9" t="s">
        <v>81</v>
      </c>
      <c r="B34" s="9" t="s">
        <v>82</v>
      </c>
      <c r="C34" s="9" t="s">
        <v>74</v>
      </c>
      <c r="D34">
        <f>VLOOKUP(C34,Tables!$M$2:$N$9,2,FALSE)</f>
        <v>0.44</v>
      </c>
      <c r="E34">
        <f>VLOOKUP(C34,Tables!$M$2:$P$9,3,FALSE)</f>
        <v>0.19</v>
      </c>
      <c r="F34">
        <f>VLOOKUP(C34,Tables!$M$2:$P$9,4,FALSE)</f>
        <v>2.5000000000000001E-2</v>
      </c>
      <c r="G34">
        <f t="shared" si="0"/>
        <v>19.2</v>
      </c>
    </row>
    <row r="35" spans="1:7" x14ac:dyDescent="0.25">
      <c r="A35" s="9" t="s">
        <v>72</v>
      </c>
      <c r="B35" s="9" t="s">
        <v>73</v>
      </c>
      <c r="C35" s="9" t="s">
        <v>74</v>
      </c>
      <c r="D35">
        <f>VLOOKUP(C35,Tables!$M$2:$N$9,2,FALSE)</f>
        <v>0.44</v>
      </c>
      <c r="E35">
        <f>VLOOKUP(C35,Tables!$M$2:$P$9,3,FALSE)</f>
        <v>0.19</v>
      </c>
      <c r="F35">
        <f>VLOOKUP(C35,Tables!$M$2:$P$9,4,FALSE)</f>
        <v>2.5000000000000001E-2</v>
      </c>
      <c r="G35">
        <f t="shared" si="0"/>
        <v>19.2</v>
      </c>
    </row>
    <row r="36" spans="1:7" x14ac:dyDescent="0.25">
      <c r="A36" s="9" t="s">
        <v>79</v>
      </c>
      <c r="B36" s="9" t="s">
        <v>73</v>
      </c>
      <c r="C36" s="9" t="s">
        <v>74</v>
      </c>
      <c r="D36">
        <f>VLOOKUP(C36,Tables!$M$2:$N$9,2,FALSE)</f>
        <v>0.44</v>
      </c>
      <c r="E36">
        <f>VLOOKUP(C36,Tables!$M$2:$P$9,3,FALSE)</f>
        <v>0.19</v>
      </c>
      <c r="F36">
        <f>VLOOKUP(C36,Tables!$M$2:$P$9,4,FALSE)</f>
        <v>2.5000000000000001E-2</v>
      </c>
      <c r="G36">
        <f t="shared" si="0"/>
        <v>19.2</v>
      </c>
    </row>
    <row r="37" spans="1:7" x14ac:dyDescent="0.25">
      <c r="A37" s="9" t="s">
        <v>89</v>
      </c>
      <c r="B37" s="9" t="s">
        <v>90</v>
      </c>
      <c r="C37" s="9" t="s">
        <v>74</v>
      </c>
      <c r="D37">
        <f>VLOOKUP(C37,Tables!$M$2:$N$9,2,FALSE)</f>
        <v>0.44</v>
      </c>
      <c r="E37">
        <f>VLOOKUP(C37,Tables!$M$2:$P$9,3,FALSE)</f>
        <v>0.19</v>
      </c>
      <c r="F37">
        <f>VLOOKUP(C37,Tables!$M$2:$P$9,4,FALSE)</f>
        <v>2.5000000000000001E-2</v>
      </c>
      <c r="G37">
        <f t="shared" si="0"/>
        <v>19.2</v>
      </c>
    </row>
    <row r="38" spans="1:7" x14ac:dyDescent="0.25">
      <c r="A38" s="9" t="s">
        <v>79</v>
      </c>
      <c r="B38" s="9" t="s">
        <v>73</v>
      </c>
      <c r="C38" s="9" t="s">
        <v>74</v>
      </c>
      <c r="D38">
        <f>VLOOKUP(C38,Tables!$M$2:$N$9,2,FALSE)</f>
        <v>0.44</v>
      </c>
      <c r="E38">
        <f>VLOOKUP(C38,Tables!$M$2:$P$9,3,FALSE)</f>
        <v>0.19</v>
      </c>
      <c r="F38">
        <f>VLOOKUP(C38,Tables!$M$2:$P$9,4,FALSE)</f>
        <v>2.5000000000000001E-2</v>
      </c>
      <c r="G38">
        <f t="shared" si="0"/>
        <v>19.2</v>
      </c>
    </row>
    <row r="39" spans="1:7" x14ac:dyDescent="0.25">
      <c r="A39" s="9" t="s">
        <v>89</v>
      </c>
      <c r="B39" s="9" t="s">
        <v>90</v>
      </c>
      <c r="C39" s="9" t="s">
        <v>74</v>
      </c>
      <c r="D39">
        <f>VLOOKUP(C39,Tables!$M$2:$N$9,2,FALSE)</f>
        <v>0.44</v>
      </c>
      <c r="E39">
        <f>VLOOKUP(C39,Tables!$M$2:$P$9,3,FALSE)</f>
        <v>0.19</v>
      </c>
      <c r="F39">
        <f>VLOOKUP(C39,Tables!$M$2:$P$9,4,FALSE)</f>
        <v>2.5000000000000001E-2</v>
      </c>
      <c r="G39">
        <f t="shared" si="0"/>
        <v>19.2</v>
      </c>
    </row>
    <row r="40" spans="1:7" x14ac:dyDescent="0.25">
      <c r="A40" s="9" t="s">
        <v>79</v>
      </c>
      <c r="B40" s="9" t="s">
        <v>73</v>
      </c>
      <c r="C40" s="9" t="s">
        <v>74</v>
      </c>
      <c r="D40">
        <f>VLOOKUP(C40,Tables!$M$2:$N$9,2,FALSE)</f>
        <v>0.44</v>
      </c>
      <c r="E40">
        <f>VLOOKUP(C40,Tables!$M$2:$P$9,3,FALSE)</f>
        <v>0.19</v>
      </c>
      <c r="F40">
        <f>VLOOKUP(C40,Tables!$M$2:$P$9,4,FALSE)</f>
        <v>2.5000000000000001E-2</v>
      </c>
      <c r="G40">
        <f t="shared" si="0"/>
        <v>19.2</v>
      </c>
    </row>
    <row r="41" spans="1:7" x14ac:dyDescent="0.25">
      <c r="A41" s="9" t="s">
        <v>89</v>
      </c>
      <c r="B41" s="9" t="s">
        <v>90</v>
      </c>
      <c r="C41" s="9" t="s">
        <v>74</v>
      </c>
      <c r="D41">
        <f>VLOOKUP(C41,Tables!$M$2:$N$9,2,FALSE)</f>
        <v>0.44</v>
      </c>
      <c r="E41">
        <f>VLOOKUP(C41,Tables!$M$2:$P$9,3,FALSE)</f>
        <v>0.19</v>
      </c>
      <c r="F41">
        <f>VLOOKUP(C41,Tables!$M$2:$P$9,4,FALSE)</f>
        <v>2.5000000000000001E-2</v>
      </c>
      <c r="G41">
        <f t="shared" si="0"/>
        <v>19.2</v>
      </c>
    </row>
    <row r="42" spans="1:7" x14ac:dyDescent="0.25">
      <c r="A42" s="9" t="s">
        <v>72</v>
      </c>
      <c r="B42" s="9" t="s">
        <v>73</v>
      </c>
      <c r="C42" s="9" t="s">
        <v>74</v>
      </c>
      <c r="D42">
        <f>VLOOKUP(C42,Tables!$M$2:$N$9,2,FALSE)</f>
        <v>0.44</v>
      </c>
      <c r="E42">
        <f>VLOOKUP(C42,Tables!$M$2:$P$9,3,FALSE)</f>
        <v>0.19</v>
      </c>
      <c r="F42">
        <f>VLOOKUP(C42,Tables!$M$2:$P$9,4,FALSE)</f>
        <v>2.5000000000000001E-2</v>
      </c>
      <c r="G42">
        <f t="shared" si="0"/>
        <v>19.2</v>
      </c>
    </row>
    <row r="43" spans="1:7" x14ac:dyDescent="0.25">
      <c r="A43" s="9" t="s">
        <v>79</v>
      </c>
      <c r="B43" s="9" t="s">
        <v>73</v>
      </c>
      <c r="C43" s="9" t="s">
        <v>74</v>
      </c>
      <c r="D43">
        <f>VLOOKUP(C43,Tables!$M$2:$N$9,2,FALSE)</f>
        <v>0.44</v>
      </c>
      <c r="E43">
        <f>VLOOKUP(C43,Tables!$M$2:$P$9,3,FALSE)</f>
        <v>0.19</v>
      </c>
      <c r="F43">
        <f>VLOOKUP(C43,Tables!$M$2:$P$9,4,FALSE)</f>
        <v>2.5000000000000001E-2</v>
      </c>
      <c r="G43">
        <f t="shared" si="0"/>
        <v>19.2</v>
      </c>
    </row>
    <row r="44" spans="1:7" x14ac:dyDescent="0.25">
      <c r="A44" s="9" t="s">
        <v>72</v>
      </c>
      <c r="B44" s="9" t="s">
        <v>73</v>
      </c>
      <c r="C44" s="9" t="s">
        <v>74</v>
      </c>
      <c r="D44">
        <f>VLOOKUP(C44,Tables!$M$2:$N$9,2,FALSE)</f>
        <v>0.44</v>
      </c>
      <c r="E44">
        <f>VLOOKUP(C44,Tables!$M$2:$P$9,3,FALSE)</f>
        <v>0.19</v>
      </c>
      <c r="F44">
        <f>VLOOKUP(C44,Tables!$M$2:$P$9,4,FALSE)</f>
        <v>2.5000000000000001E-2</v>
      </c>
      <c r="G44">
        <f t="shared" si="0"/>
        <v>19.2</v>
      </c>
    </row>
    <row r="45" spans="1:7" x14ac:dyDescent="0.25">
      <c r="A45" s="9" t="s">
        <v>72</v>
      </c>
      <c r="B45" s="9" t="s">
        <v>73</v>
      </c>
      <c r="C45" s="9" t="s">
        <v>74</v>
      </c>
      <c r="D45">
        <f>VLOOKUP(C45,Tables!$M$2:$N$9,2,FALSE)</f>
        <v>0.44</v>
      </c>
      <c r="E45">
        <f>VLOOKUP(C45,Tables!$M$2:$P$9,3,FALSE)</f>
        <v>0.19</v>
      </c>
      <c r="F45">
        <f>VLOOKUP(C45,Tables!$M$2:$P$9,4,FALSE)</f>
        <v>2.5000000000000001E-2</v>
      </c>
      <c r="G45">
        <f t="shared" si="0"/>
        <v>19.2</v>
      </c>
    </row>
    <row r="46" spans="1:7" x14ac:dyDescent="0.25">
      <c r="A46" s="9" t="s">
        <v>79</v>
      </c>
      <c r="B46" s="9" t="s">
        <v>73</v>
      </c>
      <c r="C46" s="9" t="s">
        <v>74</v>
      </c>
      <c r="D46">
        <f>VLOOKUP(C46,Tables!$M$2:$N$9,2,FALSE)</f>
        <v>0.44</v>
      </c>
      <c r="E46">
        <f>VLOOKUP(C46,Tables!$M$2:$P$9,3,FALSE)</f>
        <v>0.19</v>
      </c>
      <c r="F46">
        <f>VLOOKUP(C46,Tables!$M$2:$P$9,4,FALSE)</f>
        <v>2.5000000000000001E-2</v>
      </c>
      <c r="G46">
        <f t="shared" si="0"/>
        <v>19.2</v>
      </c>
    </row>
    <row r="47" spans="1:7" x14ac:dyDescent="0.25">
      <c r="A47" s="9" t="s">
        <v>81</v>
      </c>
      <c r="B47" s="9" t="s">
        <v>82</v>
      </c>
      <c r="C47" s="9" t="s">
        <v>74</v>
      </c>
      <c r="D47">
        <f>VLOOKUP(C47,Tables!$M$2:$N$9,2,FALSE)</f>
        <v>0.44</v>
      </c>
      <c r="E47">
        <f>VLOOKUP(C47,Tables!$M$2:$P$9,3,FALSE)</f>
        <v>0.19</v>
      </c>
      <c r="F47">
        <f>VLOOKUP(C47,Tables!$M$2:$P$9,4,FALSE)</f>
        <v>2.5000000000000001E-2</v>
      </c>
      <c r="G47">
        <f t="shared" si="0"/>
        <v>19.2</v>
      </c>
    </row>
    <row r="48" spans="1:7" x14ac:dyDescent="0.25">
      <c r="A48" s="9" t="s">
        <v>83</v>
      </c>
      <c r="B48" s="9" t="s">
        <v>82</v>
      </c>
      <c r="C48" s="9" t="s">
        <v>74</v>
      </c>
      <c r="D48">
        <f>VLOOKUP(C48,Tables!$M$2:$N$9,2,FALSE)</f>
        <v>0.44</v>
      </c>
      <c r="E48">
        <f>VLOOKUP(C48,Tables!$M$2:$P$9,3,FALSE)</f>
        <v>0.19</v>
      </c>
      <c r="F48">
        <f>VLOOKUP(C48,Tables!$M$2:$P$9,4,FALSE)</f>
        <v>2.5000000000000001E-2</v>
      </c>
      <c r="G48">
        <f t="shared" si="0"/>
        <v>19.2</v>
      </c>
    </row>
    <row r="49" spans="1:7" x14ac:dyDescent="0.25">
      <c r="A49" s="9" t="s">
        <v>83</v>
      </c>
      <c r="B49" s="9" t="s">
        <v>82</v>
      </c>
      <c r="C49" s="9" t="s">
        <v>74</v>
      </c>
      <c r="D49">
        <f>VLOOKUP(C49,Tables!$M$2:$N$9,2,FALSE)</f>
        <v>0.44</v>
      </c>
      <c r="E49">
        <f>VLOOKUP(C49,Tables!$M$2:$P$9,3,FALSE)</f>
        <v>0.19</v>
      </c>
      <c r="F49">
        <f>VLOOKUP(C49,Tables!$M$2:$P$9,4,FALSE)</f>
        <v>2.5000000000000001E-2</v>
      </c>
      <c r="G49">
        <f t="shared" si="0"/>
        <v>19.2</v>
      </c>
    </row>
    <row r="50" spans="1:7" x14ac:dyDescent="0.25">
      <c r="A50" s="9" t="s">
        <v>72</v>
      </c>
      <c r="B50" s="9" t="s">
        <v>73</v>
      </c>
      <c r="C50" s="9" t="s">
        <v>74</v>
      </c>
      <c r="D50">
        <f>VLOOKUP(C50,Tables!$M$2:$N$9,2,FALSE)</f>
        <v>0.44</v>
      </c>
      <c r="E50">
        <f>VLOOKUP(C50,Tables!$M$2:$P$9,3,FALSE)</f>
        <v>0.19</v>
      </c>
      <c r="F50">
        <f>VLOOKUP(C50,Tables!$M$2:$P$9,4,FALSE)</f>
        <v>2.5000000000000001E-2</v>
      </c>
      <c r="G50">
        <f t="shared" si="0"/>
        <v>19.2</v>
      </c>
    </row>
    <row r="51" spans="1:7" x14ac:dyDescent="0.25">
      <c r="A51" s="9" t="s">
        <v>72</v>
      </c>
      <c r="B51" s="9" t="s">
        <v>73</v>
      </c>
      <c r="C51" s="9" t="s">
        <v>74</v>
      </c>
      <c r="D51">
        <f>VLOOKUP(C51,Tables!$M$2:$N$9,2,FALSE)</f>
        <v>0.44</v>
      </c>
      <c r="E51">
        <f>VLOOKUP(C51,Tables!$M$2:$P$9,3,FALSE)</f>
        <v>0.19</v>
      </c>
      <c r="F51">
        <f>VLOOKUP(C51,Tables!$M$2:$P$9,4,FALSE)</f>
        <v>2.5000000000000001E-2</v>
      </c>
      <c r="G51">
        <f t="shared" si="0"/>
        <v>19.2</v>
      </c>
    </row>
    <row r="52" spans="1:7" x14ac:dyDescent="0.25">
      <c r="A52" s="9" t="s">
        <v>79</v>
      </c>
      <c r="B52" s="9" t="s">
        <v>73</v>
      </c>
      <c r="C52" s="9" t="s">
        <v>74</v>
      </c>
      <c r="D52">
        <f>VLOOKUP(C52,Tables!$M$2:$N$9,2,FALSE)</f>
        <v>0.44</v>
      </c>
      <c r="E52">
        <f>VLOOKUP(C52,Tables!$M$2:$P$9,3,FALSE)</f>
        <v>0.19</v>
      </c>
      <c r="F52">
        <f>VLOOKUP(C52,Tables!$M$2:$P$9,4,FALSE)</f>
        <v>2.5000000000000001E-2</v>
      </c>
      <c r="G52">
        <f t="shared" si="0"/>
        <v>19.2</v>
      </c>
    </row>
    <row r="53" spans="1:7" x14ac:dyDescent="0.25">
      <c r="A53" s="9" t="s">
        <v>72</v>
      </c>
      <c r="B53" s="9" t="s">
        <v>73</v>
      </c>
      <c r="C53" s="9" t="s">
        <v>74</v>
      </c>
      <c r="D53">
        <f>VLOOKUP(C53,Tables!$M$2:$N$9,2,FALSE)</f>
        <v>0.44</v>
      </c>
      <c r="E53">
        <f>VLOOKUP(C53,Tables!$M$2:$P$9,3,FALSE)</f>
        <v>0.19</v>
      </c>
      <c r="F53">
        <f>VLOOKUP(C53,Tables!$M$2:$P$9,4,FALSE)</f>
        <v>2.5000000000000001E-2</v>
      </c>
      <c r="G53">
        <f t="shared" si="0"/>
        <v>19.2</v>
      </c>
    </row>
    <row r="54" spans="1:7" x14ac:dyDescent="0.25">
      <c r="A54" s="9" t="s">
        <v>89</v>
      </c>
      <c r="B54" s="9" t="s">
        <v>90</v>
      </c>
      <c r="C54" s="9" t="s">
        <v>74</v>
      </c>
      <c r="D54">
        <f>VLOOKUP(C54,Tables!$M$2:$N$9,2,FALSE)</f>
        <v>0.44</v>
      </c>
      <c r="E54">
        <f>VLOOKUP(C54,Tables!$M$2:$P$9,3,FALSE)</f>
        <v>0.19</v>
      </c>
      <c r="F54">
        <f>VLOOKUP(C54,Tables!$M$2:$P$9,4,FALSE)</f>
        <v>2.5000000000000001E-2</v>
      </c>
      <c r="G54">
        <f t="shared" si="0"/>
        <v>19.2</v>
      </c>
    </row>
    <row r="55" spans="1:7" x14ac:dyDescent="0.25">
      <c r="A55" s="9" t="s">
        <v>72</v>
      </c>
      <c r="B55" s="9" t="s">
        <v>73</v>
      </c>
      <c r="C55" s="9" t="s">
        <v>74</v>
      </c>
      <c r="D55">
        <f>VLOOKUP(C55,Tables!$M$2:$N$9,2,FALSE)</f>
        <v>0.44</v>
      </c>
      <c r="E55">
        <f>VLOOKUP(C55,Tables!$M$2:$P$9,3,FALSE)</f>
        <v>0.19</v>
      </c>
      <c r="F55">
        <f>VLOOKUP(C55,Tables!$M$2:$P$9,4,FALSE)</f>
        <v>2.5000000000000001E-2</v>
      </c>
      <c r="G55">
        <f t="shared" si="0"/>
        <v>19.2</v>
      </c>
    </row>
    <row r="56" spans="1:7" x14ac:dyDescent="0.25">
      <c r="A56" s="9" t="s">
        <v>89</v>
      </c>
      <c r="B56" s="9" t="s">
        <v>90</v>
      </c>
      <c r="C56" s="9" t="s">
        <v>74</v>
      </c>
      <c r="D56">
        <f>VLOOKUP(C56,Tables!$M$2:$N$9,2,FALSE)</f>
        <v>0.44</v>
      </c>
      <c r="E56">
        <f>VLOOKUP(C56,Tables!$M$2:$P$9,3,FALSE)</f>
        <v>0.19</v>
      </c>
      <c r="F56">
        <f>VLOOKUP(C56,Tables!$M$2:$P$9,4,FALSE)</f>
        <v>2.5000000000000001E-2</v>
      </c>
      <c r="G56">
        <f t="shared" si="0"/>
        <v>19.2</v>
      </c>
    </row>
    <row r="57" spans="1:7" x14ac:dyDescent="0.25">
      <c r="A57" s="9" t="s">
        <v>81</v>
      </c>
      <c r="B57" s="9" t="s">
        <v>82</v>
      </c>
      <c r="C57" s="9" t="s">
        <v>74</v>
      </c>
      <c r="D57">
        <f>VLOOKUP(C57,Tables!$M$2:$N$9,2,FALSE)</f>
        <v>0.44</v>
      </c>
      <c r="E57">
        <f>VLOOKUP(C57,Tables!$M$2:$P$9,3,FALSE)</f>
        <v>0.19</v>
      </c>
      <c r="F57">
        <f>VLOOKUP(C57,Tables!$M$2:$P$9,4,FALSE)</f>
        <v>2.5000000000000001E-2</v>
      </c>
      <c r="G57">
        <f t="shared" si="0"/>
        <v>19.2</v>
      </c>
    </row>
    <row r="58" spans="1:7" x14ac:dyDescent="0.25">
      <c r="A58" s="3" t="s">
        <v>89</v>
      </c>
      <c r="B58" s="3" t="s">
        <v>90</v>
      </c>
      <c r="C58" s="3" t="s">
        <v>74</v>
      </c>
      <c r="D58">
        <f>VLOOKUP(C58,Tables!$M$2:$N$9,2,FALSE)</f>
        <v>0.44</v>
      </c>
      <c r="E58">
        <f>VLOOKUP(C58,Tables!$M$2:$P$9,3,FALSE)</f>
        <v>0.19</v>
      </c>
      <c r="F58">
        <f>VLOOKUP(C58,Tables!$M$2:$P$9,4,FALSE)</f>
        <v>2.5000000000000001E-2</v>
      </c>
      <c r="G58">
        <f t="shared" si="0"/>
        <v>19.2</v>
      </c>
    </row>
    <row r="59" spans="1:7" x14ac:dyDescent="0.25">
      <c r="A59" s="3" t="s">
        <v>81</v>
      </c>
      <c r="B59" s="3" t="s">
        <v>82</v>
      </c>
      <c r="C59" s="3" t="s">
        <v>74</v>
      </c>
      <c r="D59">
        <f>VLOOKUP(C59,Tables!$M$2:$N$9,2,FALSE)</f>
        <v>0.44</v>
      </c>
      <c r="E59">
        <f>VLOOKUP(C59,Tables!$M$2:$P$9,3,FALSE)</f>
        <v>0.19</v>
      </c>
      <c r="F59">
        <f>VLOOKUP(C59,Tables!$M$2:$P$9,4,FALSE)</f>
        <v>2.5000000000000001E-2</v>
      </c>
      <c r="G59">
        <f t="shared" si="0"/>
        <v>19.2</v>
      </c>
    </row>
    <row r="60" spans="1:7" x14ac:dyDescent="0.25">
      <c r="A60" s="9" t="s">
        <v>89</v>
      </c>
      <c r="B60" s="9" t="s">
        <v>90</v>
      </c>
      <c r="C60" s="9" t="s">
        <v>74</v>
      </c>
      <c r="D60">
        <f>VLOOKUP(C60,Tables!$M$2:$N$9,2,FALSE)</f>
        <v>0.44</v>
      </c>
      <c r="E60">
        <f>VLOOKUP(C60,Tables!$M$2:$P$9,3,FALSE)</f>
        <v>0.19</v>
      </c>
      <c r="F60">
        <f>VLOOKUP(C60,Tables!$M$2:$P$9,4,FALSE)</f>
        <v>2.5000000000000001E-2</v>
      </c>
      <c r="G60">
        <f t="shared" si="0"/>
        <v>19.2</v>
      </c>
    </row>
    <row r="61" spans="1:7" x14ac:dyDescent="0.25">
      <c r="A61" s="9" t="s">
        <v>89</v>
      </c>
      <c r="B61" s="9" t="s">
        <v>90</v>
      </c>
      <c r="C61" s="9" t="s">
        <v>74</v>
      </c>
      <c r="D61">
        <f>VLOOKUP(C61,Tables!$M$2:$N$9,2,FALSE)</f>
        <v>0.44</v>
      </c>
      <c r="E61">
        <f>VLOOKUP(C61,Tables!$M$2:$P$9,3,FALSE)</f>
        <v>0.19</v>
      </c>
      <c r="F61">
        <f>VLOOKUP(C61,Tables!$M$2:$P$9,4,FALSE)</f>
        <v>2.5000000000000001E-2</v>
      </c>
      <c r="G61">
        <f t="shared" si="0"/>
        <v>19.2</v>
      </c>
    </row>
    <row r="62" spans="1:7" x14ac:dyDescent="0.25">
      <c r="A62" s="9" t="s">
        <v>81</v>
      </c>
      <c r="B62" s="9" t="s">
        <v>82</v>
      </c>
      <c r="C62" s="9" t="s">
        <v>74</v>
      </c>
      <c r="D62">
        <f>VLOOKUP(C62,Tables!$M$2:$N$9,2,FALSE)</f>
        <v>0.44</v>
      </c>
      <c r="E62">
        <f>VLOOKUP(C62,Tables!$M$2:$P$9,3,FALSE)</f>
        <v>0.19</v>
      </c>
      <c r="F62">
        <f>VLOOKUP(C62,Tables!$M$2:$P$9,4,FALSE)</f>
        <v>2.5000000000000001E-2</v>
      </c>
      <c r="G62">
        <f t="shared" si="0"/>
        <v>19.2</v>
      </c>
    </row>
    <row r="63" spans="1:7" x14ac:dyDescent="0.25">
      <c r="A63" s="9" t="s">
        <v>89</v>
      </c>
      <c r="B63" s="9" t="s">
        <v>90</v>
      </c>
      <c r="C63" s="9" t="s">
        <v>74</v>
      </c>
      <c r="D63">
        <f>VLOOKUP(C63,Tables!$M$2:$N$9,2,FALSE)</f>
        <v>0.44</v>
      </c>
      <c r="E63">
        <f>VLOOKUP(C63,Tables!$M$2:$P$9,3,FALSE)</f>
        <v>0.19</v>
      </c>
      <c r="F63">
        <f>VLOOKUP(C63,Tables!$M$2:$P$9,4,FALSE)</f>
        <v>2.5000000000000001E-2</v>
      </c>
      <c r="G63">
        <f t="shared" si="0"/>
        <v>19.2</v>
      </c>
    </row>
    <row r="64" spans="1:7" x14ac:dyDescent="0.25">
      <c r="A64" s="9" t="s">
        <v>89</v>
      </c>
      <c r="B64" s="9" t="s">
        <v>90</v>
      </c>
      <c r="C64" s="9" t="s">
        <v>74</v>
      </c>
      <c r="D64">
        <f>VLOOKUP(C64,Tables!$M$2:$N$9,2,FALSE)</f>
        <v>0.44</v>
      </c>
      <c r="E64">
        <f>VLOOKUP(C64,Tables!$M$2:$P$9,3,FALSE)</f>
        <v>0.19</v>
      </c>
      <c r="F64">
        <f>VLOOKUP(C64,Tables!$M$2:$P$9,4,FALSE)</f>
        <v>2.5000000000000001E-2</v>
      </c>
      <c r="G64">
        <f t="shared" si="0"/>
        <v>19.2</v>
      </c>
    </row>
    <row r="65" spans="1:7" x14ac:dyDescent="0.25">
      <c r="A65" s="9" t="s">
        <v>81</v>
      </c>
      <c r="B65" s="9" t="s">
        <v>82</v>
      </c>
      <c r="C65" s="9" t="s">
        <v>74</v>
      </c>
      <c r="D65">
        <f>VLOOKUP(C65,Tables!$M$2:$N$9,2,FALSE)</f>
        <v>0.44</v>
      </c>
      <c r="E65">
        <f>VLOOKUP(C65,Tables!$M$2:$P$9,3,FALSE)</f>
        <v>0.19</v>
      </c>
      <c r="F65">
        <f>VLOOKUP(C65,Tables!$M$2:$P$9,4,FALSE)</f>
        <v>2.5000000000000001E-2</v>
      </c>
      <c r="G65">
        <f t="shared" si="0"/>
        <v>19.2</v>
      </c>
    </row>
    <row r="66" spans="1:7" x14ac:dyDescent="0.25">
      <c r="A66" s="9" t="s">
        <v>79</v>
      </c>
      <c r="B66" s="9" t="s">
        <v>73</v>
      </c>
      <c r="C66" s="9" t="s">
        <v>74</v>
      </c>
      <c r="D66">
        <f>VLOOKUP(C66,Tables!$M$2:$N$9,2,FALSE)</f>
        <v>0.44</v>
      </c>
      <c r="E66">
        <f>VLOOKUP(C66,Tables!$M$2:$P$9,3,FALSE)</f>
        <v>0.19</v>
      </c>
      <c r="F66">
        <f>VLOOKUP(C66,Tables!$M$2:$P$9,4,FALSE)</f>
        <v>2.5000000000000001E-2</v>
      </c>
      <c r="G66">
        <f t="shared" si="0"/>
        <v>19.2</v>
      </c>
    </row>
    <row r="67" spans="1:7" x14ac:dyDescent="0.25">
      <c r="A67" s="9" t="s">
        <v>79</v>
      </c>
      <c r="B67" s="9" t="s">
        <v>73</v>
      </c>
      <c r="C67" s="9" t="s">
        <v>74</v>
      </c>
      <c r="D67">
        <f>VLOOKUP(C67,Tables!$M$2:$N$9,2,FALSE)</f>
        <v>0.44</v>
      </c>
      <c r="E67">
        <f>VLOOKUP(C67,Tables!$M$2:$P$9,3,FALSE)</f>
        <v>0.19</v>
      </c>
      <c r="F67">
        <f>VLOOKUP(C67,Tables!$M$2:$P$9,4,FALSE)</f>
        <v>2.5000000000000001E-2</v>
      </c>
      <c r="G67">
        <f t="shared" ref="G67:G130" si="2">IF(C67="IRIDA",19.2,18.33)</f>
        <v>19.2</v>
      </c>
    </row>
    <row r="68" spans="1:7" x14ac:dyDescent="0.25">
      <c r="A68" s="9" t="s">
        <v>72</v>
      </c>
      <c r="B68" s="9" t="s">
        <v>73</v>
      </c>
      <c r="C68" s="9" t="s">
        <v>74</v>
      </c>
      <c r="D68">
        <f>VLOOKUP(C68,Tables!$M$2:$N$9,2,FALSE)</f>
        <v>0.44</v>
      </c>
      <c r="E68">
        <f>VLOOKUP(C68,Tables!$M$2:$P$9,3,FALSE)</f>
        <v>0.19</v>
      </c>
      <c r="F68">
        <f>VLOOKUP(C68,Tables!$M$2:$P$9,4,FALSE)</f>
        <v>2.5000000000000001E-2</v>
      </c>
      <c r="G68">
        <f t="shared" si="2"/>
        <v>19.2</v>
      </c>
    </row>
    <row r="69" spans="1:7" x14ac:dyDescent="0.25">
      <c r="A69" s="9" t="s">
        <v>72</v>
      </c>
      <c r="B69" s="9" t="s">
        <v>73</v>
      </c>
      <c r="C69" s="9" t="s">
        <v>74</v>
      </c>
      <c r="D69">
        <f>VLOOKUP(C69,Tables!$M$2:$N$9,2,FALSE)</f>
        <v>0.44</v>
      </c>
      <c r="E69">
        <f>VLOOKUP(C69,Tables!$M$2:$P$9,3,FALSE)</f>
        <v>0.19</v>
      </c>
      <c r="F69">
        <f>VLOOKUP(C69,Tables!$M$2:$P$9,4,FALSE)</f>
        <v>2.5000000000000001E-2</v>
      </c>
      <c r="G69">
        <f t="shared" si="2"/>
        <v>19.2</v>
      </c>
    </row>
    <row r="70" spans="1:7" x14ac:dyDescent="0.25">
      <c r="A70" s="9" t="s">
        <v>79</v>
      </c>
      <c r="B70" s="9" t="s">
        <v>73</v>
      </c>
      <c r="C70" s="9" t="s">
        <v>74</v>
      </c>
      <c r="D70">
        <f>VLOOKUP(C70,Tables!$M$2:$N$9,2,FALSE)</f>
        <v>0.44</v>
      </c>
      <c r="E70">
        <f>VLOOKUP(C70,Tables!$M$2:$P$9,3,FALSE)</f>
        <v>0.19</v>
      </c>
      <c r="F70">
        <f>VLOOKUP(C70,Tables!$M$2:$P$9,4,FALSE)</f>
        <v>2.5000000000000001E-2</v>
      </c>
      <c r="G70">
        <f t="shared" si="2"/>
        <v>19.2</v>
      </c>
    </row>
    <row r="71" spans="1:7" x14ac:dyDescent="0.25">
      <c r="A71" s="9" t="s">
        <v>81</v>
      </c>
      <c r="B71" s="9" t="s">
        <v>82</v>
      </c>
      <c r="C71" s="9" t="s">
        <v>74</v>
      </c>
      <c r="D71">
        <f>VLOOKUP(C71,Tables!$M$2:$N$9,2,FALSE)</f>
        <v>0.44</v>
      </c>
      <c r="E71">
        <f>VLOOKUP(C71,Tables!$M$2:$P$9,3,FALSE)</f>
        <v>0.19</v>
      </c>
      <c r="F71">
        <f>VLOOKUP(C71,Tables!$M$2:$P$9,4,FALSE)</f>
        <v>2.5000000000000001E-2</v>
      </c>
      <c r="G71">
        <f t="shared" si="2"/>
        <v>19.2</v>
      </c>
    </row>
    <row r="72" spans="1:7" x14ac:dyDescent="0.25">
      <c r="A72" s="9" t="s">
        <v>83</v>
      </c>
      <c r="B72" s="9" t="s">
        <v>82</v>
      </c>
      <c r="C72" s="9" t="s">
        <v>74</v>
      </c>
      <c r="D72">
        <f>VLOOKUP(C72,Tables!$M$2:$N$9,2,FALSE)</f>
        <v>0.44</v>
      </c>
      <c r="E72">
        <f>VLOOKUP(C72,Tables!$M$2:$P$9,3,FALSE)</f>
        <v>0.19</v>
      </c>
      <c r="F72">
        <f>VLOOKUP(C72,Tables!$M$2:$P$9,4,FALSE)</f>
        <v>2.5000000000000001E-2</v>
      </c>
      <c r="G72">
        <f t="shared" si="2"/>
        <v>19.2</v>
      </c>
    </row>
    <row r="73" spans="1:7" x14ac:dyDescent="0.25">
      <c r="A73" s="9" t="s">
        <v>83</v>
      </c>
      <c r="B73" s="9" t="s">
        <v>82</v>
      </c>
      <c r="C73" s="9" t="s">
        <v>74</v>
      </c>
      <c r="D73">
        <f>VLOOKUP(C73,Tables!$M$2:$N$9,2,FALSE)</f>
        <v>0.44</v>
      </c>
      <c r="E73">
        <f>VLOOKUP(C73,Tables!$M$2:$P$9,3,FALSE)</f>
        <v>0.19</v>
      </c>
      <c r="F73">
        <f>VLOOKUP(C73,Tables!$M$2:$P$9,4,FALSE)</f>
        <v>2.5000000000000001E-2</v>
      </c>
      <c r="G73">
        <f t="shared" si="2"/>
        <v>19.2</v>
      </c>
    </row>
    <row r="74" spans="1:7" x14ac:dyDescent="0.25">
      <c r="A74" s="9" t="s">
        <v>72</v>
      </c>
      <c r="B74" s="9" t="s">
        <v>73</v>
      </c>
      <c r="C74" s="9" t="s">
        <v>74</v>
      </c>
      <c r="D74">
        <f>VLOOKUP(C74,Tables!$M$2:$N$9,2,FALSE)</f>
        <v>0.44</v>
      </c>
      <c r="E74">
        <f>VLOOKUP(C74,Tables!$M$2:$P$9,3,FALSE)</f>
        <v>0.19</v>
      </c>
      <c r="F74">
        <f>VLOOKUP(C74,Tables!$M$2:$P$9,4,FALSE)</f>
        <v>2.5000000000000001E-2</v>
      </c>
      <c r="G74">
        <f t="shared" si="2"/>
        <v>19.2</v>
      </c>
    </row>
    <row r="75" spans="1:7" x14ac:dyDescent="0.25">
      <c r="A75" s="9" t="s">
        <v>79</v>
      </c>
      <c r="B75" s="9" t="s">
        <v>73</v>
      </c>
      <c r="C75" s="9" t="s">
        <v>74</v>
      </c>
      <c r="D75">
        <f>VLOOKUP(C75,Tables!$M$2:$N$9,2,FALSE)</f>
        <v>0.44</v>
      </c>
      <c r="E75">
        <f>VLOOKUP(C75,Tables!$M$2:$P$9,3,FALSE)</f>
        <v>0.19</v>
      </c>
      <c r="F75">
        <f>VLOOKUP(C75,Tables!$M$2:$P$9,4,FALSE)</f>
        <v>2.5000000000000001E-2</v>
      </c>
      <c r="G75">
        <f t="shared" si="2"/>
        <v>19.2</v>
      </c>
    </row>
    <row r="76" spans="1:7" x14ac:dyDescent="0.25">
      <c r="A76" s="9" t="s">
        <v>89</v>
      </c>
      <c r="B76" s="9" t="s">
        <v>90</v>
      </c>
      <c r="C76" s="9" t="s">
        <v>74</v>
      </c>
      <c r="D76">
        <f>VLOOKUP(C76,Tables!$M$2:$N$9,2,FALSE)</f>
        <v>0.44</v>
      </c>
      <c r="E76">
        <f>VLOOKUP(C76,Tables!$M$2:$P$9,3,FALSE)</f>
        <v>0.19</v>
      </c>
      <c r="F76">
        <f>VLOOKUP(C76,Tables!$M$2:$P$9,4,FALSE)</f>
        <v>2.5000000000000001E-2</v>
      </c>
      <c r="G76">
        <f t="shared" si="2"/>
        <v>19.2</v>
      </c>
    </row>
    <row r="77" spans="1:7" x14ac:dyDescent="0.25">
      <c r="A77" s="9" t="s">
        <v>108</v>
      </c>
      <c r="B77" s="9" t="s">
        <v>109</v>
      </c>
      <c r="C77" s="9" t="s">
        <v>110</v>
      </c>
      <c r="D77">
        <f>VLOOKUP(C77,Tables!$M$2:$N$9,2,FALSE)</f>
        <v>0.42</v>
      </c>
      <c r="E77">
        <f>VLOOKUP(C77,Tables!$M$2:$P$9,3,FALSE)</f>
        <v>0.2</v>
      </c>
      <c r="F77">
        <f>VLOOKUP(C77,Tables!$M$2:$P$9,4,FALSE)</f>
        <v>4.2000000000000003E-2</v>
      </c>
      <c r="G77">
        <f t="shared" si="2"/>
        <v>18.329999999999998</v>
      </c>
    </row>
    <row r="78" spans="1:7" x14ac:dyDescent="0.25">
      <c r="A78" s="9" t="s">
        <v>81</v>
      </c>
      <c r="B78" s="9" t="s">
        <v>82</v>
      </c>
      <c r="C78" s="9" t="s">
        <v>74</v>
      </c>
      <c r="D78">
        <f>VLOOKUP(C78,Tables!$M$2:$N$9,2,FALSE)</f>
        <v>0.44</v>
      </c>
      <c r="E78">
        <f>VLOOKUP(C78,Tables!$M$2:$P$9,3,FALSE)</f>
        <v>0.19</v>
      </c>
      <c r="F78">
        <f>VLOOKUP(C78,Tables!$M$2:$P$9,4,FALSE)</f>
        <v>2.5000000000000001E-2</v>
      </c>
      <c r="G78">
        <f t="shared" si="2"/>
        <v>19.2</v>
      </c>
    </row>
    <row r="79" spans="1:7" x14ac:dyDescent="0.25">
      <c r="A79" s="9" t="s">
        <v>81</v>
      </c>
      <c r="B79" s="9" t="s">
        <v>82</v>
      </c>
      <c r="C79" s="9" t="s">
        <v>74</v>
      </c>
      <c r="D79">
        <f>VLOOKUP(C79,Tables!$M$2:$N$9,2,FALSE)</f>
        <v>0.44</v>
      </c>
      <c r="E79">
        <f>VLOOKUP(C79,Tables!$M$2:$P$9,3,FALSE)</f>
        <v>0.19</v>
      </c>
      <c r="F79">
        <f>VLOOKUP(C79,Tables!$M$2:$P$9,4,FALSE)</f>
        <v>2.5000000000000001E-2</v>
      </c>
      <c r="G79">
        <f t="shared" si="2"/>
        <v>19.2</v>
      </c>
    </row>
    <row r="80" spans="1:7" x14ac:dyDescent="0.25">
      <c r="A80" s="9" t="s">
        <v>81</v>
      </c>
      <c r="B80" s="9" t="s">
        <v>82</v>
      </c>
      <c r="C80" s="9" t="s">
        <v>74</v>
      </c>
      <c r="D80">
        <f>VLOOKUP(C80,Tables!$M$2:$N$9,2,FALSE)</f>
        <v>0.44</v>
      </c>
      <c r="E80">
        <f>VLOOKUP(C80,Tables!$M$2:$P$9,3,FALSE)</f>
        <v>0.19</v>
      </c>
      <c r="F80">
        <f>VLOOKUP(C80,Tables!$M$2:$P$9,4,FALSE)</f>
        <v>2.5000000000000001E-2</v>
      </c>
      <c r="G80">
        <f t="shared" si="2"/>
        <v>19.2</v>
      </c>
    </row>
    <row r="81" spans="1:7" x14ac:dyDescent="0.25">
      <c r="A81" s="9" t="s">
        <v>83</v>
      </c>
      <c r="B81" s="9" t="s">
        <v>82</v>
      </c>
      <c r="C81" s="9" t="s">
        <v>74</v>
      </c>
      <c r="D81">
        <f>VLOOKUP(C81,Tables!$M$2:$N$9,2,FALSE)</f>
        <v>0.44</v>
      </c>
      <c r="E81">
        <f>VLOOKUP(C81,Tables!$M$2:$P$9,3,FALSE)</f>
        <v>0.19</v>
      </c>
      <c r="F81">
        <f>VLOOKUP(C81,Tables!$M$2:$P$9,4,FALSE)</f>
        <v>2.5000000000000001E-2</v>
      </c>
      <c r="G81">
        <f t="shared" si="2"/>
        <v>19.2</v>
      </c>
    </row>
    <row r="82" spans="1:7" x14ac:dyDescent="0.25">
      <c r="A82" s="9" t="s">
        <v>83</v>
      </c>
      <c r="B82" s="9" t="s">
        <v>82</v>
      </c>
      <c r="C82" s="9" t="s">
        <v>74</v>
      </c>
      <c r="D82">
        <f>VLOOKUP(C82,Tables!$M$2:$N$9,2,FALSE)</f>
        <v>0.44</v>
      </c>
      <c r="E82">
        <f>VLOOKUP(C82,Tables!$M$2:$P$9,3,FALSE)</f>
        <v>0.19</v>
      </c>
      <c r="F82">
        <f>VLOOKUP(C82,Tables!$M$2:$P$9,4,FALSE)</f>
        <v>2.5000000000000001E-2</v>
      </c>
      <c r="G82">
        <f t="shared" si="2"/>
        <v>19.2</v>
      </c>
    </row>
    <row r="83" spans="1:7" x14ac:dyDescent="0.25">
      <c r="A83" s="9" t="s">
        <v>81</v>
      </c>
      <c r="B83" s="9" t="s">
        <v>82</v>
      </c>
      <c r="C83" s="9" t="s">
        <v>74</v>
      </c>
      <c r="D83">
        <f>VLOOKUP(C83,Tables!$M$2:$N$9,2,FALSE)</f>
        <v>0.44</v>
      </c>
      <c r="E83">
        <f>VLOOKUP(C83,Tables!$M$2:$P$9,3,FALSE)</f>
        <v>0.19</v>
      </c>
      <c r="F83">
        <f>VLOOKUP(C83,Tables!$M$2:$P$9,4,FALSE)</f>
        <v>2.5000000000000001E-2</v>
      </c>
      <c r="G83">
        <f t="shared" si="2"/>
        <v>19.2</v>
      </c>
    </row>
    <row r="84" spans="1:7" x14ac:dyDescent="0.25">
      <c r="A84" s="9" t="s">
        <v>81</v>
      </c>
      <c r="B84" s="9" t="s">
        <v>82</v>
      </c>
      <c r="C84" s="9" t="s">
        <v>74</v>
      </c>
      <c r="D84">
        <f>VLOOKUP(C84,Tables!$M$2:$N$9,2,FALSE)</f>
        <v>0.44</v>
      </c>
      <c r="E84">
        <f>VLOOKUP(C84,Tables!$M$2:$P$9,3,FALSE)</f>
        <v>0.19</v>
      </c>
      <c r="F84">
        <f>VLOOKUP(C84,Tables!$M$2:$P$9,4,FALSE)</f>
        <v>2.5000000000000001E-2</v>
      </c>
      <c r="G84">
        <f t="shared" si="2"/>
        <v>19.2</v>
      </c>
    </row>
    <row r="85" spans="1:7" x14ac:dyDescent="0.25">
      <c r="A85" s="9" t="s">
        <v>81</v>
      </c>
      <c r="B85" s="9" t="s">
        <v>82</v>
      </c>
      <c r="C85" s="9" t="s">
        <v>74</v>
      </c>
      <c r="D85">
        <f>VLOOKUP(C85,Tables!$M$2:$N$9,2,FALSE)</f>
        <v>0.44</v>
      </c>
      <c r="E85">
        <f>VLOOKUP(C85,Tables!$M$2:$P$9,3,FALSE)</f>
        <v>0.19</v>
      </c>
      <c r="F85">
        <f>VLOOKUP(C85,Tables!$M$2:$P$9,4,FALSE)</f>
        <v>2.5000000000000001E-2</v>
      </c>
      <c r="G85">
        <f t="shared" si="2"/>
        <v>19.2</v>
      </c>
    </row>
    <row r="86" spans="1:7" x14ac:dyDescent="0.25">
      <c r="A86" s="9" t="s">
        <v>89</v>
      </c>
      <c r="B86" s="9" t="s">
        <v>90</v>
      </c>
      <c r="C86" s="9" t="s">
        <v>74</v>
      </c>
      <c r="D86">
        <f>VLOOKUP(C86,Tables!$M$2:$N$9,2,FALSE)</f>
        <v>0.44</v>
      </c>
      <c r="E86">
        <f>VLOOKUP(C86,Tables!$M$2:$P$9,3,FALSE)</f>
        <v>0.19</v>
      </c>
      <c r="F86">
        <f>VLOOKUP(C86,Tables!$M$2:$P$9,4,FALSE)</f>
        <v>2.5000000000000001E-2</v>
      </c>
      <c r="G86">
        <f t="shared" si="2"/>
        <v>19.2</v>
      </c>
    </row>
    <row r="87" spans="1:7" x14ac:dyDescent="0.25">
      <c r="A87" s="9" t="s">
        <v>81</v>
      </c>
      <c r="B87" s="9" t="s">
        <v>82</v>
      </c>
      <c r="C87" s="9" t="s">
        <v>74</v>
      </c>
      <c r="D87">
        <f>VLOOKUP(C87,Tables!$M$2:$N$9,2,FALSE)</f>
        <v>0.44</v>
      </c>
      <c r="E87">
        <f>VLOOKUP(C87,Tables!$M$2:$P$9,3,FALSE)</f>
        <v>0.19</v>
      </c>
      <c r="F87">
        <f>VLOOKUP(C87,Tables!$M$2:$P$9,4,FALSE)</f>
        <v>2.5000000000000001E-2</v>
      </c>
      <c r="G87">
        <f t="shared" si="2"/>
        <v>19.2</v>
      </c>
    </row>
    <row r="88" spans="1:7" x14ac:dyDescent="0.25">
      <c r="A88" s="9" t="s">
        <v>81</v>
      </c>
      <c r="B88" s="9" t="s">
        <v>82</v>
      </c>
      <c r="C88" s="9" t="s">
        <v>74</v>
      </c>
      <c r="D88">
        <f>VLOOKUP(C88,Tables!$M$2:$N$9,2,FALSE)</f>
        <v>0.44</v>
      </c>
      <c r="E88">
        <f>VLOOKUP(C88,Tables!$M$2:$P$9,3,FALSE)</f>
        <v>0.19</v>
      </c>
      <c r="F88">
        <f>VLOOKUP(C88,Tables!$M$2:$P$9,4,FALSE)</f>
        <v>2.5000000000000001E-2</v>
      </c>
      <c r="G88">
        <f t="shared" si="2"/>
        <v>19.2</v>
      </c>
    </row>
    <row r="89" spans="1:7" x14ac:dyDescent="0.25">
      <c r="A89" s="9" t="s">
        <v>115</v>
      </c>
      <c r="B89" s="9" t="s">
        <v>109</v>
      </c>
      <c r="C89" s="9" t="s">
        <v>110</v>
      </c>
      <c r="D89">
        <f>VLOOKUP(C89,Tables!$M$2:$N$9,2,FALSE)</f>
        <v>0.42</v>
      </c>
      <c r="E89">
        <f>VLOOKUP(C89,Tables!$M$2:$P$9,3,FALSE)</f>
        <v>0.2</v>
      </c>
      <c r="F89">
        <f>VLOOKUP(C89,Tables!$M$2:$P$9,4,FALSE)</f>
        <v>4.2000000000000003E-2</v>
      </c>
      <c r="G89">
        <f t="shared" si="2"/>
        <v>18.329999999999998</v>
      </c>
    </row>
    <row r="90" spans="1:7" x14ac:dyDescent="0.25">
      <c r="A90" s="9" t="s">
        <v>81</v>
      </c>
      <c r="B90" s="9" t="s">
        <v>82</v>
      </c>
      <c r="C90" s="9" t="s">
        <v>74</v>
      </c>
      <c r="D90">
        <f>VLOOKUP(C90,Tables!$M$2:$N$9,2,FALSE)</f>
        <v>0.44</v>
      </c>
      <c r="E90">
        <f>VLOOKUP(C90,Tables!$M$2:$P$9,3,FALSE)</f>
        <v>0.19</v>
      </c>
      <c r="F90">
        <f>VLOOKUP(C90,Tables!$M$2:$P$9,4,FALSE)</f>
        <v>2.5000000000000001E-2</v>
      </c>
      <c r="G90">
        <f t="shared" si="2"/>
        <v>19.2</v>
      </c>
    </row>
    <row r="91" spans="1:7" x14ac:dyDescent="0.25">
      <c r="A91" s="9" t="s">
        <v>115</v>
      </c>
      <c r="B91" s="9" t="s">
        <v>109</v>
      </c>
      <c r="C91" s="9" t="s">
        <v>110</v>
      </c>
      <c r="D91">
        <f>VLOOKUP(C91,Tables!$M$2:$N$9,2,FALSE)</f>
        <v>0.42</v>
      </c>
      <c r="E91">
        <f>VLOOKUP(C91,Tables!$M$2:$P$9,3,FALSE)</f>
        <v>0.2</v>
      </c>
      <c r="F91">
        <f>VLOOKUP(C91,Tables!$M$2:$P$9,4,FALSE)</f>
        <v>4.2000000000000003E-2</v>
      </c>
      <c r="G91">
        <f t="shared" si="2"/>
        <v>18.329999999999998</v>
      </c>
    </row>
    <row r="92" spans="1:7" x14ac:dyDescent="0.25">
      <c r="A92" s="9" t="s">
        <v>115</v>
      </c>
      <c r="B92" s="9" t="s">
        <v>109</v>
      </c>
      <c r="C92" s="9" t="s">
        <v>110</v>
      </c>
      <c r="D92">
        <f>VLOOKUP(C92,Tables!$M$2:$N$9,2,FALSE)</f>
        <v>0.42</v>
      </c>
      <c r="E92">
        <f>VLOOKUP(C92,Tables!$M$2:$P$9,3,FALSE)</f>
        <v>0.2</v>
      </c>
      <c r="F92">
        <f>VLOOKUP(C92,Tables!$M$2:$P$9,4,FALSE)</f>
        <v>4.2000000000000003E-2</v>
      </c>
      <c r="G92">
        <f t="shared" si="2"/>
        <v>18.329999999999998</v>
      </c>
    </row>
    <row r="93" spans="1:7" x14ac:dyDescent="0.25">
      <c r="A93" s="9" t="s">
        <v>81</v>
      </c>
      <c r="B93" s="9" t="s">
        <v>82</v>
      </c>
      <c r="C93" s="9" t="s">
        <v>74</v>
      </c>
      <c r="D93">
        <f>VLOOKUP(C93,Tables!$M$2:$N$9,2,FALSE)</f>
        <v>0.44</v>
      </c>
      <c r="E93">
        <f>VLOOKUP(C93,Tables!$M$2:$P$9,3,FALSE)</f>
        <v>0.19</v>
      </c>
      <c r="F93">
        <f>VLOOKUP(C93,Tables!$M$2:$P$9,4,FALSE)</f>
        <v>2.5000000000000001E-2</v>
      </c>
      <c r="G93">
        <f t="shared" si="2"/>
        <v>19.2</v>
      </c>
    </row>
    <row r="94" spans="1:7" x14ac:dyDescent="0.25">
      <c r="A94" s="9" t="s">
        <v>89</v>
      </c>
      <c r="B94" s="9" t="s">
        <v>90</v>
      </c>
      <c r="C94" s="9" t="s">
        <v>74</v>
      </c>
      <c r="D94">
        <f>VLOOKUP(C94,Tables!$M$2:$N$9,2,FALSE)</f>
        <v>0.44</v>
      </c>
      <c r="E94">
        <f>VLOOKUP(C94,Tables!$M$2:$P$9,3,FALSE)</f>
        <v>0.19</v>
      </c>
      <c r="F94">
        <f>VLOOKUP(C94,Tables!$M$2:$P$9,4,FALSE)</f>
        <v>2.5000000000000001E-2</v>
      </c>
      <c r="G94">
        <f t="shared" si="2"/>
        <v>19.2</v>
      </c>
    </row>
    <row r="95" spans="1:7" x14ac:dyDescent="0.25">
      <c r="A95" s="9" t="s">
        <v>89</v>
      </c>
      <c r="B95" s="9" t="s">
        <v>90</v>
      </c>
      <c r="C95" s="9" t="s">
        <v>74</v>
      </c>
      <c r="D95">
        <f>VLOOKUP(C95,Tables!$M$2:$N$9,2,FALSE)</f>
        <v>0.44</v>
      </c>
      <c r="E95">
        <f>VLOOKUP(C95,Tables!$M$2:$P$9,3,FALSE)</f>
        <v>0.19</v>
      </c>
      <c r="F95">
        <f>VLOOKUP(C95,Tables!$M$2:$P$9,4,FALSE)</f>
        <v>2.5000000000000001E-2</v>
      </c>
      <c r="G95">
        <f t="shared" si="2"/>
        <v>19.2</v>
      </c>
    </row>
    <row r="96" spans="1:7" x14ac:dyDescent="0.25">
      <c r="A96" s="9" t="s">
        <v>89</v>
      </c>
      <c r="B96" s="9" t="s">
        <v>90</v>
      </c>
      <c r="C96" s="9" t="s">
        <v>74</v>
      </c>
      <c r="D96">
        <f>VLOOKUP(C96,Tables!$M$2:$N$9,2,FALSE)</f>
        <v>0.44</v>
      </c>
      <c r="E96">
        <f>VLOOKUP(C96,Tables!$M$2:$P$9,3,FALSE)</f>
        <v>0.19</v>
      </c>
      <c r="F96">
        <f>VLOOKUP(C96,Tables!$M$2:$P$9,4,FALSE)</f>
        <v>2.5000000000000001E-2</v>
      </c>
      <c r="G96">
        <f t="shared" si="2"/>
        <v>19.2</v>
      </c>
    </row>
    <row r="97" spans="1:7" x14ac:dyDescent="0.25">
      <c r="A97" s="9" t="s">
        <v>89</v>
      </c>
      <c r="B97" s="9" t="s">
        <v>90</v>
      </c>
      <c r="C97" s="9" t="s">
        <v>74</v>
      </c>
      <c r="D97">
        <f>VLOOKUP(C97,Tables!$M$2:$N$9,2,FALSE)</f>
        <v>0.44</v>
      </c>
      <c r="E97">
        <f>VLOOKUP(C97,Tables!$M$2:$P$9,3,FALSE)</f>
        <v>0.19</v>
      </c>
      <c r="F97">
        <f>VLOOKUP(C97,Tables!$M$2:$P$9,4,FALSE)</f>
        <v>2.5000000000000001E-2</v>
      </c>
      <c r="G97">
        <f t="shared" si="2"/>
        <v>19.2</v>
      </c>
    </row>
    <row r="98" spans="1:7" x14ac:dyDescent="0.25">
      <c r="A98" s="9" t="s">
        <v>89</v>
      </c>
      <c r="B98" s="9" t="s">
        <v>90</v>
      </c>
      <c r="C98" s="9" t="s">
        <v>74</v>
      </c>
      <c r="D98">
        <f>VLOOKUP(C98,Tables!$M$2:$N$9,2,FALSE)</f>
        <v>0.44</v>
      </c>
      <c r="E98">
        <f>VLOOKUP(C98,Tables!$M$2:$P$9,3,FALSE)</f>
        <v>0.19</v>
      </c>
      <c r="F98">
        <f>VLOOKUP(C98,Tables!$M$2:$P$9,4,FALSE)</f>
        <v>2.5000000000000001E-2</v>
      </c>
      <c r="G98">
        <f t="shared" si="2"/>
        <v>19.2</v>
      </c>
    </row>
    <row r="99" spans="1:7" x14ac:dyDescent="0.25">
      <c r="A99" s="9" t="s">
        <v>115</v>
      </c>
      <c r="B99" s="9" t="s">
        <v>109</v>
      </c>
      <c r="C99" s="9" t="s">
        <v>110</v>
      </c>
      <c r="D99">
        <f>VLOOKUP(C99,Tables!$M$2:$N$9,2,FALSE)</f>
        <v>0.42</v>
      </c>
      <c r="E99">
        <f>VLOOKUP(C99,Tables!$M$2:$P$9,3,FALSE)</f>
        <v>0.2</v>
      </c>
      <c r="F99">
        <f>VLOOKUP(C99,Tables!$M$2:$P$9,4,FALSE)</f>
        <v>4.2000000000000003E-2</v>
      </c>
      <c r="G99">
        <f t="shared" si="2"/>
        <v>18.329999999999998</v>
      </c>
    </row>
    <row r="100" spans="1:7" x14ac:dyDescent="0.25">
      <c r="A100" s="9" t="s">
        <v>79</v>
      </c>
      <c r="B100" s="9" t="s">
        <v>73</v>
      </c>
      <c r="C100" s="9" t="s">
        <v>74</v>
      </c>
      <c r="D100">
        <f>VLOOKUP(C100,Tables!$M$2:$N$9,2,FALSE)</f>
        <v>0.44</v>
      </c>
      <c r="E100">
        <f>VLOOKUP(C100,Tables!$M$2:$P$9,3,FALSE)</f>
        <v>0.19</v>
      </c>
      <c r="F100">
        <f>VLOOKUP(C100,Tables!$M$2:$P$9,4,FALSE)</f>
        <v>2.5000000000000001E-2</v>
      </c>
      <c r="G100">
        <f t="shared" si="2"/>
        <v>19.2</v>
      </c>
    </row>
    <row r="101" spans="1:7" x14ac:dyDescent="0.25">
      <c r="A101" s="9" t="s">
        <v>79</v>
      </c>
      <c r="B101" s="9" t="s">
        <v>73</v>
      </c>
      <c r="C101" s="9" t="s">
        <v>74</v>
      </c>
      <c r="D101">
        <f>VLOOKUP(C101,Tables!$M$2:$N$9,2,FALSE)</f>
        <v>0.44</v>
      </c>
      <c r="E101">
        <f>VLOOKUP(C101,Tables!$M$2:$P$9,3,FALSE)</f>
        <v>0.19</v>
      </c>
      <c r="F101">
        <f>VLOOKUP(C101,Tables!$M$2:$P$9,4,FALSE)</f>
        <v>2.5000000000000001E-2</v>
      </c>
      <c r="G101">
        <f t="shared" si="2"/>
        <v>19.2</v>
      </c>
    </row>
    <row r="102" spans="1:7" x14ac:dyDescent="0.25">
      <c r="A102" s="9" t="s">
        <v>89</v>
      </c>
      <c r="B102" s="9" t="s">
        <v>90</v>
      </c>
      <c r="C102" s="9" t="s">
        <v>74</v>
      </c>
      <c r="D102">
        <f>VLOOKUP(C102,Tables!$M$2:$N$9,2,FALSE)</f>
        <v>0.44</v>
      </c>
      <c r="E102">
        <f>VLOOKUP(C102,Tables!$M$2:$P$9,3,FALSE)</f>
        <v>0.19</v>
      </c>
      <c r="F102">
        <f>VLOOKUP(C102,Tables!$M$2:$P$9,4,FALSE)</f>
        <v>2.5000000000000001E-2</v>
      </c>
      <c r="G102">
        <f t="shared" si="2"/>
        <v>19.2</v>
      </c>
    </row>
    <row r="103" spans="1:7" x14ac:dyDescent="0.25">
      <c r="A103" s="9" t="s">
        <v>89</v>
      </c>
      <c r="B103" s="9" t="s">
        <v>90</v>
      </c>
      <c r="C103" s="9" t="s">
        <v>74</v>
      </c>
      <c r="D103">
        <f>VLOOKUP(C103,Tables!$M$2:$N$9,2,FALSE)</f>
        <v>0.44</v>
      </c>
      <c r="E103">
        <f>VLOOKUP(C103,Tables!$M$2:$P$9,3,FALSE)</f>
        <v>0.19</v>
      </c>
      <c r="F103">
        <f>VLOOKUP(C103,Tables!$M$2:$P$9,4,FALSE)</f>
        <v>2.5000000000000001E-2</v>
      </c>
      <c r="G103">
        <f t="shared" si="2"/>
        <v>19.2</v>
      </c>
    </row>
    <row r="104" spans="1:7" x14ac:dyDescent="0.25">
      <c r="A104" s="9" t="s">
        <v>81</v>
      </c>
      <c r="B104" s="9" t="s">
        <v>82</v>
      </c>
      <c r="C104" s="9" t="s">
        <v>74</v>
      </c>
      <c r="D104">
        <f>VLOOKUP(C104,Tables!$M$2:$N$9,2,FALSE)</f>
        <v>0.44</v>
      </c>
      <c r="E104">
        <f>VLOOKUP(C104,Tables!$M$2:$P$9,3,FALSE)</f>
        <v>0.19</v>
      </c>
      <c r="F104">
        <f>VLOOKUP(C104,Tables!$M$2:$P$9,4,FALSE)</f>
        <v>2.5000000000000001E-2</v>
      </c>
      <c r="G104">
        <f t="shared" si="2"/>
        <v>19.2</v>
      </c>
    </row>
    <row r="105" spans="1:7" x14ac:dyDescent="0.25">
      <c r="A105" s="9" t="s">
        <v>83</v>
      </c>
      <c r="B105" s="9" t="s">
        <v>82</v>
      </c>
      <c r="C105" s="9" t="s">
        <v>74</v>
      </c>
      <c r="D105">
        <f>VLOOKUP(C105,Tables!$M$2:$N$9,2,FALSE)</f>
        <v>0.44</v>
      </c>
      <c r="E105">
        <f>VLOOKUP(C105,Tables!$M$2:$P$9,3,FALSE)</f>
        <v>0.19</v>
      </c>
      <c r="F105">
        <f>VLOOKUP(C105,Tables!$M$2:$P$9,4,FALSE)</f>
        <v>2.5000000000000001E-2</v>
      </c>
      <c r="G105">
        <f t="shared" si="2"/>
        <v>19.2</v>
      </c>
    </row>
    <row r="106" spans="1:7" x14ac:dyDescent="0.25">
      <c r="A106" s="9" t="s">
        <v>72</v>
      </c>
      <c r="B106" s="9" t="s">
        <v>73</v>
      </c>
      <c r="C106" s="9" t="s">
        <v>74</v>
      </c>
      <c r="D106">
        <f>VLOOKUP(C106,Tables!$M$2:$N$9,2,FALSE)</f>
        <v>0.44</v>
      </c>
      <c r="E106">
        <f>VLOOKUP(C106,Tables!$M$2:$P$9,3,FALSE)</f>
        <v>0.19</v>
      </c>
      <c r="F106">
        <f>VLOOKUP(C106,Tables!$M$2:$P$9,4,FALSE)</f>
        <v>2.5000000000000001E-2</v>
      </c>
      <c r="G106">
        <f t="shared" si="2"/>
        <v>19.2</v>
      </c>
    </row>
    <row r="107" spans="1:7" x14ac:dyDescent="0.25">
      <c r="A107" s="9" t="s">
        <v>79</v>
      </c>
      <c r="B107" s="9" t="s">
        <v>73</v>
      </c>
      <c r="C107" s="9" t="s">
        <v>74</v>
      </c>
      <c r="D107">
        <f>VLOOKUP(C107,Tables!$M$2:$N$9,2,FALSE)</f>
        <v>0.44</v>
      </c>
      <c r="E107">
        <f>VLOOKUP(C107,Tables!$M$2:$P$9,3,FALSE)</f>
        <v>0.19</v>
      </c>
      <c r="F107">
        <f>VLOOKUP(C107,Tables!$M$2:$P$9,4,FALSE)</f>
        <v>2.5000000000000001E-2</v>
      </c>
      <c r="G107">
        <f t="shared" si="2"/>
        <v>19.2</v>
      </c>
    </row>
    <row r="108" spans="1:7" x14ac:dyDescent="0.25">
      <c r="A108" s="9" t="s">
        <v>89</v>
      </c>
      <c r="B108" s="9" t="s">
        <v>90</v>
      </c>
      <c r="C108" s="9" t="s">
        <v>74</v>
      </c>
      <c r="D108">
        <f>VLOOKUP(C108,Tables!$M$2:$N$9,2,FALSE)</f>
        <v>0.44</v>
      </c>
      <c r="E108">
        <f>VLOOKUP(C108,Tables!$M$2:$P$9,3,FALSE)</f>
        <v>0.19</v>
      </c>
      <c r="F108">
        <f>VLOOKUP(C108,Tables!$M$2:$P$9,4,FALSE)</f>
        <v>2.5000000000000001E-2</v>
      </c>
      <c r="G108">
        <f t="shared" si="2"/>
        <v>19.2</v>
      </c>
    </row>
    <row r="109" spans="1:7" x14ac:dyDescent="0.25">
      <c r="A109" s="9" t="s">
        <v>81</v>
      </c>
      <c r="B109" s="9" t="s">
        <v>82</v>
      </c>
      <c r="C109" s="9" t="s">
        <v>74</v>
      </c>
      <c r="D109">
        <f>VLOOKUP(C109,Tables!$M$2:$N$9,2,FALSE)</f>
        <v>0.44</v>
      </c>
      <c r="E109">
        <f>VLOOKUP(C109,Tables!$M$2:$P$9,3,FALSE)</f>
        <v>0.19</v>
      </c>
      <c r="F109">
        <f>VLOOKUP(C109,Tables!$M$2:$P$9,4,FALSE)</f>
        <v>2.5000000000000001E-2</v>
      </c>
      <c r="G109">
        <f t="shared" si="2"/>
        <v>19.2</v>
      </c>
    </row>
    <row r="110" spans="1:7" x14ac:dyDescent="0.25">
      <c r="A110" s="9" t="s">
        <v>83</v>
      </c>
      <c r="B110" s="9" t="s">
        <v>82</v>
      </c>
      <c r="C110" s="9" t="s">
        <v>74</v>
      </c>
      <c r="D110">
        <f>VLOOKUP(C110,Tables!$M$2:$N$9,2,FALSE)</f>
        <v>0.44</v>
      </c>
      <c r="E110">
        <f>VLOOKUP(C110,Tables!$M$2:$P$9,3,FALSE)</f>
        <v>0.19</v>
      </c>
      <c r="F110">
        <f>VLOOKUP(C110,Tables!$M$2:$P$9,4,FALSE)</f>
        <v>2.5000000000000001E-2</v>
      </c>
      <c r="G110">
        <f t="shared" si="2"/>
        <v>19.2</v>
      </c>
    </row>
    <row r="111" spans="1:7" x14ac:dyDescent="0.25">
      <c r="A111" s="9" t="s">
        <v>79</v>
      </c>
      <c r="B111" s="9" t="s">
        <v>73</v>
      </c>
      <c r="C111" s="9" t="s">
        <v>74</v>
      </c>
      <c r="D111">
        <f>VLOOKUP(C111,Tables!$M$2:$N$9,2,FALSE)</f>
        <v>0.44</v>
      </c>
      <c r="E111">
        <f>VLOOKUP(C111,Tables!$M$2:$P$9,3,FALSE)</f>
        <v>0.19</v>
      </c>
      <c r="F111">
        <f>VLOOKUP(C111,Tables!$M$2:$P$9,4,FALSE)</f>
        <v>2.5000000000000001E-2</v>
      </c>
      <c r="G111">
        <f t="shared" si="2"/>
        <v>19.2</v>
      </c>
    </row>
    <row r="112" spans="1:7" x14ac:dyDescent="0.25">
      <c r="A112" s="9" t="s">
        <v>79</v>
      </c>
      <c r="B112" s="9" t="s">
        <v>73</v>
      </c>
      <c r="C112" s="9" t="s">
        <v>74</v>
      </c>
      <c r="D112">
        <f>VLOOKUP(C112,Tables!$M$2:$N$9,2,FALSE)</f>
        <v>0.44</v>
      </c>
      <c r="E112">
        <f>VLOOKUP(C112,Tables!$M$2:$P$9,3,FALSE)</f>
        <v>0.19</v>
      </c>
      <c r="F112">
        <f>VLOOKUP(C112,Tables!$M$2:$P$9,4,FALSE)</f>
        <v>2.5000000000000001E-2</v>
      </c>
      <c r="G112">
        <f t="shared" si="2"/>
        <v>19.2</v>
      </c>
    </row>
    <row r="113" spans="1:7" x14ac:dyDescent="0.25">
      <c r="A113" s="9" t="s">
        <v>108</v>
      </c>
      <c r="B113" s="9" t="s">
        <v>109</v>
      </c>
      <c r="C113" s="9" t="s">
        <v>110</v>
      </c>
      <c r="D113">
        <f>VLOOKUP(C113,Tables!$M$2:$N$9,2,FALSE)</f>
        <v>0.42</v>
      </c>
      <c r="E113">
        <f>VLOOKUP(C113,Tables!$M$2:$P$9,3,FALSE)</f>
        <v>0.2</v>
      </c>
      <c r="F113">
        <f>VLOOKUP(C113,Tables!$M$2:$P$9,4,FALSE)</f>
        <v>4.2000000000000003E-2</v>
      </c>
      <c r="G113">
        <f t="shared" si="2"/>
        <v>18.329999999999998</v>
      </c>
    </row>
    <row r="114" spans="1:7" x14ac:dyDescent="0.25">
      <c r="A114" s="9" t="s">
        <v>79</v>
      </c>
      <c r="B114" s="9" t="s">
        <v>73</v>
      </c>
      <c r="C114" s="9" t="s">
        <v>74</v>
      </c>
      <c r="D114">
        <f>VLOOKUP(C114,Tables!$M$2:$N$9,2,FALSE)</f>
        <v>0.44</v>
      </c>
      <c r="E114">
        <f>VLOOKUP(C114,Tables!$M$2:$P$9,3,FALSE)</f>
        <v>0.19</v>
      </c>
      <c r="F114">
        <f>VLOOKUP(C114,Tables!$M$2:$P$9,4,FALSE)</f>
        <v>2.5000000000000001E-2</v>
      </c>
      <c r="G114">
        <f t="shared" si="2"/>
        <v>19.2</v>
      </c>
    </row>
    <row r="115" spans="1:7" x14ac:dyDescent="0.25">
      <c r="A115" s="9" t="s">
        <v>89</v>
      </c>
      <c r="B115" s="9" t="s">
        <v>90</v>
      </c>
      <c r="C115" s="9" t="s">
        <v>74</v>
      </c>
      <c r="D115">
        <f>VLOOKUP(C115,Tables!$M$2:$N$9,2,FALSE)</f>
        <v>0.44</v>
      </c>
      <c r="E115">
        <f>VLOOKUP(C115,Tables!$M$2:$P$9,3,FALSE)</f>
        <v>0.19</v>
      </c>
      <c r="F115">
        <f>VLOOKUP(C115,Tables!$M$2:$P$9,4,FALSE)</f>
        <v>2.5000000000000001E-2</v>
      </c>
      <c r="G115">
        <f t="shared" si="2"/>
        <v>19.2</v>
      </c>
    </row>
    <row r="116" spans="1:7" x14ac:dyDescent="0.25">
      <c r="A116" s="9" t="s">
        <v>79</v>
      </c>
      <c r="B116" s="9" t="s">
        <v>73</v>
      </c>
      <c r="C116" s="9" t="s">
        <v>74</v>
      </c>
      <c r="D116">
        <f>VLOOKUP(C116,Tables!$M$2:$N$9,2,FALSE)</f>
        <v>0.44</v>
      </c>
      <c r="E116">
        <f>VLOOKUP(C116,Tables!$M$2:$P$9,3,FALSE)</f>
        <v>0.19</v>
      </c>
      <c r="F116">
        <f>VLOOKUP(C116,Tables!$M$2:$P$9,4,FALSE)</f>
        <v>2.5000000000000001E-2</v>
      </c>
      <c r="G116">
        <f t="shared" si="2"/>
        <v>19.2</v>
      </c>
    </row>
    <row r="117" spans="1:7" x14ac:dyDescent="0.25">
      <c r="A117" s="9" t="s">
        <v>79</v>
      </c>
      <c r="B117" s="9" t="s">
        <v>73</v>
      </c>
      <c r="C117" s="9" t="s">
        <v>74</v>
      </c>
      <c r="D117">
        <f>VLOOKUP(C117,Tables!$M$2:$N$9,2,FALSE)</f>
        <v>0.44</v>
      </c>
      <c r="E117">
        <f>VLOOKUP(C117,Tables!$M$2:$P$9,3,FALSE)</f>
        <v>0.19</v>
      </c>
      <c r="F117">
        <f>VLOOKUP(C117,Tables!$M$2:$P$9,4,FALSE)</f>
        <v>2.5000000000000001E-2</v>
      </c>
      <c r="G117">
        <f t="shared" si="2"/>
        <v>19.2</v>
      </c>
    </row>
    <row r="118" spans="1:7" x14ac:dyDescent="0.25">
      <c r="A118" s="9" t="s">
        <v>83</v>
      </c>
      <c r="B118" s="9" t="s">
        <v>82</v>
      </c>
      <c r="C118" s="9" t="s">
        <v>74</v>
      </c>
      <c r="D118">
        <f>VLOOKUP(C118,Tables!$M$2:$N$9,2,FALSE)</f>
        <v>0.44</v>
      </c>
      <c r="E118">
        <f>VLOOKUP(C118,Tables!$M$2:$P$9,3,FALSE)</f>
        <v>0.19</v>
      </c>
      <c r="F118">
        <f>VLOOKUP(C118,Tables!$M$2:$P$9,4,FALSE)</f>
        <v>2.5000000000000001E-2</v>
      </c>
      <c r="G118">
        <f t="shared" si="2"/>
        <v>19.2</v>
      </c>
    </row>
    <row r="119" spans="1:7" x14ac:dyDescent="0.25">
      <c r="A119" s="9" t="s">
        <v>83</v>
      </c>
      <c r="B119" s="9" t="s">
        <v>82</v>
      </c>
      <c r="C119" s="9" t="s">
        <v>74</v>
      </c>
      <c r="D119">
        <f>VLOOKUP(C119,Tables!$M$2:$N$9,2,FALSE)</f>
        <v>0.44</v>
      </c>
      <c r="E119">
        <f>VLOOKUP(C119,Tables!$M$2:$P$9,3,FALSE)</f>
        <v>0.19</v>
      </c>
      <c r="F119">
        <f>VLOOKUP(C119,Tables!$M$2:$P$9,4,FALSE)</f>
        <v>2.5000000000000001E-2</v>
      </c>
      <c r="G119">
        <f t="shared" si="2"/>
        <v>19.2</v>
      </c>
    </row>
    <row r="120" spans="1:7" x14ac:dyDescent="0.25">
      <c r="A120" s="9" t="s">
        <v>72</v>
      </c>
      <c r="B120" s="9" t="s">
        <v>73</v>
      </c>
      <c r="C120" s="9" t="s">
        <v>74</v>
      </c>
      <c r="D120">
        <f>VLOOKUP(C120,Tables!$M$2:$N$9,2,FALSE)</f>
        <v>0.44</v>
      </c>
      <c r="E120">
        <f>VLOOKUP(C120,Tables!$M$2:$P$9,3,FALSE)</f>
        <v>0.19</v>
      </c>
      <c r="F120">
        <f>VLOOKUP(C120,Tables!$M$2:$P$9,4,FALSE)</f>
        <v>2.5000000000000001E-2</v>
      </c>
      <c r="G120">
        <f t="shared" si="2"/>
        <v>19.2</v>
      </c>
    </row>
    <row r="121" spans="1:7" x14ac:dyDescent="0.25">
      <c r="A121" s="9" t="s">
        <v>89</v>
      </c>
      <c r="B121" s="9" t="s">
        <v>90</v>
      </c>
      <c r="C121" s="9" t="s">
        <v>74</v>
      </c>
      <c r="D121">
        <f>VLOOKUP(C121,Tables!$M$2:$N$9,2,FALSE)</f>
        <v>0.44</v>
      </c>
      <c r="E121">
        <f>VLOOKUP(C121,Tables!$M$2:$P$9,3,FALSE)</f>
        <v>0.19</v>
      </c>
      <c r="F121">
        <f>VLOOKUP(C121,Tables!$M$2:$P$9,4,FALSE)</f>
        <v>2.5000000000000001E-2</v>
      </c>
      <c r="G121">
        <f t="shared" si="2"/>
        <v>19.2</v>
      </c>
    </row>
    <row r="122" spans="1:7" x14ac:dyDescent="0.25">
      <c r="A122" s="9" t="s">
        <v>72</v>
      </c>
      <c r="B122" s="9" t="s">
        <v>73</v>
      </c>
      <c r="C122" s="9" t="s">
        <v>74</v>
      </c>
      <c r="D122">
        <f>VLOOKUP(C122,Tables!$M$2:$N$9,2,FALSE)</f>
        <v>0.44</v>
      </c>
      <c r="E122">
        <f>VLOOKUP(C122,Tables!$M$2:$P$9,3,FALSE)</f>
        <v>0.19</v>
      </c>
      <c r="F122">
        <f>VLOOKUP(C122,Tables!$M$2:$P$9,4,FALSE)</f>
        <v>2.5000000000000001E-2</v>
      </c>
      <c r="G122">
        <f t="shared" si="2"/>
        <v>19.2</v>
      </c>
    </row>
    <row r="123" spans="1:7" x14ac:dyDescent="0.25">
      <c r="A123" s="9" t="s">
        <v>79</v>
      </c>
      <c r="B123" s="9" t="s">
        <v>73</v>
      </c>
      <c r="C123" s="9" t="s">
        <v>74</v>
      </c>
      <c r="D123">
        <f>VLOOKUP(C123,Tables!$M$2:$N$9,2,FALSE)</f>
        <v>0.44</v>
      </c>
      <c r="E123">
        <f>VLOOKUP(C123,Tables!$M$2:$P$9,3,FALSE)</f>
        <v>0.19</v>
      </c>
      <c r="F123">
        <f>VLOOKUP(C123,Tables!$M$2:$P$9,4,FALSE)</f>
        <v>2.5000000000000001E-2</v>
      </c>
      <c r="G123">
        <f t="shared" si="2"/>
        <v>19.2</v>
      </c>
    </row>
    <row r="124" spans="1:7" x14ac:dyDescent="0.25">
      <c r="A124" s="9" t="s">
        <v>89</v>
      </c>
      <c r="B124" s="9" t="s">
        <v>90</v>
      </c>
      <c r="C124" s="9" t="s">
        <v>74</v>
      </c>
      <c r="D124">
        <f>VLOOKUP(C124,Tables!$M$2:$N$9,2,FALSE)</f>
        <v>0.44</v>
      </c>
      <c r="E124">
        <f>VLOOKUP(C124,Tables!$M$2:$P$9,3,FALSE)</f>
        <v>0.19</v>
      </c>
      <c r="F124">
        <f>VLOOKUP(C124,Tables!$M$2:$P$9,4,FALSE)</f>
        <v>2.5000000000000001E-2</v>
      </c>
      <c r="G124">
        <f t="shared" si="2"/>
        <v>19.2</v>
      </c>
    </row>
    <row r="125" spans="1:7" x14ac:dyDescent="0.25">
      <c r="A125" s="9" t="s">
        <v>89</v>
      </c>
      <c r="B125" s="9" t="s">
        <v>90</v>
      </c>
      <c r="C125" s="9" t="s">
        <v>74</v>
      </c>
      <c r="D125">
        <f>VLOOKUP(C125,Tables!$M$2:$N$9,2,FALSE)</f>
        <v>0.44</v>
      </c>
      <c r="E125">
        <f>VLOOKUP(C125,Tables!$M$2:$P$9,3,FALSE)</f>
        <v>0.19</v>
      </c>
      <c r="F125">
        <f>VLOOKUP(C125,Tables!$M$2:$P$9,4,FALSE)</f>
        <v>2.5000000000000001E-2</v>
      </c>
      <c r="G125">
        <f t="shared" si="2"/>
        <v>19.2</v>
      </c>
    </row>
    <row r="126" spans="1:7" x14ac:dyDescent="0.25">
      <c r="A126" s="9" t="s">
        <v>89</v>
      </c>
      <c r="B126" s="9" t="s">
        <v>90</v>
      </c>
      <c r="C126" s="9" t="s">
        <v>74</v>
      </c>
      <c r="D126">
        <f>VLOOKUP(C126,Tables!$M$2:$N$9,2,FALSE)</f>
        <v>0.44</v>
      </c>
      <c r="E126">
        <f>VLOOKUP(C126,Tables!$M$2:$P$9,3,FALSE)</f>
        <v>0.19</v>
      </c>
      <c r="F126">
        <f>VLOOKUP(C126,Tables!$M$2:$P$9,4,FALSE)</f>
        <v>2.5000000000000001E-2</v>
      </c>
      <c r="G126">
        <f t="shared" si="2"/>
        <v>19.2</v>
      </c>
    </row>
    <row r="127" spans="1:7" x14ac:dyDescent="0.25">
      <c r="A127" s="9" t="s">
        <v>89</v>
      </c>
      <c r="B127" s="9" t="s">
        <v>90</v>
      </c>
      <c r="C127" s="9" t="s">
        <v>74</v>
      </c>
      <c r="D127">
        <f>VLOOKUP(C127,Tables!$M$2:$N$9,2,FALSE)</f>
        <v>0.44</v>
      </c>
      <c r="E127">
        <f>VLOOKUP(C127,Tables!$M$2:$P$9,3,FALSE)</f>
        <v>0.19</v>
      </c>
      <c r="F127">
        <f>VLOOKUP(C127,Tables!$M$2:$P$9,4,FALSE)</f>
        <v>2.5000000000000001E-2</v>
      </c>
      <c r="G127">
        <f t="shared" si="2"/>
        <v>19.2</v>
      </c>
    </row>
    <row r="128" spans="1:7" x14ac:dyDescent="0.25">
      <c r="A128" s="9" t="s">
        <v>89</v>
      </c>
      <c r="B128" s="9" t="s">
        <v>90</v>
      </c>
      <c r="C128" s="9" t="s">
        <v>74</v>
      </c>
      <c r="D128">
        <f>VLOOKUP(C128,Tables!$M$2:$N$9,2,FALSE)</f>
        <v>0.44</v>
      </c>
      <c r="E128">
        <f>VLOOKUP(C128,Tables!$M$2:$P$9,3,FALSE)</f>
        <v>0.19</v>
      </c>
      <c r="F128">
        <f>VLOOKUP(C128,Tables!$M$2:$P$9,4,FALSE)</f>
        <v>2.5000000000000001E-2</v>
      </c>
      <c r="G128">
        <f t="shared" si="2"/>
        <v>19.2</v>
      </c>
    </row>
    <row r="129" spans="1:7" x14ac:dyDescent="0.25">
      <c r="A129" s="9" t="s">
        <v>81</v>
      </c>
      <c r="B129" s="9" t="s">
        <v>82</v>
      </c>
      <c r="C129" s="9" t="s">
        <v>74</v>
      </c>
      <c r="D129">
        <f>VLOOKUP(C129,Tables!$M$2:$N$9,2,FALSE)</f>
        <v>0.44</v>
      </c>
      <c r="E129">
        <f>VLOOKUP(C129,Tables!$M$2:$P$9,3,FALSE)</f>
        <v>0.19</v>
      </c>
      <c r="F129">
        <f>VLOOKUP(C129,Tables!$M$2:$P$9,4,FALSE)</f>
        <v>2.5000000000000001E-2</v>
      </c>
      <c r="G129">
        <f t="shared" si="2"/>
        <v>19.2</v>
      </c>
    </row>
    <row r="130" spans="1:7" x14ac:dyDescent="0.25">
      <c r="A130" s="9" t="s">
        <v>81</v>
      </c>
      <c r="B130" s="9" t="s">
        <v>82</v>
      </c>
      <c r="C130" s="9" t="s">
        <v>74</v>
      </c>
      <c r="D130">
        <f>VLOOKUP(C130,Tables!$M$2:$N$9,2,FALSE)</f>
        <v>0.44</v>
      </c>
      <c r="E130">
        <f>VLOOKUP(C130,Tables!$M$2:$P$9,3,FALSE)</f>
        <v>0.19</v>
      </c>
      <c r="F130">
        <f>VLOOKUP(C130,Tables!$M$2:$P$9,4,FALSE)</f>
        <v>2.5000000000000001E-2</v>
      </c>
      <c r="G130">
        <f t="shared" si="2"/>
        <v>19.2</v>
      </c>
    </row>
    <row r="131" spans="1:7" x14ac:dyDescent="0.25">
      <c r="A131" s="9" t="s">
        <v>83</v>
      </c>
      <c r="B131" s="9" t="s">
        <v>82</v>
      </c>
      <c r="C131" s="9" t="s">
        <v>74</v>
      </c>
      <c r="D131">
        <f>VLOOKUP(C131,Tables!$M$2:$N$9,2,FALSE)</f>
        <v>0.44</v>
      </c>
      <c r="E131">
        <f>VLOOKUP(C131,Tables!$M$2:$P$9,3,FALSE)</f>
        <v>0.19</v>
      </c>
      <c r="F131">
        <f>VLOOKUP(C131,Tables!$M$2:$P$9,4,FALSE)</f>
        <v>2.5000000000000001E-2</v>
      </c>
      <c r="G131">
        <f t="shared" ref="G131:G194" si="3">IF(C131="IRIDA",19.2,18.33)</f>
        <v>19.2</v>
      </c>
    </row>
    <row r="132" spans="1:7" x14ac:dyDescent="0.25">
      <c r="A132" s="9" t="s">
        <v>72</v>
      </c>
      <c r="B132" s="9" t="s">
        <v>73</v>
      </c>
      <c r="C132" s="9" t="s">
        <v>74</v>
      </c>
      <c r="D132">
        <f>VLOOKUP(C132,Tables!$M$2:$N$9,2,FALSE)</f>
        <v>0.44</v>
      </c>
      <c r="E132">
        <f>VLOOKUP(C132,Tables!$M$2:$P$9,3,FALSE)</f>
        <v>0.19</v>
      </c>
      <c r="F132">
        <f>VLOOKUP(C132,Tables!$M$2:$P$9,4,FALSE)</f>
        <v>2.5000000000000001E-2</v>
      </c>
      <c r="G132">
        <f t="shared" si="3"/>
        <v>19.2</v>
      </c>
    </row>
    <row r="133" spans="1:7" x14ac:dyDescent="0.25">
      <c r="A133" s="9" t="s">
        <v>79</v>
      </c>
      <c r="B133" s="9" t="s">
        <v>73</v>
      </c>
      <c r="C133" s="9" t="s">
        <v>74</v>
      </c>
      <c r="D133">
        <f>VLOOKUP(C133,Tables!$M$2:$N$9,2,FALSE)</f>
        <v>0.44</v>
      </c>
      <c r="E133">
        <f>VLOOKUP(C133,Tables!$M$2:$P$9,3,FALSE)</f>
        <v>0.19</v>
      </c>
      <c r="F133">
        <f>VLOOKUP(C133,Tables!$M$2:$P$9,4,FALSE)</f>
        <v>2.5000000000000001E-2</v>
      </c>
      <c r="G133">
        <f t="shared" si="3"/>
        <v>19.2</v>
      </c>
    </row>
    <row r="134" spans="1:7" x14ac:dyDescent="0.25">
      <c r="A134" s="9" t="s">
        <v>89</v>
      </c>
      <c r="B134" s="9" t="s">
        <v>90</v>
      </c>
      <c r="C134" s="9" t="s">
        <v>74</v>
      </c>
      <c r="D134">
        <f>VLOOKUP(C134,Tables!$M$2:$N$9,2,FALSE)</f>
        <v>0.44</v>
      </c>
      <c r="E134">
        <f>VLOOKUP(C134,Tables!$M$2:$P$9,3,FALSE)</f>
        <v>0.19</v>
      </c>
      <c r="F134">
        <f>VLOOKUP(C134,Tables!$M$2:$P$9,4,FALSE)</f>
        <v>2.5000000000000001E-2</v>
      </c>
      <c r="G134">
        <f t="shared" si="3"/>
        <v>19.2</v>
      </c>
    </row>
    <row r="135" spans="1:7" x14ac:dyDescent="0.25">
      <c r="A135" s="9" t="s">
        <v>72</v>
      </c>
      <c r="B135" s="9" t="s">
        <v>73</v>
      </c>
      <c r="C135" s="9" t="s">
        <v>74</v>
      </c>
      <c r="D135">
        <f>VLOOKUP(C135,Tables!$M$2:$N$9,2,FALSE)</f>
        <v>0.44</v>
      </c>
      <c r="E135">
        <f>VLOOKUP(C135,Tables!$M$2:$P$9,3,FALSE)</f>
        <v>0.19</v>
      </c>
      <c r="F135">
        <f>VLOOKUP(C135,Tables!$M$2:$P$9,4,FALSE)</f>
        <v>2.5000000000000001E-2</v>
      </c>
      <c r="G135">
        <f t="shared" si="3"/>
        <v>19.2</v>
      </c>
    </row>
    <row r="136" spans="1:7" x14ac:dyDescent="0.25">
      <c r="A136" s="9" t="s">
        <v>89</v>
      </c>
      <c r="B136" s="9" t="s">
        <v>90</v>
      </c>
      <c r="C136" s="9" t="s">
        <v>74</v>
      </c>
      <c r="D136">
        <f>VLOOKUP(C136,Tables!$M$2:$N$9,2,FALSE)</f>
        <v>0.44</v>
      </c>
      <c r="E136">
        <f>VLOOKUP(C136,Tables!$M$2:$P$9,3,FALSE)</f>
        <v>0.19</v>
      </c>
      <c r="F136">
        <f>VLOOKUP(C136,Tables!$M$2:$P$9,4,FALSE)</f>
        <v>2.5000000000000001E-2</v>
      </c>
      <c r="G136">
        <f t="shared" si="3"/>
        <v>19.2</v>
      </c>
    </row>
    <row r="137" spans="1:7" x14ac:dyDescent="0.25">
      <c r="A137" s="3" t="s">
        <v>81</v>
      </c>
      <c r="B137" s="3" t="s">
        <v>82</v>
      </c>
      <c r="C137" s="3" t="s">
        <v>74</v>
      </c>
      <c r="D137">
        <f>VLOOKUP(C137,Tables!$M$2:$N$9,2,FALSE)</f>
        <v>0.44</v>
      </c>
      <c r="E137">
        <f>VLOOKUP(C137,Tables!$M$2:$P$9,3,FALSE)</f>
        <v>0.19</v>
      </c>
      <c r="F137">
        <f>VLOOKUP(C137,Tables!$M$2:$P$9,4,FALSE)</f>
        <v>2.5000000000000001E-2</v>
      </c>
      <c r="G137">
        <f t="shared" si="3"/>
        <v>19.2</v>
      </c>
    </row>
    <row r="138" spans="1:7" x14ac:dyDescent="0.25">
      <c r="A138" s="3" t="s">
        <v>81</v>
      </c>
      <c r="B138" s="3" t="s">
        <v>82</v>
      </c>
      <c r="C138" s="3" t="s">
        <v>74</v>
      </c>
      <c r="D138">
        <f>VLOOKUP(C138,Tables!$M$2:$N$9,2,FALSE)</f>
        <v>0.44</v>
      </c>
      <c r="E138">
        <f>VLOOKUP(C138,Tables!$M$2:$P$9,3,FALSE)</f>
        <v>0.19</v>
      </c>
      <c r="F138">
        <f>VLOOKUP(C138,Tables!$M$2:$P$9,4,FALSE)</f>
        <v>2.5000000000000001E-2</v>
      </c>
      <c r="G138">
        <f t="shared" si="3"/>
        <v>19.2</v>
      </c>
    </row>
    <row r="139" spans="1:7" x14ac:dyDescent="0.25">
      <c r="A139" s="3" t="s">
        <v>83</v>
      </c>
      <c r="B139" s="3" t="s">
        <v>82</v>
      </c>
      <c r="C139" s="3" t="s">
        <v>74</v>
      </c>
      <c r="D139">
        <f>VLOOKUP(C139,Tables!$M$2:$N$9,2,FALSE)</f>
        <v>0.44</v>
      </c>
      <c r="E139">
        <f>VLOOKUP(C139,Tables!$M$2:$P$9,3,FALSE)</f>
        <v>0.19</v>
      </c>
      <c r="F139">
        <f>VLOOKUP(C139,Tables!$M$2:$P$9,4,FALSE)</f>
        <v>2.5000000000000001E-2</v>
      </c>
      <c r="G139">
        <f t="shared" si="3"/>
        <v>19.2</v>
      </c>
    </row>
    <row r="140" spans="1:7" x14ac:dyDescent="0.25">
      <c r="A140" s="9" t="s">
        <v>81</v>
      </c>
      <c r="B140" s="9" t="s">
        <v>82</v>
      </c>
      <c r="C140" s="9" t="s">
        <v>74</v>
      </c>
      <c r="D140">
        <f>VLOOKUP(C140,Tables!$M$2:$N$9,2,FALSE)</f>
        <v>0.44</v>
      </c>
      <c r="E140">
        <f>VLOOKUP(C140,Tables!$M$2:$P$9,3,FALSE)</f>
        <v>0.19</v>
      </c>
      <c r="F140">
        <f>VLOOKUP(C140,Tables!$M$2:$P$9,4,FALSE)</f>
        <v>2.5000000000000001E-2</v>
      </c>
      <c r="G140">
        <f t="shared" si="3"/>
        <v>19.2</v>
      </c>
    </row>
    <row r="141" spans="1:7" x14ac:dyDescent="0.25">
      <c r="A141" s="9" t="s">
        <v>81</v>
      </c>
      <c r="B141" s="9" t="s">
        <v>82</v>
      </c>
      <c r="C141" s="9" t="s">
        <v>74</v>
      </c>
      <c r="D141">
        <f>VLOOKUP(C141,Tables!$M$2:$N$9,2,FALSE)</f>
        <v>0.44</v>
      </c>
      <c r="E141">
        <f>VLOOKUP(C141,Tables!$M$2:$P$9,3,FALSE)</f>
        <v>0.19</v>
      </c>
      <c r="F141">
        <f>VLOOKUP(C141,Tables!$M$2:$P$9,4,FALSE)</f>
        <v>2.5000000000000001E-2</v>
      </c>
      <c r="G141">
        <f t="shared" si="3"/>
        <v>19.2</v>
      </c>
    </row>
    <row r="142" spans="1:7" x14ac:dyDescent="0.25">
      <c r="A142" s="9" t="s">
        <v>81</v>
      </c>
      <c r="B142" s="9" t="s">
        <v>82</v>
      </c>
      <c r="C142" s="9" t="s">
        <v>74</v>
      </c>
      <c r="D142">
        <f>VLOOKUP(C142,Tables!$M$2:$N$9,2,FALSE)</f>
        <v>0.44</v>
      </c>
      <c r="E142">
        <f>VLOOKUP(C142,Tables!$M$2:$P$9,3,FALSE)</f>
        <v>0.19</v>
      </c>
      <c r="F142">
        <f>VLOOKUP(C142,Tables!$M$2:$P$9,4,FALSE)</f>
        <v>2.5000000000000001E-2</v>
      </c>
      <c r="G142">
        <f t="shared" si="3"/>
        <v>19.2</v>
      </c>
    </row>
    <row r="143" spans="1:7" x14ac:dyDescent="0.25">
      <c r="A143" s="9" t="s">
        <v>79</v>
      </c>
      <c r="B143" s="9" t="s">
        <v>73</v>
      </c>
      <c r="C143" s="9" t="s">
        <v>74</v>
      </c>
      <c r="D143">
        <f>VLOOKUP(C143,Tables!$M$2:$N$9,2,FALSE)</f>
        <v>0.44</v>
      </c>
      <c r="E143">
        <f>VLOOKUP(C143,Tables!$M$2:$P$9,3,FALSE)</f>
        <v>0.19</v>
      </c>
      <c r="F143">
        <f>VLOOKUP(C143,Tables!$M$2:$P$9,4,FALSE)</f>
        <v>2.5000000000000001E-2</v>
      </c>
      <c r="G143">
        <f t="shared" si="3"/>
        <v>19.2</v>
      </c>
    </row>
    <row r="144" spans="1:7" x14ac:dyDescent="0.25">
      <c r="A144" s="9" t="s">
        <v>79</v>
      </c>
      <c r="B144" s="9" t="s">
        <v>73</v>
      </c>
      <c r="C144" s="9" t="s">
        <v>74</v>
      </c>
      <c r="D144">
        <f>VLOOKUP(C144,Tables!$M$2:$N$9,2,FALSE)</f>
        <v>0.44</v>
      </c>
      <c r="E144">
        <f>VLOOKUP(C144,Tables!$M$2:$P$9,3,FALSE)</f>
        <v>0.19</v>
      </c>
      <c r="F144">
        <f>VLOOKUP(C144,Tables!$M$2:$P$9,4,FALSE)</f>
        <v>2.5000000000000001E-2</v>
      </c>
      <c r="G144">
        <f t="shared" si="3"/>
        <v>19.2</v>
      </c>
    </row>
    <row r="145" spans="1:7" x14ac:dyDescent="0.25">
      <c r="A145" s="9" t="s">
        <v>79</v>
      </c>
      <c r="B145" s="9" t="s">
        <v>73</v>
      </c>
      <c r="C145" s="9" t="s">
        <v>74</v>
      </c>
      <c r="D145">
        <f>VLOOKUP(C145,Tables!$M$2:$N$9,2,FALSE)</f>
        <v>0.44</v>
      </c>
      <c r="E145">
        <f>VLOOKUP(C145,Tables!$M$2:$P$9,3,FALSE)</f>
        <v>0.19</v>
      </c>
      <c r="F145">
        <f>VLOOKUP(C145,Tables!$M$2:$P$9,4,FALSE)</f>
        <v>2.5000000000000001E-2</v>
      </c>
      <c r="G145">
        <f t="shared" si="3"/>
        <v>19.2</v>
      </c>
    </row>
    <row r="146" spans="1:7" x14ac:dyDescent="0.25">
      <c r="A146" s="9" t="s">
        <v>89</v>
      </c>
      <c r="B146" s="9" t="s">
        <v>90</v>
      </c>
      <c r="C146" s="9" t="s">
        <v>74</v>
      </c>
      <c r="D146">
        <f>VLOOKUP(C146,Tables!$M$2:$N$9,2,FALSE)</f>
        <v>0.44</v>
      </c>
      <c r="E146">
        <f>VLOOKUP(C146,Tables!$M$2:$P$9,3,FALSE)</f>
        <v>0.19</v>
      </c>
      <c r="F146">
        <f>VLOOKUP(C146,Tables!$M$2:$P$9,4,FALSE)</f>
        <v>2.5000000000000001E-2</v>
      </c>
      <c r="G146">
        <f t="shared" si="3"/>
        <v>19.2</v>
      </c>
    </row>
    <row r="147" spans="1:7" x14ac:dyDescent="0.25">
      <c r="A147" s="9" t="s">
        <v>81</v>
      </c>
      <c r="B147" s="9" t="s">
        <v>82</v>
      </c>
      <c r="C147" s="9" t="s">
        <v>74</v>
      </c>
      <c r="D147">
        <f>VLOOKUP(C147,Tables!$M$2:$N$9,2,FALSE)</f>
        <v>0.44</v>
      </c>
      <c r="E147">
        <f>VLOOKUP(C147,Tables!$M$2:$P$9,3,FALSE)</f>
        <v>0.19</v>
      </c>
      <c r="F147">
        <f>VLOOKUP(C147,Tables!$M$2:$P$9,4,FALSE)</f>
        <v>2.5000000000000001E-2</v>
      </c>
      <c r="G147">
        <f t="shared" si="3"/>
        <v>19.2</v>
      </c>
    </row>
    <row r="148" spans="1:7" x14ac:dyDescent="0.25">
      <c r="A148" s="9" t="s">
        <v>81</v>
      </c>
      <c r="B148" s="9" t="s">
        <v>82</v>
      </c>
      <c r="C148" s="9" t="s">
        <v>74</v>
      </c>
      <c r="D148">
        <f>VLOOKUP(C148,Tables!$M$2:$N$9,2,FALSE)</f>
        <v>0.44</v>
      </c>
      <c r="E148">
        <f>VLOOKUP(C148,Tables!$M$2:$P$9,3,FALSE)</f>
        <v>0.19</v>
      </c>
      <c r="F148">
        <f>VLOOKUP(C148,Tables!$M$2:$P$9,4,FALSE)</f>
        <v>2.5000000000000001E-2</v>
      </c>
      <c r="G148">
        <f t="shared" si="3"/>
        <v>19.2</v>
      </c>
    </row>
    <row r="149" spans="1:7" x14ac:dyDescent="0.25">
      <c r="A149" s="9" t="s">
        <v>83</v>
      </c>
      <c r="B149" s="9" t="s">
        <v>82</v>
      </c>
      <c r="C149" s="9" t="s">
        <v>74</v>
      </c>
      <c r="D149">
        <f>VLOOKUP(C149,Tables!$M$2:$N$9,2,FALSE)</f>
        <v>0.44</v>
      </c>
      <c r="E149">
        <f>VLOOKUP(C149,Tables!$M$2:$P$9,3,FALSE)</f>
        <v>0.19</v>
      </c>
      <c r="F149">
        <f>VLOOKUP(C149,Tables!$M$2:$P$9,4,FALSE)</f>
        <v>2.5000000000000001E-2</v>
      </c>
      <c r="G149">
        <f t="shared" si="3"/>
        <v>19.2</v>
      </c>
    </row>
    <row r="150" spans="1:7" x14ac:dyDescent="0.25">
      <c r="A150" s="9" t="s">
        <v>79</v>
      </c>
      <c r="B150" s="9" t="s">
        <v>73</v>
      </c>
      <c r="C150" s="9" t="s">
        <v>74</v>
      </c>
      <c r="D150">
        <f>VLOOKUP(C150,Tables!$M$2:$N$9,2,FALSE)</f>
        <v>0.44</v>
      </c>
      <c r="E150">
        <f>VLOOKUP(C150,Tables!$M$2:$P$9,3,FALSE)</f>
        <v>0.19</v>
      </c>
      <c r="F150">
        <f>VLOOKUP(C150,Tables!$M$2:$P$9,4,FALSE)</f>
        <v>2.5000000000000001E-2</v>
      </c>
      <c r="G150">
        <f t="shared" si="3"/>
        <v>19.2</v>
      </c>
    </row>
    <row r="151" spans="1:7" x14ac:dyDescent="0.25">
      <c r="A151" s="9" t="s">
        <v>79</v>
      </c>
      <c r="B151" s="9" t="s">
        <v>73</v>
      </c>
      <c r="C151" s="9" t="s">
        <v>74</v>
      </c>
      <c r="D151">
        <f>VLOOKUP(C151,Tables!$M$2:$N$9,2,FALSE)</f>
        <v>0.44</v>
      </c>
      <c r="E151">
        <f>VLOOKUP(C151,Tables!$M$2:$P$9,3,FALSE)</f>
        <v>0.19</v>
      </c>
      <c r="F151">
        <f>VLOOKUP(C151,Tables!$M$2:$P$9,4,FALSE)</f>
        <v>2.5000000000000001E-2</v>
      </c>
      <c r="G151">
        <f t="shared" si="3"/>
        <v>19.2</v>
      </c>
    </row>
    <row r="152" spans="1:7" x14ac:dyDescent="0.25">
      <c r="A152" s="9" t="s">
        <v>89</v>
      </c>
      <c r="B152" s="9" t="s">
        <v>90</v>
      </c>
      <c r="C152" s="9" t="s">
        <v>74</v>
      </c>
      <c r="D152">
        <f>VLOOKUP(C152,Tables!$M$2:$N$9,2,FALSE)</f>
        <v>0.44</v>
      </c>
      <c r="E152">
        <f>VLOOKUP(C152,Tables!$M$2:$P$9,3,FALSE)</f>
        <v>0.19</v>
      </c>
      <c r="F152">
        <f>VLOOKUP(C152,Tables!$M$2:$P$9,4,FALSE)</f>
        <v>2.5000000000000001E-2</v>
      </c>
      <c r="G152">
        <f t="shared" si="3"/>
        <v>19.2</v>
      </c>
    </row>
    <row r="153" spans="1:7" x14ac:dyDescent="0.25">
      <c r="A153" s="9" t="s">
        <v>81</v>
      </c>
      <c r="B153" s="9" t="s">
        <v>82</v>
      </c>
      <c r="C153" s="9" t="s">
        <v>74</v>
      </c>
      <c r="D153">
        <f>VLOOKUP(C153,Tables!$M$2:$N$9,2,FALSE)</f>
        <v>0.44</v>
      </c>
      <c r="E153">
        <f>VLOOKUP(C153,Tables!$M$2:$P$9,3,FALSE)</f>
        <v>0.19</v>
      </c>
      <c r="F153">
        <f>VLOOKUP(C153,Tables!$M$2:$P$9,4,FALSE)</f>
        <v>2.5000000000000001E-2</v>
      </c>
      <c r="G153">
        <f t="shared" si="3"/>
        <v>19.2</v>
      </c>
    </row>
    <row r="154" spans="1:7" x14ac:dyDescent="0.25">
      <c r="A154" s="9" t="s">
        <v>108</v>
      </c>
      <c r="B154" s="9" t="s">
        <v>109</v>
      </c>
      <c r="C154" s="9" t="s">
        <v>110</v>
      </c>
      <c r="D154">
        <f>VLOOKUP(C154,Tables!$M$2:$N$9,2,FALSE)</f>
        <v>0.42</v>
      </c>
      <c r="E154">
        <f>VLOOKUP(C154,Tables!$M$2:$P$9,3,FALSE)</f>
        <v>0.2</v>
      </c>
      <c r="F154">
        <f>VLOOKUP(C154,Tables!$M$2:$P$9,4,FALSE)</f>
        <v>4.2000000000000003E-2</v>
      </c>
      <c r="G154">
        <f t="shared" si="3"/>
        <v>18.329999999999998</v>
      </c>
    </row>
    <row r="155" spans="1:7" x14ac:dyDescent="0.25">
      <c r="A155" s="9" t="s">
        <v>79</v>
      </c>
      <c r="B155" s="9" t="s">
        <v>73</v>
      </c>
      <c r="C155" s="9" t="s">
        <v>74</v>
      </c>
      <c r="D155">
        <f>VLOOKUP(C155,Tables!$M$2:$N$9,2,FALSE)</f>
        <v>0.44</v>
      </c>
      <c r="E155">
        <f>VLOOKUP(C155,Tables!$M$2:$P$9,3,FALSE)</f>
        <v>0.19</v>
      </c>
      <c r="F155">
        <f>VLOOKUP(C155,Tables!$M$2:$P$9,4,FALSE)</f>
        <v>2.5000000000000001E-2</v>
      </c>
      <c r="G155">
        <f t="shared" si="3"/>
        <v>19.2</v>
      </c>
    </row>
    <row r="156" spans="1:7" x14ac:dyDescent="0.25">
      <c r="A156" s="9" t="s">
        <v>89</v>
      </c>
      <c r="B156" s="9" t="s">
        <v>90</v>
      </c>
      <c r="C156" s="9" t="s">
        <v>74</v>
      </c>
      <c r="D156">
        <f>VLOOKUP(C156,Tables!$M$2:$N$9,2,FALSE)</f>
        <v>0.44</v>
      </c>
      <c r="E156">
        <f>VLOOKUP(C156,Tables!$M$2:$P$9,3,FALSE)</f>
        <v>0.19</v>
      </c>
      <c r="F156">
        <f>VLOOKUP(C156,Tables!$M$2:$P$9,4,FALSE)</f>
        <v>2.5000000000000001E-2</v>
      </c>
      <c r="G156">
        <f t="shared" si="3"/>
        <v>19.2</v>
      </c>
    </row>
    <row r="157" spans="1:7" x14ac:dyDescent="0.25">
      <c r="A157" s="9" t="s">
        <v>72</v>
      </c>
      <c r="B157" s="9" t="s">
        <v>73</v>
      </c>
      <c r="C157" s="9" t="s">
        <v>74</v>
      </c>
      <c r="D157">
        <f>VLOOKUP(C157,Tables!$M$2:$N$9,2,FALSE)</f>
        <v>0.44</v>
      </c>
      <c r="E157">
        <f>VLOOKUP(C157,Tables!$M$2:$P$9,3,FALSE)</f>
        <v>0.19</v>
      </c>
      <c r="F157">
        <f>VLOOKUP(C157,Tables!$M$2:$P$9,4,FALSE)</f>
        <v>2.5000000000000001E-2</v>
      </c>
      <c r="G157">
        <f t="shared" si="3"/>
        <v>19.2</v>
      </c>
    </row>
    <row r="158" spans="1:7" x14ac:dyDescent="0.25">
      <c r="A158" s="9" t="s">
        <v>79</v>
      </c>
      <c r="B158" s="9" t="s">
        <v>73</v>
      </c>
      <c r="C158" s="9" t="s">
        <v>74</v>
      </c>
      <c r="D158">
        <f>VLOOKUP(C158,Tables!$M$2:$N$9,2,FALSE)</f>
        <v>0.44</v>
      </c>
      <c r="E158">
        <f>VLOOKUP(C158,Tables!$M$2:$P$9,3,FALSE)</f>
        <v>0.19</v>
      </c>
      <c r="F158">
        <f>VLOOKUP(C158,Tables!$M$2:$P$9,4,FALSE)</f>
        <v>2.5000000000000001E-2</v>
      </c>
      <c r="G158">
        <f t="shared" si="3"/>
        <v>19.2</v>
      </c>
    </row>
    <row r="159" spans="1:7" x14ac:dyDescent="0.25">
      <c r="A159" s="9" t="s">
        <v>89</v>
      </c>
      <c r="B159" s="9" t="s">
        <v>90</v>
      </c>
      <c r="C159" s="9" t="s">
        <v>74</v>
      </c>
      <c r="D159">
        <f>VLOOKUP(C159,Tables!$M$2:$N$9,2,FALSE)</f>
        <v>0.44</v>
      </c>
      <c r="E159">
        <f>VLOOKUP(C159,Tables!$M$2:$P$9,3,FALSE)</f>
        <v>0.19</v>
      </c>
      <c r="F159">
        <f>VLOOKUP(C159,Tables!$M$2:$P$9,4,FALSE)</f>
        <v>2.5000000000000001E-2</v>
      </c>
      <c r="G159">
        <f t="shared" si="3"/>
        <v>19.2</v>
      </c>
    </row>
    <row r="160" spans="1:7" x14ac:dyDescent="0.25">
      <c r="A160" s="9" t="s">
        <v>89</v>
      </c>
      <c r="B160" s="9" t="s">
        <v>90</v>
      </c>
      <c r="C160" s="9" t="s">
        <v>74</v>
      </c>
      <c r="D160">
        <f>VLOOKUP(C160,Tables!$M$2:$N$9,2,FALSE)</f>
        <v>0.44</v>
      </c>
      <c r="E160">
        <f>VLOOKUP(C160,Tables!$M$2:$P$9,3,FALSE)</f>
        <v>0.19</v>
      </c>
      <c r="F160">
        <f>VLOOKUP(C160,Tables!$M$2:$P$9,4,FALSE)</f>
        <v>2.5000000000000001E-2</v>
      </c>
      <c r="G160">
        <f t="shared" si="3"/>
        <v>19.2</v>
      </c>
    </row>
    <row r="161" spans="1:7" x14ac:dyDescent="0.25">
      <c r="A161" s="9" t="s">
        <v>81</v>
      </c>
      <c r="B161" s="9" t="s">
        <v>82</v>
      </c>
      <c r="C161" s="9" t="s">
        <v>74</v>
      </c>
      <c r="D161">
        <f>VLOOKUP(C161,Tables!$M$2:$N$9,2,FALSE)</f>
        <v>0.44</v>
      </c>
      <c r="E161">
        <f>VLOOKUP(C161,Tables!$M$2:$P$9,3,FALSE)</f>
        <v>0.19</v>
      </c>
      <c r="F161">
        <f>VLOOKUP(C161,Tables!$M$2:$P$9,4,FALSE)</f>
        <v>2.5000000000000001E-2</v>
      </c>
      <c r="G161">
        <f t="shared" si="3"/>
        <v>19.2</v>
      </c>
    </row>
    <row r="162" spans="1:7" x14ac:dyDescent="0.25">
      <c r="A162" s="9" t="s">
        <v>81</v>
      </c>
      <c r="B162" s="9" t="s">
        <v>82</v>
      </c>
      <c r="C162" s="9" t="s">
        <v>74</v>
      </c>
      <c r="D162">
        <f>VLOOKUP(C162,Tables!$M$2:$N$9,2,FALSE)</f>
        <v>0.44</v>
      </c>
      <c r="E162">
        <f>VLOOKUP(C162,Tables!$M$2:$P$9,3,FALSE)</f>
        <v>0.19</v>
      </c>
      <c r="F162">
        <f>VLOOKUP(C162,Tables!$M$2:$P$9,4,FALSE)</f>
        <v>2.5000000000000001E-2</v>
      </c>
      <c r="G162">
        <f t="shared" si="3"/>
        <v>19.2</v>
      </c>
    </row>
    <row r="163" spans="1:7" x14ac:dyDescent="0.25">
      <c r="A163" s="9" t="s">
        <v>83</v>
      </c>
      <c r="B163" s="9" t="s">
        <v>82</v>
      </c>
      <c r="C163" s="9" t="s">
        <v>74</v>
      </c>
      <c r="D163">
        <f>VLOOKUP(C163,Tables!$M$2:$N$9,2,FALSE)</f>
        <v>0.44</v>
      </c>
      <c r="E163">
        <f>VLOOKUP(C163,Tables!$M$2:$P$9,3,FALSE)</f>
        <v>0.19</v>
      </c>
      <c r="F163">
        <f>VLOOKUP(C163,Tables!$M$2:$P$9,4,FALSE)</f>
        <v>2.5000000000000001E-2</v>
      </c>
      <c r="G163">
        <f t="shared" si="3"/>
        <v>19.2</v>
      </c>
    </row>
    <row r="164" spans="1:7" x14ac:dyDescent="0.25">
      <c r="A164" s="9" t="s">
        <v>72</v>
      </c>
      <c r="B164" s="9" t="s">
        <v>73</v>
      </c>
      <c r="C164" s="9" t="s">
        <v>74</v>
      </c>
      <c r="D164">
        <f>VLOOKUP(C164,Tables!$M$2:$N$9,2,FALSE)</f>
        <v>0.44</v>
      </c>
      <c r="E164">
        <f>VLOOKUP(C164,Tables!$M$2:$P$9,3,FALSE)</f>
        <v>0.19</v>
      </c>
      <c r="F164">
        <f>VLOOKUP(C164,Tables!$M$2:$P$9,4,FALSE)</f>
        <v>2.5000000000000001E-2</v>
      </c>
      <c r="G164">
        <f t="shared" si="3"/>
        <v>19.2</v>
      </c>
    </row>
    <row r="165" spans="1:7" x14ac:dyDescent="0.25">
      <c r="A165" s="9" t="s">
        <v>72</v>
      </c>
      <c r="B165" s="9" t="s">
        <v>73</v>
      </c>
      <c r="C165" s="9" t="s">
        <v>74</v>
      </c>
      <c r="D165">
        <f>VLOOKUP(C165,Tables!$M$2:$N$9,2,FALSE)</f>
        <v>0.44</v>
      </c>
      <c r="E165">
        <f>VLOOKUP(C165,Tables!$M$2:$P$9,3,FALSE)</f>
        <v>0.19</v>
      </c>
      <c r="F165">
        <f>VLOOKUP(C165,Tables!$M$2:$P$9,4,FALSE)</f>
        <v>2.5000000000000001E-2</v>
      </c>
      <c r="G165">
        <f t="shared" si="3"/>
        <v>19.2</v>
      </c>
    </row>
    <row r="166" spans="1:7" x14ac:dyDescent="0.25">
      <c r="A166" s="9" t="s">
        <v>81</v>
      </c>
      <c r="B166" s="9" t="s">
        <v>82</v>
      </c>
      <c r="C166" s="9" t="s">
        <v>74</v>
      </c>
      <c r="D166">
        <f>VLOOKUP(C166,Tables!$M$2:$N$9,2,FALSE)</f>
        <v>0.44</v>
      </c>
      <c r="E166">
        <f>VLOOKUP(C166,Tables!$M$2:$P$9,3,FALSE)</f>
        <v>0.19</v>
      </c>
      <c r="F166">
        <f>VLOOKUP(C166,Tables!$M$2:$P$9,4,FALSE)</f>
        <v>2.5000000000000001E-2</v>
      </c>
      <c r="G166">
        <f t="shared" si="3"/>
        <v>19.2</v>
      </c>
    </row>
    <row r="167" spans="1:7" x14ac:dyDescent="0.25">
      <c r="A167" s="9" t="s">
        <v>83</v>
      </c>
      <c r="B167" s="9" t="s">
        <v>82</v>
      </c>
      <c r="C167" s="9" t="s">
        <v>74</v>
      </c>
      <c r="D167">
        <f>VLOOKUP(C167,Tables!$M$2:$N$9,2,FALSE)</f>
        <v>0.44</v>
      </c>
      <c r="E167">
        <f>VLOOKUP(C167,Tables!$M$2:$P$9,3,FALSE)</f>
        <v>0.19</v>
      </c>
      <c r="F167">
        <f>VLOOKUP(C167,Tables!$M$2:$P$9,4,FALSE)</f>
        <v>2.5000000000000001E-2</v>
      </c>
      <c r="G167">
        <f t="shared" si="3"/>
        <v>19.2</v>
      </c>
    </row>
    <row r="168" spans="1:7" x14ac:dyDescent="0.25">
      <c r="A168" s="9" t="s">
        <v>83</v>
      </c>
      <c r="B168" s="9" t="s">
        <v>82</v>
      </c>
      <c r="C168" s="9" t="s">
        <v>74</v>
      </c>
      <c r="D168">
        <f>VLOOKUP(C168,Tables!$M$2:$N$9,2,FALSE)</f>
        <v>0.44</v>
      </c>
      <c r="E168">
        <f>VLOOKUP(C168,Tables!$M$2:$P$9,3,FALSE)</f>
        <v>0.19</v>
      </c>
      <c r="F168">
        <f>VLOOKUP(C168,Tables!$M$2:$P$9,4,FALSE)</f>
        <v>2.5000000000000001E-2</v>
      </c>
      <c r="G168">
        <f t="shared" si="3"/>
        <v>19.2</v>
      </c>
    </row>
    <row r="169" spans="1:7" x14ac:dyDescent="0.25">
      <c r="A169" s="9" t="s">
        <v>81</v>
      </c>
      <c r="B169" s="9" t="s">
        <v>82</v>
      </c>
      <c r="C169" s="9" t="s">
        <v>74</v>
      </c>
      <c r="D169">
        <f>VLOOKUP(C169,Tables!$M$2:$N$9,2,FALSE)</f>
        <v>0.44</v>
      </c>
      <c r="E169">
        <f>VLOOKUP(C169,Tables!$M$2:$P$9,3,FALSE)</f>
        <v>0.19</v>
      </c>
      <c r="F169">
        <f>VLOOKUP(C169,Tables!$M$2:$P$9,4,FALSE)</f>
        <v>2.5000000000000001E-2</v>
      </c>
      <c r="G169">
        <f t="shared" si="3"/>
        <v>19.2</v>
      </c>
    </row>
    <row r="170" spans="1:7" x14ac:dyDescent="0.25">
      <c r="A170" s="9" t="s">
        <v>115</v>
      </c>
      <c r="B170" s="9" t="s">
        <v>109</v>
      </c>
      <c r="C170" s="9" t="s">
        <v>110</v>
      </c>
      <c r="D170">
        <f>VLOOKUP(C170,Tables!$M$2:$N$9,2,FALSE)</f>
        <v>0.42</v>
      </c>
      <c r="E170">
        <f>VLOOKUP(C170,Tables!$M$2:$P$9,3,FALSE)</f>
        <v>0.2</v>
      </c>
      <c r="F170">
        <f>VLOOKUP(C170,Tables!$M$2:$P$9,4,FALSE)</f>
        <v>4.2000000000000003E-2</v>
      </c>
      <c r="G170">
        <f t="shared" si="3"/>
        <v>18.329999999999998</v>
      </c>
    </row>
    <row r="171" spans="1:7" x14ac:dyDescent="0.25">
      <c r="A171" s="9" t="s">
        <v>89</v>
      </c>
      <c r="B171" s="9" t="s">
        <v>90</v>
      </c>
      <c r="C171" s="9" t="s">
        <v>74</v>
      </c>
      <c r="D171">
        <f>VLOOKUP(C171,Tables!$M$2:$N$9,2,FALSE)</f>
        <v>0.44</v>
      </c>
      <c r="E171">
        <f>VLOOKUP(C171,Tables!$M$2:$P$9,3,FALSE)</f>
        <v>0.19</v>
      </c>
      <c r="F171">
        <f>VLOOKUP(C171,Tables!$M$2:$P$9,4,FALSE)</f>
        <v>2.5000000000000001E-2</v>
      </c>
      <c r="G171">
        <f t="shared" si="3"/>
        <v>19.2</v>
      </c>
    </row>
    <row r="172" spans="1:7" x14ac:dyDescent="0.25">
      <c r="A172" s="9" t="s">
        <v>89</v>
      </c>
      <c r="B172" s="9" t="s">
        <v>90</v>
      </c>
      <c r="C172" s="9" t="s">
        <v>74</v>
      </c>
      <c r="D172">
        <f>VLOOKUP(C172,Tables!$M$2:$N$9,2,FALSE)</f>
        <v>0.44</v>
      </c>
      <c r="E172">
        <f>VLOOKUP(C172,Tables!$M$2:$P$9,3,FALSE)</f>
        <v>0.19</v>
      </c>
      <c r="F172">
        <f>VLOOKUP(C172,Tables!$M$2:$P$9,4,FALSE)</f>
        <v>2.5000000000000001E-2</v>
      </c>
      <c r="G172">
        <f t="shared" si="3"/>
        <v>19.2</v>
      </c>
    </row>
    <row r="173" spans="1:7" x14ac:dyDescent="0.25">
      <c r="A173" s="9" t="s">
        <v>81</v>
      </c>
      <c r="B173" s="9" t="s">
        <v>82</v>
      </c>
      <c r="C173" s="9" t="s">
        <v>74</v>
      </c>
      <c r="D173">
        <f>VLOOKUP(C173,Tables!$M$2:$N$9,2,FALSE)</f>
        <v>0.44</v>
      </c>
      <c r="E173">
        <f>VLOOKUP(C173,Tables!$M$2:$P$9,3,FALSE)</f>
        <v>0.19</v>
      </c>
      <c r="F173">
        <f>VLOOKUP(C173,Tables!$M$2:$P$9,4,FALSE)</f>
        <v>2.5000000000000001E-2</v>
      </c>
      <c r="G173">
        <f t="shared" si="3"/>
        <v>19.2</v>
      </c>
    </row>
    <row r="174" spans="1:7" x14ac:dyDescent="0.25">
      <c r="A174" s="9" t="s">
        <v>79</v>
      </c>
      <c r="B174" s="9" t="s">
        <v>73</v>
      </c>
      <c r="C174" s="9" t="s">
        <v>74</v>
      </c>
      <c r="D174">
        <f>VLOOKUP(C174,Tables!$M$2:$N$9,2,FALSE)</f>
        <v>0.44</v>
      </c>
      <c r="E174">
        <f>VLOOKUP(C174,Tables!$M$2:$P$9,3,FALSE)</f>
        <v>0.19</v>
      </c>
      <c r="F174">
        <f>VLOOKUP(C174,Tables!$M$2:$P$9,4,FALSE)</f>
        <v>2.5000000000000001E-2</v>
      </c>
      <c r="G174">
        <f t="shared" si="3"/>
        <v>19.2</v>
      </c>
    </row>
    <row r="175" spans="1:7" x14ac:dyDescent="0.25">
      <c r="A175" s="9" t="s">
        <v>79</v>
      </c>
      <c r="B175" s="9" t="s">
        <v>73</v>
      </c>
      <c r="C175" s="9" t="s">
        <v>74</v>
      </c>
      <c r="D175">
        <f>VLOOKUP(C175,Tables!$M$2:$N$9,2,FALSE)</f>
        <v>0.44</v>
      </c>
      <c r="E175">
        <f>VLOOKUP(C175,Tables!$M$2:$P$9,3,FALSE)</f>
        <v>0.19</v>
      </c>
      <c r="F175">
        <f>VLOOKUP(C175,Tables!$M$2:$P$9,4,FALSE)</f>
        <v>2.5000000000000001E-2</v>
      </c>
      <c r="G175">
        <f t="shared" si="3"/>
        <v>19.2</v>
      </c>
    </row>
    <row r="176" spans="1:7" x14ac:dyDescent="0.25">
      <c r="A176" s="9" t="s">
        <v>81</v>
      </c>
      <c r="B176" s="9" t="s">
        <v>82</v>
      </c>
      <c r="C176" s="9" t="s">
        <v>74</v>
      </c>
      <c r="D176">
        <f>VLOOKUP(C176,Tables!$M$2:$N$9,2,FALSE)</f>
        <v>0.44</v>
      </c>
      <c r="E176">
        <f>VLOOKUP(C176,Tables!$M$2:$P$9,3,FALSE)</f>
        <v>0.19</v>
      </c>
      <c r="F176">
        <f>VLOOKUP(C176,Tables!$M$2:$P$9,4,FALSE)</f>
        <v>2.5000000000000001E-2</v>
      </c>
      <c r="G176">
        <f t="shared" si="3"/>
        <v>19.2</v>
      </c>
    </row>
    <row r="177" spans="1:7" x14ac:dyDescent="0.25">
      <c r="A177" s="9" t="s">
        <v>81</v>
      </c>
      <c r="B177" s="9" t="s">
        <v>82</v>
      </c>
      <c r="C177" s="9" t="s">
        <v>74</v>
      </c>
      <c r="D177">
        <f>VLOOKUP(C177,Tables!$M$2:$N$9,2,FALSE)</f>
        <v>0.44</v>
      </c>
      <c r="E177">
        <f>VLOOKUP(C177,Tables!$M$2:$P$9,3,FALSE)</f>
        <v>0.19</v>
      </c>
      <c r="F177">
        <f>VLOOKUP(C177,Tables!$M$2:$P$9,4,FALSE)</f>
        <v>2.5000000000000001E-2</v>
      </c>
      <c r="G177">
        <f t="shared" si="3"/>
        <v>19.2</v>
      </c>
    </row>
    <row r="178" spans="1:7" x14ac:dyDescent="0.25">
      <c r="A178" s="9" t="s">
        <v>115</v>
      </c>
      <c r="B178" s="9" t="s">
        <v>109</v>
      </c>
      <c r="C178" s="9" t="s">
        <v>110</v>
      </c>
      <c r="D178">
        <f>VLOOKUP(C178,Tables!$M$2:$N$9,2,FALSE)</f>
        <v>0.42</v>
      </c>
      <c r="E178">
        <f>VLOOKUP(C178,Tables!$M$2:$P$9,3,FALSE)</f>
        <v>0.2</v>
      </c>
      <c r="F178">
        <f>VLOOKUP(C178,Tables!$M$2:$P$9,4,FALSE)</f>
        <v>4.2000000000000003E-2</v>
      </c>
      <c r="G178">
        <f t="shared" si="3"/>
        <v>18.329999999999998</v>
      </c>
    </row>
    <row r="179" spans="1:7" x14ac:dyDescent="0.25">
      <c r="A179" s="9" t="s">
        <v>89</v>
      </c>
      <c r="B179" s="9" t="s">
        <v>90</v>
      </c>
      <c r="C179" s="9" t="s">
        <v>74</v>
      </c>
      <c r="D179">
        <f>VLOOKUP(C179,Tables!$M$2:$N$9,2,FALSE)</f>
        <v>0.44</v>
      </c>
      <c r="E179">
        <f>VLOOKUP(C179,Tables!$M$2:$P$9,3,FALSE)</f>
        <v>0.19</v>
      </c>
      <c r="F179">
        <f>VLOOKUP(C179,Tables!$M$2:$P$9,4,FALSE)</f>
        <v>2.5000000000000001E-2</v>
      </c>
      <c r="G179">
        <f t="shared" si="3"/>
        <v>19.2</v>
      </c>
    </row>
    <row r="180" spans="1:7" x14ac:dyDescent="0.25">
      <c r="A180" s="9" t="s">
        <v>89</v>
      </c>
      <c r="B180" s="9" t="s">
        <v>90</v>
      </c>
      <c r="C180" s="9" t="s">
        <v>74</v>
      </c>
      <c r="D180">
        <f>VLOOKUP(C180,Tables!$M$2:$N$9,2,FALSE)</f>
        <v>0.44</v>
      </c>
      <c r="E180">
        <f>VLOOKUP(C180,Tables!$M$2:$P$9,3,FALSE)</f>
        <v>0.19</v>
      </c>
      <c r="F180">
        <f>VLOOKUP(C180,Tables!$M$2:$P$9,4,FALSE)</f>
        <v>2.5000000000000001E-2</v>
      </c>
      <c r="G180">
        <f t="shared" si="3"/>
        <v>19.2</v>
      </c>
    </row>
    <row r="181" spans="1:7" x14ac:dyDescent="0.25">
      <c r="A181" s="9" t="s">
        <v>81</v>
      </c>
      <c r="B181" s="9" t="s">
        <v>82</v>
      </c>
      <c r="C181" s="9" t="s">
        <v>74</v>
      </c>
      <c r="D181">
        <f>VLOOKUP(C181,Tables!$M$2:$N$9,2,FALSE)</f>
        <v>0.44</v>
      </c>
      <c r="E181">
        <f>VLOOKUP(C181,Tables!$M$2:$P$9,3,FALSE)</f>
        <v>0.19</v>
      </c>
      <c r="F181">
        <f>VLOOKUP(C181,Tables!$M$2:$P$9,4,FALSE)</f>
        <v>2.5000000000000001E-2</v>
      </c>
      <c r="G181">
        <f t="shared" si="3"/>
        <v>19.2</v>
      </c>
    </row>
    <row r="182" spans="1:7" x14ac:dyDescent="0.25">
      <c r="A182" s="9" t="s">
        <v>72</v>
      </c>
      <c r="B182" s="9" t="s">
        <v>73</v>
      </c>
      <c r="C182" s="9" t="s">
        <v>74</v>
      </c>
      <c r="D182">
        <f>VLOOKUP(C182,Tables!$M$2:$N$9,2,FALSE)</f>
        <v>0.44</v>
      </c>
      <c r="E182">
        <f>VLOOKUP(C182,Tables!$M$2:$P$9,3,FALSE)</f>
        <v>0.19</v>
      </c>
      <c r="F182">
        <f>VLOOKUP(C182,Tables!$M$2:$P$9,4,FALSE)</f>
        <v>2.5000000000000001E-2</v>
      </c>
      <c r="G182">
        <f t="shared" si="3"/>
        <v>19.2</v>
      </c>
    </row>
    <row r="183" spans="1:7" x14ac:dyDescent="0.25">
      <c r="A183" s="9" t="s">
        <v>79</v>
      </c>
      <c r="B183" s="9" t="s">
        <v>73</v>
      </c>
      <c r="C183" s="9" t="s">
        <v>74</v>
      </c>
      <c r="D183">
        <f>VLOOKUP(C183,Tables!$M$2:$N$9,2,FALSE)</f>
        <v>0.44</v>
      </c>
      <c r="E183">
        <f>VLOOKUP(C183,Tables!$M$2:$P$9,3,FALSE)</f>
        <v>0.19</v>
      </c>
      <c r="F183">
        <f>VLOOKUP(C183,Tables!$M$2:$P$9,4,FALSE)</f>
        <v>2.5000000000000001E-2</v>
      </c>
      <c r="G183">
        <f t="shared" si="3"/>
        <v>19.2</v>
      </c>
    </row>
    <row r="184" spans="1:7" x14ac:dyDescent="0.25">
      <c r="A184" s="9" t="s">
        <v>89</v>
      </c>
      <c r="B184" s="9" t="s">
        <v>90</v>
      </c>
      <c r="C184" s="9" t="s">
        <v>74</v>
      </c>
      <c r="D184">
        <f>VLOOKUP(C184,Tables!$M$2:$N$9,2,FALSE)</f>
        <v>0.44</v>
      </c>
      <c r="E184">
        <f>VLOOKUP(C184,Tables!$M$2:$P$9,3,FALSE)</f>
        <v>0.19</v>
      </c>
      <c r="F184">
        <f>VLOOKUP(C184,Tables!$M$2:$P$9,4,FALSE)</f>
        <v>2.5000000000000001E-2</v>
      </c>
      <c r="G184">
        <f t="shared" si="3"/>
        <v>19.2</v>
      </c>
    </row>
    <row r="185" spans="1:7" x14ac:dyDescent="0.25">
      <c r="A185" s="9" t="s">
        <v>115</v>
      </c>
      <c r="B185" s="9" t="s">
        <v>109</v>
      </c>
      <c r="C185" s="9" t="s">
        <v>110</v>
      </c>
      <c r="D185">
        <f>VLOOKUP(C185,Tables!$M$2:$N$9,2,FALSE)</f>
        <v>0.42</v>
      </c>
      <c r="E185">
        <f>VLOOKUP(C185,Tables!$M$2:$P$9,3,FALSE)</f>
        <v>0.2</v>
      </c>
      <c r="F185">
        <f>VLOOKUP(C185,Tables!$M$2:$P$9,4,FALSE)</f>
        <v>4.2000000000000003E-2</v>
      </c>
      <c r="G185">
        <f t="shared" si="3"/>
        <v>18.329999999999998</v>
      </c>
    </row>
    <row r="186" spans="1:7" x14ac:dyDescent="0.25">
      <c r="A186" s="9" t="s">
        <v>115</v>
      </c>
      <c r="B186" s="9" t="s">
        <v>109</v>
      </c>
      <c r="C186" s="9" t="s">
        <v>110</v>
      </c>
      <c r="D186">
        <f>VLOOKUP(C186,Tables!$M$2:$N$9,2,FALSE)</f>
        <v>0.42</v>
      </c>
      <c r="E186">
        <f>VLOOKUP(C186,Tables!$M$2:$P$9,3,FALSE)</f>
        <v>0.2</v>
      </c>
      <c r="F186">
        <f>VLOOKUP(C186,Tables!$M$2:$P$9,4,FALSE)</f>
        <v>4.2000000000000003E-2</v>
      </c>
      <c r="G186">
        <f t="shared" si="3"/>
        <v>18.329999999999998</v>
      </c>
    </row>
    <row r="187" spans="1:7" x14ac:dyDescent="0.25">
      <c r="A187" s="9" t="s">
        <v>89</v>
      </c>
      <c r="B187" s="9" t="s">
        <v>90</v>
      </c>
      <c r="C187" s="9" t="s">
        <v>74</v>
      </c>
      <c r="D187">
        <f>VLOOKUP(C187,Tables!$M$2:$N$9,2,FALSE)</f>
        <v>0.44</v>
      </c>
      <c r="E187">
        <f>VLOOKUP(C187,Tables!$M$2:$P$9,3,FALSE)</f>
        <v>0.19</v>
      </c>
      <c r="F187">
        <f>VLOOKUP(C187,Tables!$M$2:$P$9,4,FALSE)</f>
        <v>2.5000000000000001E-2</v>
      </c>
      <c r="G187">
        <f t="shared" si="3"/>
        <v>19.2</v>
      </c>
    </row>
    <row r="188" spans="1:7" x14ac:dyDescent="0.25">
      <c r="A188" s="9" t="s">
        <v>89</v>
      </c>
      <c r="B188" s="9" t="s">
        <v>90</v>
      </c>
      <c r="C188" s="9" t="s">
        <v>74</v>
      </c>
      <c r="D188">
        <f>VLOOKUP(C188,Tables!$M$2:$N$9,2,FALSE)</f>
        <v>0.44</v>
      </c>
      <c r="E188">
        <f>VLOOKUP(C188,Tables!$M$2:$P$9,3,FALSE)</f>
        <v>0.19</v>
      </c>
      <c r="F188">
        <f>VLOOKUP(C188,Tables!$M$2:$P$9,4,FALSE)</f>
        <v>2.5000000000000001E-2</v>
      </c>
      <c r="G188">
        <f t="shared" si="3"/>
        <v>19.2</v>
      </c>
    </row>
    <row r="189" spans="1:7" x14ac:dyDescent="0.25">
      <c r="A189" s="9" t="s">
        <v>81</v>
      </c>
      <c r="B189" s="9" t="s">
        <v>82</v>
      </c>
      <c r="C189" s="9" t="s">
        <v>74</v>
      </c>
      <c r="D189">
        <f>VLOOKUP(C189,Tables!$M$2:$N$9,2,FALSE)</f>
        <v>0.44</v>
      </c>
      <c r="E189">
        <f>VLOOKUP(C189,Tables!$M$2:$P$9,3,FALSE)</f>
        <v>0.19</v>
      </c>
      <c r="F189">
        <f>VLOOKUP(C189,Tables!$M$2:$P$9,4,FALSE)</f>
        <v>2.5000000000000001E-2</v>
      </c>
      <c r="G189">
        <f t="shared" si="3"/>
        <v>19.2</v>
      </c>
    </row>
    <row r="190" spans="1:7" x14ac:dyDescent="0.25">
      <c r="A190" s="9" t="s">
        <v>79</v>
      </c>
      <c r="B190" s="9" t="s">
        <v>73</v>
      </c>
      <c r="C190" s="9" t="s">
        <v>74</v>
      </c>
      <c r="D190">
        <f>VLOOKUP(C190,Tables!$M$2:$N$9,2,FALSE)</f>
        <v>0.44</v>
      </c>
      <c r="E190">
        <f>VLOOKUP(C190,Tables!$M$2:$P$9,3,FALSE)</f>
        <v>0.19</v>
      </c>
      <c r="F190">
        <f>VLOOKUP(C190,Tables!$M$2:$P$9,4,FALSE)</f>
        <v>2.5000000000000001E-2</v>
      </c>
      <c r="G190">
        <f t="shared" si="3"/>
        <v>19.2</v>
      </c>
    </row>
    <row r="191" spans="1:7" x14ac:dyDescent="0.25">
      <c r="A191" s="9" t="s">
        <v>79</v>
      </c>
      <c r="B191" s="9" t="s">
        <v>73</v>
      </c>
      <c r="C191" s="9" t="s">
        <v>74</v>
      </c>
      <c r="D191">
        <f>VLOOKUP(C191,Tables!$M$2:$N$9,2,FALSE)</f>
        <v>0.44</v>
      </c>
      <c r="E191">
        <f>VLOOKUP(C191,Tables!$M$2:$P$9,3,FALSE)</f>
        <v>0.19</v>
      </c>
      <c r="F191">
        <f>VLOOKUP(C191,Tables!$M$2:$P$9,4,FALSE)</f>
        <v>2.5000000000000001E-2</v>
      </c>
      <c r="G191">
        <f t="shared" si="3"/>
        <v>19.2</v>
      </c>
    </row>
    <row r="192" spans="1:7" x14ac:dyDescent="0.25">
      <c r="A192" s="9" t="s">
        <v>72</v>
      </c>
      <c r="B192" s="9" t="s">
        <v>73</v>
      </c>
      <c r="C192" s="9" t="s">
        <v>74</v>
      </c>
      <c r="D192">
        <f>VLOOKUP(C192,Tables!$M$2:$N$9,2,FALSE)</f>
        <v>0.44</v>
      </c>
      <c r="E192">
        <f>VLOOKUP(C192,Tables!$M$2:$P$9,3,FALSE)</f>
        <v>0.19</v>
      </c>
      <c r="F192">
        <f>VLOOKUP(C192,Tables!$M$2:$P$9,4,FALSE)</f>
        <v>2.5000000000000001E-2</v>
      </c>
      <c r="G192">
        <f t="shared" si="3"/>
        <v>19.2</v>
      </c>
    </row>
    <row r="193" spans="1:7" x14ac:dyDescent="0.25">
      <c r="A193" s="9" t="s">
        <v>72</v>
      </c>
      <c r="B193" s="9" t="s">
        <v>73</v>
      </c>
      <c r="C193" s="9" t="s">
        <v>74</v>
      </c>
      <c r="D193">
        <f>VLOOKUP(C193,Tables!$M$2:$N$9,2,FALSE)</f>
        <v>0.44</v>
      </c>
      <c r="E193">
        <f>VLOOKUP(C193,Tables!$M$2:$P$9,3,FALSE)</f>
        <v>0.19</v>
      </c>
      <c r="F193">
        <f>VLOOKUP(C193,Tables!$M$2:$P$9,4,FALSE)</f>
        <v>2.5000000000000001E-2</v>
      </c>
      <c r="G193">
        <f t="shared" si="3"/>
        <v>19.2</v>
      </c>
    </row>
    <row r="194" spans="1:7" x14ac:dyDescent="0.25">
      <c r="A194" s="9" t="s">
        <v>81</v>
      </c>
      <c r="B194" s="9" t="s">
        <v>82</v>
      </c>
      <c r="C194" s="9" t="s">
        <v>74</v>
      </c>
      <c r="D194">
        <f>VLOOKUP(C194,Tables!$M$2:$N$9,2,FALSE)</f>
        <v>0.44</v>
      </c>
      <c r="E194">
        <f>VLOOKUP(C194,Tables!$M$2:$P$9,3,FALSE)</f>
        <v>0.19</v>
      </c>
      <c r="F194">
        <f>VLOOKUP(C194,Tables!$M$2:$P$9,4,FALSE)</f>
        <v>2.5000000000000001E-2</v>
      </c>
      <c r="G194">
        <f t="shared" si="3"/>
        <v>19.2</v>
      </c>
    </row>
    <row r="195" spans="1:7" x14ac:dyDescent="0.25">
      <c r="A195" s="9" t="s">
        <v>81</v>
      </c>
      <c r="B195" s="9" t="s">
        <v>82</v>
      </c>
      <c r="C195" s="9" t="s">
        <v>74</v>
      </c>
      <c r="D195">
        <f>VLOOKUP(C195,Tables!$M$2:$N$9,2,FALSE)</f>
        <v>0.44</v>
      </c>
      <c r="E195">
        <f>VLOOKUP(C195,Tables!$M$2:$P$9,3,FALSE)</f>
        <v>0.19</v>
      </c>
      <c r="F195">
        <f>VLOOKUP(C195,Tables!$M$2:$P$9,4,FALSE)</f>
        <v>2.5000000000000001E-2</v>
      </c>
      <c r="G195">
        <f t="shared" ref="G195:G258" si="4">IF(C195="IRIDA",19.2,18.33)</f>
        <v>19.2</v>
      </c>
    </row>
    <row r="196" spans="1:7" x14ac:dyDescent="0.25">
      <c r="A196" s="9" t="s">
        <v>79</v>
      </c>
      <c r="B196" s="9" t="s">
        <v>73</v>
      </c>
      <c r="C196" s="9" t="s">
        <v>74</v>
      </c>
      <c r="D196">
        <f>VLOOKUP(C196,Tables!$M$2:$N$9,2,FALSE)</f>
        <v>0.44</v>
      </c>
      <c r="E196">
        <f>VLOOKUP(C196,Tables!$M$2:$P$9,3,FALSE)</f>
        <v>0.19</v>
      </c>
      <c r="F196">
        <f>VLOOKUP(C196,Tables!$M$2:$P$9,4,FALSE)</f>
        <v>2.5000000000000001E-2</v>
      </c>
      <c r="G196">
        <f t="shared" si="4"/>
        <v>19.2</v>
      </c>
    </row>
    <row r="197" spans="1:7" x14ac:dyDescent="0.25">
      <c r="A197" s="9" t="s">
        <v>81</v>
      </c>
      <c r="B197" s="9" t="s">
        <v>82</v>
      </c>
      <c r="C197" s="9" t="s">
        <v>74</v>
      </c>
      <c r="D197">
        <f>VLOOKUP(C197,Tables!$M$2:$N$9,2,FALSE)</f>
        <v>0.44</v>
      </c>
      <c r="E197">
        <f>VLOOKUP(C197,Tables!$M$2:$P$9,3,FALSE)</f>
        <v>0.19</v>
      </c>
      <c r="F197">
        <f>VLOOKUP(C197,Tables!$M$2:$P$9,4,FALSE)</f>
        <v>2.5000000000000001E-2</v>
      </c>
      <c r="G197">
        <f t="shared" si="4"/>
        <v>19.2</v>
      </c>
    </row>
    <row r="198" spans="1:7" x14ac:dyDescent="0.25">
      <c r="A198" s="9" t="s">
        <v>81</v>
      </c>
      <c r="B198" s="9" t="s">
        <v>82</v>
      </c>
      <c r="C198" s="9" t="s">
        <v>74</v>
      </c>
      <c r="D198">
        <f>VLOOKUP(C198,Tables!$M$2:$N$9,2,FALSE)</f>
        <v>0.44</v>
      </c>
      <c r="E198">
        <f>VLOOKUP(C198,Tables!$M$2:$P$9,3,FALSE)</f>
        <v>0.19</v>
      </c>
      <c r="F198">
        <f>VLOOKUP(C198,Tables!$M$2:$P$9,4,FALSE)</f>
        <v>2.5000000000000001E-2</v>
      </c>
      <c r="G198">
        <f t="shared" si="4"/>
        <v>19.2</v>
      </c>
    </row>
    <row r="199" spans="1:7" x14ac:dyDescent="0.25">
      <c r="A199" s="9" t="s">
        <v>81</v>
      </c>
      <c r="B199" s="9" t="s">
        <v>82</v>
      </c>
      <c r="C199" s="9" t="s">
        <v>74</v>
      </c>
      <c r="D199">
        <f>VLOOKUP(C199,Tables!$M$2:$N$9,2,FALSE)</f>
        <v>0.44</v>
      </c>
      <c r="E199">
        <f>VLOOKUP(C199,Tables!$M$2:$P$9,3,FALSE)</f>
        <v>0.19</v>
      </c>
      <c r="F199">
        <f>VLOOKUP(C199,Tables!$M$2:$P$9,4,FALSE)</f>
        <v>2.5000000000000001E-2</v>
      </c>
      <c r="G199">
        <f t="shared" si="4"/>
        <v>19.2</v>
      </c>
    </row>
    <row r="200" spans="1:7" x14ac:dyDescent="0.25">
      <c r="A200" s="9" t="s">
        <v>81</v>
      </c>
      <c r="B200" s="9" t="s">
        <v>82</v>
      </c>
      <c r="C200" s="9" t="s">
        <v>74</v>
      </c>
      <c r="D200">
        <f>VLOOKUP(C200,Tables!$M$2:$N$9,2,FALSE)</f>
        <v>0.44</v>
      </c>
      <c r="E200">
        <f>VLOOKUP(C200,Tables!$M$2:$P$9,3,FALSE)</f>
        <v>0.19</v>
      </c>
      <c r="F200">
        <f>VLOOKUP(C200,Tables!$M$2:$P$9,4,FALSE)</f>
        <v>2.5000000000000001E-2</v>
      </c>
      <c r="G200">
        <f t="shared" si="4"/>
        <v>19.2</v>
      </c>
    </row>
    <row r="201" spans="1:7" x14ac:dyDescent="0.25">
      <c r="A201" s="9" t="s">
        <v>79</v>
      </c>
      <c r="B201" s="9" t="s">
        <v>73</v>
      </c>
      <c r="C201" s="9" t="s">
        <v>74</v>
      </c>
      <c r="D201">
        <f>VLOOKUP(C201,Tables!$M$2:$N$9,2,FALSE)</f>
        <v>0.44</v>
      </c>
      <c r="E201">
        <f>VLOOKUP(C201,Tables!$M$2:$P$9,3,FALSE)</f>
        <v>0.19</v>
      </c>
      <c r="F201">
        <f>VLOOKUP(C201,Tables!$M$2:$P$9,4,FALSE)</f>
        <v>2.5000000000000001E-2</v>
      </c>
      <c r="G201">
        <f t="shared" si="4"/>
        <v>19.2</v>
      </c>
    </row>
    <row r="202" spans="1:7" x14ac:dyDescent="0.25">
      <c r="A202" s="9" t="s">
        <v>89</v>
      </c>
      <c r="B202" s="9" t="s">
        <v>90</v>
      </c>
      <c r="C202" s="9" t="s">
        <v>74</v>
      </c>
      <c r="D202">
        <f>VLOOKUP(C202,Tables!$M$2:$N$9,2,FALSE)</f>
        <v>0.44</v>
      </c>
      <c r="E202">
        <f>VLOOKUP(C202,Tables!$M$2:$P$9,3,FALSE)</f>
        <v>0.19</v>
      </c>
      <c r="F202">
        <f>VLOOKUP(C202,Tables!$M$2:$P$9,4,FALSE)</f>
        <v>2.5000000000000001E-2</v>
      </c>
      <c r="G202">
        <f t="shared" si="4"/>
        <v>19.2</v>
      </c>
    </row>
    <row r="203" spans="1:7" x14ac:dyDescent="0.25">
      <c r="A203" s="9" t="s">
        <v>81</v>
      </c>
      <c r="B203" s="9" t="s">
        <v>82</v>
      </c>
      <c r="C203" s="9" t="s">
        <v>74</v>
      </c>
      <c r="D203">
        <f>VLOOKUP(C203,Tables!$M$2:$N$9,2,FALSE)</f>
        <v>0.44</v>
      </c>
      <c r="E203">
        <f>VLOOKUP(C203,Tables!$M$2:$P$9,3,FALSE)</f>
        <v>0.19</v>
      </c>
      <c r="F203">
        <f>VLOOKUP(C203,Tables!$M$2:$P$9,4,FALSE)</f>
        <v>2.5000000000000001E-2</v>
      </c>
      <c r="G203">
        <f t="shared" si="4"/>
        <v>19.2</v>
      </c>
    </row>
    <row r="204" spans="1:7" x14ac:dyDescent="0.25">
      <c r="A204" s="9" t="s">
        <v>79</v>
      </c>
      <c r="B204" s="9" t="s">
        <v>73</v>
      </c>
      <c r="C204" s="9" t="s">
        <v>74</v>
      </c>
      <c r="D204">
        <f>VLOOKUP(C204,Tables!$M$2:$N$9,2,FALSE)</f>
        <v>0.44</v>
      </c>
      <c r="E204">
        <f>VLOOKUP(C204,Tables!$M$2:$P$9,3,FALSE)</f>
        <v>0.19</v>
      </c>
      <c r="F204">
        <f>VLOOKUP(C204,Tables!$M$2:$P$9,4,FALSE)</f>
        <v>2.5000000000000001E-2</v>
      </c>
      <c r="G204">
        <f t="shared" si="4"/>
        <v>19.2</v>
      </c>
    </row>
    <row r="205" spans="1:7" x14ac:dyDescent="0.25">
      <c r="A205" s="9" t="s">
        <v>89</v>
      </c>
      <c r="B205" s="9" t="s">
        <v>90</v>
      </c>
      <c r="C205" s="9" t="s">
        <v>74</v>
      </c>
      <c r="D205">
        <f>VLOOKUP(C205,Tables!$M$2:$N$9,2,FALSE)</f>
        <v>0.44</v>
      </c>
      <c r="E205">
        <f>VLOOKUP(C205,Tables!$M$2:$P$9,3,FALSE)</f>
        <v>0.19</v>
      </c>
      <c r="F205">
        <f>VLOOKUP(C205,Tables!$M$2:$P$9,4,FALSE)</f>
        <v>2.5000000000000001E-2</v>
      </c>
      <c r="G205">
        <f t="shared" si="4"/>
        <v>19.2</v>
      </c>
    </row>
    <row r="206" spans="1:7" x14ac:dyDescent="0.25">
      <c r="A206" s="9" t="s">
        <v>81</v>
      </c>
      <c r="B206" s="9" t="s">
        <v>82</v>
      </c>
      <c r="C206" s="9" t="s">
        <v>74</v>
      </c>
      <c r="D206">
        <f>VLOOKUP(C206,Tables!$M$2:$N$9,2,FALSE)</f>
        <v>0.44</v>
      </c>
      <c r="E206">
        <f>VLOOKUP(C206,Tables!$M$2:$P$9,3,FALSE)</f>
        <v>0.19</v>
      </c>
      <c r="F206">
        <f>VLOOKUP(C206,Tables!$M$2:$P$9,4,FALSE)</f>
        <v>2.5000000000000001E-2</v>
      </c>
      <c r="G206">
        <f t="shared" si="4"/>
        <v>19.2</v>
      </c>
    </row>
    <row r="207" spans="1:7" x14ac:dyDescent="0.25">
      <c r="A207" s="9" t="s">
        <v>72</v>
      </c>
      <c r="B207" s="9" t="s">
        <v>73</v>
      </c>
      <c r="C207" s="9" t="s">
        <v>74</v>
      </c>
      <c r="D207">
        <f>VLOOKUP(C207,Tables!$M$2:$N$9,2,FALSE)</f>
        <v>0.44</v>
      </c>
      <c r="E207">
        <f>VLOOKUP(C207,Tables!$M$2:$P$9,3,FALSE)</f>
        <v>0.19</v>
      </c>
      <c r="F207">
        <f>VLOOKUP(C207,Tables!$M$2:$P$9,4,FALSE)</f>
        <v>2.5000000000000001E-2</v>
      </c>
      <c r="G207">
        <f t="shared" si="4"/>
        <v>19.2</v>
      </c>
    </row>
    <row r="208" spans="1:7" x14ac:dyDescent="0.25">
      <c r="A208" s="9" t="s">
        <v>79</v>
      </c>
      <c r="B208" s="9" t="s">
        <v>73</v>
      </c>
      <c r="C208" s="9" t="s">
        <v>74</v>
      </c>
      <c r="D208">
        <f>VLOOKUP(C208,Tables!$M$2:$N$9,2,FALSE)</f>
        <v>0.44</v>
      </c>
      <c r="E208">
        <f>VLOOKUP(C208,Tables!$M$2:$P$9,3,FALSE)</f>
        <v>0.19</v>
      </c>
      <c r="F208">
        <f>VLOOKUP(C208,Tables!$M$2:$P$9,4,FALSE)</f>
        <v>2.5000000000000001E-2</v>
      </c>
      <c r="G208">
        <f t="shared" si="4"/>
        <v>19.2</v>
      </c>
    </row>
    <row r="209" spans="1:7" x14ac:dyDescent="0.25">
      <c r="A209" s="9" t="s">
        <v>89</v>
      </c>
      <c r="B209" s="9" t="s">
        <v>90</v>
      </c>
      <c r="C209" s="9" t="s">
        <v>74</v>
      </c>
      <c r="D209">
        <f>VLOOKUP(C209,Tables!$M$2:$N$9,2,FALSE)</f>
        <v>0.44</v>
      </c>
      <c r="E209">
        <f>VLOOKUP(C209,Tables!$M$2:$P$9,3,FALSE)</f>
        <v>0.19</v>
      </c>
      <c r="F209">
        <f>VLOOKUP(C209,Tables!$M$2:$P$9,4,FALSE)</f>
        <v>2.5000000000000001E-2</v>
      </c>
      <c r="G209">
        <f t="shared" si="4"/>
        <v>19.2</v>
      </c>
    </row>
    <row r="210" spans="1:7" x14ac:dyDescent="0.25">
      <c r="A210" s="9" t="s">
        <v>115</v>
      </c>
      <c r="B210" s="9" t="s">
        <v>109</v>
      </c>
      <c r="C210" s="9" t="s">
        <v>110</v>
      </c>
      <c r="D210">
        <f>VLOOKUP(C210,Tables!$M$2:$N$9,2,FALSE)</f>
        <v>0.42</v>
      </c>
      <c r="E210">
        <f>VLOOKUP(C210,Tables!$M$2:$P$9,3,FALSE)</f>
        <v>0.2</v>
      </c>
      <c r="F210">
        <f>VLOOKUP(C210,Tables!$M$2:$P$9,4,FALSE)</f>
        <v>4.2000000000000003E-2</v>
      </c>
      <c r="G210">
        <f t="shared" si="4"/>
        <v>18.329999999999998</v>
      </c>
    </row>
    <row r="211" spans="1:7" x14ac:dyDescent="0.25">
      <c r="A211" s="9" t="s">
        <v>79</v>
      </c>
      <c r="B211" s="9" t="s">
        <v>73</v>
      </c>
      <c r="C211" s="9" t="s">
        <v>74</v>
      </c>
      <c r="D211">
        <f>VLOOKUP(C211,Tables!$M$2:$N$9,2,FALSE)</f>
        <v>0.44</v>
      </c>
      <c r="E211">
        <f>VLOOKUP(C211,Tables!$M$2:$P$9,3,FALSE)</f>
        <v>0.19</v>
      </c>
      <c r="F211">
        <f>VLOOKUP(C211,Tables!$M$2:$P$9,4,FALSE)</f>
        <v>2.5000000000000001E-2</v>
      </c>
      <c r="G211">
        <f t="shared" si="4"/>
        <v>19.2</v>
      </c>
    </row>
    <row r="212" spans="1:7" x14ac:dyDescent="0.25">
      <c r="A212" s="9" t="s">
        <v>79</v>
      </c>
      <c r="B212" s="9" t="s">
        <v>73</v>
      </c>
      <c r="C212" s="9" t="s">
        <v>74</v>
      </c>
      <c r="D212">
        <f>VLOOKUP(C212,Tables!$M$2:$N$9,2,FALSE)</f>
        <v>0.44</v>
      </c>
      <c r="E212">
        <f>VLOOKUP(C212,Tables!$M$2:$P$9,3,FALSE)</f>
        <v>0.19</v>
      </c>
      <c r="F212">
        <f>VLOOKUP(C212,Tables!$M$2:$P$9,4,FALSE)</f>
        <v>2.5000000000000001E-2</v>
      </c>
      <c r="G212">
        <f t="shared" si="4"/>
        <v>19.2</v>
      </c>
    </row>
    <row r="213" spans="1:7" x14ac:dyDescent="0.25">
      <c r="A213" s="9" t="s">
        <v>79</v>
      </c>
      <c r="B213" s="9" t="s">
        <v>73</v>
      </c>
      <c r="C213" s="9" t="s">
        <v>74</v>
      </c>
      <c r="D213">
        <f>VLOOKUP(C213,Tables!$M$2:$N$9,2,FALSE)</f>
        <v>0.44</v>
      </c>
      <c r="E213">
        <f>VLOOKUP(C213,Tables!$M$2:$P$9,3,FALSE)</f>
        <v>0.19</v>
      </c>
      <c r="F213">
        <f>VLOOKUP(C213,Tables!$M$2:$P$9,4,FALSE)</f>
        <v>2.5000000000000001E-2</v>
      </c>
      <c r="G213">
        <f t="shared" si="4"/>
        <v>19.2</v>
      </c>
    </row>
    <row r="214" spans="1:7" x14ac:dyDescent="0.25">
      <c r="A214" s="9" t="s">
        <v>89</v>
      </c>
      <c r="B214" s="9" t="s">
        <v>90</v>
      </c>
      <c r="C214" s="9" t="s">
        <v>74</v>
      </c>
      <c r="D214">
        <f>VLOOKUP(C214,Tables!$M$2:$N$9,2,FALSE)</f>
        <v>0.44</v>
      </c>
      <c r="E214">
        <f>VLOOKUP(C214,Tables!$M$2:$P$9,3,FALSE)</f>
        <v>0.19</v>
      </c>
      <c r="F214">
        <f>VLOOKUP(C214,Tables!$M$2:$P$9,4,FALSE)</f>
        <v>2.5000000000000001E-2</v>
      </c>
      <c r="G214">
        <f t="shared" si="4"/>
        <v>19.2</v>
      </c>
    </row>
    <row r="215" spans="1:7" x14ac:dyDescent="0.25">
      <c r="A215" s="9" t="s">
        <v>81</v>
      </c>
      <c r="B215" s="9" t="s">
        <v>82</v>
      </c>
      <c r="C215" s="9" t="s">
        <v>74</v>
      </c>
      <c r="D215">
        <f>VLOOKUP(C215,Tables!$M$2:$N$9,2,FALSE)</f>
        <v>0.44</v>
      </c>
      <c r="E215">
        <f>VLOOKUP(C215,Tables!$M$2:$P$9,3,FALSE)</f>
        <v>0.19</v>
      </c>
      <c r="F215">
        <f>VLOOKUP(C215,Tables!$M$2:$P$9,4,FALSE)</f>
        <v>2.5000000000000001E-2</v>
      </c>
      <c r="G215">
        <f t="shared" si="4"/>
        <v>19.2</v>
      </c>
    </row>
    <row r="216" spans="1:7" x14ac:dyDescent="0.25">
      <c r="A216" s="9" t="s">
        <v>115</v>
      </c>
      <c r="B216" s="9" t="s">
        <v>109</v>
      </c>
      <c r="C216" s="9" t="s">
        <v>110</v>
      </c>
      <c r="D216">
        <f>VLOOKUP(C216,Tables!$M$2:$N$9,2,FALSE)</f>
        <v>0.42</v>
      </c>
      <c r="E216">
        <f>VLOOKUP(C216,Tables!$M$2:$P$9,3,FALSE)</f>
        <v>0.2</v>
      </c>
      <c r="F216">
        <f>VLOOKUP(C216,Tables!$M$2:$P$9,4,FALSE)</f>
        <v>4.2000000000000003E-2</v>
      </c>
      <c r="G216">
        <f t="shared" si="4"/>
        <v>18.329999999999998</v>
      </c>
    </row>
    <row r="217" spans="1:7" x14ac:dyDescent="0.25">
      <c r="A217" s="9" t="s">
        <v>108</v>
      </c>
      <c r="B217" s="9" t="s">
        <v>109</v>
      </c>
      <c r="C217" s="9" t="s">
        <v>110</v>
      </c>
      <c r="D217">
        <f>VLOOKUP(C217,Tables!$M$2:$N$9,2,FALSE)</f>
        <v>0.42</v>
      </c>
      <c r="E217">
        <f>VLOOKUP(C217,Tables!$M$2:$P$9,3,FALSE)</f>
        <v>0.2</v>
      </c>
      <c r="F217">
        <f>VLOOKUP(C217,Tables!$M$2:$P$9,4,FALSE)</f>
        <v>4.2000000000000003E-2</v>
      </c>
      <c r="G217">
        <f t="shared" si="4"/>
        <v>18.329999999999998</v>
      </c>
    </row>
    <row r="218" spans="1:7" x14ac:dyDescent="0.25">
      <c r="A218" s="9" t="s">
        <v>72</v>
      </c>
      <c r="B218" s="9" t="s">
        <v>73</v>
      </c>
      <c r="C218" s="9" t="s">
        <v>74</v>
      </c>
      <c r="D218">
        <f>VLOOKUP(C218,Tables!$M$2:$N$9,2,FALSE)</f>
        <v>0.44</v>
      </c>
      <c r="E218">
        <f>VLOOKUP(C218,Tables!$M$2:$P$9,3,FALSE)</f>
        <v>0.19</v>
      </c>
      <c r="F218">
        <f>VLOOKUP(C218,Tables!$M$2:$P$9,4,FALSE)</f>
        <v>2.5000000000000001E-2</v>
      </c>
      <c r="G218">
        <f t="shared" si="4"/>
        <v>19.2</v>
      </c>
    </row>
    <row r="219" spans="1:7" x14ac:dyDescent="0.25">
      <c r="A219" s="9" t="s">
        <v>72</v>
      </c>
      <c r="B219" s="9" t="s">
        <v>73</v>
      </c>
      <c r="C219" s="9" t="s">
        <v>74</v>
      </c>
      <c r="D219">
        <f>VLOOKUP(C219,Tables!$M$2:$N$9,2,FALSE)</f>
        <v>0.44</v>
      </c>
      <c r="E219">
        <f>VLOOKUP(C219,Tables!$M$2:$P$9,3,FALSE)</f>
        <v>0.19</v>
      </c>
      <c r="F219">
        <f>VLOOKUP(C219,Tables!$M$2:$P$9,4,FALSE)</f>
        <v>2.5000000000000001E-2</v>
      </c>
      <c r="G219">
        <f t="shared" si="4"/>
        <v>19.2</v>
      </c>
    </row>
    <row r="220" spans="1:7" x14ac:dyDescent="0.25">
      <c r="A220" s="9" t="s">
        <v>83</v>
      </c>
      <c r="B220" s="9" t="s">
        <v>82</v>
      </c>
      <c r="C220" s="9" t="s">
        <v>74</v>
      </c>
      <c r="D220">
        <f>VLOOKUP(C220,Tables!$M$2:$N$9,2,FALSE)</f>
        <v>0.44</v>
      </c>
      <c r="E220">
        <f>VLOOKUP(C220,Tables!$M$2:$P$9,3,FALSE)</f>
        <v>0.19</v>
      </c>
      <c r="F220">
        <f>VLOOKUP(C220,Tables!$M$2:$P$9,4,FALSE)</f>
        <v>2.5000000000000001E-2</v>
      </c>
      <c r="G220">
        <f t="shared" si="4"/>
        <v>19.2</v>
      </c>
    </row>
    <row r="221" spans="1:7" x14ac:dyDescent="0.25">
      <c r="A221" s="9" t="s">
        <v>83</v>
      </c>
      <c r="B221" s="9" t="s">
        <v>82</v>
      </c>
      <c r="C221" s="9" t="s">
        <v>74</v>
      </c>
      <c r="D221">
        <f>VLOOKUP(C221,Tables!$M$2:$N$9,2,FALSE)</f>
        <v>0.44</v>
      </c>
      <c r="E221">
        <f>VLOOKUP(C221,Tables!$M$2:$P$9,3,FALSE)</f>
        <v>0.19</v>
      </c>
      <c r="F221">
        <f>VLOOKUP(C221,Tables!$M$2:$P$9,4,FALSE)</f>
        <v>2.5000000000000001E-2</v>
      </c>
      <c r="G221">
        <f t="shared" si="4"/>
        <v>19.2</v>
      </c>
    </row>
    <row r="222" spans="1:7" x14ac:dyDescent="0.25">
      <c r="A222" s="9" t="s">
        <v>83</v>
      </c>
      <c r="B222" s="9" t="s">
        <v>82</v>
      </c>
      <c r="C222" s="9" t="s">
        <v>74</v>
      </c>
      <c r="D222">
        <f>VLOOKUP(C222,Tables!$M$2:$N$9,2,FALSE)</f>
        <v>0.44</v>
      </c>
      <c r="E222">
        <f>VLOOKUP(C222,Tables!$M$2:$P$9,3,FALSE)</f>
        <v>0.19</v>
      </c>
      <c r="F222">
        <f>VLOOKUP(C222,Tables!$M$2:$P$9,4,FALSE)</f>
        <v>2.5000000000000001E-2</v>
      </c>
      <c r="G222">
        <f t="shared" si="4"/>
        <v>19.2</v>
      </c>
    </row>
    <row r="223" spans="1:7" x14ac:dyDescent="0.25">
      <c r="A223" s="9" t="s">
        <v>79</v>
      </c>
      <c r="B223" s="9" t="s">
        <v>73</v>
      </c>
      <c r="C223" s="9" t="s">
        <v>74</v>
      </c>
      <c r="D223">
        <f>VLOOKUP(C223,Tables!$M$2:$N$9,2,FALSE)</f>
        <v>0.44</v>
      </c>
      <c r="E223">
        <f>VLOOKUP(C223,Tables!$M$2:$P$9,3,FALSE)</f>
        <v>0.19</v>
      </c>
      <c r="F223">
        <f>VLOOKUP(C223,Tables!$M$2:$P$9,4,FALSE)</f>
        <v>2.5000000000000001E-2</v>
      </c>
      <c r="G223">
        <f t="shared" si="4"/>
        <v>19.2</v>
      </c>
    </row>
    <row r="224" spans="1:7" x14ac:dyDescent="0.25">
      <c r="A224" s="9" t="s">
        <v>89</v>
      </c>
      <c r="B224" s="9" t="s">
        <v>90</v>
      </c>
      <c r="C224" s="9" t="s">
        <v>74</v>
      </c>
      <c r="D224">
        <f>VLOOKUP(C224,Tables!$M$2:$N$9,2,FALSE)</f>
        <v>0.44</v>
      </c>
      <c r="E224">
        <f>VLOOKUP(C224,Tables!$M$2:$P$9,3,FALSE)</f>
        <v>0.19</v>
      </c>
      <c r="F224">
        <f>VLOOKUP(C224,Tables!$M$2:$P$9,4,FALSE)</f>
        <v>2.5000000000000001E-2</v>
      </c>
      <c r="G224">
        <f t="shared" si="4"/>
        <v>19.2</v>
      </c>
    </row>
    <row r="225" spans="1:7" x14ac:dyDescent="0.25">
      <c r="A225" s="9" t="s">
        <v>81</v>
      </c>
      <c r="B225" s="9" t="s">
        <v>82</v>
      </c>
      <c r="C225" s="9" t="s">
        <v>74</v>
      </c>
      <c r="D225">
        <f>VLOOKUP(C225,Tables!$M$2:$N$9,2,FALSE)</f>
        <v>0.44</v>
      </c>
      <c r="E225">
        <f>VLOOKUP(C225,Tables!$M$2:$P$9,3,FALSE)</f>
        <v>0.19</v>
      </c>
      <c r="F225">
        <f>VLOOKUP(C225,Tables!$M$2:$P$9,4,FALSE)</f>
        <v>2.5000000000000001E-2</v>
      </c>
      <c r="G225">
        <f t="shared" si="4"/>
        <v>19.2</v>
      </c>
    </row>
    <row r="226" spans="1:7" x14ac:dyDescent="0.25">
      <c r="A226" s="9" t="s">
        <v>89</v>
      </c>
      <c r="B226" s="9" t="s">
        <v>90</v>
      </c>
      <c r="C226" s="9" t="s">
        <v>74</v>
      </c>
      <c r="D226">
        <f>VLOOKUP(C226,Tables!$M$2:$N$9,2,FALSE)</f>
        <v>0.44</v>
      </c>
      <c r="E226">
        <f>VLOOKUP(C226,Tables!$M$2:$P$9,3,FALSE)</f>
        <v>0.19</v>
      </c>
      <c r="F226">
        <f>VLOOKUP(C226,Tables!$M$2:$P$9,4,FALSE)</f>
        <v>2.5000000000000001E-2</v>
      </c>
      <c r="G226">
        <f t="shared" si="4"/>
        <v>19.2</v>
      </c>
    </row>
    <row r="227" spans="1:7" x14ac:dyDescent="0.25">
      <c r="A227" s="9" t="s">
        <v>89</v>
      </c>
      <c r="B227" s="9" t="s">
        <v>90</v>
      </c>
      <c r="C227" s="9" t="s">
        <v>74</v>
      </c>
      <c r="D227">
        <f>VLOOKUP(C227,Tables!$M$2:$N$9,2,FALSE)</f>
        <v>0.44</v>
      </c>
      <c r="E227">
        <f>VLOOKUP(C227,Tables!$M$2:$P$9,3,FALSE)</f>
        <v>0.19</v>
      </c>
      <c r="F227">
        <f>VLOOKUP(C227,Tables!$M$2:$P$9,4,FALSE)</f>
        <v>2.5000000000000001E-2</v>
      </c>
      <c r="G227">
        <f t="shared" si="4"/>
        <v>19.2</v>
      </c>
    </row>
    <row r="228" spans="1:7" x14ac:dyDescent="0.25">
      <c r="A228" s="9" t="s">
        <v>81</v>
      </c>
      <c r="B228" s="9" t="s">
        <v>82</v>
      </c>
      <c r="C228" s="9" t="s">
        <v>74</v>
      </c>
      <c r="D228">
        <f>VLOOKUP(C228,Tables!$M$2:$N$9,2,FALSE)</f>
        <v>0.44</v>
      </c>
      <c r="E228">
        <f>VLOOKUP(C228,Tables!$M$2:$P$9,3,FALSE)</f>
        <v>0.19</v>
      </c>
      <c r="F228">
        <f>VLOOKUP(C228,Tables!$M$2:$P$9,4,FALSE)</f>
        <v>2.5000000000000001E-2</v>
      </c>
      <c r="G228">
        <f t="shared" si="4"/>
        <v>19.2</v>
      </c>
    </row>
    <row r="229" spans="1:7" x14ac:dyDescent="0.25">
      <c r="A229" s="9" t="s">
        <v>79</v>
      </c>
      <c r="B229" s="9" t="s">
        <v>73</v>
      </c>
      <c r="C229" s="9" t="s">
        <v>74</v>
      </c>
      <c r="D229">
        <f>VLOOKUP(C229,Tables!$M$2:$N$9,2,FALSE)</f>
        <v>0.44</v>
      </c>
      <c r="E229">
        <f>VLOOKUP(C229,Tables!$M$2:$P$9,3,FALSE)</f>
        <v>0.19</v>
      </c>
      <c r="F229">
        <f>VLOOKUP(C229,Tables!$M$2:$P$9,4,FALSE)</f>
        <v>2.5000000000000001E-2</v>
      </c>
      <c r="G229">
        <f t="shared" si="4"/>
        <v>19.2</v>
      </c>
    </row>
    <row r="230" spans="1:7" x14ac:dyDescent="0.25">
      <c r="A230" s="9" t="s">
        <v>79</v>
      </c>
      <c r="B230" s="9" t="s">
        <v>73</v>
      </c>
      <c r="C230" s="9" t="s">
        <v>74</v>
      </c>
      <c r="D230">
        <f>VLOOKUP(C230,Tables!$M$2:$N$9,2,FALSE)</f>
        <v>0.44</v>
      </c>
      <c r="E230">
        <f>VLOOKUP(C230,Tables!$M$2:$P$9,3,FALSE)</f>
        <v>0.19</v>
      </c>
      <c r="F230">
        <f>VLOOKUP(C230,Tables!$M$2:$P$9,4,FALSE)</f>
        <v>2.5000000000000001E-2</v>
      </c>
      <c r="G230">
        <f t="shared" si="4"/>
        <v>19.2</v>
      </c>
    </row>
    <row r="231" spans="1:7" x14ac:dyDescent="0.25">
      <c r="A231" s="9" t="s">
        <v>72</v>
      </c>
      <c r="B231" s="9" t="s">
        <v>73</v>
      </c>
      <c r="C231" s="9" t="s">
        <v>74</v>
      </c>
      <c r="D231">
        <f>VLOOKUP(C231,Tables!$M$2:$N$9,2,FALSE)</f>
        <v>0.44</v>
      </c>
      <c r="E231">
        <f>VLOOKUP(C231,Tables!$M$2:$P$9,3,FALSE)</f>
        <v>0.19</v>
      </c>
      <c r="F231">
        <f>VLOOKUP(C231,Tables!$M$2:$P$9,4,FALSE)</f>
        <v>2.5000000000000001E-2</v>
      </c>
      <c r="G231">
        <f t="shared" si="4"/>
        <v>19.2</v>
      </c>
    </row>
    <row r="232" spans="1:7" x14ac:dyDescent="0.25">
      <c r="A232" s="9" t="s">
        <v>79</v>
      </c>
      <c r="B232" s="9" t="s">
        <v>73</v>
      </c>
      <c r="C232" s="9" t="s">
        <v>74</v>
      </c>
      <c r="D232">
        <f>VLOOKUP(C232,Tables!$M$2:$N$9,2,FALSE)</f>
        <v>0.44</v>
      </c>
      <c r="E232">
        <f>VLOOKUP(C232,Tables!$M$2:$P$9,3,FALSE)</f>
        <v>0.19</v>
      </c>
      <c r="F232">
        <f>VLOOKUP(C232,Tables!$M$2:$P$9,4,FALSE)</f>
        <v>2.5000000000000001E-2</v>
      </c>
      <c r="G232">
        <f t="shared" si="4"/>
        <v>19.2</v>
      </c>
    </row>
    <row r="233" spans="1:7" x14ac:dyDescent="0.25">
      <c r="A233" s="9" t="s">
        <v>79</v>
      </c>
      <c r="B233" s="9" t="s">
        <v>73</v>
      </c>
      <c r="C233" s="9" t="s">
        <v>74</v>
      </c>
      <c r="D233">
        <f>VLOOKUP(C233,Tables!$M$2:$N$9,2,FALSE)</f>
        <v>0.44</v>
      </c>
      <c r="E233">
        <f>VLOOKUP(C233,Tables!$M$2:$P$9,3,FALSE)</f>
        <v>0.19</v>
      </c>
      <c r="F233">
        <f>VLOOKUP(C233,Tables!$M$2:$P$9,4,FALSE)</f>
        <v>2.5000000000000001E-2</v>
      </c>
      <c r="G233">
        <f t="shared" si="4"/>
        <v>19.2</v>
      </c>
    </row>
    <row r="234" spans="1:7" x14ac:dyDescent="0.25">
      <c r="A234" s="9" t="s">
        <v>89</v>
      </c>
      <c r="B234" s="9" t="s">
        <v>90</v>
      </c>
      <c r="C234" s="9" t="s">
        <v>74</v>
      </c>
      <c r="D234">
        <f>VLOOKUP(C234,Tables!$M$2:$N$9,2,FALSE)</f>
        <v>0.44</v>
      </c>
      <c r="E234">
        <f>VLOOKUP(C234,Tables!$M$2:$P$9,3,FALSE)</f>
        <v>0.19</v>
      </c>
      <c r="F234">
        <f>VLOOKUP(C234,Tables!$M$2:$P$9,4,FALSE)</f>
        <v>2.5000000000000001E-2</v>
      </c>
      <c r="G234">
        <f t="shared" si="4"/>
        <v>19.2</v>
      </c>
    </row>
    <row r="235" spans="1:7" x14ac:dyDescent="0.25">
      <c r="A235" s="9" t="s">
        <v>81</v>
      </c>
      <c r="B235" s="9" t="s">
        <v>82</v>
      </c>
      <c r="C235" s="9" t="s">
        <v>74</v>
      </c>
      <c r="D235">
        <f>VLOOKUP(C235,Tables!$M$2:$N$9,2,FALSE)</f>
        <v>0.44</v>
      </c>
      <c r="E235">
        <f>VLOOKUP(C235,Tables!$M$2:$P$9,3,FALSE)</f>
        <v>0.19</v>
      </c>
      <c r="F235">
        <f>VLOOKUP(C235,Tables!$M$2:$P$9,4,FALSE)</f>
        <v>2.5000000000000001E-2</v>
      </c>
      <c r="G235">
        <f t="shared" si="4"/>
        <v>19.2</v>
      </c>
    </row>
    <row r="236" spans="1:7" x14ac:dyDescent="0.25">
      <c r="A236" s="9" t="s">
        <v>81</v>
      </c>
      <c r="B236" s="9" t="s">
        <v>82</v>
      </c>
      <c r="C236" s="9" t="s">
        <v>74</v>
      </c>
      <c r="D236">
        <f>VLOOKUP(C236,Tables!$M$2:$N$9,2,FALSE)</f>
        <v>0.44</v>
      </c>
      <c r="E236">
        <f>VLOOKUP(C236,Tables!$M$2:$P$9,3,FALSE)</f>
        <v>0.19</v>
      </c>
      <c r="F236">
        <f>VLOOKUP(C236,Tables!$M$2:$P$9,4,FALSE)</f>
        <v>2.5000000000000001E-2</v>
      </c>
      <c r="G236">
        <f t="shared" si="4"/>
        <v>19.2</v>
      </c>
    </row>
    <row r="237" spans="1:7" x14ac:dyDescent="0.25">
      <c r="A237" s="9" t="s">
        <v>108</v>
      </c>
      <c r="B237" s="9" t="s">
        <v>109</v>
      </c>
      <c r="C237" s="9" t="s">
        <v>110</v>
      </c>
      <c r="D237">
        <f>VLOOKUP(C237,Tables!$M$2:$N$9,2,FALSE)</f>
        <v>0.42</v>
      </c>
      <c r="E237">
        <f>VLOOKUP(C237,Tables!$M$2:$P$9,3,FALSE)</f>
        <v>0.2</v>
      </c>
      <c r="F237">
        <f>VLOOKUP(C237,Tables!$M$2:$P$9,4,FALSE)</f>
        <v>4.2000000000000003E-2</v>
      </c>
      <c r="G237">
        <f t="shared" si="4"/>
        <v>18.329999999999998</v>
      </c>
    </row>
    <row r="238" spans="1:7" x14ac:dyDescent="0.25">
      <c r="A238" s="9" t="s">
        <v>81</v>
      </c>
      <c r="B238" s="9" t="s">
        <v>82</v>
      </c>
      <c r="C238" s="9" t="s">
        <v>74</v>
      </c>
      <c r="D238">
        <f>VLOOKUP(C238,Tables!$M$2:$N$9,2,FALSE)</f>
        <v>0.44</v>
      </c>
      <c r="E238">
        <f>VLOOKUP(C238,Tables!$M$2:$P$9,3,FALSE)</f>
        <v>0.19</v>
      </c>
      <c r="F238">
        <f>VLOOKUP(C238,Tables!$M$2:$P$9,4,FALSE)</f>
        <v>2.5000000000000001E-2</v>
      </c>
      <c r="G238">
        <f t="shared" si="4"/>
        <v>19.2</v>
      </c>
    </row>
    <row r="239" spans="1:7" x14ac:dyDescent="0.25">
      <c r="A239" s="9" t="s">
        <v>81</v>
      </c>
      <c r="B239" s="9" t="s">
        <v>82</v>
      </c>
      <c r="C239" s="9" t="s">
        <v>74</v>
      </c>
      <c r="D239">
        <f>VLOOKUP(C239,Tables!$M$2:$N$9,2,FALSE)</f>
        <v>0.44</v>
      </c>
      <c r="E239">
        <f>VLOOKUP(C239,Tables!$M$2:$P$9,3,FALSE)</f>
        <v>0.19</v>
      </c>
      <c r="F239">
        <f>VLOOKUP(C239,Tables!$M$2:$P$9,4,FALSE)</f>
        <v>2.5000000000000001E-2</v>
      </c>
      <c r="G239">
        <f t="shared" si="4"/>
        <v>19.2</v>
      </c>
    </row>
    <row r="240" spans="1:7" x14ac:dyDescent="0.25">
      <c r="A240" s="9" t="s">
        <v>83</v>
      </c>
      <c r="B240" s="9" t="s">
        <v>82</v>
      </c>
      <c r="C240" s="9" t="s">
        <v>74</v>
      </c>
      <c r="D240">
        <f>VLOOKUP(C240,Tables!$M$2:$N$9,2,FALSE)</f>
        <v>0.44</v>
      </c>
      <c r="E240">
        <f>VLOOKUP(C240,Tables!$M$2:$P$9,3,FALSE)</f>
        <v>0.19</v>
      </c>
      <c r="F240">
        <f>VLOOKUP(C240,Tables!$M$2:$P$9,4,FALSE)</f>
        <v>2.5000000000000001E-2</v>
      </c>
      <c r="G240">
        <f t="shared" si="4"/>
        <v>19.2</v>
      </c>
    </row>
    <row r="241" spans="1:7" x14ac:dyDescent="0.25">
      <c r="A241" s="9" t="s">
        <v>81</v>
      </c>
      <c r="B241" s="9" t="s">
        <v>82</v>
      </c>
      <c r="C241" s="9" t="s">
        <v>74</v>
      </c>
      <c r="D241">
        <f>VLOOKUP(C241,Tables!$M$2:$N$9,2,FALSE)</f>
        <v>0.44</v>
      </c>
      <c r="E241">
        <f>VLOOKUP(C241,Tables!$M$2:$P$9,3,FALSE)</f>
        <v>0.19</v>
      </c>
      <c r="F241">
        <f>VLOOKUP(C241,Tables!$M$2:$P$9,4,FALSE)</f>
        <v>2.5000000000000001E-2</v>
      </c>
      <c r="G241">
        <f t="shared" si="4"/>
        <v>19.2</v>
      </c>
    </row>
    <row r="242" spans="1:7" x14ac:dyDescent="0.25">
      <c r="A242" s="9" t="s">
        <v>81</v>
      </c>
      <c r="B242" s="9" t="s">
        <v>82</v>
      </c>
      <c r="C242" s="9" t="s">
        <v>74</v>
      </c>
      <c r="D242">
        <f>VLOOKUP(C242,Tables!$M$2:$N$9,2,FALSE)</f>
        <v>0.44</v>
      </c>
      <c r="E242">
        <f>VLOOKUP(C242,Tables!$M$2:$P$9,3,FALSE)</f>
        <v>0.19</v>
      </c>
      <c r="F242">
        <f>VLOOKUP(C242,Tables!$M$2:$P$9,4,FALSE)</f>
        <v>2.5000000000000001E-2</v>
      </c>
      <c r="G242">
        <f t="shared" si="4"/>
        <v>19.2</v>
      </c>
    </row>
    <row r="243" spans="1:7" x14ac:dyDescent="0.25">
      <c r="A243" s="9" t="s">
        <v>81</v>
      </c>
      <c r="B243" s="9" t="s">
        <v>82</v>
      </c>
      <c r="C243" s="9" t="s">
        <v>74</v>
      </c>
      <c r="D243">
        <f>VLOOKUP(C243,Tables!$M$2:$N$9,2,FALSE)</f>
        <v>0.44</v>
      </c>
      <c r="E243">
        <f>VLOOKUP(C243,Tables!$M$2:$P$9,3,FALSE)</f>
        <v>0.19</v>
      </c>
      <c r="F243">
        <f>VLOOKUP(C243,Tables!$M$2:$P$9,4,FALSE)</f>
        <v>2.5000000000000001E-2</v>
      </c>
      <c r="G243">
        <f t="shared" si="4"/>
        <v>19.2</v>
      </c>
    </row>
    <row r="244" spans="1:7" x14ac:dyDescent="0.25">
      <c r="A244" s="9" t="s">
        <v>79</v>
      </c>
      <c r="B244" s="9" t="s">
        <v>73</v>
      </c>
      <c r="C244" s="9" t="s">
        <v>74</v>
      </c>
      <c r="D244">
        <f>VLOOKUP(C244,Tables!$M$2:$N$9,2,FALSE)</f>
        <v>0.44</v>
      </c>
      <c r="E244">
        <f>VLOOKUP(C244,Tables!$M$2:$P$9,3,FALSE)</f>
        <v>0.19</v>
      </c>
      <c r="F244">
        <f>VLOOKUP(C244,Tables!$M$2:$P$9,4,FALSE)</f>
        <v>2.5000000000000001E-2</v>
      </c>
      <c r="G244">
        <f t="shared" si="4"/>
        <v>19.2</v>
      </c>
    </row>
    <row r="245" spans="1:7" x14ac:dyDescent="0.25">
      <c r="A245" s="9" t="s">
        <v>79</v>
      </c>
      <c r="B245" s="9" t="s">
        <v>73</v>
      </c>
      <c r="C245" s="9" t="s">
        <v>74</v>
      </c>
      <c r="D245">
        <f>VLOOKUP(C245,Tables!$M$2:$N$9,2,FALSE)</f>
        <v>0.44</v>
      </c>
      <c r="E245">
        <f>VLOOKUP(C245,Tables!$M$2:$P$9,3,FALSE)</f>
        <v>0.19</v>
      </c>
      <c r="F245">
        <f>VLOOKUP(C245,Tables!$M$2:$P$9,4,FALSE)</f>
        <v>2.5000000000000001E-2</v>
      </c>
      <c r="G245">
        <f t="shared" si="4"/>
        <v>19.2</v>
      </c>
    </row>
    <row r="246" spans="1:7" x14ac:dyDescent="0.25">
      <c r="A246" s="9" t="s">
        <v>115</v>
      </c>
      <c r="B246" s="9" t="s">
        <v>109</v>
      </c>
      <c r="C246" s="9" t="s">
        <v>110</v>
      </c>
      <c r="D246">
        <f>VLOOKUP(C246,Tables!$M$2:$N$9,2,FALSE)</f>
        <v>0.42</v>
      </c>
      <c r="E246">
        <f>VLOOKUP(C246,Tables!$M$2:$P$9,3,FALSE)</f>
        <v>0.2</v>
      </c>
      <c r="F246">
        <f>VLOOKUP(C246,Tables!$M$2:$P$9,4,FALSE)</f>
        <v>4.2000000000000003E-2</v>
      </c>
      <c r="G246">
        <f t="shared" si="4"/>
        <v>18.329999999999998</v>
      </c>
    </row>
    <row r="247" spans="1:7" x14ac:dyDescent="0.25">
      <c r="A247" s="9" t="s">
        <v>115</v>
      </c>
      <c r="B247" s="9" t="s">
        <v>109</v>
      </c>
      <c r="C247" s="9" t="s">
        <v>110</v>
      </c>
      <c r="D247">
        <f>VLOOKUP(C247,Tables!$M$2:$N$9,2,FALSE)</f>
        <v>0.42</v>
      </c>
      <c r="E247">
        <f>VLOOKUP(C247,Tables!$M$2:$P$9,3,FALSE)</f>
        <v>0.2</v>
      </c>
      <c r="F247">
        <f>VLOOKUP(C247,Tables!$M$2:$P$9,4,FALSE)</f>
        <v>4.2000000000000003E-2</v>
      </c>
      <c r="G247">
        <f t="shared" si="4"/>
        <v>18.329999999999998</v>
      </c>
    </row>
    <row r="248" spans="1:7" x14ac:dyDescent="0.25">
      <c r="A248" s="9" t="s">
        <v>79</v>
      </c>
      <c r="B248" s="9" t="s">
        <v>73</v>
      </c>
      <c r="C248" s="9" t="s">
        <v>74</v>
      </c>
      <c r="D248">
        <f>VLOOKUP(C248,Tables!$M$2:$N$9,2,FALSE)</f>
        <v>0.44</v>
      </c>
      <c r="E248">
        <f>VLOOKUP(C248,Tables!$M$2:$P$9,3,FALSE)</f>
        <v>0.19</v>
      </c>
      <c r="F248">
        <f>VLOOKUP(C248,Tables!$M$2:$P$9,4,FALSE)</f>
        <v>2.5000000000000001E-2</v>
      </c>
      <c r="G248">
        <f t="shared" si="4"/>
        <v>19.2</v>
      </c>
    </row>
    <row r="249" spans="1:7" x14ac:dyDescent="0.25">
      <c r="A249" s="9" t="s">
        <v>79</v>
      </c>
      <c r="B249" s="9" t="s">
        <v>73</v>
      </c>
      <c r="C249" s="9" t="s">
        <v>74</v>
      </c>
      <c r="D249">
        <f>VLOOKUP(C249,Tables!$M$2:$N$9,2,FALSE)</f>
        <v>0.44</v>
      </c>
      <c r="E249">
        <f>VLOOKUP(C249,Tables!$M$2:$P$9,3,FALSE)</f>
        <v>0.19</v>
      </c>
      <c r="F249">
        <f>VLOOKUP(C249,Tables!$M$2:$P$9,4,FALSE)</f>
        <v>2.5000000000000001E-2</v>
      </c>
      <c r="G249">
        <f t="shared" si="4"/>
        <v>19.2</v>
      </c>
    </row>
    <row r="250" spans="1:7" x14ac:dyDescent="0.25">
      <c r="A250" s="9" t="s">
        <v>89</v>
      </c>
      <c r="B250" s="9" t="s">
        <v>90</v>
      </c>
      <c r="C250" s="9" t="s">
        <v>74</v>
      </c>
      <c r="D250">
        <f>VLOOKUP(C250,Tables!$M$2:$N$9,2,FALSE)</f>
        <v>0.44</v>
      </c>
      <c r="E250">
        <f>VLOOKUP(C250,Tables!$M$2:$P$9,3,FALSE)</f>
        <v>0.19</v>
      </c>
      <c r="F250">
        <f>VLOOKUP(C250,Tables!$M$2:$P$9,4,FALSE)</f>
        <v>2.5000000000000001E-2</v>
      </c>
      <c r="G250">
        <f t="shared" si="4"/>
        <v>19.2</v>
      </c>
    </row>
    <row r="251" spans="1:7" x14ac:dyDescent="0.25">
      <c r="A251" s="9" t="s">
        <v>83</v>
      </c>
      <c r="B251" s="9" t="s">
        <v>82</v>
      </c>
      <c r="C251" s="9" t="s">
        <v>74</v>
      </c>
      <c r="D251">
        <f>VLOOKUP(C251,Tables!$M$2:$N$9,2,FALSE)</f>
        <v>0.44</v>
      </c>
      <c r="E251">
        <f>VLOOKUP(C251,Tables!$M$2:$P$9,3,FALSE)</f>
        <v>0.19</v>
      </c>
      <c r="F251">
        <f>VLOOKUP(C251,Tables!$M$2:$P$9,4,FALSE)</f>
        <v>2.5000000000000001E-2</v>
      </c>
      <c r="G251">
        <f t="shared" si="4"/>
        <v>19.2</v>
      </c>
    </row>
    <row r="252" spans="1:7" x14ac:dyDescent="0.25">
      <c r="A252" s="9" t="s">
        <v>83</v>
      </c>
      <c r="B252" s="9" t="s">
        <v>82</v>
      </c>
      <c r="C252" s="9" t="s">
        <v>74</v>
      </c>
      <c r="D252">
        <f>VLOOKUP(C252,Tables!$M$2:$N$9,2,FALSE)</f>
        <v>0.44</v>
      </c>
      <c r="E252">
        <f>VLOOKUP(C252,Tables!$M$2:$P$9,3,FALSE)</f>
        <v>0.19</v>
      </c>
      <c r="F252">
        <f>VLOOKUP(C252,Tables!$M$2:$P$9,4,FALSE)</f>
        <v>2.5000000000000001E-2</v>
      </c>
      <c r="G252">
        <f t="shared" si="4"/>
        <v>19.2</v>
      </c>
    </row>
    <row r="253" spans="1:7" x14ac:dyDescent="0.25">
      <c r="A253" s="9" t="s">
        <v>83</v>
      </c>
      <c r="B253" s="9" t="s">
        <v>82</v>
      </c>
      <c r="C253" s="9" t="s">
        <v>74</v>
      </c>
      <c r="D253">
        <f>VLOOKUP(C253,Tables!$M$2:$N$9,2,FALSE)</f>
        <v>0.44</v>
      </c>
      <c r="E253">
        <f>VLOOKUP(C253,Tables!$M$2:$P$9,3,FALSE)</f>
        <v>0.19</v>
      </c>
      <c r="F253">
        <f>VLOOKUP(C253,Tables!$M$2:$P$9,4,FALSE)</f>
        <v>2.5000000000000001E-2</v>
      </c>
      <c r="G253">
        <f t="shared" si="4"/>
        <v>19.2</v>
      </c>
    </row>
    <row r="254" spans="1:7" x14ac:dyDescent="0.25">
      <c r="A254" s="9" t="s">
        <v>79</v>
      </c>
      <c r="B254" s="9" t="s">
        <v>73</v>
      </c>
      <c r="C254" s="9" t="s">
        <v>74</v>
      </c>
      <c r="D254">
        <f>VLOOKUP(C254,Tables!$M$2:$N$9,2,FALSE)</f>
        <v>0.44</v>
      </c>
      <c r="E254">
        <f>VLOOKUP(C254,Tables!$M$2:$P$9,3,FALSE)</f>
        <v>0.19</v>
      </c>
      <c r="F254">
        <f>VLOOKUP(C254,Tables!$M$2:$P$9,4,FALSE)</f>
        <v>2.5000000000000001E-2</v>
      </c>
      <c r="G254">
        <f t="shared" si="4"/>
        <v>19.2</v>
      </c>
    </row>
    <row r="255" spans="1:7" x14ac:dyDescent="0.25">
      <c r="A255" s="9" t="s">
        <v>79</v>
      </c>
      <c r="B255" s="9" t="s">
        <v>73</v>
      </c>
      <c r="C255" s="9" t="s">
        <v>74</v>
      </c>
      <c r="D255">
        <f>VLOOKUP(C255,Tables!$M$2:$N$9,2,FALSE)</f>
        <v>0.44</v>
      </c>
      <c r="E255">
        <f>VLOOKUP(C255,Tables!$M$2:$P$9,3,FALSE)</f>
        <v>0.19</v>
      </c>
      <c r="F255">
        <f>VLOOKUP(C255,Tables!$M$2:$P$9,4,FALSE)</f>
        <v>2.5000000000000001E-2</v>
      </c>
      <c r="G255">
        <f t="shared" si="4"/>
        <v>19.2</v>
      </c>
    </row>
    <row r="256" spans="1:7" x14ac:dyDescent="0.25">
      <c r="A256" s="9" t="s">
        <v>79</v>
      </c>
      <c r="B256" s="9" t="s">
        <v>73</v>
      </c>
      <c r="C256" s="9" t="s">
        <v>74</v>
      </c>
      <c r="D256">
        <f>VLOOKUP(C256,Tables!$M$2:$N$9,2,FALSE)</f>
        <v>0.44</v>
      </c>
      <c r="E256">
        <f>VLOOKUP(C256,Tables!$M$2:$P$9,3,FALSE)</f>
        <v>0.19</v>
      </c>
      <c r="F256">
        <f>VLOOKUP(C256,Tables!$M$2:$P$9,4,FALSE)</f>
        <v>2.5000000000000001E-2</v>
      </c>
      <c r="G256">
        <f t="shared" si="4"/>
        <v>19.2</v>
      </c>
    </row>
    <row r="257" spans="1:7" x14ac:dyDescent="0.25">
      <c r="A257" s="9" t="s">
        <v>89</v>
      </c>
      <c r="B257" s="9" t="s">
        <v>90</v>
      </c>
      <c r="C257" s="9" t="s">
        <v>74</v>
      </c>
      <c r="D257">
        <f>VLOOKUP(C257,Tables!$M$2:$N$9,2,FALSE)</f>
        <v>0.44</v>
      </c>
      <c r="E257">
        <f>VLOOKUP(C257,Tables!$M$2:$P$9,3,FALSE)</f>
        <v>0.19</v>
      </c>
      <c r="F257">
        <f>VLOOKUP(C257,Tables!$M$2:$P$9,4,FALSE)</f>
        <v>2.5000000000000001E-2</v>
      </c>
      <c r="G257">
        <f t="shared" si="4"/>
        <v>19.2</v>
      </c>
    </row>
    <row r="258" spans="1:7" x14ac:dyDescent="0.25">
      <c r="A258" s="9" t="s">
        <v>83</v>
      </c>
      <c r="B258" s="9" t="s">
        <v>82</v>
      </c>
      <c r="C258" s="9" t="s">
        <v>74</v>
      </c>
      <c r="D258">
        <f>VLOOKUP(C258,Tables!$M$2:$N$9,2,FALSE)</f>
        <v>0.44</v>
      </c>
      <c r="E258">
        <f>VLOOKUP(C258,Tables!$M$2:$P$9,3,FALSE)</f>
        <v>0.19</v>
      </c>
      <c r="F258">
        <f>VLOOKUP(C258,Tables!$M$2:$P$9,4,FALSE)</f>
        <v>2.5000000000000001E-2</v>
      </c>
      <c r="G258">
        <f t="shared" si="4"/>
        <v>19.2</v>
      </c>
    </row>
    <row r="259" spans="1:7" x14ac:dyDescent="0.25">
      <c r="A259" s="9" t="s">
        <v>83</v>
      </c>
      <c r="B259" s="9" t="s">
        <v>82</v>
      </c>
      <c r="C259" s="9" t="s">
        <v>74</v>
      </c>
      <c r="D259">
        <f>VLOOKUP(C259,Tables!$M$2:$N$9,2,FALSE)</f>
        <v>0.44</v>
      </c>
      <c r="E259">
        <f>VLOOKUP(C259,Tables!$M$2:$P$9,3,FALSE)</f>
        <v>0.19</v>
      </c>
      <c r="F259">
        <f>VLOOKUP(C259,Tables!$M$2:$P$9,4,FALSE)</f>
        <v>2.5000000000000001E-2</v>
      </c>
      <c r="G259">
        <f t="shared" ref="G259:G322" si="5">IF(C259="IRIDA",19.2,18.33)</f>
        <v>19.2</v>
      </c>
    </row>
    <row r="260" spans="1:7" x14ac:dyDescent="0.25">
      <c r="A260" s="9" t="s">
        <v>81</v>
      </c>
      <c r="B260" s="9" t="s">
        <v>82</v>
      </c>
      <c r="C260" s="9" t="s">
        <v>74</v>
      </c>
      <c r="D260">
        <f>VLOOKUP(C260,Tables!$M$2:$N$9,2,FALSE)</f>
        <v>0.44</v>
      </c>
      <c r="E260">
        <f>VLOOKUP(C260,Tables!$M$2:$P$9,3,FALSE)</f>
        <v>0.19</v>
      </c>
      <c r="F260">
        <f>VLOOKUP(C260,Tables!$M$2:$P$9,4,FALSE)</f>
        <v>2.5000000000000001E-2</v>
      </c>
      <c r="G260">
        <f t="shared" si="5"/>
        <v>19.2</v>
      </c>
    </row>
    <row r="261" spans="1:7" x14ac:dyDescent="0.25">
      <c r="A261" s="9" t="s">
        <v>81</v>
      </c>
      <c r="B261" s="9" t="s">
        <v>82</v>
      </c>
      <c r="C261" s="9" t="s">
        <v>74</v>
      </c>
      <c r="D261">
        <f>VLOOKUP(C261,Tables!$M$2:$N$9,2,FALSE)</f>
        <v>0.44</v>
      </c>
      <c r="E261">
        <f>VLOOKUP(C261,Tables!$M$2:$P$9,3,FALSE)</f>
        <v>0.19</v>
      </c>
      <c r="F261">
        <f>VLOOKUP(C261,Tables!$M$2:$P$9,4,FALSE)</f>
        <v>2.5000000000000001E-2</v>
      </c>
      <c r="G261">
        <f t="shared" si="5"/>
        <v>19.2</v>
      </c>
    </row>
    <row r="262" spans="1:7" x14ac:dyDescent="0.25">
      <c r="A262" s="9" t="s">
        <v>81</v>
      </c>
      <c r="B262" s="9" t="s">
        <v>82</v>
      </c>
      <c r="C262" s="9" t="s">
        <v>74</v>
      </c>
      <c r="D262">
        <f>VLOOKUP(C262,Tables!$M$2:$N$9,2,FALSE)</f>
        <v>0.44</v>
      </c>
      <c r="E262">
        <f>VLOOKUP(C262,Tables!$M$2:$P$9,3,FALSE)</f>
        <v>0.19</v>
      </c>
      <c r="F262">
        <f>VLOOKUP(C262,Tables!$M$2:$P$9,4,FALSE)</f>
        <v>2.5000000000000001E-2</v>
      </c>
      <c r="G262">
        <f t="shared" si="5"/>
        <v>19.2</v>
      </c>
    </row>
    <row r="263" spans="1:7" x14ac:dyDescent="0.25">
      <c r="A263" s="9" t="s">
        <v>83</v>
      </c>
      <c r="B263" s="9" t="s">
        <v>82</v>
      </c>
      <c r="C263" s="9" t="s">
        <v>74</v>
      </c>
      <c r="D263">
        <f>VLOOKUP(C263,Tables!$M$2:$N$9,2,FALSE)</f>
        <v>0.44</v>
      </c>
      <c r="E263">
        <f>VLOOKUP(C263,Tables!$M$2:$P$9,3,FALSE)</f>
        <v>0.19</v>
      </c>
      <c r="F263">
        <f>VLOOKUP(C263,Tables!$M$2:$P$9,4,FALSE)</f>
        <v>2.5000000000000001E-2</v>
      </c>
      <c r="G263">
        <f t="shared" si="5"/>
        <v>19.2</v>
      </c>
    </row>
    <row r="264" spans="1:7" x14ac:dyDescent="0.25">
      <c r="A264" s="9" t="s">
        <v>81</v>
      </c>
      <c r="B264" s="9" t="s">
        <v>82</v>
      </c>
      <c r="C264" s="9" t="s">
        <v>74</v>
      </c>
      <c r="D264">
        <f>VLOOKUP(C264,Tables!$M$2:$N$9,2,FALSE)</f>
        <v>0.44</v>
      </c>
      <c r="E264">
        <f>VLOOKUP(C264,Tables!$M$2:$P$9,3,FALSE)</f>
        <v>0.19</v>
      </c>
      <c r="F264">
        <f>VLOOKUP(C264,Tables!$M$2:$P$9,4,FALSE)</f>
        <v>2.5000000000000001E-2</v>
      </c>
      <c r="G264">
        <f t="shared" si="5"/>
        <v>19.2</v>
      </c>
    </row>
    <row r="265" spans="1:7" x14ac:dyDescent="0.25">
      <c r="A265" s="9" t="s">
        <v>81</v>
      </c>
      <c r="B265" s="9" t="s">
        <v>82</v>
      </c>
      <c r="C265" s="9" t="s">
        <v>74</v>
      </c>
      <c r="D265">
        <f>VLOOKUP(C265,Tables!$M$2:$N$9,2,FALSE)</f>
        <v>0.44</v>
      </c>
      <c r="E265">
        <f>VLOOKUP(C265,Tables!$M$2:$P$9,3,FALSE)</f>
        <v>0.19</v>
      </c>
      <c r="F265">
        <f>VLOOKUP(C265,Tables!$M$2:$P$9,4,FALSE)</f>
        <v>2.5000000000000001E-2</v>
      </c>
      <c r="G265">
        <f t="shared" si="5"/>
        <v>19.2</v>
      </c>
    </row>
    <row r="266" spans="1:7" x14ac:dyDescent="0.25">
      <c r="A266" s="9" t="s">
        <v>81</v>
      </c>
      <c r="B266" s="9" t="s">
        <v>82</v>
      </c>
      <c r="C266" s="9" t="s">
        <v>74</v>
      </c>
      <c r="D266">
        <f>VLOOKUP(C266,Tables!$M$2:$N$9,2,FALSE)</f>
        <v>0.44</v>
      </c>
      <c r="E266">
        <f>VLOOKUP(C266,Tables!$M$2:$P$9,3,FALSE)</f>
        <v>0.19</v>
      </c>
      <c r="F266">
        <f>VLOOKUP(C266,Tables!$M$2:$P$9,4,FALSE)</f>
        <v>2.5000000000000001E-2</v>
      </c>
      <c r="G266">
        <f t="shared" si="5"/>
        <v>19.2</v>
      </c>
    </row>
    <row r="267" spans="1:7" x14ac:dyDescent="0.25">
      <c r="A267" s="9" t="s">
        <v>83</v>
      </c>
      <c r="B267" s="9" t="s">
        <v>82</v>
      </c>
      <c r="C267" s="9" t="s">
        <v>74</v>
      </c>
      <c r="D267">
        <f>VLOOKUP(C267,Tables!$M$2:$N$9,2,FALSE)</f>
        <v>0.44</v>
      </c>
      <c r="E267">
        <f>VLOOKUP(C267,Tables!$M$2:$P$9,3,FALSE)</f>
        <v>0.19</v>
      </c>
      <c r="F267">
        <f>VLOOKUP(C267,Tables!$M$2:$P$9,4,FALSE)</f>
        <v>2.5000000000000001E-2</v>
      </c>
      <c r="G267">
        <f t="shared" si="5"/>
        <v>19.2</v>
      </c>
    </row>
    <row r="268" spans="1:7" x14ac:dyDescent="0.25">
      <c r="A268" s="9" t="s">
        <v>81</v>
      </c>
      <c r="B268" s="9" t="s">
        <v>82</v>
      </c>
      <c r="C268" s="9" t="s">
        <v>74</v>
      </c>
      <c r="D268">
        <f>VLOOKUP(C268,Tables!$M$2:$N$9,2,FALSE)</f>
        <v>0.44</v>
      </c>
      <c r="E268">
        <f>VLOOKUP(C268,Tables!$M$2:$P$9,3,FALSE)</f>
        <v>0.19</v>
      </c>
      <c r="F268">
        <f>VLOOKUP(C268,Tables!$M$2:$P$9,4,FALSE)</f>
        <v>2.5000000000000001E-2</v>
      </c>
      <c r="G268">
        <f t="shared" si="5"/>
        <v>19.2</v>
      </c>
    </row>
    <row r="269" spans="1:7" x14ac:dyDescent="0.25">
      <c r="A269" s="9" t="s">
        <v>81</v>
      </c>
      <c r="B269" s="9" t="s">
        <v>82</v>
      </c>
      <c r="C269" s="9" t="s">
        <v>74</v>
      </c>
      <c r="D269">
        <f>VLOOKUP(C269,Tables!$M$2:$N$9,2,FALSE)</f>
        <v>0.44</v>
      </c>
      <c r="E269">
        <f>VLOOKUP(C269,Tables!$M$2:$P$9,3,FALSE)</f>
        <v>0.19</v>
      </c>
      <c r="F269">
        <f>VLOOKUP(C269,Tables!$M$2:$P$9,4,FALSE)</f>
        <v>2.5000000000000001E-2</v>
      </c>
      <c r="G269">
        <f t="shared" si="5"/>
        <v>19.2</v>
      </c>
    </row>
    <row r="270" spans="1:7" x14ac:dyDescent="0.25">
      <c r="A270" s="9" t="s">
        <v>81</v>
      </c>
      <c r="B270" s="9" t="s">
        <v>82</v>
      </c>
      <c r="C270" s="9" t="s">
        <v>74</v>
      </c>
      <c r="D270">
        <f>VLOOKUP(C270,Tables!$M$2:$N$9,2,FALSE)</f>
        <v>0.44</v>
      </c>
      <c r="E270">
        <f>VLOOKUP(C270,Tables!$M$2:$P$9,3,FALSE)</f>
        <v>0.19</v>
      </c>
      <c r="F270">
        <f>VLOOKUP(C270,Tables!$M$2:$P$9,4,FALSE)</f>
        <v>2.5000000000000001E-2</v>
      </c>
      <c r="G270">
        <f t="shared" si="5"/>
        <v>19.2</v>
      </c>
    </row>
    <row r="271" spans="1:7" x14ac:dyDescent="0.25">
      <c r="A271" s="9" t="s">
        <v>81</v>
      </c>
      <c r="B271" s="9" t="s">
        <v>82</v>
      </c>
      <c r="C271" s="9" t="s">
        <v>74</v>
      </c>
      <c r="D271">
        <f>VLOOKUP(C271,Tables!$M$2:$N$9,2,FALSE)</f>
        <v>0.44</v>
      </c>
      <c r="E271">
        <f>VLOOKUP(C271,Tables!$M$2:$P$9,3,FALSE)</f>
        <v>0.19</v>
      </c>
      <c r="F271">
        <f>VLOOKUP(C271,Tables!$M$2:$P$9,4,FALSE)</f>
        <v>2.5000000000000001E-2</v>
      </c>
      <c r="G271">
        <f t="shared" si="5"/>
        <v>19.2</v>
      </c>
    </row>
    <row r="272" spans="1:7" x14ac:dyDescent="0.25">
      <c r="A272" s="9" t="s">
        <v>81</v>
      </c>
      <c r="B272" s="9" t="s">
        <v>82</v>
      </c>
      <c r="C272" s="9" t="s">
        <v>74</v>
      </c>
      <c r="D272">
        <f>VLOOKUP(C272,Tables!$M$2:$N$9,2,FALSE)</f>
        <v>0.44</v>
      </c>
      <c r="E272">
        <f>VLOOKUP(C272,Tables!$M$2:$P$9,3,FALSE)</f>
        <v>0.19</v>
      </c>
      <c r="F272">
        <f>VLOOKUP(C272,Tables!$M$2:$P$9,4,FALSE)</f>
        <v>2.5000000000000001E-2</v>
      </c>
      <c r="G272">
        <f t="shared" si="5"/>
        <v>19.2</v>
      </c>
    </row>
    <row r="273" spans="1:7" x14ac:dyDescent="0.25">
      <c r="A273" s="9" t="s">
        <v>81</v>
      </c>
      <c r="B273" s="9" t="s">
        <v>82</v>
      </c>
      <c r="C273" s="9" t="s">
        <v>74</v>
      </c>
      <c r="D273">
        <f>VLOOKUP(C273,Tables!$M$2:$N$9,2,FALSE)</f>
        <v>0.44</v>
      </c>
      <c r="E273">
        <f>VLOOKUP(C273,Tables!$M$2:$P$9,3,FALSE)</f>
        <v>0.19</v>
      </c>
      <c r="F273">
        <f>VLOOKUP(C273,Tables!$M$2:$P$9,4,FALSE)</f>
        <v>2.5000000000000001E-2</v>
      </c>
      <c r="G273">
        <f t="shared" si="5"/>
        <v>19.2</v>
      </c>
    </row>
    <row r="274" spans="1:7" x14ac:dyDescent="0.25">
      <c r="A274" s="9" t="s">
        <v>81</v>
      </c>
      <c r="B274" s="9" t="s">
        <v>82</v>
      </c>
      <c r="C274" s="9" t="s">
        <v>74</v>
      </c>
      <c r="D274">
        <f>VLOOKUP(C274,Tables!$M$2:$N$9,2,FALSE)</f>
        <v>0.44</v>
      </c>
      <c r="E274">
        <f>VLOOKUP(C274,Tables!$M$2:$P$9,3,FALSE)</f>
        <v>0.19</v>
      </c>
      <c r="F274">
        <f>VLOOKUP(C274,Tables!$M$2:$P$9,4,FALSE)</f>
        <v>2.5000000000000001E-2</v>
      </c>
      <c r="G274">
        <f t="shared" si="5"/>
        <v>19.2</v>
      </c>
    </row>
    <row r="275" spans="1:7" x14ac:dyDescent="0.25">
      <c r="A275" s="9" t="s">
        <v>81</v>
      </c>
      <c r="B275" s="9" t="s">
        <v>82</v>
      </c>
      <c r="C275" s="9" t="s">
        <v>74</v>
      </c>
      <c r="D275">
        <f>VLOOKUP(C275,Tables!$M$2:$N$9,2,FALSE)</f>
        <v>0.44</v>
      </c>
      <c r="E275">
        <f>VLOOKUP(C275,Tables!$M$2:$P$9,3,FALSE)</f>
        <v>0.19</v>
      </c>
      <c r="F275">
        <f>VLOOKUP(C275,Tables!$M$2:$P$9,4,FALSE)</f>
        <v>2.5000000000000001E-2</v>
      </c>
      <c r="G275">
        <f t="shared" si="5"/>
        <v>19.2</v>
      </c>
    </row>
    <row r="276" spans="1:7" x14ac:dyDescent="0.25">
      <c r="A276" s="9" t="s">
        <v>81</v>
      </c>
      <c r="B276" s="9" t="s">
        <v>82</v>
      </c>
      <c r="C276" s="9" t="s">
        <v>74</v>
      </c>
      <c r="D276">
        <f>VLOOKUP(C276,Tables!$M$2:$N$9,2,FALSE)</f>
        <v>0.44</v>
      </c>
      <c r="E276">
        <f>VLOOKUP(C276,Tables!$M$2:$P$9,3,FALSE)</f>
        <v>0.19</v>
      </c>
      <c r="F276">
        <f>VLOOKUP(C276,Tables!$M$2:$P$9,4,FALSE)</f>
        <v>2.5000000000000001E-2</v>
      </c>
      <c r="G276">
        <f t="shared" si="5"/>
        <v>19.2</v>
      </c>
    </row>
    <row r="277" spans="1:7" x14ac:dyDescent="0.25">
      <c r="A277" s="9" t="s">
        <v>81</v>
      </c>
      <c r="B277" s="9" t="s">
        <v>82</v>
      </c>
      <c r="C277" s="9" t="s">
        <v>74</v>
      </c>
      <c r="D277">
        <f>VLOOKUP(C277,Tables!$M$2:$N$9,2,FALSE)</f>
        <v>0.44</v>
      </c>
      <c r="E277">
        <f>VLOOKUP(C277,Tables!$M$2:$P$9,3,FALSE)</f>
        <v>0.19</v>
      </c>
      <c r="F277">
        <f>VLOOKUP(C277,Tables!$M$2:$P$9,4,FALSE)</f>
        <v>2.5000000000000001E-2</v>
      </c>
      <c r="G277">
        <f t="shared" si="5"/>
        <v>19.2</v>
      </c>
    </row>
    <row r="278" spans="1:7" x14ac:dyDescent="0.25">
      <c r="A278" s="9" t="s">
        <v>81</v>
      </c>
      <c r="B278" s="9" t="s">
        <v>82</v>
      </c>
      <c r="C278" s="9" t="s">
        <v>74</v>
      </c>
      <c r="D278">
        <f>VLOOKUP(C278,Tables!$M$2:$N$9,2,FALSE)</f>
        <v>0.44</v>
      </c>
      <c r="E278">
        <f>VLOOKUP(C278,Tables!$M$2:$P$9,3,FALSE)</f>
        <v>0.19</v>
      </c>
      <c r="F278">
        <f>VLOOKUP(C278,Tables!$M$2:$P$9,4,FALSE)</f>
        <v>2.5000000000000001E-2</v>
      </c>
      <c r="G278">
        <f t="shared" si="5"/>
        <v>19.2</v>
      </c>
    </row>
    <row r="279" spans="1:7" x14ac:dyDescent="0.25">
      <c r="A279" s="9" t="s">
        <v>81</v>
      </c>
      <c r="B279" s="9" t="s">
        <v>82</v>
      </c>
      <c r="C279" s="9" t="s">
        <v>74</v>
      </c>
      <c r="D279">
        <f>VLOOKUP(C279,Tables!$M$2:$N$9,2,FALSE)</f>
        <v>0.44</v>
      </c>
      <c r="E279">
        <f>VLOOKUP(C279,Tables!$M$2:$P$9,3,FALSE)</f>
        <v>0.19</v>
      </c>
      <c r="F279">
        <f>VLOOKUP(C279,Tables!$M$2:$P$9,4,FALSE)</f>
        <v>2.5000000000000001E-2</v>
      </c>
      <c r="G279">
        <f t="shared" si="5"/>
        <v>19.2</v>
      </c>
    </row>
    <row r="280" spans="1:7" x14ac:dyDescent="0.25">
      <c r="A280" s="9" t="s">
        <v>81</v>
      </c>
      <c r="B280" s="9" t="s">
        <v>82</v>
      </c>
      <c r="C280" s="9" t="s">
        <v>74</v>
      </c>
      <c r="D280">
        <f>VLOOKUP(C280,Tables!$M$2:$N$9,2,FALSE)</f>
        <v>0.44</v>
      </c>
      <c r="E280">
        <f>VLOOKUP(C280,Tables!$M$2:$P$9,3,FALSE)</f>
        <v>0.19</v>
      </c>
      <c r="F280">
        <f>VLOOKUP(C280,Tables!$M$2:$P$9,4,FALSE)</f>
        <v>2.5000000000000001E-2</v>
      </c>
      <c r="G280">
        <f t="shared" si="5"/>
        <v>19.2</v>
      </c>
    </row>
    <row r="281" spans="1:7" x14ac:dyDescent="0.25">
      <c r="A281" s="9" t="s">
        <v>81</v>
      </c>
      <c r="B281" s="9" t="s">
        <v>82</v>
      </c>
      <c r="C281" s="9" t="s">
        <v>74</v>
      </c>
      <c r="D281">
        <f>VLOOKUP(C281,Tables!$M$2:$N$9,2,FALSE)</f>
        <v>0.44</v>
      </c>
      <c r="E281">
        <f>VLOOKUP(C281,Tables!$M$2:$P$9,3,FALSE)</f>
        <v>0.19</v>
      </c>
      <c r="F281">
        <f>VLOOKUP(C281,Tables!$M$2:$P$9,4,FALSE)</f>
        <v>2.5000000000000001E-2</v>
      </c>
      <c r="G281">
        <f t="shared" si="5"/>
        <v>19.2</v>
      </c>
    </row>
    <row r="282" spans="1:7" x14ac:dyDescent="0.25">
      <c r="A282" s="9" t="s">
        <v>81</v>
      </c>
      <c r="B282" s="9" t="s">
        <v>82</v>
      </c>
      <c r="C282" s="9" t="s">
        <v>74</v>
      </c>
      <c r="D282">
        <f>VLOOKUP(C282,Tables!$M$2:$N$9,2,FALSE)</f>
        <v>0.44</v>
      </c>
      <c r="E282">
        <f>VLOOKUP(C282,Tables!$M$2:$P$9,3,FALSE)</f>
        <v>0.19</v>
      </c>
      <c r="F282">
        <f>VLOOKUP(C282,Tables!$M$2:$P$9,4,FALSE)</f>
        <v>2.5000000000000001E-2</v>
      </c>
      <c r="G282">
        <f t="shared" si="5"/>
        <v>19.2</v>
      </c>
    </row>
    <row r="283" spans="1:7" x14ac:dyDescent="0.25">
      <c r="A283" s="9" t="s">
        <v>81</v>
      </c>
      <c r="B283" s="9" t="s">
        <v>82</v>
      </c>
      <c r="C283" s="9" t="s">
        <v>74</v>
      </c>
      <c r="D283">
        <f>VLOOKUP(C283,Tables!$M$2:$N$9,2,FALSE)</f>
        <v>0.44</v>
      </c>
      <c r="E283">
        <f>VLOOKUP(C283,Tables!$M$2:$P$9,3,FALSE)</f>
        <v>0.19</v>
      </c>
      <c r="F283">
        <f>VLOOKUP(C283,Tables!$M$2:$P$9,4,FALSE)</f>
        <v>2.5000000000000001E-2</v>
      </c>
      <c r="G283">
        <f t="shared" si="5"/>
        <v>19.2</v>
      </c>
    </row>
    <row r="284" spans="1:7" x14ac:dyDescent="0.25">
      <c r="A284" s="9" t="s">
        <v>81</v>
      </c>
      <c r="B284" s="9" t="s">
        <v>82</v>
      </c>
      <c r="C284" s="9" t="s">
        <v>74</v>
      </c>
      <c r="D284">
        <f>VLOOKUP(C284,Tables!$M$2:$N$9,2,FALSE)</f>
        <v>0.44</v>
      </c>
      <c r="E284">
        <f>VLOOKUP(C284,Tables!$M$2:$P$9,3,FALSE)</f>
        <v>0.19</v>
      </c>
      <c r="F284">
        <f>VLOOKUP(C284,Tables!$M$2:$P$9,4,FALSE)</f>
        <v>2.5000000000000001E-2</v>
      </c>
      <c r="G284">
        <f t="shared" si="5"/>
        <v>19.2</v>
      </c>
    </row>
    <row r="285" spans="1:7" x14ac:dyDescent="0.25">
      <c r="A285" s="9" t="s">
        <v>81</v>
      </c>
      <c r="B285" s="9" t="s">
        <v>82</v>
      </c>
      <c r="C285" s="9" t="s">
        <v>74</v>
      </c>
      <c r="D285">
        <f>VLOOKUP(C285,Tables!$M$2:$N$9,2,FALSE)</f>
        <v>0.44</v>
      </c>
      <c r="E285">
        <f>VLOOKUP(C285,Tables!$M$2:$P$9,3,FALSE)</f>
        <v>0.19</v>
      </c>
      <c r="F285">
        <f>VLOOKUP(C285,Tables!$M$2:$P$9,4,FALSE)</f>
        <v>2.5000000000000001E-2</v>
      </c>
      <c r="G285">
        <f t="shared" si="5"/>
        <v>19.2</v>
      </c>
    </row>
    <row r="286" spans="1:7" x14ac:dyDescent="0.25">
      <c r="A286" s="9" t="s">
        <v>81</v>
      </c>
      <c r="B286" s="9" t="s">
        <v>82</v>
      </c>
      <c r="C286" s="9" t="s">
        <v>74</v>
      </c>
      <c r="D286">
        <f>VLOOKUP(C286,Tables!$M$2:$N$9,2,FALSE)</f>
        <v>0.44</v>
      </c>
      <c r="E286">
        <f>VLOOKUP(C286,Tables!$M$2:$P$9,3,FALSE)</f>
        <v>0.19</v>
      </c>
      <c r="F286">
        <f>VLOOKUP(C286,Tables!$M$2:$P$9,4,FALSE)</f>
        <v>2.5000000000000001E-2</v>
      </c>
      <c r="G286">
        <f t="shared" si="5"/>
        <v>19.2</v>
      </c>
    </row>
    <row r="287" spans="1:7" x14ac:dyDescent="0.25">
      <c r="A287" s="9" t="s">
        <v>81</v>
      </c>
      <c r="B287" s="9" t="s">
        <v>82</v>
      </c>
      <c r="C287" s="9" t="s">
        <v>74</v>
      </c>
      <c r="D287">
        <f>VLOOKUP(C287,Tables!$M$2:$N$9,2,FALSE)</f>
        <v>0.44</v>
      </c>
      <c r="E287">
        <f>VLOOKUP(C287,Tables!$M$2:$P$9,3,FALSE)</f>
        <v>0.19</v>
      </c>
      <c r="F287">
        <f>VLOOKUP(C287,Tables!$M$2:$P$9,4,FALSE)</f>
        <v>2.5000000000000001E-2</v>
      </c>
      <c r="G287">
        <f t="shared" si="5"/>
        <v>19.2</v>
      </c>
    </row>
    <row r="288" spans="1:7" x14ac:dyDescent="0.25">
      <c r="A288" s="9" t="s">
        <v>81</v>
      </c>
      <c r="B288" s="9" t="s">
        <v>82</v>
      </c>
      <c r="C288" s="9" t="s">
        <v>74</v>
      </c>
      <c r="D288">
        <f>VLOOKUP(C288,Tables!$M$2:$N$9,2,FALSE)</f>
        <v>0.44</v>
      </c>
      <c r="E288">
        <f>VLOOKUP(C288,Tables!$M$2:$P$9,3,FALSE)</f>
        <v>0.19</v>
      </c>
      <c r="F288">
        <f>VLOOKUP(C288,Tables!$M$2:$P$9,4,FALSE)</f>
        <v>2.5000000000000001E-2</v>
      </c>
      <c r="G288">
        <f t="shared" si="5"/>
        <v>19.2</v>
      </c>
    </row>
    <row r="289" spans="1:7" x14ac:dyDescent="0.25">
      <c r="A289" s="9" t="s">
        <v>81</v>
      </c>
      <c r="B289" s="9" t="s">
        <v>82</v>
      </c>
      <c r="C289" s="9" t="s">
        <v>74</v>
      </c>
      <c r="D289">
        <f>VLOOKUP(C289,Tables!$M$2:$N$9,2,FALSE)</f>
        <v>0.44</v>
      </c>
      <c r="E289">
        <f>VLOOKUP(C289,Tables!$M$2:$P$9,3,FALSE)</f>
        <v>0.19</v>
      </c>
      <c r="F289">
        <f>VLOOKUP(C289,Tables!$M$2:$P$9,4,FALSE)</f>
        <v>2.5000000000000001E-2</v>
      </c>
      <c r="G289">
        <f t="shared" si="5"/>
        <v>19.2</v>
      </c>
    </row>
    <row r="290" spans="1:7" x14ac:dyDescent="0.25">
      <c r="A290" s="9" t="s">
        <v>81</v>
      </c>
      <c r="B290" s="9" t="s">
        <v>82</v>
      </c>
      <c r="C290" s="9" t="s">
        <v>74</v>
      </c>
      <c r="D290">
        <f>VLOOKUP(C290,Tables!$M$2:$N$9,2,FALSE)</f>
        <v>0.44</v>
      </c>
      <c r="E290">
        <f>VLOOKUP(C290,Tables!$M$2:$P$9,3,FALSE)</f>
        <v>0.19</v>
      </c>
      <c r="F290">
        <f>VLOOKUP(C290,Tables!$M$2:$P$9,4,FALSE)</f>
        <v>2.5000000000000001E-2</v>
      </c>
      <c r="G290">
        <f t="shared" si="5"/>
        <v>19.2</v>
      </c>
    </row>
    <row r="291" spans="1:7" x14ac:dyDescent="0.25">
      <c r="A291" s="9" t="s">
        <v>81</v>
      </c>
      <c r="B291" s="9" t="s">
        <v>82</v>
      </c>
      <c r="C291" s="9" t="s">
        <v>74</v>
      </c>
      <c r="D291">
        <f>VLOOKUP(C291,Tables!$M$2:$N$9,2,FALSE)</f>
        <v>0.44</v>
      </c>
      <c r="E291">
        <f>VLOOKUP(C291,Tables!$M$2:$P$9,3,FALSE)</f>
        <v>0.19</v>
      </c>
      <c r="F291">
        <f>VLOOKUP(C291,Tables!$M$2:$P$9,4,FALSE)</f>
        <v>2.5000000000000001E-2</v>
      </c>
      <c r="G291">
        <f t="shared" si="5"/>
        <v>19.2</v>
      </c>
    </row>
    <row r="292" spans="1:7" x14ac:dyDescent="0.25">
      <c r="A292" s="9" t="s">
        <v>81</v>
      </c>
      <c r="B292" s="9" t="s">
        <v>82</v>
      </c>
      <c r="C292" s="9" t="s">
        <v>74</v>
      </c>
      <c r="D292">
        <f>VLOOKUP(C292,Tables!$M$2:$N$9,2,FALSE)</f>
        <v>0.44</v>
      </c>
      <c r="E292">
        <f>VLOOKUP(C292,Tables!$M$2:$P$9,3,FALSE)</f>
        <v>0.19</v>
      </c>
      <c r="F292">
        <f>VLOOKUP(C292,Tables!$M$2:$P$9,4,FALSE)</f>
        <v>2.5000000000000001E-2</v>
      </c>
      <c r="G292">
        <f t="shared" si="5"/>
        <v>19.2</v>
      </c>
    </row>
    <row r="293" spans="1:7" x14ac:dyDescent="0.25">
      <c r="A293" s="9" t="s">
        <v>81</v>
      </c>
      <c r="B293" s="9" t="s">
        <v>82</v>
      </c>
      <c r="C293" s="9" t="s">
        <v>74</v>
      </c>
      <c r="D293">
        <f>VLOOKUP(C293,Tables!$M$2:$N$9,2,FALSE)</f>
        <v>0.44</v>
      </c>
      <c r="E293">
        <f>VLOOKUP(C293,Tables!$M$2:$P$9,3,FALSE)</f>
        <v>0.19</v>
      </c>
      <c r="F293">
        <f>VLOOKUP(C293,Tables!$M$2:$P$9,4,FALSE)</f>
        <v>2.5000000000000001E-2</v>
      </c>
      <c r="G293">
        <f t="shared" si="5"/>
        <v>19.2</v>
      </c>
    </row>
    <row r="294" spans="1:7" x14ac:dyDescent="0.25">
      <c r="A294" s="9" t="s">
        <v>81</v>
      </c>
      <c r="B294" s="9" t="s">
        <v>82</v>
      </c>
      <c r="C294" s="9" t="s">
        <v>74</v>
      </c>
      <c r="D294">
        <f>VLOOKUP(C294,Tables!$M$2:$N$9,2,FALSE)</f>
        <v>0.44</v>
      </c>
      <c r="E294">
        <f>VLOOKUP(C294,Tables!$M$2:$P$9,3,FALSE)</f>
        <v>0.19</v>
      </c>
      <c r="F294">
        <f>VLOOKUP(C294,Tables!$M$2:$P$9,4,FALSE)</f>
        <v>2.5000000000000001E-2</v>
      </c>
      <c r="G294">
        <f t="shared" si="5"/>
        <v>19.2</v>
      </c>
    </row>
    <row r="295" spans="1:7" x14ac:dyDescent="0.25">
      <c r="A295" s="9" t="s">
        <v>81</v>
      </c>
      <c r="B295" s="9" t="s">
        <v>82</v>
      </c>
      <c r="C295" s="9" t="s">
        <v>74</v>
      </c>
      <c r="D295">
        <f>VLOOKUP(C295,Tables!$M$2:$N$9,2,FALSE)</f>
        <v>0.44</v>
      </c>
      <c r="E295">
        <f>VLOOKUP(C295,Tables!$M$2:$P$9,3,FALSE)</f>
        <v>0.19</v>
      </c>
      <c r="F295">
        <f>VLOOKUP(C295,Tables!$M$2:$P$9,4,FALSE)</f>
        <v>2.5000000000000001E-2</v>
      </c>
      <c r="G295">
        <f t="shared" si="5"/>
        <v>19.2</v>
      </c>
    </row>
    <row r="296" spans="1:7" x14ac:dyDescent="0.25">
      <c r="A296" s="9" t="s">
        <v>79</v>
      </c>
      <c r="B296" s="9" t="s">
        <v>73</v>
      </c>
      <c r="C296" s="9" t="s">
        <v>74</v>
      </c>
      <c r="D296">
        <f>VLOOKUP(C296,Tables!$M$2:$N$9,2,FALSE)</f>
        <v>0.44</v>
      </c>
      <c r="E296">
        <f>VLOOKUP(C296,Tables!$M$2:$P$9,3,FALSE)</f>
        <v>0.19</v>
      </c>
      <c r="F296">
        <f>VLOOKUP(C296,Tables!$M$2:$P$9,4,FALSE)</f>
        <v>2.5000000000000001E-2</v>
      </c>
      <c r="G296">
        <f t="shared" si="5"/>
        <v>19.2</v>
      </c>
    </row>
    <row r="297" spans="1:7" x14ac:dyDescent="0.25">
      <c r="A297" s="9" t="s">
        <v>79</v>
      </c>
      <c r="B297" s="9" t="s">
        <v>73</v>
      </c>
      <c r="C297" s="9" t="s">
        <v>74</v>
      </c>
      <c r="D297">
        <f>VLOOKUP(C297,Tables!$M$2:$N$9,2,FALSE)</f>
        <v>0.44</v>
      </c>
      <c r="E297">
        <f>VLOOKUP(C297,Tables!$M$2:$P$9,3,FALSE)</f>
        <v>0.19</v>
      </c>
      <c r="F297">
        <f>VLOOKUP(C297,Tables!$M$2:$P$9,4,FALSE)</f>
        <v>2.5000000000000001E-2</v>
      </c>
      <c r="G297">
        <f t="shared" si="5"/>
        <v>19.2</v>
      </c>
    </row>
    <row r="298" spans="1:7" x14ac:dyDescent="0.25">
      <c r="A298" s="9" t="s">
        <v>89</v>
      </c>
      <c r="B298" s="9" t="s">
        <v>90</v>
      </c>
      <c r="C298" s="9" t="s">
        <v>74</v>
      </c>
      <c r="D298">
        <f>VLOOKUP(C298,Tables!$M$2:$N$9,2,FALSE)</f>
        <v>0.44</v>
      </c>
      <c r="E298">
        <f>VLOOKUP(C298,Tables!$M$2:$P$9,3,FALSE)</f>
        <v>0.19</v>
      </c>
      <c r="F298">
        <f>VLOOKUP(C298,Tables!$M$2:$P$9,4,FALSE)</f>
        <v>2.5000000000000001E-2</v>
      </c>
      <c r="G298">
        <f t="shared" si="5"/>
        <v>19.2</v>
      </c>
    </row>
    <row r="299" spans="1:7" x14ac:dyDescent="0.25">
      <c r="A299" s="9" t="s">
        <v>81</v>
      </c>
      <c r="B299" s="9" t="s">
        <v>82</v>
      </c>
      <c r="C299" s="9" t="s">
        <v>74</v>
      </c>
      <c r="D299">
        <f>VLOOKUP(C299,Tables!$M$2:$N$9,2,FALSE)</f>
        <v>0.44</v>
      </c>
      <c r="E299">
        <f>VLOOKUP(C299,Tables!$M$2:$P$9,3,FALSE)</f>
        <v>0.19</v>
      </c>
      <c r="F299">
        <f>VLOOKUP(C299,Tables!$M$2:$P$9,4,FALSE)</f>
        <v>2.5000000000000001E-2</v>
      </c>
      <c r="G299">
        <f t="shared" si="5"/>
        <v>19.2</v>
      </c>
    </row>
    <row r="300" spans="1:7" x14ac:dyDescent="0.25">
      <c r="A300" s="9" t="s">
        <v>83</v>
      </c>
      <c r="B300" s="9" t="s">
        <v>82</v>
      </c>
      <c r="C300" s="9" t="s">
        <v>74</v>
      </c>
      <c r="D300">
        <f>VLOOKUP(C300,Tables!$M$2:$N$9,2,FALSE)</f>
        <v>0.44</v>
      </c>
      <c r="E300">
        <f>VLOOKUP(C300,Tables!$M$2:$P$9,3,FALSE)</f>
        <v>0.19</v>
      </c>
      <c r="F300">
        <f>VLOOKUP(C300,Tables!$M$2:$P$9,4,FALSE)</f>
        <v>2.5000000000000001E-2</v>
      </c>
      <c r="G300">
        <f t="shared" si="5"/>
        <v>19.2</v>
      </c>
    </row>
    <row r="301" spans="1:7" x14ac:dyDescent="0.25">
      <c r="A301" s="9" t="s">
        <v>83</v>
      </c>
      <c r="B301" s="9" t="s">
        <v>82</v>
      </c>
      <c r="C301" s="9" t="s">
        <v>74</v>
      </c>
      <c r="D301">
        <f>VLOOKUP(C301,Tables!$M$2:$N$9,2,FALSE)</f>
        <v>0.44</v>
      </c>
      <c r="E301">
        <f>VLOOKUP(C301,Tables!$M$2:$P$9,3,FALSE)</f>
        <v>0.19</v>
      </c>
      <c r="F301">
        <f>VLOOKUP(C301,Tables!$M$2:$P$9,4,FALSE)</f>
        <v>2.5000000000000001E-2</v>
      </c>
      <c r="G301">
        <f t="shared" si="5"/>
        <v>19.2</v>
      </c>
    </row>
    <row r="302" spans="1:7" x14ac:dyDescent="0.25">
      <c r="A302" s="9" t="s">
        <v>81</v>
      </c>
      <c r="B302" s="9" t="s">
        <v>82</v>
      </c>
      <c r="C302" s="9" t="s">
        <v>74</v>
      </c>
      <c r="D302">
        <f>VLOOKUP(C302,Tables!$M$2:$N$9,2,FALSE)</f>
        <v>0.44</v>
      </c>
      <c r="E302">
        <f>VLOOKUP(C302,Tables!$M$2:$P$9,3,FALSE)</f>
        <v>0.19</v>
      </c>
      <c r="F302">
        <f>VLOOKUP(C302,Tables!$M$2:$P$9,4,FALSE)</f>
        <v>2.5000000000000001E-2</v>
      </c>
      <c r="G302">
        <f t="shared" si="5"/>
        <v>19.2</v>
      </c>
    </row>
    <row r="303" spans="1:7" x14ac:dyDescent="0.25">
      <c r="A303" s="9" t="s">
        <v>81</v>
      </c>
      <c r="B303" s="9" t="s">
        <v>82</v>
      </c>
      <c r="C303" s="9" t="s">
        <v>74</v>
      </c>
      <c r="D303">
        <f>VLOOKUP(C303,Tables!$M$2:$N$9,2,FALSE)</f>
        <v>0.44</v>
      </c>
      <c r="E303">
        <f>VLOOKUP(C303,Tables!$M$2:$P$9,3,FALSE)</f>
        <v>0.19</v>
      </c>
      <c r="F303">
        <f>VLOOKUP(C303,Tables!$M$2:$P$9,4,FALSE)</f>
        <v>2.5000000000000001E-2</v>
      </c>
      <c r="G303">
        <f t="shared" si="5"/>
        <v>19.2</v>
      </c>
    </row>
    <row r="304" spans="1:7" x14ac:dyDescent="0.25">
      <c r="A304" s="9" t="s">
        <v>81</v>
      </c>
      <c r="B304" s="9" t="s">
        <v>82</v>
      </c>
      <c r="C304" s="9" t="s">
        <v>74</v>
      </c>
      <c r="D304">
        <f>VLOOKUP(C304,Tables!$M$2:$N$9,2,FALSE)</f>
        <v>0.44</v>
      </c>
      <c r="E304">
        <f>VLOOKUP(C304,Tables!$M$2:$P$9,3,FALSE)</f>
        <v>0.19</v>
      </c>
      <c r="F304">
        <f>VLOOKUP(C304,Tables!$M$2:$P$9,4,FALSE)</f>
        <v>2.5000000000000001E-2</v>
      </c>
      <c r="G304">
        <f t="shared" si="5"/>
        <v>19.2</v>
      </c>
    </row>
    <row r="305" spans="1:7" x14ac:dyDescent="0.25">
      <c r="A305" s="9" t="s">
        <v>81</v>
      </c>
      <c r="B305" s="9" t="s">
        <v>82</v>
      </c>
      <c r="C305" s="9" t="s">
        <v>74</v>
      </c>
      <c r="D305">
        <f>VLOOKUP(C305,Tables!$M$2:$N$9,2,FALSE)</f>
        <v>0.44</v>
      </c>
      <c r="E305">
        <f>VLOOKUP(C305,Tables!$M$2:$P$9,3,FALSE)</f>
        <v>0.19</v>
      </c>
      <c r="F305">
        <f>VLOOKUP(C305,Tables!$M$2:$P$9,4,FALSE)</f>
        <v>2.5000000000000001E-2</v>
      </c>
      <c r="G305">
        <f t="shared" si="5"/>
        <v>19.2</v>
      </c>
    </row>
    <row r="306" spans="1:7" x14ac:dyDescent="0.25">
      <c r="A306" s="9" t="s">
        <v>81</v>
      </c>
      <c r="B306" s="9" t="s">
        <v>82</v>
      </c>
      <c r="C306" s="9" t="s">
        <v>74</v>
      </c>
      <c r="D306">
        <f>VLOOKUP(C306,Tables!$M$2:$N$9,2,FALSE)</f>
        <v>0.44</v>
      </c>
      <c r="E306">
        <f>VLOOKUP(C306,Tables!$M$2:$P$9,3,FALSE)</f>
        <v>0.19</v>
      </c>
      <c r="F306">
        <f>VLOOKUP(C306,Tables!$M$2:$P$9,4,FALSE)</f>
        <v>2.5000000000000001E-2</v>
      </c>
      <c r="G306">
        <f t="shared" si="5"/>
        <v>19.2</v>
      </c>
    </row>
    <row r="307" spans="1:7" x14ac:dyDescent="0.25">
      <c r="A307" s="9" t="s">
        <v>81</v>
      </c>
      <c r="B307" s="9" t="s">
        <v>82</v>
      </c>
      <c r="C307" s="9" t="s">
        <v>74</v>
      </c>
      <c r="D307">
        <f>VLOOKUP(C307,Tables!$M$2:$N$9,2,FALSE)</f>
        <v>0.44</v>
      </c>
      <c r="E307">
        <f>VLOOKUP(C307,Tables!$M$2:$P$9,3,FALSE)</f>
        <v>0.19</v>
      </c>
      <c r="F307">
        <f>VLOOKUP(C307,Tables!$M$2:$P$9,4,FALSE)</f>
        <v>2.5000000000000001E-2</v>
      </c>
      <c r="G307">
        <f t="shared" si="5"/>
        <v>19.2</v>
      </c>
    </row>
    <row r="308" spans="1:7" x14ac:dyDescent="0.25">
      <c r="A308" s="9" t="s">
        <v>81</v>
      </c>
      <c r="B308" s="9" t="s">
        <v>82</v>
      </c>
      <c r="C308" s="9" t="s">
        <v>74</v>
      </c>
      <c r="D308">
        <f>VLOOKUP(C308,Tables!$M$2:$N$9,2,FALSE)</f>
        <v>0.44</v>
      </c>
      <c r="E308">
        <f>VLOOKUP(C308,Tables!$M$2:$P$9,3,FALSE)</f>
        <v>0.19</v>
      </c>
      <c r="F308">
        <f>VLOOKUP(C308,Tables!$M$2:$P$9,4,FALSE)</f>
        <v>2.5000000000000001E-2</v>
      </c>
      <c r="G308">
        <f t="shared" si="5"/>
        <v>19.2</v>
      </c>
    </row>
    <row r="309" spans="1:7" x14ac:dyDescent="0.25">
      <c r="A309" s="9" t="s">
        <v>81</v>
      </c>
      <c r="B309" s="9" t="s">
        <v>82</v>
      </c>
      <c r="C309" s="9" t="s">
        <v>74</v>
      </c>
      <c r="D309">
        <f>VLOOKUP(C309,Tables!$M$2:$N$9,2,FALSE)</f>
        <v>0.44</v>
      </c>
      <c r="E309">
        <f>VLOOKUP(C309,Tables!$M$2:$P$9,3,FALSE)</f>
        <v>0.19</v>
      </c>
      <c r="F309">
        <f>VLOOKUP(C309,Tables!$M$2:$P$9,4,FALSE)</f>
        <v>2.5000000000000001E-2</v>
      </c>
      <c r="G309">
        <f t="shared" si="5"/>
        <v>19.2</v>
      </c>
    </row>
    <row r="310" spans="1:7" x14ac:dyDescent="0.25">
      <c r="A310" s="9" t="s">
        <v>81</v>
      </c>
      <c r="B310" s="9" t="s">
        <v>82</v>
      </c>
      <c r="C310" s="9" t="s">
        <v>74</v>
      </c>
      <c r="D310">
        <f>VLOOKUP(C310,Tables!$M$2:$N$9,2,FALSE)</f>
        <v>0.44</v>
      </c>
      <c r="E310">
        <f>VLOOKUP(C310,Tables!$M$2:$P$9,3,FALSE)</f>
        <v>0.19</v>
      </c>
      <c r="F310">
        <f>VLOOKUP(C310,Tables!$M$2:$P$9,4,FALSE)</f>
        <v>2.5000000000000001E-2</v>
      </c>
      <c r="G310">
        <f t="shared" si="5"/>
        <v>19.2</v>
      </c>
    </row>
    <row r="311" spans="1:7" x14ac:dyDescent="0.25">
      <c r="A311" s="9" t="s">
        <v>81</v>
      </c>
      <c r="B311" s="9" t="s">
        <v>82</v>
      </c>
      <c r="C311" s="9" t="s">
        <v>74</v>
      </c>
      <c r="D311">
        <f>VLOOKUP(C311,Tables!$M$2:$N$9,2,FALSE)</f>
        <v>0.44</v>
      </c>
      <c r="E311">
        <f>VLOOKUP(C311,Tables!$M$2:$P$9,3,FALSE)</f>
        <v>0.19</v>
      </c>
      <c r="F311">
        <f>VLOOKUP(C311,Tables!$M$2:$P$9,4,FALSE)</f>
        <v>2.5000000000000001E-2</v>
      </c>
      <c r="G311">
        <f t="shared" si="5"/>
        <v>19.2</v>
      </c>
    </row>
    <row r="312" spans="1:7" x14ac:dyDescent="0.25">
      <c r="A312" s="9" t="s">
        <v>81</v>
      </c>
      <c r="B312" s="9" t="s">
        <v>82</v>
      </c>
      <c r="C312" s="9" t="s">
        <v>74</v>
      </c>
      <c r="D312">
        <f>VLOOKUP(C312,Tables!$M$2:$N$9,2,FALSE)</f>
        <v>0.44</v>
      </c>
      <c r="E312">
        <f>VLOOKUP(C312,Tables!$M$2:$P$9,3,FALSE)</f>
        <v>0.19</v>
      </c>
      <c r="F312">
        <f>VLOOKUP(C312,Tables!$M$2:$P$9,4,FALSE)</f>
        <v>2.5000000000000001E-2</v>
      </c>
      <c r="G312">
        <f t="shared" si="5"/>
        <v>19.2</v>
      </c>
    </row>
    <row r="313" spans="1:7" x14ac:dyDescent="0.25">
      <c r="A313" s="9" t="s">
        <v>81</v>
      </c>
      <c r="B313" s="9" t="s">
        <v>82</v>
      </c>
      <c r="C313" s="9" t="s">
        <v>74</v>
      </c>
      <c r="D313">
        <f>VLOOKUP(C313,Tables!$M$2:$N$9,2,FALSE)</f>
        <v>0.44</v>
      </c>
      <c r="E313">
        <f>VLOOKUP(C313,Tables!$M$2:$P$9,3,FALSE)</f>
        <v>0.19</v>
      </c>
      <c r="F313">
        <f>VLOOKUP(C313,Tables!$M$2:$P$9,4,FALSE)</f>
        <v>2.5000000000000001E-2</v>
      </c>
      <c r="G313">
        <f t="shared" si="5"/>
        <v>19.2</v>
      </c>
    </row>
    <row r="314" spans="1:7" x14ac:dyDescent="0.25">
      <c r="A314" s="9" t="s">
        <v>81</v>
      </c>
      <c r="B314" s="9" t="s">
        <v>82</v>
      </c>
      <c r="C314" s="9" t="s">
        <v>74</v>
      </c>
      <c r="D314">
        <f>VLOOKUP(C314,Tables!$M$2:$N$9,2,FALSE)</f>
        <v>0.44</v>
      </c>
      <c r="E314">
        <f>VLOOKUP(C314,Tables!$M$2:$P$9,3,FALSE)</f>
        <v>0.19</v>
      </c>
      <c r="F314">
        <f>VLOOKUP(C314,Tables!$M$2:$P$9,4,FALSE)</f>
        <v>2.5000000000000001E-2</v>
      </c>
      <c r="G314">
        <f t="shared" si="5"/>
        <v>19.2</v>
      </c>
    </row>
    <row r="315" spans="1:7" x14ac:dyDescent="0.25">
      <c r="A315" s="9" t="s">
        <v>81</v>
      </c>
      <c r="B315" s="9" t="s">
        <v>82</v>
      </c>
      <c r="C315" s="9" t="s">
        <v>74</v>
      </c>
      <c r="D315">
        <f>VLOOKUP(C315,Tables!$M$2:$N$9,2,FALSE)</f>
        <v>0.44</v>
      </c>
      <c r="E315">
        <f>VLOOKUP(C315,Tables!$M$2:$P$9,3,FALSE)</f>
        <v>0.19</v>
      </c>
      <c r="F315">
        <f>VLOOKUP(C315,Tables!$M$2:$P$9,4,FALSE)</f>
        <v>2.5000000000000001E-2</v>
      </c>
      <c r="G315">
        <f t="shared" si="5"/>
        <v>19.2</v>
      </c>
    </row>
    <row r="316" spans="1:7" x14ac:dyDescent="0.25">
      <c r="A316" s="9" t="s">
        <v>81</v>
      </c>
      <c r="B316" s="9" t="s">
        <v>82</v>
      </c>
      <c r="C316" s="9" t="s">
        <v>74</v>
      </c>
      <c r="D316">
        <f>VLOOKUP(C316,Tables!$M$2:$N$9,2,FALSE)</f>
        <v>0.44</v>
      </c>
      <c r="E316">
        <f>VLOOKUP(C316,Tables!$M$2:$P$9,3,FALSE)</f>
        <v>0.19</v>
      </c>
      <c r="F316">
        <f>VLOOKUP(C316,Tables!$M$2:$P$9,4,FALSE)</f>
        <v>2.5000000000000001E-2</v>
      </c>
      <c r="G316">
        <f t="shared" si="5"/>
        <v>19.2</v>
      </c>
    </row>
    <row r="317" spans="1:7" x14ac:dyDescent="0.25">
      <c r="A317" s="9" t="s">
        <v>81</v>
      </c>
      <c r="B317" s="9" t="s">
        <v>82</v>
      </c>
      <c r="C317" s="9" t="s">
        <v>74</v>
      </c>
      <c r="D317">
        <f>VLOOKUP(C317,Tables!$M$2:$N$9,2,FALSE)</f>
        <v>0.44</v>
      </c>
      <c r="E317">
        <f>VLOOKUP(C317,Tables!$M$2:$P$9,3,FALSE)</f>
        <v>0.19</v>
      </c>
      <c r="F317">
        <f>VLOOKUP(C317,Tables!$M$2:$P$9,4,FALSE)</f>
        <v>2.5000000000000001E-2</v>
      </c>
      <c r="G317">
        <f t="shared" si="5"/>
        <v>19.2</v>
      </c>
    </row>
    <row r="318" spans="1:7" x14ac:dyDescent="0.25">
      <c r="A318" s="9" t="s">
        <v>81</v>
      </c>
      <c r="B318" s="9" t="s">
        <v>82</v>
      </c>
      <c r="C318" s="9" t="s">
        <v>74</v>
      </c>
      <c r="D318">
        <f>VLOOKUP(C318,Tables!$M$2:$N$9,2,FALSE)</f>
        <v>0.44</v>
      </c>
      <c r="E318">
        <f>VLOOKUP(C318,Tables!$M$2:$P$9,3,FALSE)</f>
        <v>0.19</v>
      </c>
      <c r="F318">
        <f>VLOOKUP(C318,Tables!$M$2:$P$9,4,FALSE)</f>
        <v>2.5000000000000001E-2</v>
      </c>
      <c r="G318">
        <f t="shared" si="5"/>
        <v>19.2</v>
      </c>
    </row>
    <row r="319" spans="1:7" x14ac:dyDescent="0.25">
      <c r="A319" s="9" t="s">
        <v>81</v>
      </c>
      <c r="B319" s="9" t="s">
        <v>82</v>
      </c>
      <c r="C319" s="9" t="s">
        <v>74</v>
      </c>
      <c r="D319">
        <f>VLOOKUP(C319,Tables!$M$2:$N$9,2,FALSE)</f>
        <v>0.44</v>
      </c>
      <c r="E319">
        <f>VLOOKUP(C319,Tables!$M$2:$P$9,3,FALSE)</f>
        <v>0.19</v>
      </c>
      <c r="F319">
        <f>VLOOKUP(C319,Tables!$M$2:$P$9,4,FALSE)</f>
        <v>2.5000000000000001E-2</v>
      </c>
      <c r="G319">
        <f t="shared" si="5"/>
        <v>19.2</v>
      </c>
    </row>
    <row r="320" spans="1:7" x14ac:dyDescent="0.25">
      <c r="A320" s="9" t="s">
        <v>81</v>
      </c>
      <c r="B320" s="9" t="s">
        <v>82</v>
      </c>
      <c r="C320" s="9" t="s">
        <v>74</v>
      </c>
      <c r="D320">
        <f>VLOOKUP(C320,Tables!$M$2:$N$9,2,FALSE)</f>
        <v>0.44</v>
      </c>
      <c r="E320">
        <f>VLOOKUP(C320,Tables!$M$2:$P$9,3,FALSE)</f>
        <v>0.19</v>
      </c>
      <c r="F320">
        <f>VLOOKUP(C320,Tables!$M$2:$P$9,4,FALSE)</f>
        <v>2.5000000000000001E-2</v>
      </c>
      <c r="G320">
        <f t="shared" si="5"/>
        <v>19.2</v>
      </c>
    </row>
    <row r="321" spans="1:7" x14ac:dyDescent="0.25">
      <c r="A321" s="9" t="s">
        <v>81</v>
      </c>
      <c r="B321" s="9" t="s">
        <v>82</v>
      </c>
      <c r="C321" s="9" t="s">
        <v>74</v>
      </c>
      <c r="D321">
        <f>VLOOKUP(C321,Tables!$M$2:$N$9,2,FALSE)</f>
        <v>0.44</v>
      </c>
      <c r="E321">
        <f>VLOOKUP(C321,Tables!$M$2:$P$9,3,FALSE)</f>
        <v>0.19</v>
      </c>
      <c r="F321">
        <f>VLOOKUP(C321,Tables!$M$2:$P$9,4,FALSE)</f>
        <v>2.5000000000000001E-2</v>
      </c>
      <c r="G321">
        <f t="shared" si="5"/>
        <v>19.2</v>
      </c>
    </row>
    <row r="322" spans="1:7" x14ac:dyDescent="0.25">
      <c r="A322" s="9" t="s">
        <v>81</v>
      </c>
      <c r="B322" s="9" t="s">
        <v>82</v>
      </c>
      <c r="C322" s="9" t="s">
        <v>74</v>
      </c>
      <c r="D322">
        <f>VLOOKUP(C322,Tables!$M$2:$N$9,2,FALSE)</f>
        <v>0.44</v>
      </c>
      <c r="E322">
        <f>VLOOKUP(C322,Tables!$M$2:$P$9,3,FALSE)</f>
        <v>0.19</v>
      </c>
      <c r="F322">
        <f>VLOOKUP(C322,Tables!$M$2:$P$9,4,FALSE)</f>
        <v>2.5000000000000001E-2</v>
      </c>
      <c r="G322">
        <f t="shared" si="5"/>
        <v>19.2</v>
      </c>
    </row>
    <row r="323" spans="1:7" x14ac:dyDescent="0.25">
      <c r="A323" s="9" t="s">
        <v>81</v>
      </c>
      <c r="B323" s="9" t="s">
        <v>82</v>
      </c>
      <c r="C323" s="9" t="s">
        <v>74</v>
      </c>
      <c r="D323">
        <f>VLOOKUP(C323,Tables!$M$2:$N$9,2,FALSE)</f>
        <v>0.44</v>
      </c>
      <c r="E323">
        <f>VLOOKUP(C323,Tables!$M$2:$P$9,3,FALSE)</f>
        <v>0.19</v>
      </c>
      <c r="F323">
        <f>VLOOKUP(C323,Tables!$M$2:$P$9,4,FALSE)</f>
        <v>2.5000000000000001E-2</v>
      </c>
      <c r="G323">
        <f t="shared" ref="G323:G337" si="6">IF(C323="IRIDA",19.2,18.33)</f>
        <v>19.2</v>
      </c>
    </row>
    <row r="324" spans="1:7" x14ac:dyDescent="0.25">
      <c r="A324" s="9" t="s">
        <v>81</v>
      </c>
      <c r="B324" s="9" t="s">
        <v>82</v>
      </c>
      <c r="C324" s="9" t="s">
        <v>74</v>
      </c>
      <c r="D324">
        <f>VLOOKUP(C324,Tables!$M$2:$N$9,2,FALSE)</f>
        <v>0.44</v>
      </c>
      <c r="E324">
        <f>VLOOKUP(C324,Tables!$M$2:$P$9,3,FALSE)</f>
        <v>0.19</v>
      </c>
      <c r="F324">
        <f>VLOOKUP(C324,Tables!$M$2:$P$9,4,FALSE)</f>
        <v>2.5000000000000001E-2</v>
      </c>
      <c r="G324">
        <f t="shared" si="6"/>
        <v>19.2</v>
      </c>
    </row>
    <row r="325" spans="1:7" x14ac:dyDescent="0.25">
      <c r="A325" s="9" t="s">
        <v>81</v>
      </c>
      <c r="B325" s="9" t="s">
        <v>82</v>
      </c>
      <c r="C325" s="9" t="s">
        <v>74</v>
      </c>
      <c r="D325">
        <f>VLOOKUP(C325,Tables!$M$2:$N$9,2,FALSE)</f>
        <v>0.44</v>
      </c>
      <c r="E325">
        <f>VLOOKUP(C325,Tables!$M$2:$P$9,3,FALSE)</f>
        <v>0.19</v>
      </c>
      <c r="F325">
        <f>VLOOKUP(C325,Tables!$M$2:$P$9,4,FALSE)</f>
        <v>2.5000000000000001E-2</v>
      </c>
      <c r="G325">
        <f t="shared" si="6"/>
        <v>19.2</v>
      </c>
    </row>
    <row r="326" spans="1:7" x14ac:dyDescent="0.25">
      <c r="A326" s="9" t="s">
        <v>81</v>
      </c>
      <c r="B326" s="9" t="s">
        <v>82</v>
      </c>
      <c r="C326" s="9" t="s">
        <v>74</v>
      </c>
      <c r="D326">
        <f>VLOOKUP(C326,Tables!$M$2:$N$9,2,FALSE)</f>
        <v>0.44</v>
      </c>
      <c r="E326">
        <f>VLOOKUP(C326,Tables!$M$2:$P$9,3,FALSE)</f>
        <v>0.19</v>
      </c>
      <c r="F326">
        <f>VLOOKUP(C326,Tables!$M$2:$P$9,4,FALSE)</f>
        <v>2.5000000000000001E-2</v>
      </c>
      <c r="G326">
        <f t="shared" si="6"/>
        <v>19.2</v>
      </c>
    </row>
    <row r="327" spans="1:7" x14ac:dyDescent="0.25">
      <c r="A327" s="9" t="s">
        <v>79</v>
      </c>
      <c r="B327" s="9" t="s">
        <v>73</v>
      </c>
      <c r="C327" s="9" t="s">
        <v>74</v>
      </c>
      <c r="D327">
        <f>VLOOKUP(C327,Tables!$M$2:$N$9,2,FALSE)</f>
        <v>0.44</v>
      </c>
      <c r="E327">
        <f>VLOOKUP(C327,Tables!$M$2:$P$9,3,FALSE)</f>
        <v>0.19</v>
      </c>
      <c r="F327">
        <f>VLOOKUP(C327,Tables!$M$2:$P$9,4,FALSE)</f>
        <v>2.5000000000000001E-2</v>
      </c>
      <c r="G327">
        <f t="shared" si="6"/>
        <v>19.2</v>
      </c>
    </row>
    <row r="328" spans="1:7" x14ac:dyDescent="0.25">
      <c r="A328" s="9" t="s">
        <v>79</v>
      </c>
      <c r="B328" s="9" t="s">
        <v>73</v>
      </c>
      <c r="C328" s="9" t="s">
        <v>74</v>
      </c>
      <c r="D328">
        <f>VLOOKUP(C328,Tables!$M$2:$N$9,2,FALSE)</f>
        <v>0.44</v>
      </c>
      <c r="E328">
        <f>VLOOKUP(C328,Tables!$M$2:$P$9,3,FALSE)</f>
        <v>0.19</v>
      </c>
      <c r="F328">
        <f>VLOOKUP(C328,Tables!$M$2:$P$9,4,FALSE)</f>
        <v>2.5000000000000001E-2</v>
      </c>
      <c r="G328">
        <f t="shared" si="6"/>
        <v>19.2</v>
      </c>
    </row>
    <row r="329" spans="1:7" x14ac:dyDescent="0.25">
      <c r="A329" s="9" t="s">
        <v>89</v>
      </c>
      <c r="B329" s="9" t="s">
        <v>90</v>
      </c>
      <c r="C329" s="9" t="s">
        <v>74</v>
      </c>
      <c r="D329">
        <f>VLOOKUP(C329,Tables!$M$2:$N$9,2,FALSE)</f>
        <v>0.44</v>
      </c>
      <c r="E329">
        <f>VLOOKUP(C329,Tables!$M$2:$P$9,3,FALSE)</f>
        <v>0.19</v>
      </c>
      <c r="F329">
        <f>VLOOKUP(C329,Tables!$M$2:$P$9,4,FALSE)</f>
        <v>2.5000000000000001E-2</v>
      </c>
      <c r="G329">
        <f t="shared" si="6"/>
        <v>19.2</v>
      </c>
    </row>
    <row r="330" spans="1:7" x14ac:dyDescent="0.25">
      <c r="A330" s="9" t="s">
        <v>83</v>
      </c>
      <c r="B330" s="9" t="s">
        <v>82</v>
      </c>
      <c r="C330" s="9" t="s">
        <v>74</v>
      </c>
      <c r="D330">
        <f>VLOOKUP(C330,Tables!$M$2:$N$9,2,FALSE)</f>
        <v>0.44</v>
      </c>
      <c r="E330">
        <f>VLOOKUP(C330,Tables!$M$2:$P$9,3,FALSE)</f>
        <v>0.19</v>
      </c>
      <c r="F330">
        <f>VLOOKUP(C330,Tables!$M$2:$P$9,4,FALSE)</f>
        <v>2.5000000000000001E-2</v>
      </c>
      <c r="G330">
        <f t="shared" si="6"/>
        <v>19.2</v>
      </c>
    </row>
    <row r="331" spans="1:7" x14ac:dyDescent="0.25">
      <c r="A331" s="9" t="s">
        <v>83</v>
      </c>
      <c r="B331" s="9" t="s">
        <v>82</v>
      </c>
      <c r="C331" s="9" t="s">
        <v>74</v>
      </c>
      <c r="D331">
        <f>VLOOKUP(C331,Tables!$M$2:$N$9,2,FALSE)</f>
        <v>0.44</v>
      </c>
      <c r="E331">
        <f>VLOOKUP(C331,Tables!$M$2:$P$9,3,FALSE)</f>
        <v>0.19</v>
      </c>
      <c r="F331">
        <f>VLOOKUP(C331,Tables!$M$2:$P$9,4,FALSE)</f>
        <v>2.5000000000000001E-2</v>
      </c>
      <c r="G331">
        <f t="shared" si="6"/>
        <v>19.2</v>
      </c>
    </row>
    <row r="332" spans="1:7" x14ac:dyDescent="0.25">
      <c r="A332" s="9" t="s">
        <v>79</v>
      </c>
      <c r="B332" s="9" t="s">
        <v>73</v>
      </c>
      <c r="C332" s="9" t="s">
        <v>74</v>
      </c>
      <c r="D332">
        <f>VLOOKUP(C332,Tables!$M$2:$N$9,2,FALSE)</f>
        <v>0.44</v>
      </c>
      <c r="E332">
        <f>VLOOKUP(C332,Tables!$M$2:$P$9,3,FALSE)</f>
        <v>0.19</v>
      </c>
      <c r="F332">
        <f>VLOOKUP(C332,Tables!$M$2:$P$9,4,FALSE)</f>
        <v>2.5000000000000001E-2</v>
      </c>
      <c r="G332">
        <f t="shared" si="6"/>
        <v>19.2</v>
      </c>
    </row>
    <row r="333" spans="1:7" x14ac:dyDescent="0.25">
      <c r="A333" s="9" t="s">
        <v>79</v>
      </c>
      <c r="B333" s="9" t="s">
        <v>73</v>
      </c>
      <c r="C333" s="9" t="s">
        <v>74</v>
      </c>
      <c r="D333">
        <f>VLOOKUP(C333,Tables!$M$2:$N$9,2,FALSE)</f>
        <v>0.44</v>
      </c>
      <c r="E333">
        <f>VLOOKUP(C333,Tables!$M$2:$P$9,3,FALSE)</f>
        <v>0.19</v>
      </c>
      <c r="F333">
        <f>VLOOKUP(C333,Tables!$M$2:$P$9,4,FALSE)</f>
        <v>2.5000000000000001E-2</v>
      </c>
      <c r="G333">
        <f t="shared" si="6"/>
        <v>19.2</v>
      </c>
    </row>
    <row r="334" spans="1:7" x14ac:dyDescent="0.25">
      <c r="A334" s="9" t="s">
        <v>89</v>
      </c>
      <c r="B334" s="9" t="s">
        <v>90</v>
      </c>
      <c r="C334" s="9" t="s">
        <v>74</v>
      </c>
      <c r="D334">
        <f>VLOOKUP(C334,Tables!$M$2:$N$9,2,FALSE)</f>
        <v>0.44</v>
      </c>
      <c r="E334">
        <f>VLOOKUP(C334,Tables!$M$2:$P$9,3,FALSE)</f>
        <v>0.19</v>
      </c>
      <c r="F334">
        <f>VLOOKUP(C334,Tables!$M$2:$P$9,4,FALSE)</f>
        <v>2.5000000000000001E-2</v>
      </c>
      <c r="G334">
        <f t="shared" si="6"/>
        <v>19.2</v>
      </c>
    </row>
    <row r="335" spans="1:7" x14ac:dyDescent="0.25">
      <c r="A335" s="9" t="s">
        <v>81</v>
      </c>
      <c r="B335" s="9" t="s">
        <v>82</v>
      </c>
      <c r="C335" s="9" t="s">
        <v>74</v>
      </c>
      <c r="D335">
        <f>VLOOKUP(C335,Tables!$M$2:$N$9,2,FALSE)</f>
        <v>0.44</v>
      </c>
      <c r="E335">
        <f>VLOOKUP(C335,Tables!$M$2:$P$9,3,FALSE)</f>
        <v>0.19</v>
      </c>
      <c r="F335">
        <f>VLOOKUP(C335,Tables!$M$2:$P$9,4,FALSE)</f>
        <v>2.5000000000000001E-2</v>
      </c>
      <c r="G335">
        <f t="shared" si="6"/>
        <v>19.2</v>
      </c>
    </row>
    <row r="336" spans="1:7" x14ac:dyDescent="0.25">
      <c r="A336" s="9" t="s">
        <v>83</v>
      </c>
      <c r="B336" s="9" t="s">
        <v>82</v>
      </c>
      <c r="C336" s="9" t="s">
        <v>74</v>
      </c>
      <c r="D336">
        <f>VLOOKUP(C336,Tables!$M$2:$N$9,2,FALSE)</f>
        <v>0.44</v>
      </c>
      <c r="E336">
        <f>VLOOKUP(C336,Tables!$M$2:$P$9,3,FALSE)</f>
        <v>0.19</v>
      </c>
      <c r="F336">
        <f>VLOOKUP(C336,Tables!$M$2:$P$9,4,FALSE)</f>
        <v>2.5000000000000001E-2</v>
      </c>
      <c r="G336">
        <f t="shared" si="6"/>
        <v>19.2</v>
      </c>
    </row>
    <row r="337" spans="1:7" x14ac:dyDescent="0.25">
      <c r="A337" s="9" t="s">
        <v>83</v>
      </c>
      <c r="B337" s="9" t="s">
        <v>82</v>
      </c>
      <c r="C337" s="9" t="s">
        <v>74</v>
      </c>
      <c r="D337">
        <f>VLOOKUP(C337,Tables!$M$2:$N$9,2,FALSE)</f>
        <v>0.44</v>
      </c>
      <c r="E337">
        <f>VLOOKUP(C337,Tables!$M$2:$P$9,3,FALSE)</f>
        <v>0.19</v>
      </c>
      <c r="F337">
        <f>VLOOKUP(C337,Tables!$M$2:$P$9,4,FALSE)</f>
        <v>2.5000000000000001E-2</v>
      </c>
      <c r="G337">
        <f t="shared" si="6"/>
        <v>19.2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F12" sqref="F12"/>
    </sheetView>
  </sheetViews>
  <sheetFormatPr defaultRowHeight="15" x14ac:dyDescent="0.25"/>
  <cols>
    <col min="1" max="1" width="13.7109375" customWidth="1"/>
    <col min="4" max="4" width="13.5703125" customWidth="1"/>
    <col min="5" max="5" width="13.28515625" customWidth="1"/>
    <col min="6" max="6" width="13.5703125" customWidth="1"/>
    <col min="7" max="7" width="13.7109375" customWidth="1"/>
    <col min="8" max="8" width="13" customWidth="1"/>
    <col min="9" max="9" width="15" customWidth="1"/>
    <col min="13" max="13" width="12.7109375" customWidth="1"/>
  </cols>
  <sheetData>
    <row r="1" spans="1:16" ht="60.75" thickBot="1" x14ac:dyDescent="0.3">
      <c r="A1" s="33" t="s">
        <v>358</v>
      </c>
      <c r="B1" s="34"/>
      <c r="C1" s="34"/>
      <c r="D1" s="34"/>
      <c r="E1" s="34"/>
      <c r="F1" s="34"/>
      <c r="G1" s="34"/>
      <c r="H1" s="34"/>
      <c r="I1" s="35"/>
      <c r="J1" s="15"/>
      <c r="M1" s="16" t="s">
        <v>359</v>
      </c>
      <c r="N1" s="20" t="s">
        <v>377</v>
      </c>
      <c r="O1" s="20" t="s">
        <v>378</v>
      </c>
      <c r="P1" s="24" t="s">
        <v>379</v>
      </c>
    </row>
    <row r="2" spans="1:16" ht="30.75" thickBot="1" x14ac:dyDescent="0.3">
      <c r="A2" s="16" t="s">
        <v>359</v>
      </c>
      <c r="B2" s="17" t="s">
        <v>74</v>
      </c>
      <c r="C2" s="17" t="s">
        <v>360</v>
      </c>
      <c r="D2" s="17" t="s">
        <v>361</v>
      </c>
      <c r="E2" s="17" t="s">
        <v>110</v>
      </c>
      <c r="F2" s="17" t="s">
        <v>110</v>
      </c>
      <c r="G2" s="17" t="s">
        <v>362</v>
      </c>
      <c r="H2" s="17" t="s">
        <v>363</v>
      </c>
      <c r="I2" s="17" t="s">
        <v>364</v>
      </c>
      <c r="J2" s="15"/>
      <c r="M2" s="17" t="s">
        <v>74</v>
      </c>
      <c r="N2" s="23">
        <v>0.44</v>
      </c>
      <c r="O2" s="23">
        <v>0.19</v>
      </c>
      <c r="P2" s="25">
        <v>2.5000000000000001E-2</v>
      </c>
    </row>
    <row r="3" spans="1:16" ht="15.75" thickBot="1" x14ac:dyDescent="0.3">
      <c r="A3" s="18" t="s">
        <v>365</v>
      </c>
      <c r="B3" s="19" t="s">
        <v>366</v>
      </c>
      <c r="C3" s="19" t="s">
        <v>366</v>
      </c>
      <c r="D3" s="19" t="s">
        <v>366</v>
      </c>
      <c r="E3" s="19" t="s">
        <v>366</v>
      </c>
      <c r="F3" s="19" t="s">
        <v>366</v>
      </c>
      <c r="G3" s="19" t="s">
        <v>366</v>
      </c>
      <c r="H3" s="19" t="s">
        <v>366</v>
      </c>
      <c r="I3" s="19" t="s">
        <v>366</v>
      </c>
      <c r="J3" s="15"/>
      <c r="M3" s="17" t="s">
        <v>360</v>
      </c>
      <c r="N3" s="23">
        <v>0.43</v>
      </c>
      <c r="O3" s="23">
        <v>0.2</v>
      </c>
      <c r="P3" s="25">
        <v>2.5000000000000001E-2</v>
      </c>
    </row>
    <row r="4" spans="1:16" ht="15.75" thickBot="1" x14ac:dyDescent="0.3">
      <c r="A4" s="20" t="s">
        <v>367</v>
      </c>
      <c r="B4" s="21" t="s">
        <v>368</v>
      </c>
      <c r="C4" s="21" t="s">
        <v>369</v>
      </c>
      <c r="D4" s="21" t="s">
        <v>370</v>
      </c>
      <c r="E4" s="21" t="s">
        <v>371</v>
      </c>
      <c r="F4" s="21" t="s">
        <v>372</v>
      </c>
      <c r="G4" s="21" t="s">
        <v>373</v>
      </c>
      <c r="H4" s="21" t="s">
        <v>374</v>
      </c>
      <c r="I4" s="21" t="s">
        <v>375</v>
      </c>
      <c r="J4" s="15"/>
      <c r="M4" s="17" t="s">
        <v>361</v>
      </c>
      <c r="N4" s="23">
        <v>0.42</v>
      </c>
      <c r="O4" s="23">
        <v>0.18</v>
      </c>
      <c r="P4" s="25">
        <v>0.01</v>
      </c>
    </row>
    <row r="5" spans="1:16" ht="15.75" thickBot="1" x14ac:dyDescent="0.3">
      <c r="A5" s="20" t="s">
        <v>376</v>
      </c>
      <c r="B5" s="22">
        <v>4.5</v>
      </c>
      <c r="C5" s="22">
        <v>5</v>
      </c>
      <c r="D5" s="22">
        <v>4</v>
      </c>
      <c r="E5" s="22">
        <v>4.5</v>
      </c>
      <c r="F5" s="22">
        <v>4.5</v>
      </c>
      <c r="G5" s="22">
        <v>4.5</v>
      </c>
      <c r="H5" s="22">
        <v>4.5</v>
      </c>
      <c r="I5" s="22">
        <v>5</v>
      </c>
      <c r="J5" s="15"/>
      <c r="M5" s="17" t="s">
        <v>110</v>
      </c>
      <c r="N5" s="23">
        <v>0.42</v>
      </c>
      <c r="O5" s="23">
        <v>0.2</v>
      </c>
      <c r="P5" s="25">
        <v>4.2000000000000003E-2</v>
      </c>
    </row>
    <row r="6" spans="1:16" ht="30.75" thickBot="1" x14ac:dyDescent="0.3">
      <c r="A6" s="20" t="s">
        <v>377</v>
      </c>
      <c r="B6" s="23">
        <v>0.44</v>
      </c>
      <c r="C6" s="23">
        <v>0.43</v>
      </c>
      <c r="D6" s="23">
        <v>0.42</v>
      </c>
      <c r="E6" s="23">
        <v>0.42</v>
      </c>
      <c r="F6" s="23">
        <v>0.42</v>
      </c>
      <c r="G6" s="23">
        <v>0.45</v>
      </c>
      <c r="H6" s="23">
        <v>0.45</v>
      </c>
      <c r="I6" s="23">
        <v>0.42</v>
      </c>
      <c r="J6" s="15"/>
      <c r="M6" s="17" t="s">
        <v>110</v>
      </c>
      <c r="N6" s="23">
        <v>0.42</v>
      </c>
      <c r="O6" s="23">
        <v>0.2</v>
      </c>
      <c r="P6" s="25">
        <v>4.4999999999999998E-2</v>
      </c>
    </row>
    <row r="7" spans="1:16" ht="30.75" thickBot="1" x14ac:dyDescent="0.3">
      <c r="A7" s="20" t="s">
        <v>378</v>
      </c>
      <c r="B7" s="23">
        <v>0.19</v>
      </c>
      <c r="C7" s="23">
        <v>0.2</v>
      </c>
      <c r="D7" s="23">
        <v>0.18</v>
      </c>
      <c r="E7" s="23">
        <v>0.2</v>
      </c>
      <c r="F7" s="23">
        <v>0.2</v>
      </c>
      <c r="G7" s="23">
        <v>0.2</v>
      </c>
      <c r="H7" s="23">
        <v>0.16</v>
      </c>
      <c r="I7" s="23">
        <v>0.17</v>
      </c>
      <c r="J7" s="15"/>
      <c r="M7" s="17" t="s">
        <v>362</v>
      </c>
      <c r="N7" s="23">
        <v>0.45</v>
      </c>
      <c r="O7" s="23">
        <v>0.2</v>
      </c>
      <c r="P7" s="25">
        <v>0.02</v>
      </c>
    </row>
    <row r="8" spans="1:16" ht="45.75" thickBot="1" x14ac:dyDescent="0.3">
      <c r="A8" s="24" t="s">
        <v>379</v>
      </c>
      <c r="B8" s="25">
        <v>2.5000000000000001E-2</v>
      </c>
      <c r="C8" s="25">
        <v>2.5000000000000001E-2</v>
      </c>
      <c r="D8" s="25">
        <v>0.01</v>
      </c>
      <c r="E8" s="25">
        <v>4.2000000000000003E-2</v>
      </c>
      <c r="F8" s="25">
        <v>4.4999999999999998E-2</v>
      </c>
      <c r="G8" s="25">
        <v>0.02</v>
      </c>
      <c r="H8" s="25">
        <v>2.1000000000000001E-2</v>
      </c>
      <c r="I8" s="25">
        <v>0.02</v>
      </c>
      <c r="J8" s="14"/>
      <c r="M8" s="17" t="s">
        <v>363</v>
      </c>
      <c r="N8" s="23">
        <v>0.45</v>
      </c>
      <c r="O8" s="23">
        <v>0.16</v>
      </c>
      <c r="P8" s="25">
        <v>2.1000000000000001E-2</v>
      </c>
    </row>
    <row r="9" spans="1:16" ht="15.75" thickBot="1" x14ac:dyDescent="0.3">
      <c r="M9" s="17" t="s">
        <v>364</v>
      </c>
      <c r="N9" s="23">
        <v>0.42</v>
      </c>
      <c r="O9" s="23">
        <v>0.17</v>
      </c>
      <c r="P9" s="25">
        <v>0.02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opLeftCell="A326" workbookViewId="0">
      <selection activeCell="C336" sqref="C336"/>
    </sheetView>
  </sheetViews>
  <sheetFormatPr defaultRowHeight="15" x14ac:dyDescent="0.25"/>
  <cols>
    <col min="1" max="1" width="14.28515625" bestFit="1" customWidth="1"/>
    <col min="2" max="2" width="12.7109375" customWidth="1"/>
  </cols>
  <sheetData>
    <row r="1" spans="1:3" x14ac:dyDescent="0.25">
      <c r="A1" s="2" t="s">
        <v>34</v>
      </c>
      <c r="B1" s="1" t="s">
        <v>59</v>
      </c>
    </row>
    <row r="2" spans="1:3" x14ac:dyDescent="0.25">
      <c r="A2" s="4">
        <v>1.301330933548051</v>
      </c>
      <c r="B2" s="4">
        <v>1.3794009925434905</v>
      </c>
      <c r="C2">
        <f>(A2-B2)/B2%</f>
        <v>-5.6597073235017312</v>
      </c>
    </row>
    <row r="3" spans="1:3" x14ac:dyDescent="0.25">
      <c r="A3" s="4">
        <v>1.69137566152358</v>
      </c>
      <c r="B3" s="4">
        <v>1.4734521204090387</v>
      </c>
      <c r="C3">
        <f t="shared" ref="C3:C65" si="0">(A3-B3)/B3%</f>
        <v>14.789998134044861</v>
      </c>
    </row>
    <row r="4" spans="1:3" x14ac:dyDescent="0.25">
      <c r="A4" s="8">
        <v>0.88033534004645464</v>
      </c>
      <c r="B4" s="4">
        <v>1.3727505368010589</v>
      </c>
      <c r="C4">
        <f t="shared" si="0"/>
        <v>-35.870697810986599</v>
      </c>
    </row>
    <row r="5" spans="1:3" x14ac:dyDescent="0.25">
      <c r="A5" s="10">
        <v>2.1456923895815567</v>
      </c>
      <c r="B5" s="10">
        <v>2.2343916661601542</v>
      </c>
      <c r="C5">
        <f t="shared" si="0"/>
        <v>-3.969728222761808</v>
      </c>
    </row>
    <row r="6" spans="1:3" x14ac:dyDescent="0.25">
      <c r="A6" s="10">
        <v>2.1374399390972627</v>
      </c>
      <c r="B6" s="10">
        <v>2.220025576857283</v>
      </c>
      <c r="C6">
        <f t="shared" si="0"/>
        <v>-3.7200309141001116</v>
      </c>
    </row>
    <row r="7" spans="1:3" x14ac:dyDescent="0.25">
      <c r="A7" s="10">
        <v>1.2284084796361017</v>
      </c>
      <c r="B7" s="10">
        <v>1.2283930228534579</v>
      </c>
      <c r="C7">
        <f t="shared" si="0"/>
        <v>1.2582929368894526E-3</v>
      </c>
    </row>
    <row r="8" spans="1:3" x14ac:dyDescent="0.25">
      <c r="A8" s="10">
        <v>2.0843277087901888</v>
      </c>
      <c r="B8" s="10">
        <v>1.8113572918123342</v>
      </c>
      <c r="C8">
        <f t="shared" si="0"/>
        <v>15.06993778707993</v>
      </c>
    </row>
    <row r="9" spans="1:3" x14ac:dyDescent="0.25">
      <c r="A9" s="10">
        <v>3.0766716181850522</v>
      </c>
      <c r="B9" s="10">
        <v>1.814312056957831</v>
      </c>
      <c r="C9">
        <f t="shared" si="0"/>
        <v>69.577863211905083</v>
      </c>
    </row>
    <row r="10" spans="1:3" x14ac:dyDescent="0.25">
      <c r="A10" s="10">
        <v>1.3301848129637275</v>
      </c>
      <c r="B10" s="10">
        <v>1.2782957951428895</v>
      </c>
      <c r="C10">
        <f t="shared" si="0"/>
        <v>4.059234022203583</v>
      </c>
    </row>
    <row r="11" spans="1:3" x14ac:dyDescent="0.25">
      <c r="A11" s="10">
        <v>1.2165212353406851</v>
      </c>
      <c r="B11" s="10">
        <v>1.232149399453961</v>
      </c>
      <c r="C11">
        <f t="shared" si="0"/>
        <v>-1.2683660049829677</v>
      </c>
    </row>
    <row r="12" spans="1:3" x14ac:dyDescent="0.25">
      <c r="A12" s="10">
        <v>2.0252086514358894</v>
      </c>
      <c r="B12" s="10">
        <v>2.1727421401053024</v>
      </c>
      <c r="C12">
        <f t="shared" si="0"/>
        <v>-6.7901977849181323</v>
      </c>
    </row>
    <row r="13" spans="1:3" x14ac:dyDescent="0.25">
      <c r="A13" s="10">
        <v>1.9472805915111544</v>
      </c>
      <c r="B13" s="10">
        <v>2.1328002566105231</v>
      </c>
      <c r="C13">
        <f t="shared" si="0"/>
        <v>-8.6984078571989301</v>
      </c>
    </row>
    <row r="14" spans="1:3" x14ac:dyDescent="0.25">
      <c r="A14" s="10">
        <v>2.0920948163347055</v>
      </c>
      <c r="B14" s="10">
        <v>1.8873435199082191</v>
      </c>
      <c r="C14">
        <f t="shared" si="0"/>
        <v>10.848650193603513</v>
      </c>
    </row>
    <row r="15" spans="1:3" x14ac:dyDescent="0.25">
      <c r="A15" s="10">
        <v>2.013550970864062</v>
      </c>
      <c r="B15" s="10">
        <v>1.9063660128251938</v>
      </c>
      <c r="C15">
        <f t="shared" si="0"/>
        <v>5.6224752916163441</v>
      </c>
    </row>
    <row r="16" spans="1:3" x14ac:dyDescent="0.25">
      <c r="A16" s="10">
        <v>1.2152724620818847</v>
      </c>
      <c r="B16" s="10">
        <v>1.3383734473403401</v>
      </c>
      <c r="C16">
        <f t="shared" si="0"/>
        <v>-9.1978054034982399</v>
      </c>
    </row>
    <row r="17" spans="1:3" x14ac:dyDescent="0.25">
      <c r="A17" s="10">
        <v>1.3095365957154603</v>
      </c>
      <c r="B17" s="10">
        <v>1.3013050408447897</v>
      </c>
      <c r="C17">
        <f t="shared" si="0"/>
        <v>0.63256151419553452</v>
      </c>
    </row>
    <row r="18" spans="1:3" x14ac:dyDescent="0.25">
      <c r="A18" s="10">
        <v>1.3735735438746861</v>
      </c>
      <c r="B18" s="10">
        <v>1.2969998927949093</v>
      </c>
      <c r="C18">
        <f t="shared" si="0"/>
        <v>5.9039057370134351</v>
      </c>
    </row>
    <row r="19" spans="1:3" x14ac:dyDescent="0.25">
      <c r="A19" s="10">
        <v>2.2992217028417956</v>
      </c>
      <c r="B19" s="10">
        <v>2.1519191211610824</v>
      </c>
      <c r="C19">
        <f t="shared" si="0"/>
        <v>6.845172768446572</v>
      </c>
    </row>
    <row r="20" spans="1:3" x14ac:dyDescent="0.25">
      <c r="A20" s="10">
        <v>2.1525329951447558</v>
      </c>
      <c r="B20" s="10">
        <v>2.1520065345222523</v>
      </c>
      <c r="C20">
        <f t="shared" si="0"/>
        <v>2.4463709289822132E-2</v>
      </c>
    </row>
    <row r="21" spans="1:3" x14ac:dyDescent="0.25">
      <c r="A21" s="10">
        <v>1.2774446081048911</v>
      </c>
      <c r="B21" s="10">
        <v>1.2255762075437877</v>
      </c>
      <c r="C21">
        <f t="shared" si="0"/>
        <v>4.2321644498186179</v>
      </c>
    </row>
    <row r="22" spans="1:3" x14ac:dyDescent="0.25">
      <c r="A22" s="10">
        <v>1.278830930644165</v>
      </c>
      <c r="B22" s="10">
        <v>1.2574278146677669</v>
      </c>
      <c r="C22">
        <f t="shared" si="0"/>
        <v>1.7021347648535321</v>
      </c>
    </row>
    <row r="23" spans="1:3" x14ac:dyDescent="0.25">
      <c r="A23" s="10">
        <v>1.6683854872554333</v>
      </c>
      <c r="B23" s="10">
        <v>1.4623179120131957</v>
      </c>
      <c r="C23">
        <f t="shared" si="0"/>
        <v>14.091845114482746</v>
      </c>
    </row>
    <row r="24" spans="1:3" x14ac:dyDescent="0.25">
      <c r="A24" s="8">
        <v>0.59496841338052675</v>
      </c>
      <c r="B24" s="10">
        <v>1.349937344915171</v>
      </c>
      <c r="C24">
        <f t="shared" si="0"/>
        <v>-55.926220159653845</v>
      </c>
    </row>
    <row r="25" spans="1:3" x14ac:dyDescent="0.25">
      <c r="A25" s="10">
        <v>2.0597144366534592</v>
      </c>
      <c r="B25" s="10">
        <v>1.9345383293160794</v>
      </c>
      <c r="C25">
        <f t="shared" si="0"/>
        <v>6.4705932904226069</v>
      </c>
    </row>
    <row r="26" spans="1:3" x14ac:dyDescent="0.25">
      <c r="A26" s="10">
        <v>1.1521160823788461</v>
      </c>
      <c r="B26" s="10">
        <v>1.1521014154775278</v>
      </c>
      <c r="C26">
        <f t="shared" si="0"/>
        <v>1.2730564446247646E-3</v>
      </c>
    </row>
    <row r="27" spans="1:3" x14ac:dyDescent="0.25">
      <c r="A27" s="10">
        <v>1.4992111330085258</v>
      </c>
      <c r="B27" s="10">
        <v>1.3777497896948865</v>
      </c>
      <c r="C27">
        <f t="shared" si="0"/>
        <v>8.8159217458881187</v>
      </c>
    </row>
    <row r="28" spans="1:3" x14ac:dyDescent="0.25">
      <c r="A28" s="10">
        <v>1.2881879802876453</v>
      </c>
      <c r="B28" s="10">
        <v>1.3287473152204587</v>
      </c>
      <c r="C28">
        <f t="shared" si="0"/>
        <v>-3.0524490599692466</v>
      </c>
    </row>
    <row r="29" spans="1:3" x14ac:dyDescent="0.25">
      <c r="A29" s="10">
        <v>1.185161031403632</v>
      </c>
      <c r="B29" s="10">
        <v>1.2618330306008341</v>
      </c>
      <c r="C29">
        <f t="shared" si="0"/>
        <v>-6.0762396717966647</v>
      </c>
    </row>
    <row r="30" spans="1:3" x14ac:dyDescent="0.25">
      <c r="A30" s="8">
        <v>6.7904785772755174</v>
      </c>
      <c r="B30" s="10">
        <v>1.6788784287586755</v>
      </c>
      <c r="C30">
        <f t="shared" si="0"/>
        <v>304.46517514053966</v>
      </c>
    </row>
    <row r="31" spans="1:3" x14ac:dyDescent="0.25">
      <c r="A31" s="10">
        <v>1.6188521212735312</v>
      </c>
      <c r="B31" s="10">
        <v>1.6566123352679532</v>
      </c>
      <c r="C31">
        <f t="shared" si="0"/>
        <v>-2.2793633242091218</v>
      </c>
    </row>
    <row r="32" spans="1:3" x14ac:dyDescent="0.25">
      <c r="A32" s="10">
        <v>1.8361282616862038</v>
      </c>
      <c r="B32" s="10">
        <v>1.7795482418112945</v>
      </c>
      <c r="C32">
        <f t="shared" si="0"/>
        <v>3.1794597384626093</v>
      </c>
    </row>
    <row r="33" spans="1:3" x14ac:dyDescent="0.25">
      <c r="A33" s="10">
        <v>1.8122728649422002</v>
      </c>
      <c r="B33" s="10">
        <v>1.7866341139444826</v>
      </c>
      <c r="C33">
        <f t="shared" si="0"/>
        <v>1.4350308660072026</v>
      </c>
    </row>
    <row r="34" spans="1:3" x14ac:dyDescent="0.25">
      <c r="A34" s="10">
        <v>1.3046235373473731</v>
      </c>
      <c r="B34" s="10">
        <v>1.3046141694472555</v>
      </c>
      <c r="C34">
        <f t="shared" si="0"/>
        <v>7.1805905048528474E-4</v>
      </c>
    </row>
    <row r="35" spans="1:3" x14ac:dyDescent="0.25">
      <c r="A35" s="10">
        <v>1.2884167448299049</v>
      </c>
      <c r="B35" s="10">
        <v>1.2824261369039067</v>
      </c>
      <c r="C35">
        <f t="shared" si="0"/>
        <v>0.46713083534471272</v>
      </c>
    </row>
    <row r="36" spans="1:3" x14ac:dyDescent="0.25">
      <c r="A36" s="10">
        <v>1.5982860132405698</v>
      </c>
      <c r="B36" s="10">
        <v>1.4100085339181059</v>
      </c>
      <c r="C36">
        <f t="shared" si="0"/>
        <v>13.352931900297225</v>
      </c>
    </row>
    <row r="37" spans="1:3" x14ac:dyDescent="0.25">
      <c r="A37" s="10">
        <v>1.2974851680844257</v>
      </c>
      <c r="B37" s="10">
        <v>1.3313040347061389</v>
      </c>
      <c r="C37">
        <f t="shared" si="0"/>
        <v>-2.5402812385510485</v>
      </c>
    </row>
    <row r="38" spans="1:3" x14ac:dyDescent="0.25">
      <c r="A38" s="10">
        <v>1.7407717139151007</v>
      </c>
      <c r="B38" s="10">
        <v>1.386443668376971</v>
      </c>
      <c r="C38">
        <f t="shared" si="0"/>
        <v>25.556613198206669</v>
      </c>
    </row>
    <row r="39" spans="1:3" x14ac:dyDescent="0.25">
      <c r="A39" s="10">
        <v>1.1436533552886319</v>
      </c>
      <c r="B39" s="10">
        <v>1.1774788597488333</v>
      </c>
      <c r="C39">
        <f t="shared" si="0"/>
        <v>-2.8727058817358864</v>
      </c>
    </row>
    <row r="40" spans="1:3" x14ac:dyDescent="0.25">
      <c r="A40" s="10">
        <v>1.4512047911360852</v>
      </c>
      <c r="B40" s="10">
        <v>1.3180739454891377</v>
      </c>
      <c r="C40">
        <f t="shared" si="0"/>
        <v>10.10040795530198</v>
      </c>
    </row>
    <row r="41" spans="1:3" x14ac:dyDescent="0.25">
      <c r="A41" s="10">
        <v>1.2710407288595307</v>
      </c>
      <c r="B41" s="10">
        <v>1.2192144645921996</v>
      </c>
      <c r="C41">
        <f t="shared" si="0"/>
        <v>4.2507914540421563</v>
      </c>
    </row>
    <row r="42" spans="1:3" x14ac:dyDescent="0.25">
      <c r="A42" s="10">
        <v>1.2732150899793948</v>
      </c>
      <c r="B42" s="10">
        <v>1.2513008144463664</v>
      </c>
      <c r="C42">
        <f t="shared" si="0"/>
        <v>1.7513195292471919</v>
      </c>
    </row>
    <row r="43" spans="1:3" x14ac:dyDescent="0.25">
      <c r="A43" s="10">
        <v>1.595561292805542</v>
      </c>
      <c r="B43" s="10">
        <v>1.595561292805542</v>
      </c>
      <c r="C43">
        <f t="shared" si="0"/>
        <v>0</v>
      </c>
    </row>
    <row r="44" spans="1:3" x14ac:dyDescent="0.25">
      <c r="A44" s="10">
        <v>1.0957680037373516</v>
      </c>
      <c r="B44" s="10">
        <v>1.19135378272006</v>
      </c>
      <c r="C44">
        <f t="shared" si="0"/>
        <v>-8.0232908451820286</v>
      </c>
    </row>
    <row r="45" spans="1:3" x14ac:dyDescent="0.25">
      <c r="A45" s="10">
        <v>1.2707764525554437</v>
      </c>
      <c r="B45" s="10">
        <v>1.2227524129703937</v>
      </c>
      <c r="C45">
        <f t="shared" si="0"/>
        <v>3.9275358670842198</v>
      </c>
    </row>
    <row r="46" spans="1:3" x14ac:dyDescent="0.25">
      <c r="A46" s="10">
        <v>2.1291879878120605</v>
      </c>
      <c r="B46" s="10">
        <v>2.1011265987140355</v>
      </c>
      <c r="C46">
        <f t="shared" si="0"/>
        <v>1.3355401390472899</v>
      </c>
    </row>
    <row r="47" spans="1:3" x14ac:dyDescent="0.25">
      <c r="A47" s="10">
        <v>3.5590952563217848</v>
      </c>
      <c r="B47" s="10">
        <v>2.2428966713082126</v>
      </c>
      <c r="C47">
        <f t="shared" si="0"/>
        <v>58.682979106918651</v>
      </c>
    </row>
    <row r="48" spans="1:3" x14ac:dyDescent="0.25">
      <c r="A48" s="10">
        <v>1.4653332608284297</v>
      </c>
      <c r="B48" s="10">
        <v>1.92495506313761</v>
      </c>
      <c r="C48">
        <f t="shared" si="0"/>
        <v>-23.877014643656803</v>
      </c>
    </row>
    <row r="49" spans="1:3" x14ac:dyDescent="0.25">
      <c r="A49" s="10">
        <v>1.7105412458867582</v>
      </c>
      <c r="B49" s="10">
        <v>1.7105412458867582</v>
      </c>
      <c r="C49">
        <f t="shared" si="0"/>
        <v>0</v>
      </c>
    </row>
    <row r="50" spans="1:3" x14ac:dyDescent="0.25">
      <c r="A50" s="10">
        <v>1.095952048080477</v>
      </c>
      <c r="B50" s="10">
        <v>1.2115709723874521</v>
      </c>
      <c r="C50">
        <f t="shared" si="0"/>
        <v>-9.5428932305255856</v>
      </c>
    </row>
    <row r="51" spans="1:3" x14ac:dyDescent="0.25">
      <c r="A51" s="10">
        <v>1.1484310137229248</v>
      </c>
      <c r="B51" s="10">
        <v>1.1614750502228277</v>
      </c>
      <c r="C51">
        <f t="shared" si="0"/>
        <v>-1.1230578304200722</v>
      </c>
    </row>
    <row r="52" spans="1:3" x14ac:dyDescent="0.25">
      <c r="A52" s="10">
        <v>1.3849048876748999</v>
      </c>
      <c r="B52" s="10">
        <v>1.3808701702770387</v>
      </c>
      <c r="C52">
        <f t="shared" si="0"/>
        <v>0.29218658529293451</v>
      </c>
    </row>
    <row r="53" spans="1:3" x14ac:dyDescent="0.25">
      <c r="A53" s="10">
        <v>1.296189766730576</v>
      </c>
      <c r="B53" s="10">
        <v>1.3013696574053457</v>
      </c>
      <c r="C53">
        <f t="shared" si="0"/>
        <v>-0.39803376736917012</v>
      </c>
    </row>
    <row r="54" spans="1:3" x14ac:dyDescent="0.25">
      <c r="A54" s="10">
        <v>1.2362741040916769</v>
      </c>
      <c r="B54" s="10">
        <v>1.2362741040916769</v>
      </c>
      <c r="C54">
        <f t="shared" si="0"/>
        <v>0</v>
      </c>
    </row>
    <row r="55" spans="1:3" x14ac:dyDescent="0.25">
      <c r="A55" s="10">
        <v>1.2769390545322934</v>
      </c>
      <c r="B55" s="10">
        <v>1.2690014575029591</v>
      </c>
      <c r="C55">
        <f t="shared" si="0"/>
        <v>0.62549944150208092</v>
      </c>
    </row>
    <row r="56" spans="1:3" x14ac:dyDescent="0.25">
      <c r="A56" s="10">
        <v>2.382164796879612</v>
      </c>
      <c r="B56" s="10">
        <v>2.3821187997550521</v>
      </c>
      <c r="C56">
        <f t="shared" si="0"/>
        <v>1.9309332752259051E-3</v>
      </c>
    </row>
    <row r="57" spans="1:3" x14ac:dyDescent="0.25">
      <c r="A57" s="4">
        <v>1.6170348797616991</v>
      </c>
      <c r="B57" s="4">
        <v>1.6797291024007599</v>
      </c>
      <c r="C57">
        <f t="shared" si="0"/>
        <v>-3.7324008109078295</v>
      </c>
    </row>
    <row r="58" spans="1:3" x14ac:dyDescent="0.25">
      <c r="A58" s="4">
        <v>1.8081146647332236</v>
      </c>
      <c r="B58" s="4">
        <v>1.7065681018412933</v>
      </c>
      <c r="C58">
        <f t="shared" si="0"/>
        <v>5.9503375682673987</v>
      </c>
    </row>
    <row r="59" spans="1:3" x14ac:dyDescent="0.25">
      <c r="A59" s="10">
        <v>1.3315873526779043</v>
      </c>
      <c r="B59" s="10">
        <v>1.6378084031619633</v>
      </c>
      <c r="C59">
        <f t="shared" si="0"/>
        <v>-18.697000814800237</v>
      </c>
    </row>
    <row r="60" spans="1:3" x14ac:dyDescent="0.25">
      <c r="A60" s="10">
        <v>1.9065855953313522</v>
      </c>
      <c r="B60" s="10">
        <v>1.6308845442401856</v>
      </c>
      <c r="C60">
        <f t="shared" si="0"/>
        <v>16.905001158105478</v>
      </c>
    </row>
    <row r="61" spans="1:3" x14ac:dyDescent="0.25">
      <c r="A61" s="10">
        <v>1.6236557708065023</v>
      </c>
      <c r="B61" s="10">
        <v>1.6290114386894727</v>
      </c>
      <c r="C61">
        <f t="shared" si="0"/>
        <v>-0.32876797275770375</v>
      </c>
    </row>
    <row r="62" spans="1:3" x14ac:dyDescent="0.25">
      <c r="A62" s="10">
        <v>1.7621666030543861</v>
      </c>
      <c r="B62" s="10">
        <v>1.8531208510658974</v>
      </c>
      <c r="C62">
        <f t="shared" si="0"/>
        <v>-4.9081660248545198</v>
      </c>
    </row>
    <row r="63" spans="1:3" x14ac:dyDescent="0.25">
      <c r="A63" s="10">
        <v>1.944182177221532</v>
      </c>
      <c r="B63" s="10">
        <v>1.8580646794047877</v>
      </c>
      <c r="C63">
        <f t="shared" si="0"/>
        <v>4.634795482164332</v>
      </c>
    </row>
    <row r="64" spans="1:3" x14ac:dyDescent="0.25">
      <c r="A64" s="10">
        <v>1.5397305724080435</v>
      </c>
      <c r="B64" s="10">
        <v>1.6280105468789838</v>
      </c>
      <c r="C64">
        <f t="shared" si="0"/>
        <v>-5.4225677247717829</v>
      </c>
    </row>
    <row r="65" spans="1:3" x14ac:dyDescent="0.25">
      <c r="A65" s="10">
        <v>1.1415325569846493</v>
      </c>
      <c r="B65" s="10">
        <v>1.2537846622721951</v>
      </c>
      <c r="C65">
        <f t="shared" si="0"/>
        <v>-8.9530609733345123</v>
      </c>
    </row>
    <row r="66" spans="1:3" x14ac:dyDescent="0.25">
      <c r="A66" s="10">
        <v>1.5383674115467669</v>
      </c>
      <c r="B66" s="10">
        <v>1.6003473484507913</v>
      </c>
      <c r="C66">
        <f t="shared" ref="C66:C129" si="1">(A66-B66)/B66%</f>
        <v>-3.8729052767215664</v>
      </c>
    </row>
    <row r="67" spans="1:3" x14ac:dyDescent="0.25">
      <c r="A67" s="10">
        <v>1.8223783932754583</v>
      </c>
      <c r="B67" s="10">
        <v>1.8223783932754583</v>
      </c>
      <c r="C67">
        <f t="shared" si="1"/>
        <v>0</v>
      </c>
    </row>
    <row r="68" spans="1:3" x14ac:dyDescent="0.25">
      <c r="A68" s="10">
        <v>1.0510872338615938</v>
      </c>
      <c r="B68" s="10">
        <v>1.1615330355043498</v>
      </c>
      <c r="C68">
        <f t="shared" si="1"/>
        <v>-9.5086233681506407</v>
      </c>
    </row>
    <row r="69" spans="1:3" x14ac:dyDescent="0.25">
      <c r="A69" s="10">
        <v>1.1538984495867648</v>
      </c>
      <c r="B69" s="10">
        <v>1.1443547571946342</v>
      </c>
      <c r="C69">
        <f t="shared" si="1"/>
        <v>0.83398022616053025</v>
      </c>
    </row>
    <row r="70" spans="1:3" x14ac:dyDescent="0.25">
      <c r="A70" s="10">
        <v>2.0876237038773593</v>
      </c>
      <c r="B70" s="10">
        <v>1.8326610419339431</v>
      </c>
      <c r="C70">
        <f t="shared" si="1"/>
        <v>13.912155936613518</v>
      </c>
    </row>
    <row r="71" spans="1:3" x14ac:dyDescent="0.25">
      <c r="A71" s="10">
        <v>1.9892027635229126</v>
      </c>
      <c r="B71" s="10">
        <v>1.853747713164956</v>
      </c>
      <c r="C71">
        <f t="shared" si="1"/>
        <v>7.3070919735183564</v>
      </c>
    </row>
    <row r="72" spans="1:3" x14ac:dyDescent="0.25">
      <c r="A72" s="10">
        <v>1.9245924368218226</v>
      </c>
      <c r="B72" s="10">
        <v>1.86851265263939</v>
      </c>
      <c r="C72">
        <f t="shared" si="1"/>
        <v>3.0013060978322175</v>
      </c>
    </row>
    <row r="73" spans="1:3" x14ac:dyDescent="0.25">
      <c r="A73" s="10">
        <v>1.2832090741470468</v>
      </c>
      <c r="B73" s="10">
        <v>1.2471776770427263</v>
      </c>
      <c r="C73">
        <f t="shared" si="1"/>
        <v>2.8890347997373662</v>
      </c>
    </row>
    <row r="74" spans="1:3" x14ac:dyDescent="0.25">
      <c r="A74" s="10">
        <v>1.2823649858603861</v>
      </c>
      <c r="B74" s="10">
        <v>1.2657760987241529</v>
      </c>
      <c r="C74">
        <f t="shared" si="1"/>
        <v>1.3105704202310395</v>
      </c>
    </row>
    <row r="75" spans="1:3" x14ac:dyDescent="0.25">
      <c r="A75" s="10">
        <v>1.153868375448579</v>
      </c>
      <c r="B75" s="10">
        <v>1.2007762733573357</v>
      </c>
      <c r="C75">
        <f t="shared" si="1"/>
        <v>-3.906464422186124</v>
      </c>
    </row>
    <row r="76" spans="1:3" x14ac:dyDescent="0.25">
      <c r="A76" s="10">
        <v>2.651760030880161</v>
      </c>
      <c r="B76" s="10">
        <v>1.7986565501051071</v>
      </c>
      <c r="C76">
        <f t="shared" si="1"/>
        <v>47.430037753744678</v>
      </c>
    </row>
    <row r="77" spans="1:3" x14ac:dyDescent="0.25">
      <c r="A77" s="10">
        <v>1.5514539636140849</v>
      </c>
      <c r="B77" s="10">
        <v>1.5417373473591571</v>
      </c>
      <c r="C77">
        <f t="shared" si="1"/>
        <v>0.63023810583374718</v>
      </c>
    </row>
    <row r="78" spans="1:3" x14ac:dyDescent="0.25">
      <c r="A78" s="10">
        <v>1.8364867209040232</v>
      </c>
      <c r="B78" s="10">
        <v>1.6604189820219424</v>
      </c>
      <c r="C78">
        <f t="shared" si="1"/>
        <v>10.603813904107373</v>
      </c>
    </row>
    <row r="79" spans="1:3" x14ac:dyDescent="0.25">
      <c r="A79" s="10">
        <v>2.145695603973254</v>
      </c>
      <c r="B79" s="10">
        <v>1.7340512139244442</v>
      </c>
      <c r="C79">
        <f t="shared" si="1"/>
        <v>23.738883070079034</v>
      </c>
    </row>
    <row r="80" spans="1:3" x14ac:dyDescent="0.25">
      <c r="A80" s="10">
        <v>2.0366671412479884</v>
      </c>
      <c r="B80" s="10">
        <v>1.7793324338139083</v>
      </c>
      <c r="C80">
        <f t="shared" si="1"/>
        <v>14.462429984626109</v>
      </c>
    </row>
    <row r="81" spans="1:3" x14ac:dyDescent="0.25">
      <c r="A81" s="10">
        <v>2.0802487238359548</v>
      </c>
      <c r="B81" s="10">
        <v>1.8620240539619735</v>
      </c>
      <c r="C81">
        <f t="shared" si="1"/>
        <v>11.719755682513755</v>
      </c>
    </row>
    <row r="82" spans="1:3" x14ac:dyDescent="0.25">
      <c r="A82" s="10">
        <v>1.4545855396180267</v>
      </c>
      <c r="B82" s="10">
        <v>1.5183891460934527</v>
      </c>
      <c r="C82">
        <f t="shared" si="1"/>
        <v>-4.2020589148428353</v>
      </c>
    </row>
    <row r="83" spans="1:3" x14ac:dyDescent="0.25">
      <c r="A83" s="10">
        <v>2.0678509256453412</v>
      </c>
      <c r="B83" s="10">
        <v>1.5934154011469421</v>
      </c>
      <c r="C83">
        <f t="shared" si="1"/>
        <v>29.774754540272415</v>
      </c>
    </row>
    <row r="84" spans="1:3" x14ac:dyDescent="0.25">
      <c r="A84" s="10">
        <v>1.3945520489635921</v>
      </c>
      <c r="B84" s="10">
        <v>1.5662240012719333</v>
      </c>
      <c r="C84">
        <f t="shared" si="1"/>
        <v>-10.960881212963542</v>
      </c>
    </row>
    <row r="85" spans="1:3" x14ac:dyDescent="0.25">
      <c r="A85" s="10">
        <v>1.8428444361948473</v>
      </c>
      <c r="B85" s="10">
        <v>2.0101049827968351</v>
      </c>
      <c r="C85">
        <f t="shared" si="1"/>
        <v>-8.3209856218187959</v>
      </c>
    </row>
    <row r="86" spans="1:3" x14ac:dyDescent="0.25">
      <c r="A86" s="10">
        <v>2.3601705101225021</v>
      </c>
      <c r="B86" s="10">
        <v>1.8132241056590515</v>
      </c>
      <c r="C86">
        <f t="shared" si="1"/>
        <v>30.164302512658931</v>
      </c>
    </row>
    <row r="87" spans="1:3" x14ac:dyDescent="0.25">
      <c r="A87" s="10">
        <v>1.52857677719979</v>
      </c>
      <c r="B87" s="10">
        <v>1.6423095767421607</v>
      </c>
      <c r="C87">
        <f t="shared" si="1"/>
        <v>-6.9251742273817669</v>
      </c>
    </row>
    <row r="88" spans="1:3" x14ac:dyDescent="0.25">
      <c r="A88" s="10">
        <v>1.4592238521828589</v>
      </c>
      <c r="B88" s="10">
        <v>1.3472001933777933</v>
      </c>
      <c r="C88">
        <f t="shared" si="1"/>
        <v>8.3152941452741445</v>
      </c>
    </row>
    <row r="89" spans="1:3" x14ac:dyDescent="0.25">
      <c r="A89" s="10">
        <v>1.5110971479464079</v>
      </c>
      <c r="B89" s="10">
        <v>1.5790183341482851</v>
      </c>
      <c r="C89">
        <f t="shared" si="1"/>
        <v>-4.3014817961891181</v>
      </c>
    </row>
    <row r="90" spans="1:3" x14ac:dyDescent="0.25">
      <c r="A90" s="10">
        <v>2.038796713519115</v>
      </c>
      <c r="B90" s="10">
        <v>1.6179284145780293</v>
      </c>
      <c r="C90">
        <f t="shared" si="1"/>
        <v>26.012788646823541</v>
      </c>
    </row>
    <row r="91" spans="1:3" x14ac:dyDescent="0.25">
      <c r="A91" s="10">
        <v>2.7487981371002341</v>
      </c>
      <c r="B91" s="10">
        <v>1.6429664791845195</v>
      </c>
      <c r="C91">
        <f t="shared" si="1"/>
        <v>67.307012767819216</v>
      </c>
    </row>
    <row r="92" spans="1:3" x14ac:dyDescent="0.25">
      <c r="A92" s="10">
        <v>1.5298348586039714</v>
      </c>
      <c r="B92" s="10">
        <v>1.6098425062089878</v>
      </c>
      <c r="C92">
        <f t="shared" si="1"/>
        <v>-4.9699052731205464</v>
      </c>
    </row>
    <row r="93" spans="1:3" x14ac:dyDescent="0.25">
      <c r="A93" s="10">
        <v>1.4737115175847313</v>
      </c>
      <c r="B93" s="10">
        <v>2.0551887587413571</v>
      </c>
      <c r="C93">
        <f t="shared" si="1"/>
        <v>-28.293130676363532</v>
      </c>
    </row>
    <row r="94" spans="1:3" x14ac:dyDescent="0.25">
      <c r="A94" s="10">
        <v>1.3709775357678624</v>
      </c>
      <c r="B94" s="10">
        <v>1.7642565890519517</v>
      </c>
      <c r="C94">
        <f t="shared" si="1"/>
        <v>-22.291488422068092</v>
      </c>
    </row>
    <row r="95" spans="1:3" x14ac:dyDescent="0.25">
      <c r="A95" s="10">
        <v>2.0959836755428034</v>
      </c>
      <c r="B95" s="10">
        <v>2.1067115931873013</v>
      </c>
      <c r="C95">
        <f t="shared" si="1"/>
        <v>-0.50922573736195742</v>
      </c>
    </row>
    <row r="96" spans="1:3" x14ac:dyDescent="0.25">
      <c r="A96" s="10">
        <v>0.86654118721318119</v>
      </c>
      <c r="B96" s="10">
        <v>1.7671543497599154</v>
      </c>
      <c r="C96">
        <f t="shared" si="1"/>
        <v>-50.964035069663893</v>
      </c>
    </row>
    <row r="97" spans="1:3" x14ac:dyDescent="0.25">
      <c r="A97" s="10">
        <v>1.3371812742662765</v>
      </c>
      <c r="B97" s="10">
        <v>1.4769005050650925</v>
      </c>
      <c r="C97">
        <f t="shared" si="1"/>
        <v>-9.4603008340536814</v>
      </c>
    </row>
    <row r="98" spans="1:3" x14ac:dyDescent="0.25">
      <c r="A98" s="10">
        <v>2.0358933111980377</v>
      </c>
      <c r="B98" s="10">
        <v>1.5560095615113458</v>
      </c>
      <c r="C98">
        <f t="shared" si="1"/>
        <v>30.840668435262234</v>
      </c>
    </row>
    <row r="99" spans="1:3" x14ac:dyDescent="0.25">
      <c r="A99" s="10">
        <v>1.3642253875489398</v>
      </c>
      <c r="B99" s="10">
        <v>1.3595792109087521</v>
      </c>
      <c r="C99">
        <f t="shared" si="1"/>
        <v>0.34173636982005645</v>
      </c>
    </row>
    <row r="100" spans="1:3" x14ac:dyDescent="0.25">
      <c r="A100" s="10">
        <v>1.2942301591043313</v>
      </c>
      <c r="B100" s="10">
        <v>1.3277817970632431</v>
      </c>
      <c r="C100">
        <f t="shared" si="1"/>
        <v>-2.5268939544976847</v>
      </c>
    </row>
    <row r="101" spans="1:3" x14ac:dyDescent="0.25">
      <c r="A101" s="10">
        <v>0.91815982991057399</v>
      </c>
      <c r="B101" s="10">
        <v>1.2316778117341745</v>
      </c>
      <c r="C101">
        <f t="shared" si="1"/>
        <v>-25.454544917243759</v>
      </c>
    </row>
    <row r="102" spans="1:3" x14ac:dyDescent="0.25">
      <c r="A102" s="10">
        <v>1.3700497617673408</v>
      </c>
      <c r="B102" s="10">
        <v>1.2709731107689088</v>
      </c>
      <c r="C102">
        <f t="shared" si="1"/>
        <v>7.7953380885055035</v>
      </c>
    </row>
    <row r="103" spans="1:3" x14ac:dyDescent="0.25">
      <c r="A103" s="10">
        <v>2.4381964006801358</v>
      </c>
      <c r="B103" s="10">
        <v>1.714617679571397</v>
      </c>
      <c r="C103">
        <f t="shared" si="1"/>
        <v>42.20058673894065</v>
      </c>
    </row>
    <row r="104" spans="1:3" x14ac:dyDescent="0.25">
      <c r="A104" s="10">
        <v>2.8049720708455501</v>
      </c>
      <c r="B104" s="10">
        <v>1.9259094372674437</v>
      </c>
      <c r="C104">
        <f t="shared" si="1"/>
        <v>45.644027521115177</v>
      </c>
    </row>
    <row r="105" spans="1:3" x14ac:dyDescent="0.25">
      <c r="A105" s="10">
        <v>1.3007100346542113</v>
      </c>
      <c r="B105" s="10">
        <v>1.2614679799012642</v>
      </c>
      <c r="C105">
        <f t="shared" si="1"/>
        <v>3.110824482125861</v>
      </c>
    </row>
    <row r="106" spans="1:3" x14ac:dyDescent="0.25">
      <c r="A106" s="10">
        <v>1.2894251676037993</v>
      </c>
      <c r="B106" s="10">
        <v>1.2760892689015435</v>
      </c>
      <c r="C106">
        <f t="shared" si="1"/>
        <v>1.0450600147852784</v>
      </c>
    </row>
    <row r="107" spans="1:3" x14ac:dyDescent="0.25">
      <c r="A107" s="10">
        <v>1.3768299691222008</v>
      </c>
      <c r="B107" s="10">
        <v>1.3343530149894525</v>
      </c>
      <c r="C107">
        <f t="shared" si="1"/>
        <v>3.1833370671466641</v>
      </c>
    </row>
    <row r="108" spans="1:3" x14ac:dyDescent="0.25">
      <c r="A108" s="10">
        <v>1.0674487654871248</v>
      </c>
      <c r="B108" s="10">
        <v>1.2246337844671717</v>
      </c>
      <c r="C108">
        <f t="shared" si="1"/>
        <v>-12.835267242642415</v>
      </c>
    </row>
    <row r="109" spans="1:3" x14ac:dyDescent="0.25">
      <c r="A109" s="10">
        <v>2.3108283817491415</v>
      </c>
      <c r="B109" s="10">
        <v>1.7555783533716882</v>
      </c>
      <c r="C109">
        <f t="shared" si="1"/>
        <v>31.627755452273835</v>
      </c>
    </row>
    <row r="110" spans="1:3" x14ac:dyDescent="0.25">
      <c r="A110" s="10">
        <v>1.2950411684337151</v>
      </c>
      <c r="B110" s="10">
        <v>1.2537394140785125</v>
      </c>
      <c r="C110">
        <f t="shared" si="1"/>
        <v>3.2942853906813632</v>
      </c>
    </row>
    <row r="111" spans="1:3" x14ac:dyDescent="0.25">
      <c r="A111" s="10">
        <v>1.2875931258546633</v>
      </c>
      <c r="B111" s="10">
        <v>1.271852671535753</v>
      </c>
      <c r="C111">
        <f t="shared" si="1"/>
        <v>1.2376004447043283</v>
      </c>
    </row>
    <row r="112" spans="1:3" x14ac:dyDescent="0.25">
      <c r="A112" s="10">
        <v>1.8421295887152842</v>
      </c>
      <c r="B112" s="10">
        <v>1.7084116256062436</v>
      </c>
      <c r="C112">
        <f t="shared" si="1"/>
        <v>7.8270342524501215</v>
      </c>
    </row>
    <row r="113" spans="1:3" x14ac:dyDescent="0.25">
      <c r="A113" s="10">
        <v>1.6356634946826734</v>
      </c>
      <c r="B113" s="10">
        <v>1.635654917452521</v>
      </c>
      <c r="C113">
        <f t="shared" si="1"/>
        <v>5.2439118183375674E-4</v>
      </c>
    </row>
    <row r="114" spans="1:3" x14ac:dyDescent="0.25">
      <c r="A114" s="10">
        <v>1.4068429194539676</v>
      </c>
      <c r="B114" s="10">
        <v>1.447296155595307</v>
      </c>
      <c r="C114">
        <f t="shared" si="1"/>
        <v>-2.7950904163564281</v>
      </c>
    </row>
    <row r="115" spans="1:3" x14ac:dyDescent="0.25">
      <c r="A115" s="10">
        <v>1.3451062298561607</v>
      </c>
      <c r="B115" s="10">
        <v>1.3073602419069343</v>
      </c>
      <c r="C115">
        <f t="shared" si="1"/>
        <v>2.8871910541022348</v>
      </c>
    </row>
    <row r="116" spans="1:3" x14ac:dyDescent="0.25">
      <c r="A116" s="10">
        <v>1.299817964234125</v>
      </c>
      <c r="B116" s="10">
        <v>1.3033066380753877</v>
      </c>
      <c r="C116">
        <f t="shared" si="1"/>
        <v>-0.26767866742507351</v>
      </c>
    </row>
    <row r="117" spans="1:3" x14ac:dyDescent="0.25">
      <c r="A117" s="10">
        <v>2.2470781327015037</v>
      </c>
      <c r="B117" s="10">
        <v>1.9449782847534276</v>
      </c>
      <c r="C117">
        <f t="shared" si="1"/>
        <v>15.532299271216512</v>
      </c>
    </row>
    <row r="118" spans="1:3" x14ac:dyDescent="0.25">
      <c r="A118" s="10">
        <v>1.8222655496981706</v>
      </c>
      <c r="B118" s="10">
        <v>1.9229498708810422</v>
      </c>
      <c r="C118">
        <f t="shared" si="1"/>
        <v>-5.2359306244806509</v>
      </c>
    </row>
    <row r="119" spans="1:3" x14ac:dyDescent="0.25">
      <c r="A119" s="10">
        <v>1.3915075577533189</v>
      </c>
      <c r="B119" s="10">
        <v>1.3914986594035894</v>
      </c>
      <c r="C119">
        <f t="shared" si="1"/>
        <v>6.3947957616548943E-4</v>
      </c>
    </row>
    <row r="120" spans="1:3" x14ac:dyDescent="0.25">
      <c r="A120" s="10">
        <v>1.2236328215686878</v>
      </c>
      <c r="B120" s="10">
        <v>1.2363148449245158</v>
      </c>
      <c r="C120">
        <f t="shared" si="1"/>
        <v>-1.0257923705997667</v>
      </c>
    </row>
    <row r="121" spans="1:3" x14ac:dyDescent="0.25">
      <c r="A121" s="10">
        <v>1.2681518237826681</v>
      </c>
      <c r="B121" s="10">
        <v>1.2681518237826681</v>
      </c>
      <c r="C121">
        <f t="shared" si="1"/>
        <v>0</v>
      </c>
    </row>
    <row r="122" spans="1:3" x14ac:dyDescent="0.25">
      <c r="A122" s="10">
        <v>1.2620847307981176</v>
      </c>
      <c r="B122" s="10">
        <v>1.2593091352888721</v>
      </c>
      <c r="C122">
        <f t="shared" si="1"/>
        <v>0.22040620777429296</v>
      </c>
    </row>
    <row r="123" spans="1:3" x14ac:dyDescent="0.25">
      <c r="A123" s="10">
        <v>1.4917823020008696</v>
      </c>
      <c r="B123" s="10">
        <v>1.3405209035639509</v>
      </c>
      <c r="C123">
        <f t="shared" si="1"/>
        <v>11.283777674392869</v>
      </c>
    </row>
    <row r="124" spans="1:3" x14ac:dyDescent="0.25">
      <c r="A124" s="10">
        <v>1.4013522079604721</v>
      </c>
      <c r="B124" s="10">
        <v>1.9914301880829135</v>
      </c>
      <c r="C124">
        <f t="shared" si="1"/>
        <v>-29.630864473862914</v>
      </c>
    </row>
    <row r="125" spans="1:3" x14ac:dyDescent="0.25">
      <c r="A125" s="10">
        <v>1.4878865614866494</v>
      </c>
      <c r="B125" s="10">
        <v>2.0433494476660363</v>
      </c>
      <c r="C125">
        <f t="shared" si="1"/>
        <v>-27.183939918541597</v>
      </c>
    </row>
    <row r="126" spans="1:3" x14ac:dyDescent="0.25">
      <c r="A126" s="10">
        <v>1.1146484454852623</v>
      </c>
      <c r="B126" s="10">
        <v>1.7959697788982678</v>
      </c>
      <c r="C126">
        <f t="shared" si="1"/>
        <v>-37.936124617361877</v>
      </c>
    </row>
    <row r="127" spans="1:3" x14ac:dyDescent="0.25">
      <c r="A127" s="10">
        <v>1.432918378740758</v>
      </c>
      <c r="B127" s="10">
        <v>1.7174797006579203</v>
      </c>
      <c r="C127">
        <f t="shared" si="1"/>
        <v>-16.568540624273727</v>
      </c>
    </row>
    <row r="128" spans="1:3" x14ac:dyDescent="0.25">
      <c r="A128" s="10">
        <v>2.0668641837239332</v>
      </c>
      <c r="B128" s="10">
        <v>1.556952764115646</v>
      </c>
      <c r="C128">
        <f t="shared" si="1"/>
        <v>32.750603060068975</v>
      </c>
    </row>
    <row r="129" spans="1:3" x14ac:dyDescent="0.25">
      <c r="A129" s="10">
        <v>1.9954733518460601</v>
      </c>
      <c r="B129" s="10">
        <v>1.6281413003939258</v>
      </c>
      <c r="C129">
        <f t="shared" si="1"/>
        <v>22.561435629896437</v>
      </c>
    </row>
    <row r="130" spans="1:3" x14ac:dyDescent="0.25">
      <c r="A130" s="10">
        <v>2.5000455054601707</v>
      </c>
      <c r="B130" s="10">
        <v>1.9767804624810759</v>
      </c>
      <c r="C130">
        <f t="shared" ref="C130:C193" si="2">(A130-B130)/B130%</f>
        <v>26.470569337899057</v>
      </c>
    </row>
    <row r="131" spans="1:3" x14ac:dyDescent="0.25">
      <c r="A131" s="10">
        <v>1.0692607725052661</v>
      </c>
      <c r="B131" s="10">
        <v>1.0692506097698615</v>
      </c>
      <c r="C131">
        <f t="shared" si="2"/>
        <v>9.5045402001109694E-4</v>
      </c>
    </row>
    <row r="132" spans="1:3" x14ac:dyDescent="0.25">
      <c r="A132" s="10">
        <v>1.2964965534746966</v>
      </c>
      <c r="B132" s="10">
        <v>1.2584629036513455</v>
      </c>
      <c r="C132">
        <f t="shared" si="2"/>
        <v>3.0222305093776729</v>
      </c>
    </row>
    <row r="133" spans="1:3" x14ac:dyDescent="0.25">
      <c r="A133" s="10">
        <v>1.1432791404859908</v>
      </c>
      <c r="B133" s="10">
        <v>1.2125748529884344</v>
      </c>
      <c r="C133">
        <f t="shared" si="2"/>
        <v>-5.7147575122197054</v>
      </c>
    </row>
    <row r="134" spans="1:3" x14ac:dyDescent="0.25">
      <c r="A134" s="10">
        <v>1.5119597716770861</v>
      </c>
      <c r="B134" s="10">
        <v>1.5119597716770861</v>
      </c>
      <c r="C134">
        <f t="shared" si="2"/>
        <v>0</v>
      </c>
    </row>
    <row r="135" spans="1:3" x14ac:dyDescent="0.25">
      <c r="A135" s="10">
        <v>1.7891539879446146</v>
      </c>
      <c r="B135" s="10">
        <v>1.7817373973600876</v>
      </c>
      <c r="C135">
        <f t="shared" si="2"/>
        <v>0.41625609899167648</v>
      </c>
    </row>
    <row r="136" spans="1:3" x14ac:dyDescent="0.25">
      <c r="A136" s="4">
        <v>2.0504993961240099</v>
      </c>
      <c r="B136" s="4">
        <v>2.1308332136714401</v>
      </c>
      <c r="C136">
        <f t="shared" si="2"/>
        <v>-3.7700659550455606</v>
      </c>
    </row>
    <row r="137" spans="1:3" x14ac:dyDescent="0.25">
      <c r="A137" s="4">
        <v>1.9723274114841078</v>
      </c>
      <c r="B137" s="4">
        <v>2.1040084445335712</v>
      </c>
      <c r="C137">
        <f t="shared" si="2"/>
        <v>-6.2585791131962463</v>
      </c>
    </row>
    <row r="138" spans="1:3" x14ac:dyDescent="0.25">
      <c r="A138" s="4">
        <v>2.1590229804780097</v>
      </c>
      <c r="B138" s="4">
        <v>2.1206140963960554</v>
      </c>
      <c r="C138">
        <f t="shared" si="2"/>
        <v>1.8112151639107512</v>
      </c>
    </row>
    <row r="139" spans="1:3" x14ac:dyDescent="0.25">
      <c r="A139" s="10">
        <v>1.3639221447334446</v>
      </c>
      <c r="B139" s="10">
        <v>1.2979237363658966</v>
      </c>
      <c r="C139">
        <f t="shared" si="2"/>
        <v>5.0849219039894686</v>
      </c>
    </row>
    <row r="140" spans="1:3" x14ac:dyDescent="0.25">
      <c r="A140" s="10">
        <v>2.3646260748319592</v>
      </c>
      <c r="B140" s="10">
        <v>1.6154805839824391</v>
      </c>
      <c r="C140">
        <f t="shared" si="2"/>
        <v>46.372918268243545</v>
      </c>
    </row>
    <row r="141" spans="1:3" x14ac:dyDescent="0.25">
      <c r="A141" s="10">
        <v>1.5676006457463558</v>
      </c>
      <c r="B141" s="10">
        <v>1.7867866135933383</v>
      </c>
      <c r="C141">
        <f t="shared" si="2"/>
        <v>-12.267047792919492</v>
      </c>
    </row>
    <row r="142" spans="1:3" x14ac:dyDescent="0.25">
      <c r="A142" s="10">
        <v>1.6847640464994877</v>
      </c>
      <c r="B142" s="10">
        <v>1.6847592860435177</v>
      </c>
      <c r="C142">
        <f t="shared" si="2"/>
        <v>2.8256000780188604E-4</v>
      </c>
    </row>
    <row r="143" spans="1:3" x14ac:dyDescent="0.25">
      <c r="A143" s="10">
        <v>1.8289011742277099</v>
      </c>
      <c r="B143" s="10">
        <v>1.6552538778615793</v>
      </c>
      <c r="C143">
        <f t="shared" si="2"/>
        <v>10.490674493417615</v>
      </c>
    </row>
    <row r="144" spans="1:3" x14ac:dyDescent="0.25">
      <c r="A144" s="10">
        <v>1.3164512295120141</v>
      </c>
      <c r="B144" s="10">
        <v>1.4773005568322621</v>
      </c>
      <c r="C144">
        <f t="shared" si="2"/>
        <v>-10.888057042715339</v>
      </c>
    </row>
    <row r="145" spans="1:3" x14ac:dyDescent="0.25">
      <c r="A145" s="10">
        <v>0.95437806207215659</v>
      </c>
      <c r="B145" s="10">
        <v>1.2890178735562707</v>
      </c>
      <c r="C145">
        <f t="shared" si="2"/>
        <v>-25.960835636892806</v>
      </c>
    </row>
    <row r="146" spans="1:3" x14ac:dyDescent="0.25">
      <c r="A146" s="10">
        <v>1.1599982897016816</v>
      </c>
      <c r="B146" s="10">
        <v>1.1873776072715698</v>
      </c>
      <c r="C146">
        <f t="shared" si="2"/>
        <v>-2.3058644025468955</v>
      </c>
    </row>
    <row r="147" spans="1:3" x14ac:dyDescent="0.25">
      <c r="A147" s="10">
        <v>1.3520889602194759</v>
      </c>
      <c r="B147" s="10">
        <v>1.539218927917849</v>
      </c>
      <c r="C147">
        <f t="shared" si="2"/>
        <v>-12.157462743231063</v>
      </c>
    </row>
    <row r="148" spans="1:3" x14ac:dyDescent="0.25">
      <c r="A148" s="10">
        <v>1.7647649058328594</v>
      </c>
      <c r="B148" s="10">
        <v>1.6865931145849276</v>
      </c>
      <c r="C148">
        <f t="shared" si="2"/>
        <v>4.6348932989193425</v>
      </c>
    </row>
    <row r="149" spans="1:3" x14ac:dyDescent="0.25">
      <c r="A149" s="10">
        <v>1.4050401565010706</v>
      </c>
      <c r="B149" s="10">
        <v>1.3680756877032123</v>
      </c>
      <c r="C149">
        <f t="shared" si="2"/>
        <v>2.7019315619822133</v>
      </c>
    </row>
    <row r="150" spans="1:3" x14ac:dyDescent="0.25">
      <c r="A150" s="10">
        <v>1.3323167112299679</v>
      </c>
      <c r="B150" s="10">
        <v>1.3508418366669588</v>
      </c>
      <c r="C150">
        <f t="shared" si="2"/>
        <v>-1.3713763472635299</v>
      </c>
    </row>
    <row r="151" spans="1:3" x14ac:dyDescent="0.25">
      <c r="A151" s="10">
        <v>1.5166887375211751</v>
      </c>
      <c r="B151" s="10">
        <v>1.3689225038065509</v>
      </c>
      <c r="C151">
        <f t="shared" si="2"/>
        <v>10.794346159386809</v>
      </c>
    </row>
    <row r="152" spans="1:3" x14ac:dyDescent="0.25">
      <c r="A152" s="10">
        <v>1.1288353689665738</v>
      </c>
      <c r="B152" s="10">
        <v>1.190861506498077</v>
      </c>
      <c r="C152">
        <f t="shared" si="2"/>
        <v>-5.2085097379544338</v>
      </c>
    </row>
    <row r="153" spans="1:3" x14ac:dyDescent="0.25">
      <c r="A153" s="10">
        <v>2.0341696921215107</v>
      </c>
      <c r="B153" s="10">
        <v>1.6809495219141071</v>
      </c>
      <c r="C153">
        <f t="shared" si="2"/>
        <v>21.013133684418417</v>
      </c>
    </row>
    <row r="154" spans="1:3" x14ac:dyDescent="0.25">
      <c r="A154" s="10">
        <v>1.2889207546669068</v>
      </c>
      <c r="B154" s="10">
        <v>1.2886438769521513</v>
      </c>
      <c r="C154">
        <f t="shared" si="2"/>
        <v>2.1485976048739374E-2</v>
      </c>
    </row>
    <row r="155" spans="1:3" x14ac:dyDescent="0.25">
      <c r="A155" s="10">
        <v>1.2607826272856963</v>
      </c>
      <c r="B155" s="10">
        <v>1.2689817362790552</v>
      </c>
      <c r="C155">
        <f t="shared" si="2"/>
        <v>-0.64611717875471664</v>
      </c>
    </row>
    <row r="156" spans="1:3" x14ac:dyDescent="0.25">
      <c r="A156" s="10">
        <v>1.3844104744462187</v>
      </c>
      <c r="B156" s="10">
        <v>1.3379428283188672</v>
      </c>
      <c r="C156">
        <f t="shared" si="2"/>
        <v>3.4730666470807496</v>
      </c>
    </row>
    <row r="157" spans="1:3" x14ac:dyDescent="0.25">
      <c r="A157" s="10">
        <v>1.2679265923874206</v>
      </c>
      <c r="B157" s="10">
        <v>1.2740920862878353</v>
      </c>
      <c r="C157">
        <f t="shared" si="2"/>
        <v>-0.48391273807989832</v>
      </c>
    </row>
    <row r="158" spans="1:3" x14ac:dyDescent="0.25">
      <c r="A158" s="10">
        <v>1.2704581478530608</v>
      </c>
      <c r="B158" s="10">
        <v>1.2635400380688369</v>
      </c>
      <c r="C158">
        <f t="shared" si="2"/>
        <v>0.5475180505397661</v>
      </c>
    </row>
    <row r="159" spans="1:3" x14ac:dyDescent="0.25">
      <c r="A159" s="10">
        <v>1.4566146191693723</v>
      </c>
      <c r="B159" s="10">
        <v>1.3532652013961488</v>
      </c>
      <c r="C159">
        <f t="shared" si="2"/>
        <v>7.6370409633380829</v>
      </c>
    </row>
    <row r="160" spans="1:3" x14ac:dyDescent="0.25">
      <c r="A160" s="10">
        <v>2.4501015965710398</v>
      </c>
      <c r="B160" s="10">
        <v>1.94816130624307</v>
      </c>
      <c r="C160">
        <f t="shared" si="2"/>
        <v>25.764821871754346</v>
      </c>
    </row>
    <row r="161" spans="1:3" x14ac:dyDescent="0.25">
      <c r="A161" s="10">
        <v>2.0706400993994953</v>
      </c>
      <c r="B161" s="10">
        <v>1.9586548949913674</v>
      </c>
      <c r="C161">
        <f t="shared" si="2"/>
        <v>5.7174546008331673</v>
      </c>
    </row>
    <row r="162" spans="1:3" x14ac:dyDescent="0.25">
      <c r="A162" s="10">
        <v>1.9884670538644242</v>
      </c>
      <c r="B162" s="10">
        <v>1.963214019874882</v>
      </c>
      <c r="C162">
        <f t="shared" si="2"/>
        <v>1.286310801262089</v>
      </c>
    </row>
    <row r="163" spans="1:3" x14ac:dyDescent="0.25">
      <c r="A163" s="10">
        <v>1.172884158313527</v>
      </c>
      <c r="B163" s="10">
        <v>1.172884158313527</v>
      </c>
      <c r="C163">
        <f t="shared" si="2"/>
        <v>0</v>
      </c>
    </row>
    <row r="164" spans="1:3" x14ac:dyDescent="0.25">
      <c r="A164" s="10">
        <v>1.1468440602799317</v>
      </c>
      <c r="B164" s="10">
        <v>1.1313369781312128</v>
      </c>
      <c r="C164">
        <f t="shared" si="2"/>
        <v>1.3706864045347558</v>
      </c>
    </row>
    <row r="165" spans="1:3" x14ac:dyDescent="0.25">
      <c r="A165" s="10">
        <v>2.0738853377029707</v>
      </c>
      <c r="B165" s="10">
        <v>2.0338442468136337</v>
      </c>
      <c r="C165">
        <f t="shared" si="2"/>
        <v>1.968739295158328</v>
      </c>
    </row>
    <row r="166" spans="1:3" x14ac:dyDescent="0.25">
      <c r="A166" s="10">
        <v>2.0260764942545091</v>
      </c>
      <c r="B166" s="10">
        <v>2.0326077252165029</v>
      </c>
      <c r="C166">
        <f t="shared" si="2"/>
        <v>-0.32132274619285645</v>
      </c>
    </row>
    <row r="167" spans="1:3" x14ac:dyDescent="0.25">
      <c r="A167" s="10">
        <v>2.3445609267654559</v>
      </c>
      <c r="B167" s="10">
        <v>2.1559736263128628</v>
      </c>
      <c r="C167">
        <f t="shared" si="2"/>
        <v>8.7471988595293855</v>
      </c>
    </row>
    <row r="168" spans="1:3" x14ac:dyDescent="0.25">
      <c r="A168" s="10">
        <v>1.4246330688834132</v>
      </c>
      <c r="B168" s="10">
        <v>1.3265478301905562</v>
      </c>
      <c r="C168">
        <f t="shared" si="2"/>
        <v>7.3940220217138526</v>
      </c>
    </row>
    <row r="169" spans="1:3" x14ac:dyDescent="0.25">
      <c r="A169" s="10">
        <v>1.6473149601495654</v>
      </c>
      <c r="B169" s="10">
        <v>1.7321032590969754</v>
      </c>
      <c r="C169">
        <f t="shared" si="2"/>
        <v>-4.8951064841026888</v>
      </c>
    </row>
    <row r="170" spans="1:3" x14ac:dyDescent="0.25">
      <c r="A170" s="10">
        <v>0.49269544140440574</v>
      </c>
      <c r="B170" s="10">
        <v>1.4043154797053623</v>
      </c>
      <c r="C170">
        <f t="shared" si="2"/>
        <v>-64.915615577507012</v>
      </c>
    </row>
    <row r="171" spans="1:3" x14ac:dyDescent="0.25">
      <c r="A171" s="10">
        <v>2.3650410838244769</v>
      </c>
      <c r="B171" s="10">
        <v>1.5313471720651379</v>
      </c>
      <c r="C171">
        <f t="shared" si="2"/>
        <v>54.441861843453786</v>
      </c>
    </row>
    <row r="172" spans="1:3" x14ac:dyDescent="0.25">
      <c r="A172" s="10">
        <v>1.4916715278282213</v>
      </c>
      <c r="B172" s="10">
        <v>1.4117663003375214</v>
      </c>
      <c r="C172">
        <f t="shared" si="2"/>
        <v>5.6599472215476752</v>
      </c>
    </row>
    <row r="173" spans="1:3" x14ac:dyDescent="0.25">
      <c r="A173" s="10">
        <v>1.3488313295717533</v>
      </c>
      <c r="B173" s="10">
        <v>1.3144011825066353</v>
      </c>
      <c r="C173">
        <f t="shared" si="2"/>
        <v>2.6194549672770275</v>
      </c>
    </row>
    <row r="174" spans="1:3" x14ac:dyDescent="0.25">
      <c r="A174" s="10">
        <v>1.3072766587653366</v>
      </c>
      <c r="B174" s="10">
        <v>1.3105398562217836</v>
      </c>
      <c r="C174">
        <f t="shared" si="2"/>
        <v>-0.24899643005552008</v>
      </c>
    </row>
    <row r="175" spans="1:3" x14ac:dyDescent="0.25">
      <c r="A175" s="10">
        <v>0.987976993725735</v>
      </c>
      <c r="B175" s="10">
        <v>1.4711860766581526</v>
      </c>
      <c r="C175">
        <f t="shared" si="2"/>
        <v>-32.844865146497504</v>
      </c>
    </row>
    <row r="176" spans="1:3" x14ac:dyDescent="0.25">
      <c r="A176" s="10">
        <v>1.9357268425765346</v>
      </c>
      <c r="B176" s="10">
        <v>1.6341423709047815</v>
      </c>
      <c r="C176">
        <f t="shared" si="2"/>
        <v>18.455214003463709</v>
      </c>
    </row>
    <row r="177" spans="1:3" x14ac:dyDescent="0.25">
      <c r="A177" s="10">
        <v>2.1627096065337303</v>
      </c>
      <c r="B177" s="10">
        <v>1.945983419363305</v>
      </c>
      <c r="C177">
        <f t="shared" si="2"/>
        <v>11.137103482687163</v>
      </c>
    </row>
    <row r="178" spans="1:3" x14ac:dyDescent="0.25">
      <c r="A178" s="10">
        <v>1.3144849917879726</v>
      </c>
      <c r="B178" s="10">
        <v>3.0845592596911993</v>
      </c>
      <c r="C178">
        <f t="shared" si="2"/>
        <v>-57.384997948797128</v>
      </c>
    </row>
    <row r="179" spans="1:3" x14ac:dyDescent="0.25">
      <c r="A179" s="10">
        <v>1.8841785358054681</v>
      </c>
      <c r="B179" s="10">
        <v>2.9158295896782072</v>
      </c>
      <c r="C179">
        <f t="shared" si="2"/>
        <v>-35.38104755931888</v>
      </c>
    </row>
    <row r="180" spans="1:3" x14ac:dyDescent="0.25">
      <c r="A180" s="10">
        <v>1.4944433761446714</v>
      </c>
      <c r="B180" s="10">
        <v>1.8585669084660905</v>
      </c>
      <c r="C180">
        <f t="shared" si="2"/>
        <v>-19.591628940705554</v>
      </c>
    </row>
    <row r="181" spans="1:3" x14ac:dyDescent="0.25">
      <c r="A181" s="10">
        <v>1.1044286361165343</v>
      </c>
      <c r="B181" s="10">
        <v>1.1043947548611777</v>
      </c>
      <c r="C181">
        <f t="shared" si="2"/>
        <v>3.067857322529296E-3</v>
      </c>
    </row>
    <row r="182" spans="1:3" x14ac:dyDescent="0.25">
      <c r="A182" s="10">
        <v>1.0777637439514287</v>
      </c>
      <c r="B182" s="10">
        <v>1.0710751832740233</v>
      </c>
      <c r="C182">
        <f t="shared" si="2"/>
        <v>0.62447163204361367</v>
      </c>
    </row>
    <row r="183" spans="1:3" x14ac:dyDescent="0.25">
      <c r="A183" s="10">
        <v>2.3097454350977009</v>
      </c>
      <c r="B183" s="10">
        <v>1.3321105095056645</v>
      </c>
      <c r="C183">
        <f t="shared" si="2"/>
        <v>73.389926632650685</v>
      </c>
    </row>
    <row r="184" spans="1:3" x14ac:dyDescent="0.25">
      <c r="A184" s="10">
        <v>1.6276565162491736</v>
      </c>
      <c r="B184" s="10">
        <v>1.5310635156086936</v>
      </c>
      <c r="C184">
        <f t="shared" si="2"/>
        <v>6.3088826593897558</v>
      </c>
    </row>
    <row r="185" spans="1:3" x14ac:dyDescent="0.25">
      <c r="A185" s="10">
        <v>2.1317339109717128</v>
      </c>
      <c r="B185" s="10">
        <v>1.7271100884484485</v>
      </c>
      <c r="C185">
        <f t="shared" si="2"/>
        <v>23.427795670324564</v>
      </c>
    </row>
    <row r="186" spans="1:3" x14ac:dyDescent="0.25">
      <c r="A186" s="10">
        <v>1.5822179991373819</v>
      </c>
      <c r="B186" s="10">
        <v>1.6280386344830284</v>
      </c>
      <c r="C186">
        <f t="shared" si="2"/>
        <v>-2.8144685497710267</v>
      </c>
    </row>
    <row r="187" spans="1:3" x14ac:dyDescent="0.25">
      <c r="A187" s="10">
        <v>1.288740309726035</v>
      </c>
      <c r="B187" s="10">
        <v>1.5309658539110327</v>
      </c>
      <c r="C187">
        <f t="shared" si="2"/>
        <v>-15.821747008021372</v>
      </c>
    </row>
    <row r="188" spans="1:3" x14ac:dyDescent="0.25">
      <c r="A188" s="10">
        <v>3.5388623710135221</v>
      </c>
      <c r="B188" s="10">
        <v>1.5308177691927825</v>
      </c>
      <c r="C188">
        <f t="shared" si="2"/>
        <v>131.17463373054551</v>
      </c>
    </row>
    <row r="189" spans="1:3" x14ac:dyDescent="0.25">
      <c r="A189" s="10">
        <v>1.3216456308939009</v>
      </c>
      <c r="B189" s="10">
        <v>1.3216426690570899</v>
      </c>
      <c r="C189">
        <f t="shared" si="2"/>
        <v>2.2410269282808248E-4</v>
      </c>
    </row>
    <row r="190" spans="1:3" x14ac:dyDescent="0.25">
      <c r="A190" s="10">
        <v>1.1498250865673463</v>
      </c>
      <c r="B190" s="10">
        <v>1.1881277533288004</v>
      </c>
      <c r="C190">
        <f t="shared" si="2"/>
        <v>-3.2237835244687107</v>
      </c>
    </row>
    <row r="191" spans="1:3" x14ac:dyDescent="0.25">
      <c r="A191" s="10">
        <v>1.0806607774209385</v>
      </c>
      <c r="B191" s="10">
        <v>1.0806580001921284</v>
      </c>
      <c r="C191">
        <f t="shared" si="2"/>
        <v>2.5699423957830118E-4</v>
      </c>
    </row>
    <row r="192" spans="1:3" x14ac:dyDescent="0.25">
      <c r="A192" s="10">
        <v>1.087093971421462</v>
      </c>
      <c r="B192" s="10">
        <v>1.087093971421462</v>
      </c>
      <c r="C192">
        <f t="shared" si="2"/>
        <v>0</v>
      </c>
    </row>
    <row r="193" spans="1:3" x14ac:dyDescent="0.25">
      <c r="A193" s="10">
        <v>1.8246801463071183</v>
      </c>
      <c r="B193" s="10">
        <v>1.715340665078414</v>
      </c>
      <c r="C193">
        <f t="shared" si="2"/>
        <v>6.3742137905712166</v>
      </c>
    </row>
    <row r="194" spans="1:3" x14ac:dyDescent="0.25">
      <c r="A194" s="10">
        <v>1.7862644561714347</v>
      </c>
      <c r="B194" s="10">
        <v>1.7306053325614443</v>
      </c>
      <c r="C194">
        <f t="shared" ref="C194:C257" si="3">(A194-B194)/B194%</f>
        <v>3.2161650355953828</v>
      </c>
    </row>
    <row r="195" spans="1:3" x14ac:dyDescent="0.25">
      <c r="A195" s="10">
        <v>1.4530956026138606</v>
      </c>
      <c r="B195" s="10">
        <v>1.4518688579370629</v>
      </c>
      <c r="C195">
        <f t="shared" si="3"/>
        <v>8.4494179353140242E-2</v>
      </c>
    </row>
    <row r="196" spans="1:3" x14ac:dyDescent="0.25">
      <c r="A196" s="10">
        <v>1.589554469152916</v>
      </c>
      <c r="B196" s="10">
        <v>1.3963937431187494</v>
      </c>
      <c r="C196">
        <f t="shared" si="3"/>
        <v>13.832826664115192</v>
      </c>
    </row>
    <row r="197" spans="1:3" x14ac:dyDescent="0.25">
      <c r="A197" s="10">
        <v>1.2666427507830569</v>
      </c>
      <c r="B197" s="10">
        <v>1.5119741351014493</v>
      </c>
      <c r="C197">
        <f t="shared" si="3"/>
        <v>-16.22589822291711</v>
      </c>
    </row>
    <row r="198" spans="1:3" x14ac:dyDescent="0.25">
      <c r="A198" s="10">
        <v>1.5724861648132609</v>
      </c>
      <c r="B198" s="10">
        <v>1.5311681806677615</v>
      </c>
      <c r="C198">
        <f t="shared" si="3"/>
        <v>2.6984615189351753</v>
      </c>
    </row>
    <row r="199" spans="1:3" x14ac:dyDescent="0.25">
      <c r="A199" s="10">
        <v>2.1975586694690277</v>
      </c>
      <c r="B199" s="10">
        <v>1.6374665436573468</v>
      </c>
      <c r="C199">
        <f t="shared" si="3"/>
        <v>34.204798136558736</v>
      </c>
    </row>
    <row r="200" spans="1:3" x14ac:dyDescent="0.25">
      <c r="A200" s="10">
        <v>1.2990697149690331</v>
      </c>
      <c r="B200" s="10">
        <v>1.2982613007064028</v>
      </c>
      <c r="C200">
        <f t="shared" si="3"/>
        <v>6.2268994861856511E-2</v>
      </c>
    </row>
    <row r="201" spans="1:3" x14ac:dyDescent="0.25">
      <c r="A201" s="10">
        <v>1.3261624482659231</v>
      </c>
      <c r="B201" s="10">
        <v>1.5221875979685113</v>
      </c>
      <c r="C201">
        <f t="shared" si="3"/>
        <v>-12.877857496947184</v>
      </c>
    </row>
    <row r="202" spans="1:3" x14ac:dyDescent="0.25">
      <c r="A202" s="10">
        <v>1.6401894297653878</v>
      </c>
      <c r="B202" s="10">
        <v>1.5359110807648597</v>
      </c>
      <c r="C202">
        <f t="shared" si="3"/>
        <v>6.7893480492763381</v>
      </c>
    </row>
    <row r="203" spans="1:3" x14ac:dyDescent="0.25">
      <c r="A203" s="10">
        <v>1.1987993708331171</v>
      </c>
      <c r="B203" s="10">
        <v>1.1987993708331171</v>
      </c>
      <c r="C203">
        <f t="shared" si="3"/>
        <v>0</v>
      </c>
    </row>
    <row r="204" spans="1:3" x14ac:dyDescent="0.25">
      <c r="A204" s="10">
        <v>1.2270758145789626</v>
      </c>
      <c r="B204" s="10">
        <v>1.2097294483498531</v>
      </c>
      <c r="C204">
        <f t="shared" si="3"/>
        <v>1.433904601791012</v>
      </c>
    </row>
    <row r="205" spans="1:3" x14ac:dyDescent="0.25">
      <c r="A205" s="10">
        <v>1.4686906340584085</v>
      </c>
      <c r="B205" s="10">
        <v>1.3135080984218046</v>
      </c>
      <c r="C205">
        <f t="shared" si="3"/>
        <v>11.814356974506479</v>
      </c>
    </row>
    <row r="206" spans="1:3" x14ac:dyDescent="0.25">
      <c r="A206" s="10">
        <v>1.5079264633946929</v>
      </c>
      <c r="B206" s="10">
        <v>1.507905433933346</v>
      </c>
      <c r="C206">
        <f t="shared" si="3"/>
        <v>1.3946140702014299E-3</v>
      </c>
    </row>
    <row r="207" spans="1:3" x14ac:dyDescent="0.25">
      <c r="A207" s="10">
        <v>1.1186733653340066</v>
      </c>
      <c r="B207" s="10">
        <v>1.1600058761254501</v>
      </c>
      <c r="C207">
        <f t="shared" si="3"/>
        <v>-3.5631294325420777</v>
      </c>
    </row>
    <row r="208" spans="1:3" x14ac:dyDescent="0.25">
      <c r="A208" s="10">
        <v>1.9049650717149693</v>
      </c>
      <c r="B208" s="10">
        <v>1.3053943323303308</v>
      </c>
      <c r="C208">
        <f t="shared" si="3"/>
        <v>45.930239203223138</v>
      </c>
    </row>
    <row r="209" spans="1:3" x14ac:dyDescent="0.25">
      <c r="A209" s="10">
        <v>1.6137034654212827</v>
      </c>
      <c r="B209" s="10">
        <v>1.5738131096652865</v>
      </c>
      <c r="C209">
        <f t="shared" si="3"/>
        <v>2.5346310506004075</v>
      </c>
    </row>
    <row r="210" spans="1:3" x14ac:dyDescent="0.25">
      <c r="A210" s="10">
        <v>1.3364257103814912</v>
      </c>
      <c r="B210" s="10">
        <v>1.3095597423841072</v>
      </c>
      <c r="C210">
        <f t="shared" si="3"/>
        <v>2.0515267175572567</v>
      </c>
    </row>
    <row r="211" spans="1:3" x14ac:dyDescent="0.25">
      <c r="A211" s="10">
        <v>1.7985290322016065</v>
      </c>
      <c r="B211" s="10">
        <v>1.3630388741079655</v>
      </c>
      <c r="C211">
        <f t="shared" si="3"/>
        <v>31.949944082016405</v>
      </c>
    </row>
    <row r="212" spans="1:3" x14ac:dyDescent="0.25">
      <c r="A212" s="10">
        <v>1.3209436800515189</v>
      </c>
      <c r="B212" s="10">
        <v>1.3382143837719855</v>
      </c>
      <c r="C212">
        <f t="shared" si="3"/>
        <v>-1.2905782459000521</v>
      </c>
    </row>
    <row r="213" spans="1:3" x14ac:dyDescent="0.25">
      <c r="A213" s="10">
        <v>1.2156475338926385</v>
      </c>
      <c r="B213" s="10">
        <v>1.2749211580432049</v>
      </c>
      <c r="C213">
        <f t="shared" si="3"/>
        <v>-4.6491991898182761</v>
      </c>
    </row>
    <row r="214" spans="1:3" x14ac:dyDescent="0.25">
      <c r="A214" s="10">
        <v>1.5431097205926034</v>
      </c>
      <c r="B214" s="10">
        <v>1.4317063883108614</v>
      </c>
      <c r="C214">
        <f t="shared" si="3"/>
        <v>7.7811577283786919</v>
      </c>
    </row>
    <row r="215" spans="1:3" x14ac:dyDescent="0.25">
      <c r="A215" s="10">
        <v>1.1094214835703993</v>
      </c>
      <c r="B215" s="10">
        <v>1.5525796242092147</v>
      </c>
      <c r="C215">
        <f t="shared" si="3"/>
        <v>-28.543343847149355</v>
      </c>
    </row>
    <row r="216" spans="1:3" x14ac:dyDescent="0.25">
      <c r="A216" s="10">
        <v>3.3935305079094773</v>
      </c>
      <c r="B216" s="10">
        <v>2.148015604177397</v>
      </c>
      <c r="C216">
        <f t="shared" si="3"/>
        <v>57.984443935595245</v>
      </c>
    </row>
    <row r="217" spans="1:3" x14ac:dyDescent="0.25">
      <c r="A217" s="10">
        <v>1.2281998226426249</v>
      </c>
      <c r="B217" s="10">
        <v>1.2114664361855374</v>
      </c>
      <c r="C217">
        <f t="shared" si="3"/>
        <v>1.3812505206314123</v>
      </c>
    </row>
    <row r="218" spans="1:3" x14ac:dyDescent="0.25">
      <c r="A218" s="10">
        <v>1.1605836529716478</v>
      </c>
      <c r="B218" s="10">
        <v>1.1647991897049115</v>
      </c>
      <c r="C218">
        <f t="shared" si="3"/>
        <v>-0.36191102900162986</v>
      </c>
    </row>
    <row r="219" spans="1:3" x14ac:dyDescent="0.25">
      <c r="A219" s="10">
        <v>2.0377722021073321</v>
      </c>
      <c r="B219" s="10">
        <v>1.9924324912985036</v>
      </c>
      <c r="C219">
        <f t="shared" si="3"/>
        <v>2.2755958360867621</v>
      </c>
    </row>
    <row r="220" spans="1:3" x14ac:dyDescent="0.25">
      <c r="A220" s="10">
        <v>2.5308460822788166</v>
      </c>
      <c r="B220" s="10">
        <v>2.1266758995286463</v>
      </c>
      <c r="C220">
        <f t="shared" si="3"/>
        <v>19.004785018711594</v>
      </c>
    </row>
    <row r="221" spans="1:3" x14ac:dyDescent="0.25">
      <c r="A221" s="10">
        <v>1.9659441489022447</v>
      </c>
      <c r="B221" s="10">
        <v>2.0954979109607583</v>
      </c>
      <c r="C221">
        <f t="shared" si="3"/>
        <v>-6.1824810886647441</v>
      </c>
    </row>
    <row r="222" spans="1:3" x14ac:dyDescent="0.25">
      <c r="A222" s="10">
        <v>1.3235329182138789</v>
      </c>
      <c r="B222" s="10">
        <v>1.3203945257987872</v>
      </c>
      <c r="C222">
        <f t="shared" si="3"/>
        <v>0.23768596080728316</v>
      </c>
    </row>
    <row r="223" spans="1:3" x14ac:dyDescent="0.25">
      <c r="A223" s="10">
        <v>1.3979305901866059</v>
      </c>
      <c r="B223" s="10">
        <v>1.5750726412528511</v>
      </c>
      <c r="C223">
        <f t="shared" si="3"/>
        <v>-11.246595644334349</v>
      </c>
    </row>
    <row r="224" spans="1:3" x14ac:dyDescent="0.25">
      <c r="A224" s="10">
        <v>1.3234304815693287</v>
      </c>
      <c r="B224" s="10">
        <v>1.4192418403022595</v>
      </c>
      <c r="C224">
        <f t="shared" si="3"/>
        <v>-6.7508831836951479</v>
      </c>
    </row>
    <row r="225" spans="1:3" x14ac:dyDescent="0.25">
      <c r="A225" s="10">
        <v>1.6009547860285458</v>
      </c>
      <c r="B225" s="10">
        <v>1.5734244761310234</v>
      </c>
      <c r="C225">
        <f t="shared" si="3"/>
        <v>1.7497064724211038</v>
      </c>
    </row>
    <row r="226" spans="1:3" x14ac:dyDescent="0.25">
      <c r="A226" s="10">
        <v>0.84666186982786074</v>
      </c>
      <c r="B226" s="10">
        <v>1.3469546221934412</v>
      </c>
      <c r="C226">
        <f t="shared" si="3"/>
        <v>-37.142509786326826</v>
      </c>
    </row>
    <row r="227" spans="1:3" x14ac:dyDescent="0.25">
      <c r="A227" s="10">
        <v>1.6480920221127331</v>
      </c>
      <c r="B227" s="10">
        <v>1.3687587244241479</v>
      </c>
      <c r="C227">
        <f t="shared" si="3"/>
        <v>20.407782080519986</v>
      </c>
    </row>
    <row r="228" spans="1:3" x14ac:dyDescent="0.25">
      <c r="A228" s="10">
        <v>1.1766500433692557</v>
      </c>
      <c r="B228" s="10">
        <v>1.1766478068313575</v>
      </c>
      <c r="C228">
        <f t="shared" si="3"/>
        <v>1.9007708893263708E-4</v>
      </c>
    </row>
    <row r="229" spans="1:3" x14ac:dyDescent="0.25">
      <c r="A229" s="10">
        <v>1.1442518816114491</v>
      </c>
      <c r="B229" s="10">
        <v>1.1442518816114491</v>
      </c>
      <c r="C229">
        <f t="shared" si="3"/>
        <v>0</v>
      </c>
    </row>
    <row r="230" spans="1:3" x14ac:dyDescent="0.25">
      <c r="A230" s="10">
        <v>1.2497093263121573</v>
      </c>
      <c r="B230" s="10">
        <v>1.2496793289837091</v>
      </c>
      <c r="C230">
        <f t="shared" si="3"/>
        <v>2.400402067344824E-3</v>
      </c>
    </row>
    <row r="231" spans="1:3" x14ac:dyDescent="0.25">
      <c r="A231" s="10">
        <v>1.3095343624790363</v>
      </c>
      <c r="B231" s="10">
        <v>1.269844899880102</v>
      </c>
      <c r="C231">
        <f t="shared" si="3"/>
        <v>3.1255362448344526</v>
      </c>
    </row>
    <row r="232" spans="1:3" x14ac:dyDescent="0.25">
      <c r="A232" s="10">
        <v>1.315739456708156</v>
      </c>
      <c r="B232" s="10">
        <v>1.3501770450712705</v>
      </c>
      <c r="C232">
        <f t="shared" si="3"/>
        <v>-2.5505979744528005</v>
      </c>
    </row>
    <row r="233" spans="1:3" x14ac:dyDescent="0.25">
      <c r="A233" s="10">
        <v>1.3475563413306311</v>
      </c>
      <c r="B233" s="10">
        <v>1.3332505599203395</v>
      </c>
      <c r="C233">
        <f t="shared" si="3"/>
        <v>1.0730002176894906</v>
      </c>
    </row>
    <row r="234" spans="1:3" x14ac:dyDescent="0.25">
      <c r="A234" s="10">
        <v>1.786396793108008</v>
      </c>
      <c r="B234" s="10">
        <v>1.5295478443216788</v>
      </c>
      <c r="C234">
        <f t="shared" si="3"/>
        <v>16.792475615578809</v>
      </c>
    </row>
    <row r="235" spans="1:3" x14ac:dyDescent="0.25">
      <c r="A235" s="10">
        <v>1.8716711565353294</v>
      </c>
      <c r="B235" s="10">
        <v>1.6933643275193822</v>
      </c>
      <c r="C235">
        <f t="shared" si="3"/>
        <v>10.529738114723951</v>
      </c>
    </row>
    <row r="236" spans="1:3" x14ac:dyDescent="0.25">
      <c r="A236" s="10">
        <v>3.6866024052562505</v>
      </c>
      <c r="B236" s="10">
        <v>2.0014326232923469</v>
      </c>
      <c r="C236">
        <f t="shared" si="3"/>
        <v>84.198176963449683</v>
      </c>
    </row>
    <row r="237" spans="1:3" x14ac:dyDescent="0.25">
      <c r="A237" s="10">
        <v>1.9242199390689121</v>
      </c>
      <c r="B237" s="10">
        <v>1.7379675015863298</v>
      </c>
      <c r="C237">
        <f t="shared" si="3"/>
        <v>10.716681256270922</v>
      </c>
    </row>
    <row r="238" spans="1:3" x14ac:dyDescent="0.25">
      <c r="A238" s="10">
        <v>1.8683516129425319</v>
      </c>
      <c r="B238" s="10">
        <v>1.7630837402845061</v>
      </c>
      <c r="C238">
        <f t="shared" si="3"/>
        <v>5.9706677710633835</v>
      </c>
    </row>
    <row r="239" spans="1:3" x14ac:dyDescent="0.25">
      <c r="A239" s="10">
        <v>1.7857383244994232</v>
      </c>
      <c r="B239" s="10">
        <v>1.7612162539157916</v>
      </c>
      <c r="C239">
        <f t="shared" si="3"/>
        <v>1.3923372856178513</v>
      </c>
    </row>
    <row r="240" spans="1:3" x14ac:dyDescent="0.25">
      <c r="A240" s="10">
        <v>1.9017896462975543</v>
      </c>
      <c r="B240" s="10">
        <v>1.7623547481587467</v>
      </c>
      <c r="C240">
        <f t="shared" si="3"/>
        <v>7.9118519290446399</v>
      </c>
    </row>
    <row r="241" spans="1:3" x14ac:dyDescent="0.25">
      <c r="A241" s="10">
        <v>1.8440169965440854</v>
      </c>
      <c r="B241" s="10">
        <v>1.7780448516416965</v>
      </c>
      <c r="C241">
        <f t="shared" si="3"/>
        <v>3.710375744541865</v>
      </c>
    </row>
    <row r="242" spans="1:3" x14ac:dyDescent="0.25">
      <c r="A242" s="10">
        <v>2.0598554339023591</v>
      </c>
      <c r="B242" s="10">
        <v>1.8687614832153541</v>
      </c>
      <c r="C242">
        <f t="shared" si="3"/>
        <v>10.225700411922691</v>
      </c>
    </row>
    <row r="243" spans="1:3" x14ac:dyDescent="0.25">
      <c r="A243" s="10">
        <v>1.0571585208517329</v>
      </c>
      <c r="B243" s="10">
        <v>1.0571585208517329</v>
      </c>
      <c r="C243">
        <f t="shared" si="3"/>
        <v>0</v>
      </c>
    </row>
    <row r="244" spans="1:3" x14ac:dyDescent="0.25">
      <c r="A244" s="10">
        <v>1.1218719044368963</v>
      </c>
      <c r="B244" s="10">
        <v>1.1218692974963675</v>
      </c>
      <c r="C244">
        <f t="shared" si="3"/>
        <v>2.3237471019127491E-4</v>
      </c>
    </row>
    <row r="245" spans="1:3" x14ac:dyDescent="0.25">
      <c r="A245" s="10">
        <v>1.5009315876630756</v>
      </c>
      <c r="B245" s="10">
        <v>1.6238969722100511</v>
      </c>
      <c r="C245">
        <f t="shared" si="3"/>
        <v>-7.5722405208764698</v>
      </c>
    </row>
    <row r="246" spans="1:3" x14ac:dyDescent="0.25">
      <c r="A246" s="10">
        <v>2.2277721580975332</v>
      </c>
      <c r="B246" s="10">
        <v>1.7947001349681067</v>
      </c>
      <c r="C246">
        <f t="shared" si="3"/>
        <v>24.130606260701182</v>
      </c>
    </row>
    <row r="247" spans="1:3" x14ac:dyDescent="0.25">
      <c r="A247" s="10">
        <v>1.5978900448057005</v>
      </c>
      <c r="B247" s="10">
        <v>2.0279582594999015</v>
      </c>
      <c r="C247">
        <f t="shared" si="3"/>
        <v>-21.206955945940258</v>
      </c>
    </row>
    <row r="248" spans="1:3" x14ac:dyDescent="0.25">
      <c r="A248" s="10">
        <v>1.2820892053497857</v>
      </c>
      <c r="B248" s="10">
        <v>1.6585497726328191</v>
      </c>
      <c r="C248">
        <f t="shared" si="3"/>
        <v>-22.698177256714555</v>
      </c>
    </row>
    <row r="249" spans="1:3" x14ac:dyDescent="0.25">
      <c r="A249" s="10">
        <v>1.3396022336191773</v>
      </c>
      <c r="B249" s="10">
        <v>1.5074841406954969</v>
      </c>
      <c r="C249">
        <f t="shared" si="3"/>
        <v>-11.136562073473298</v>
      </c>
    </row>
    <row r="250" spans="1:3" x14ac:dyDescent="0.25">
      <c r="A250" s="10">
        <v>2.1812304057208411</v>
      </c>
      <c r="B250" s="10">
        <v>2.2501845375436549</v>
      </c>
      <c r="C250">
        <f t="shared" si="3"/>
        <v>-3.0643767509879614</v>
      </c>
    </row>
    <row r="251" spans="1:3" x14ac:dyDescent="0.25">
      <c r="A251" s="10">
        <v>2.1186365072756388</v>
      </c>
      <c r="B251" s="10">
        <v>2.2358913587090981</v>
      </c>
      <c r="C251">
        <f t="shared" si="3"/>
        <v>-5.2442105908561176</v>
      </c>
    </row>
    <row r="252" spans="1:3" x14ac:dyDescent="0.25">
      <c r="A252" s="10">
        <v>2.4674015785788264</v>
      </c>
      <c r="B252" s="10">
        <v>2.319301602717474</v>
      </c>
      <c r="C252">
        <f t="shared" si="3"/>
        <v>6.3855419100226953</v>
      </c>
    </row>
    <row r="253" spans="1:3" x14ac:dyDescent="0.25">
      <c r="A253" s="10">
        <v>1.4595605698431739</v>
      </c>
      <c r="B253" s="10">
        <v>1.9393816171822482</v>
      </c>
      <c r="C253">
        <f t="shared" si="3"/>
        <v>-24.740929948393152</v>
      </c>
    </row>
    <row r="254" spans="1:3" x14ac:dyDescent="0.25">
      <c r="A254" s="10">
        <v>1.3546371101715473</v>
      </c>
      <c r="B254" s="10">
        <v>1.6474670053063631</v>
      </c>
      <c r="C254">
        <f t="shared" si="3"/>
        <v>-17.774552946531465</v>
      </c>
    </row>
    <row r="255" spans="1:3" x14ac:dyDescent="0.25">
      <c r="A255" s="10">
        <v>1.314756029714959</v>
      </c>
      <c r="B255" s="10">
        <v>1.4711891309984992</v>
      </c>
      <c r="C255">
        <f t="shared" si="3"/>
        <v>-10.633106103589059</v>
      </c>
    </row>
    <row r="256" spans="1:3" x14ac:dyDescent="0.25">
      <c r="A256" s="10">
        <v>4.0515426290087131</v>
      </c>
      <c r="B256" s="10">
        <v>1.768226434641009</v>
      </c>
      <c r="C256">
        <f t="shared" si="3"/>
        <v>129.13030535205579</v>
      </c>
    </row>
    <row r="257" spans="1:3" x14ac:dyDescent="0.25">
      <c r="A257" s="10">
        <v>2.3257362988599457</v>
      </c>
      <c r="B257" s="10">
        <v>2.068632733093692</v>
      </c>
      <c r="C257">
        <f t="shared" si="3"/>
        <v>12.428671443371627</v>
      </c>
    </row>
    <row r="258" spans="1:3" x14ac:dyDescent="0.25">
      <c r="A258" s="10">
        <v>2.2614647040678602</v>
      </c>
      <c r="B258" s="10">
        <v>2.0894324629578889</v>
      </c>
      <c r="C258">
        <f t="shared" ref="C258:C321" si="4">(A258-B258)/B258%</f>
        <v>8.2334434905081917</v>
      </c>
    </row>
    <row r="259" spans="1:3" x14ac:dyDescent="0.25">
      <c r="A259" s="10">
        <v>2.2079469131842338</v>
      </c>
      <c r="B259" s="10">
        <v>2.9805554067825337</v>
      </c>
      <c r="C259">
        <f t="shared" si="4"/>
        <v>-25.921628292504035</v>
      </c>
    </row>
    <row r="260" spans="1:3" x14ac:dyDescent="0.25">
      <c r="A260" s="10">
        <v>1.9663198357953255</v>
      </c>
      <c r="B260" s="10">
        <v>2.4686078160759566</v>
      </c>
      <c r="C260">
        <f t="shared" si="4"/>
        <v>-20.347014094732014</v>
      </c>
    </row>
    <row r="261" spans="1:3" x14ac:dyDescent="0.25">
      <c r="A261" s="10">
        <v>2.0320182464636698</v>
      </c>
      <c r="B261" s="10">
        <v>2.3153374902920212</v>
      </c>
      <c r="C261">
        <f t="shared" si="4"/>
        <v>-12.236628354020988</v>
      </c>
    </row>
    <row r="262" spans="1:3" x14ac:dyDescent="0.25">
      <c r="A262" s="10">
        <v>2.307453060342405</v>
      </c>
      <c r="B262" s="10">
        <v>2.3102676096933683</v>
      </c>
      <c r="C262">
        <f t="shared" si="4"/>
        <v>-0.12182784968953536</v>
      </c>
    </row>
    <row r="263" spans="1:3" x14ac:dyDescent="0.25">
      <c r="A263" s="10">
        <v>2.2976255020044558</v>
      </c>
      <c r="B263" s="10">
        <v>3.0093126959588421</v>
      </c>
      <c r="C263">
        <f t="shared" si="4"/>
        <v>-23.649492952663234</v>
      </c>
    </row>
    <row r="264" spans="1:3" x14ac:dyDescent="0.25">
      <c r="A264" s="10">
        <v>1.9774301196477051</v>
      </c>
      <c r="B264" s="10">
        <v>2.5028144857235683</v>
      </c>
      <c r="C264">
        <f t="shared" si="4"/>
        <v>-20.991742259473682</v>
      </c>
    </row>
    <row r="265" spans="1:3" x14ac:dyDescent="0.25">
      <c r="A265" s="10">
        <v>1.944516463572725</v>
      </c>
      <c r="B265" s="10">
        <v>2.2847079947515021</v>
      </c>
      <c r="C265">
        <f t="shared" si="4"/>
        <v>-14.889934817065244</v>
      </c>
    </row>
    <row r="266" spans="1:3" x14ac:dyDescent="0.25">
      <c r="A266" s="10">
        <v>2.3465884748704995</v>
      </c>
      <c r="B266" s="10">
        <v>2.102262374034412</v>
      </c>
      <c r="C266">
        <f t="shared" si="4"/>
        <v>11.622055546149832</v>
      </c>
    </row>
    <row r="267" spans="1:3" x14ac:dyDescent="0.25">
      <c r="A267" s="10">
        <v>2.1706466146960319</v>
      </c>
      <c r="B267" s="10">
        <v>2.883447574985849</v>
      </c>
      <c r="C267">
        <f t="shared" si="4"/>
        <v>-24.720441130035642</v>
      </c>
    </row>
    <row r="268" spans="1:3" x14ac:dyDescent="0.25">
      <c r="A268" s="10">
        <v>1.8996376374940052</v>
      </c>
      <c r="B268" s="10">
        <v>2.3999645340863358</v>
      </c>
      <c r="C268">
        <f t="shared" si="4"/>
        <v>-20.8472620943461</v>
      </c>
    </row>
    <row r="269" spans="1:3" x14ac:dyDescent="0.25">
      <c r="A269" s="10">
        <v>1.9316310719141634</v>
      </c>
      <c r="B269" s="10">
        <v>2.219843345743834</v>
      </c>
      <c r="C269">
        <f t="shared" si="4"/>
        <v>-12.983451034158238</v>
      </c>
    </row>
    <row r="270" spans="1:3" x14ac:dyDescent="0.25">
      <c r="A270" s="10">
        <v>2.2700375056366187</v>
      </c>
      <c r="B270" s="10">
        <v>2.8561167480420941</v>
      </c>
      <c r="C270">
        <f t="shared" si="4"/>
        <v>-20.520143051128446</v>
      </c>
    </row>
    <row r="271" spans="1:3" x14ac:dyDescent="0.25">
      <c r="A271" s="10">
        <v>1.9096642029105018</v>
      </c>
      <c r="B271" s="10">
        <v>2.3987448965301366</v>
      </c>
      <c r="C271">
        <f t="shared" si="4"/>
        <v>-20.38902487409587</v>
      </c>
    </row>
    <row r="272" spans="1:3" x14ac:dyDescent="0.25">
      <c r="A272" s="10">
        <v>1.7774287519602865</v>
      </c>
      <c r="B272" s="10">
        <v>2.1702365940390917</v>
      </c>
      <c r="C272">
        <f t="shared" si="4"/>
        <v>-18.099770465474407</v>
      </c>
    </row>
    <row r="273" spans="1:3" x14ac:dyDescent="0.25">
      <c r="A273" s="10">
        <v>2.1466645439563194</v>
      </c>
      <c r="B273" s="10">
        <v>3.8589709476263927</v>
      </c>
      <c r="C273">
        <f t="shared" si="4"/>
        <v>-44.372098855092254</v>
      </c>
    </row>
    <row r="274" spans="1:3" x14ac:dyDescent="0.25">
      <c r="A274" s="10">
        <v>1.8771437646267706</v>
      </c>
      <c r="B274" s="10">
        <v>2.7880748730719191</v>
      </c>
      <c r="C274">
        <f t="shared" si="4"/>
        <v>-32.672404792396364</v>
      </c>
    </row>
    <row r="275" spans="1:3" x14ac:dyDescent="0.25">
      <c r="A275" s="10">
        <v>1.9411246067990993</v>
      </c>
      <c r="B275" s="10">
        <v>2.4735235781045297</v>
      </c>
      <c r="C275">
        <f t="shared" si="4"/>
        <v>-21.523909293535411</v>
      </c>
    </row>
    <row r="276" spans="1:3" x14ac:dyDescent="0.25">
      <c r="A276" s="10">
        <v>1.8470375393034586</v>
      </c>
      <c r="B276" s="10">
        <v>2.7154313042084484</v>
      </c>
      <c r="C276">
        <f t="shared" si="4"/>
        <v>-31.979957053567503</v>
      </c>
    </row>
    <row r="277" spans="1:3" x14ac:dyDescent="0.25">
      <c r="A277" s="10">
        <v>1.8575660914916374</v>
      </c>
      <c r="B277" s="10">
        <v>2.2958641978558481</v>
      </c>
      <c r="C277">
        <f t="shared" si="4"/>
        <v>-19.090767945836941</v>
      </c>
    </row>
    <row r="278" spans="1:3" x14ac:dyDescent="0.25">
      <c r="A278" s="10">
        <v>1.7309314299381899</v>
      </c>
      <c r="B278" s="10">
        <v>2.0936211731489212</v>
      </c>
      <c r="C278">
        <f t="shared" si="4"/>
        <v>-17.323561103713235</v>
      </c>
    </row>
    <row r="279" spans="1:3" x14ac:dyDescent="0.25">
      <c r="A279" s="10">
        <v>2.09173195405796</v>
      </c>
      <c r="B279" s="10">
        <v>5.4046723564299146</v>
      </c>
      <c r="C279">
        <f t="shared" si="4"/>
        <v>-61.297710275268848</v>
      </c>
    </row>
    <row r="280" spans="1:3" x14ac:dyDescent="0.25">
      <c r="A280" s="10">
        <v>1.7548960289584037</v>
      </c>
      <c r="B280" s="10">
        <v>3.0606711387136092</v>
      </c>
      <c r="C280">
        <f t="shared" si="4"/>
        <v>-42.663032079428788</v>
      </c>
    </row>
    <row r="281" spans="1:3" x14ac:dyDescent="0.25">
      <c r="A281" s="10">
        <v>1.833062738357671</v>
      </c>
      <c r="B281" s="10">
        <v>2.5566263011122436</v>
      </c>
      <c r="C281">
        <f t="shared" si="4"/>
        <v>-28.301498832261526</v>
      </c>
    </row>
    <row r="282" spans="1:3" x14ac:dyDescent="0.25">
      <c r="A282" s="10">
        <v>1.9025096129851207</v>
      </c>
      <c r="B282" s="10">
        <v>2.053463566528511</v>
      </c>
      <c r="C282">
        <f t="shared" si="4"/>
        <v>-7.3511873307100366</v>
      </c>
    </row>
    <row r="283" spans="1:3" x14ac:dyDescent="0.25">
      <c r="A283" s="10">
        <v>1.7268564522699597</v>
      </c>
      <c r="B283" s="10">
        <v>1.9100843941274526</v>
      </c>
      <c r="C283">
        <f t="shared" si="4"/>
        <v>-9.5926621054455268</v>
      </c>
    </row>
    <row r="284" spans="1:3" x14ac:dyDescent="0.25">
      <c r="A284" s="10">
        <v>1.7689187829299675</v>
      </c>
      <c r="B284" s="10">
        <v>1.8658993551928797</v>
      </c>
      <c r="C284">
        <f t="shared" si="4"/>
        <v>-5.1975242926694332</v>
      </c>
    </row>
    <row r="285" spans="1:3" x14ac:dyDescent="0.25">
      <c r="A285" s="10">
        <v>1.9578187812073946</v>
      </c>
      <c r="B285" s="10">
        <v>3.0344874569627351</v>
      </c>
      <c r="C285">
        <f t="shared" si="4"/>
        <v>-35.481071878708462</v>
      </c>
    </row>
    <row r="286" spans="1:3" x14ac:dyDescent="0.25">
      <c r="A286" s="10">
        <v>1.6975183897825559</v>
      </c>
      <c r="B286" s="10">
        <v>2.3487730745932387</v>
      </c>
      <c r="C286">
        <f t="shared" si="4"/>
        <v>-27.727441695212182</v>
      </c>
    </row>
    <row r="287" spans="1:3" x14ac:dyDescent="0.25">
      <c r="A287" s="10">
        <v>2.1838456613083741</v>
      </c>
      <c r="B287" s="10">
        <v>2.3016156403111276</v>
      </c>
      <c r="C287">
        <f t="shared" si="4"/>
        <v>-5.1168395339385873</v>
      </c>
    </row>
    <row r="288" spans="1:3" x14ac:dyDescent="0.25">
      <c r="A288" s="10">
        <v>1.8057669543696946</v>
      </c>
      <c r="B288" s="10">
        <v>2.06443184616109</v>
      </c>
      <c r="C288">
        <f t="shared" si="4"/>
        <v>-12.52959221067991</v>
      </c>
    </row>
    <row r="289" spans="1:3" x14ac:dyDescent="0.25">
      <c r="A289" s="10">
        <v>2.2460327968073237</v>
      </c>
      <c r="B289" s="10">
        <v>2.8224291579816581</v>
      </c>
      <c r="C289">
        <f t="shared" si="4"/>
        <v>-20.421995696307221</v>
      </c>
    </row>
    <row r="290" spans="1:3" x14ac:dyDescent="0.25">
      <c r="A290" s="10">
        <v>1.8628850765628138</v>
      </c>
      <c r="B290" s="10">
        <v>2.366321522397036</v>
      </c>
      <c r="C290">
        <f t="shared" si="4"/>
        <v>-21.275065162077013</v>
      </c>
    </row>
    <row r="291" spans="1:3" x14ac:dyDescent="0.25">
      <c r="A291" s="10">
        <v>1.8506731871415991</v>
      </c>
      <c r="B291" s="10">
        <v>2.1829542987407731</v>
      </c>
      <c r="C291">
        <f t="shared" si="4"/>
        <v>-15.221624739961287</v>
      </c>
    </row>
    <row r="292" spans="1:3" x14ac:dyDescent="0.25">
      <c r="A292" s="10">
        <v>2.2075698354071789</v>
      </c>
      <c r="B292" s="10">
        <v>2.8092422017897127</v>
      </c>
      <c r="C292">
        <f t="shared" si="4"/>
        <v>-21.417603864815227</v>
      </c>
    </row>
    <row r="293" spans="1:3" x14ac:dyDescent="0.25">
      <c r="A293" s="10">
        <v>1.8728570193720646</v>
      </c>
      <c r="B293" s="10">
        <v>2.3557985825392191</v>
      </c>
      <c r="C293">
        <f t="shared" si="4"/>
        <v>-20.500121137122491</v>
      </c>
    </row>
    <row r="294" spans="1:3" x14ac:dyDescent="0.25">
      <c r="A294" s="10">
        <v>1.8020425848984782</v>
      </c>
      <c r="B294" s="10">
        <v>2.1601732716467961</v>
      </c>
      <c r="C294">
        <f t="shared" si="4"/>
        <v>-16.57879446287653</v>
      </c>
    </row>
    <row r="295" spans="1:3" x14ac:dyDescent="0.25">
      <c r="A295" s="10">
        <v>1.5374792062238503</v>
      </c>
      <c r="B295" s="10">
        <v>2.0467795181569151</v>
      </c>
      <c r="C295">
        <f t="shared" si="4"/>
        <v>-24.883008033600014</v>
      </c>
    </row>
    <row r="296" spans="1:3" x14ac:dyDescent="0.25">
      <c r="A296" s="10">
        <v>1.29805555677783</v>
      </c>
      <c r="B296" s="10">
        <v>1.6471650431697435</v>
      </c>
      <c r="C296">
        <f t="shared" si="4"/>
        <v>-21.194566254277721</v>
      </c>
    </row>
    <row r="297" spans="1:3" x14ac:dyDescent="0.25">
      <c r="A297" s="10">
        <v>1.3116137925139175</v>
      </c>
      <c r="B297" s="10">
        <v>1.480802683134478</v>
      </c>
      <c r="C297">
        <f t="shared" si="4"/>
        <v>-11.425485147179177</v>
      </c>
    </row>
    <row r="298" spans="1:3" x14ac:dyDescent="0.25">
      <c r="A298" s="10">
        <v>1.5906742448324163</v>
      </c>
      <c r="B298" s="10">
        <v>1.579707431946846</v>
      </c>
      <c r="C298">
        <f t="shared" si="4"/>
        <v>0.69423063181101952</v>
      </c>
    </row>
    <row r="299" spans="1:3" x14ac:dyDescent="0.25">
      <c r="A299" s="10">
        <v>2.2449077898791878</v>
      </c>
      <c r="B299" s="10">
        <v>2.0007094419847133</v>
      </c>
      <c r="C299">
        <f t="shared" si="4"/>
        <v>12.20558781650116</v>
      </c>
    </row>
    <row r="300" spans="1:3" x14ac:dyDescent="0.25">
      <c r="A300" s="10">
        <v>2.272109002280092</v>
      </c>
      <c r="B300" s="10">
        <v>2.0303775988604653</v>
      </c>
      <c r="C300">
        <f t="shared" si="4"/>
        <v>11.905736329798788</v>
      </c>
    </row>
    <row r="301" spans="1:3" x14ac:dyDescent="0.25">
      <c r="A301" s="10">
        <v>2.0898540571033428</v>
      </c>
      <c r="B301" s="10">
        <v>3.3152331643811479</v>
      </c>
      <c r="C301">
        <f t="shared" si="4"/>
        <v>-36.962079181738211</v>
      </c>
    </row>
    <row r="302" spans="1:3" x14ac:dyDescent="0.25">
      <c r="A302" s="10">
        <v>1.838547914856846</v>
      </c>
      <c r="B302" s="10">
        <v>2.5574150688732993</v>
      </c>
      <c r="C302">
        <f t="shared" si="4"/>
        <v>-28.109131081845042</v>
      </c>
    </row>
    <row r="303" spans="1:3" x14ac:dyDescent="0.25">
      <c r="A303" s="10">
        <v>1.8539149759831108</v>
      </c>
      <c r="B303" s="10">
        <v>2.3040489082240514</v>
      </c>
      <c r="C303">
        <f t="shared" si="4"/>
        <v>-19.536648316545563</v>
      </c>
    </row>
    <row r="304" spans="1:3" x14ac:dyDescent="0.25">
      <c r="A304" s="10">
        <v>2.0397470380652876</v>
      </c>
      <c r="B304" s="10">
        <v>2.8235442998282076</v>
      </c>
      <c r="C304">
        <f t="shared" si="4"/>
        <v>-27.759339983105932</v>
      </c>
    </row>
    <row r="305" spans="1:3" x14ac:dyDescent="0.25">
      <c r="A305" s="10">
        <v>1.7128266195166941</v>
      </c>
      <c r="B305" s="10">
        <v>2.3330943763876548</v>
      </c>
      <c r="C305">
        <f t="shared" si="4"/>
        <v>-26.585626503087514</v>
      </c>
    </row>
    <row r="306" spans="1:3" x14ac:dyDescent="0.25">
      <c r="A306" s="10">
        <v>1.8477211069210908</v>
      </c>
      <c r="B306" s="10">
        <v>2.1589738355495873</v>
      </c>
      <c r="C306">
        <f t="shared" si="4"/>
        <v>-14.416697576571796</v>
      </c>
    </row>
    <row r="307" spans="1:3" x14ac:dyDescent="0.25">
      <c r="A307" s="10">
        <v>2.734165528743429</v>
      </c>
      <c r="B307" s="10">
        <v>2.2093376006139906</v>
      </c>
      <c r="C307">
        <f t="shared" si="4"/>
        <v>23.754990092215195</v>
      </c>
    </row>
    <row r="308" spans="1:3" x14ac:dyDescent="0.25">
      <c r="A308" s="10">
        <v>2.2478402308863568</v>
      </c>
      <c r="B308" s="10">
        <v>2.2235691519790786</v>
      </c>
      <c r="C308">
        <f t="shared" si="4"/>
        <v>1.0915369502079943</v>
      </c>
    </row>
    <row r="309" spans="1:3" x14ac:dyDescent="0.25">
      <c r="A309" s="10">
        <v>1.8848133890551462</v>
      </c>
      <c r="B309" s="10">
        <v>2.0682346057752161</v>
      </c>
      <c r="C309">
        <f t="shared" si="4"/>
        <v>-8.8684918146082357</v>
      </c>
    </row>
    <row r="310" spans="1:3" x14ac:dyDescent="0.25">
      <c r="A310" s="10">
        <v>1.931347050189272</v>
      </c>
      <c r="B310" s="10">
        <v>2.0228066311901718</v>
      </c>
      <c r="C310">
        <f t="shared" si="4"/>
        <v>-4.5214198723032224</v>
      </c>
    </row>
    <row r="311" spans="1:3" x14ac:dyDescent="0.25">
      <c r="A311" s="10">
        <v>1.6806418500505484</v>
      </c>
      <c r="B311" s="10">
        <v>2.0394488867726963</v>
      </c>
      <c r="C311">
        <f t="shared" si="4"/>
        <v>-17.593333132753241</v>
      </c>
    </row>
    <row r="312" spans="1:3" x14ac:dyDescent="0.25">
      <c r="A312" s="10">
        <v>1.8879608512437887</v>
      </c>
      <c r="B312" s="10">
        <v>2.3328334238020356</v>
      </c>
      <c r="C312">
        <f t="shared" si="4"/>
        <v>-19.070053095912726</v>
      </c>
    </row>
    <row r="313" spans="1:3" x14ac:dyDescent="0.25">
      <c r="A313" s="10">
        <v>1.5942376921715731</v>
      </c>
      <c r="B313" s="10">
        <v>50.956219821618092</v>
      </c>
      <c r="C313">
        <f t="shared" si="4"/>
        <v>-96.871358005455463</v>
      </c>
    </row>
    <row r="314" spans="1:3" x14ac:dyDescent="0.25">
      <c r="A314" s="10">
        <v>1.9175616939551716</v>
      </c>
      <c r="B314" s="10">
        <v>2.1310757412517929</v>
      </c>
      <c r="C314">
        <f t="shared" si="4"/>
        <v>-10.019073614493083</v>
      </c>
    </row>
    <row r="315" spans="1:3" x14ac:dyDescent="0.25">
      <c r="A315" s="10">
        <v>1.9045769598470363</v>
      </c>
      <c r="B315" s="10">
        <v>2.1421255970066011</v>
      </c>
      <c r="C315">
        <f t="shared" si="4"/>
        <v>-11.089388852433041</v>
      </c>
    </row>
    <row r="316" spans="1:3" x14ac:dyDescent="0.25">
      <c r="A316" s="10">
        <v>1.7847319332636238</v>
      </c>
      <c r="B316" s="10">
        <v>4.7966315723150457</v>
      </c>
      <c r="C316">
        <f t="shared" si="4"/>
        <v>-62.791973776667596</v>
      </c>
    </row>
    <row r="317" spans="1:3" x14ac:dyDescent="0.25">
      <c r="A317" s="10">
        <v>1.907195635557021</v>
      </c>
      <c r="B317" s="10">
        <v>2.0528019974352945</v>
      </c>
      <c r="C317">
        <f t="shared" si="4"/>
        <v>-7.093054374469113</v>
      </c>
    </row>
    <row r="318" spans="1:3" x14ac:dyDescent="0.25">
      <c r="A318" s="10">
        <v>1.9002784945961828</v>
      </c>
      <c r="B318" s="10">
        <v>2.0584341091097174</v>
      </c>
      <c r="C318">
        <f t="shared" si="4"/>
        <v>-7.6832974061986183</v>
      </c>
    </row>
    <row r="319" spans="1:3" x14ac:dyDescent="0.25">
      <c r="A319" s="10">
        <v>1.7520548098810285</v>
      </c>
      <c r="B319" s="10">
        <v>3.105997956900326</v>
      </c>
      <c r="C319">
        <f t="shared" si="4"/>
        <v>-43.591243967542205</v>
      </c>
    </row>
    <row r="320" spans="1:3" x14ac:dyDescent="0.25">
      <c r="A320" s="10">
        <v>1.6113077373596412</v>
      </c>
      <c r="B320" s="10">
        <v>1.6177891690695172</v>
      </c>
      <c r="C320">
        <f t="shared" si="4"/>
        <v>-0.40063512809916202</v>
      </c>
    </row>
    <row r="321" spans="1:3" x14ac:dyDescent="0.25">
      <c r="A321" s="10">
        <v>1.9269916870062387</v>
      </c>
      <c r="B321" s="10">
        <v>1.6881793490865815</v>
      </c>
      <c r="C321">
        <f t="shared" si="4"/>
        <v>14.146147330191587</v>
      </c>
    </row>
    <row r="322" spans="1:3" x14ac:dyDescent="0.25">
      <c r="A322" s="10">
        <v>2.2099644868315509</v>
      </c>
      <c r="B322" s="10">
        <v>1.8399949060058087</v>
      </c>
      <c r="C322">
        <f t="shared" ref="C322:C336" si="5">(A322-B322)/B322%</f>
        <v>20.10709810218215</v>
      </c>
    </row>
    <row r="323" spans="1:3" x14ac:dyDescent="0.25">
      <c r="A323" s="10">
        <v>1.6978315751077493</v>
      </c>
      <c r="B323" s="10">
        <v>1.7714121192632422</v>
      </c>
      <c r="C323">
        <f t="shared" si="5"/>
        <v>-4.1537789741495139</v>
      </c>
    </row>
    <row r="324" spans="1:3" x14ac:dyDescent="0.25">
      <c r="A324" s="10">
        <v>1.813993606566759</v>
      </c>
      <c r="B324" s="10">
        <v>1.7671357647753076</v>
      </c>
      <c r="C324">
        <f t="shared" si="5"/>
        <v>2.6516265883741741</v>
      </c>
    </row>
    <row r="325" spans="1:3" x14ac:dyDescent="0.25">
      <c r="A325" s="10">
        <v>2.0366505144496445</v>
      </c>
      <c r="B325" s="10">
        <v>1.8368322312339946</v>
      </c>
      <c r="C325">
        <f t="shared" si="5"/>
        <v>10.87841773559313</v>
      </c>
    </row>
    <row r="326" spans="1:3" x14ac:dyDescent="0.25">
      <c r="A326" s="10">
        <v>1.6296492740171054</v>
      </c>
      <c r="B326" s="10">
        <v>2.1746811292089179</v>
      </c>
      <c r="C326">
        <f t="shared" si="5"/>
        <v>-25.062610231509129</v>
      </c>
    </row>
    <row r="327" spans="1:3" x14ac:dyDescent="0.25">
      <c r="A327" s="10">
        <v>1.3796322511037824</v>
      </c>
      <c r="B327" s="10">
        <v>1.7782749575682766</v>
      </c>
      <c r="C327">
        <f t="shared" si="5"/>
        <v>-22.417382911899235</v>
      </c>
    </row>
    <row r="328" spans="1:3" x14ac:dyDescent="0.25">
      <c r="A328" s="10">
        <v>2.27209676524441</v>
      </c>
      <c r="B328" s="10">
        <v>1.8872975874717444</v>
      </c>
      <c r="C328">
        <f t="shared" si="5"/>
        <v>20.388897878481849</v>
      </c>
    </row>
    <row r="329" spans="1:3" x14ac:dyDescent="0.25">
      <c r="A329" s="10">
        <v>2.4610736198201586</v>
      </c>
      <c r="B329" s="10">
        <v>2.0915042253701572</v>
      </c>
      <c r="C329">
        <f t="shared" si="5"/>
        <v>17.670028583594874</v>
      </c>
    </row>
    <row r="330" spans="1:3" x14ac:dyDescent="0.25">
      <c r="A330" s="10">
        <v>2.3437193434880381</v>
      </c>
      <c r="B330" s="10">
        <v>2.1179949429947054</v>
      </c>
      <c r="C330">
        <f t="shared" si="5"/>
        <v>10.657457008569308</v>
      </c>
    </row>
    <row r="331" spans="1:3" x14ac:dyDescent="0.25">
      <c r="A331" s="10">
        <v>1.4906560781028013</v>
      </c>
      <c r="B331" s="10">
        <v>2.0199270224793451</v>
      </c>
      <c r="C331">
        <f t="shared" si="5"/>
        <v>-26.202478529491323</v>
      </c>
    </row>
    <row r="332" spans="1:3" x14ac:dyDescent="0.25">
      <c r="A332" s="10">
        <v>1.3622437886664163</v>
      </c>
      <c r="B332" s="10">
        <v>1.6856386371103338</v>
      </c>
      <c r="C332">
        <f t="shared" si="5"/>
        <v>-19.185301127073636</v>
      </c>
    </row>
    <row r="333" spans="1:3" x14ac:dyDescent="0.25">
      <c r="A333" s="10">
        <v>1.3912070018318745</v>
      </c>
      <c r="B333" s="10">
        <v>1.5475523630652301</v>
      </c>
      <c r="C333">
        <f t="shared" si="5"/>
        <v>-10.102750961116628</v>
      </c>
    </row>
    <row r="334" spans="1:3" x14ac:dyDescent="0.25">
      <c r="A334" s="10">
        <v>1.9042576567491278</v>
      </c>
      <c r="B334" s="10">
        <v>1.8177353873560511</v>
      </c>
      <c r="C334">
        <f t="shared" si="5"/>
        <v>4.7598935463827807</v>
      </c>
    </row>
    <row r="335" spans="1:3" x14ac:dyDescent="0.25">
      <c r="A335" s="10">
        <v>2.2602934565469783</v>
      </c>
      <c r="B335" s="10">
        <v>2.1966668390273942</v>
      </c>
      <c r="C335">
        <f t="shared" si="5"/>
        <v>2.8965073988077177</v>
      </c>
    </row>
    <row r="336" spans="1:3" x14ac:dyDescent="0.25">
      <c r="A336" s="10">
        <v>2.2406394898399244</v>
      </c>
      <c r="B336" s="10">
        <v>2.201909648783682</v>
      </c>
      <c r="C336">
        <f t="shared" si="5"/>
        <v>1.7589205387076852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Data_Spring_Summer_Autumn</vt:lpstr>
      <vt:lpstr>Data_Spring_Summer_Autumn_old</vt:lpstr>
      <vt:lpstr>Feed_Ingredients</vt:lpstr>
      <vt:lpstr>Tables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gerasimos</dc:creator>
  <cp:lastModifiedBy>gerasimos</cp:lastModifiedBy>
  <dcterms:created xsi:type="dcterms:W3CDTF">2016-02-08T06:42:25Z</dcterms:created>
  <dcterms:modified xsi:type="dcterms:W3CDTF">2016-03-29T12:58:29Z</dcterms:modified>
</cp:coreProperties>
</file>