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E:\ANALISE_PROJETOS\"/>
    </mc:Choice>
  </mc:AlternateContent>
  <bookViews>
    <workbookView xWindow="0" yWindow="840" windowWidth="16380" windowHeight="7350" tabRatio="884"/>
  </bookViews>
  <sheets>
    <sheet name="Detalhamento" sheetId="1" r:id="rId1"/>
    <sheet name="TD Detalhado" sheetId="6" r:id="rId2"/>
    <sheet name="TD Material e M. de Obra" sheetId="5" r:id="rId3"/>
    <sheet name="TD Gasto Mensal" sheetId="2" r:id="rId4"/>
    <sheet name="TD por Pedido" sheetId="3" r:id="rId5"/>
    <sheet name="TD Vencimentos" sheetId="4" r:id="rId6"/>
    <sheet name="TD Resumo e QTD Mensal" sheetId="7" r:id="rId7"/>
    <sheet name="TD Resumo" sheetId="8" r:id="rId8"/>
    <sheet name="Cronograma" sheetId="10" r:id="rId9"/>
    <sheet name="Resumo" sheetId="9" r:id="rId10"/>
  </sheets>
  <externalReferences>
    <externalReference r:id="rId11"/>
  </externalReferences>
  <definedNames>
    <definedName name="_xlnm._FilterDatabase" localSheetId="0" hidden="1">Detalhamento!$L$1:$L$536</definedName>
    <definedName name="DeslocamentoJanela">[1]cálculos!$D$26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Detalhamento!#REF!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pivotCaches>
    <pivotCache cacheId="0" r:id="rId12"/>
    <pivotCache cacheId="7" r:id="rId13"/>
    <pivotCache cacheId="20" r:id="rId14"/>
  </pivotCaches>
</workbook>
</file>

<file path=xl/calcChain.xml><?xml version="1.0" encoding="utf-8"?>
<calcChain xmlns="http://schemas.openxmlformats.org/spreadsheetml/2006/main">
  <c r="S330" i="1" l="1"/>
  <c r="J330" i="1"/>
  <c r="H330" i="1"/>
  <c r="G330" i="1"/>
  <c r="E330" i="1"/>
  <c r="S329" i="1"/>
  <c r="J329" i="1"/>
  <c r="H329" i="1"/>
  <c r="G329" i="1"/>
  <c r="E329" i="1"/>
  <c r="S8" i="1" l="1"/>
  <c r="J8" i="1"/>
  <c r="H8" i="1"/>
  <c r="G8" i="1"/>
  <c r="E8" i="1"/>
  <c r="S328" i="1"/>
  <c r="J328" i="1"/>
  <c r="H328" i="1"/>
  <c r="G328" i="1"/>
  <c r="E328" i="1"/>
  <c r="S327" i="1"/>
  <c r="J327" i="1"/>
  <c r="H327" i="1"/>
  <c r="G327" i="1"/>
  <c r="E327" i="1"/>
  <c r="S297" i="1" l="1"/>
  <c r="J297" i="1"/>
  <c r="H297" i="1"/>
  <c r="G297" i="1"/>
  <c r="E297" i="1"/>
  <c r="S296" i="1"/>
  <c r="J296" i="1"/>
  <c r="H296" i="1"/>
  <c r="G296" i="1"/>
  <c r="E296" i="1"/>
  <c r="S308" i="1"/>
  <c r="J308" i="1"/>
  <c r="H308" i="1"/>
  <c r="G308" i="1"/>
  <c r="E308" i="1"/>
  <c r="S249" i="1"/>
  <c r="J249" i="1"/>
  <c r="H249" i="1"/>
  <c r="G249" i="1"/>
  <c r="E249" i="1"/>
  <c r="S189" i="1"/>
  <c r="J189" i="1"/>
  <c r="H189" i="1"/>
  <c r="G189" i="1"/>
  <c r="E189" i="1"/>
  <c r="S243" i="1"/>
  <c r="J243" i="1"/>
  <c r="H243" i="1"/>
  <c r="G243" i="1"/>
  <c r="E243" i="1"/>
  <c r="S242" i="1"/>
  <c r="J242" i="1"/>
  <c r="H242" i="1"/>
  <c r="G242" i="1"/>
  <c r="E242" i="1"/>
  <c r="S254" i="1"/>
  <c r="J254" i="1"/>
  <c r="H254" i="1"/>
  <c r="G254" i="1"/>
  <c r="E254" i="1"/>
  <c r="S253" i="1"/>
  <c r="J253" i="1"/>
  <c r="H253" i="1"/>
  <c r="G253" i="1"/>
  <c r="E253" i="1"/>
  <c r="S252" i="1"/>
  <c r="J252" i="1"/>
  <c r="H252" i="1"/>
  <c r="G252" i="1"/>
  <c r="E252" i="1"/>
  <c r="S251" i="1"/>
  <c r="J251" i="1"/>
  <c r="H251" i="1"/>
  <c r="G251" i="1"/>
  <c r="E251" i="1"/>
  <c r="S250" i="1"/>
  <c r="J250" i="1"/>
  <c r="H250" i="1"/>
  <c r="G250" i="1"/>
  <c r="E250" i="1"/>
  <c r="S225" i="1"/>
  <c r="J225" i="1"/>
  <c r="H225" i="1"/>
  <c r="G225" i="1"/>
  <c r="E225" i="1"/>
  <c r="S224" i="1"/>
  <c r="J224" i="1"/>
  <c r="H224" i="1"/>
  <c r="G224" i="1"/>
  <c r="E224" i="1"/>
  <c r="S223" i="1"/>
  <c r="J223" i="1"/>
  <c r="H223" i="1"/>
  <c r="G223" i="1"/>
  <c r="E223" i="1"/>
  <c r="S222" i="1"/>
  <c r="J222" i="1"/>
  <c r="H222" i="1"/>
  <c r="G222" i="1"/>
  <c r="E222" i="1"/>
  <c r="S221" i="1"/>
  <c r="J221" i="1"/>
  <c r="H221" i="1"/>
  <c r="G221" i="1"/>
  <c r="E221" i="1"/>
  <c r="J5" i="1" l="1"/>
  <c r="J4" i="1"/>
  <c r="E281" i="1"/>
  <c r="G281" i="1"/>
  <c r="H281" i="1"/>
  <c r="J281" i="1"/>
  <c r="S281" i="1"/>
  <c r="E262" i="1"/>
  <c r="G262" i="1"/>
  <c r="H262" i="1"/>
  <c r="J262" i="1"/>
  <c r="S262" i="1"/>
  <c r="J153" i="1"/>
  <c r="S261" i="1"/>
  <c r="J261" i="1"/>
  <c r="H261" i="1"/>
  <c r="G261" i="1"/>
  <c r="E261" i="1"/>
  <c r="S245" i="1"/>
  <c r="J245" i="1"/>
  <c r="H245" i="1"/>
  <c r="G245" i="1"/>
  <c r="E245" i="1"/>
  <c r="S240" i="1"/>
  <c r="J240" i="1"/>
  <c r="H240" i="1"/>
  <c r="G240" i="1"/>
  <c r="E240" i="1"/>
  <c r="S217" i="1"/>
  <c r="J217" i="1"/>
  <c r="H217" i="1"/>
  <c r="G217" i="1"/>
  <c r="E217" i="1"/>
  <c r="S216" i="1"/>
  <c r="J216" i="1"/>
  <c r="H216" i="1"/>
  <c r="G216" i="1"/>
  <c r="E216" i="1"/>
  <c r="S228" i="1"/>
  <c r="J228" i="1"/>
  <c r="H228" i="1"/>
  <c r="G228" i="1"/>
  <c r="E228" i="1"/>
  <c r="S258" i="1"/>
  <c r="J258" i="1"/>
  <c r="H258" i="1"/>
  <c r="G258" i="1"/>
  <c r="E258" i="1"/>
  <c r="S229" i="1"/>
  <c r="J229" i="1"/>
  <c r="H229" i="1"/>
  <c r="G229" i="1"/>
  <c r="E229" i="1"/>
  <c r="S233" i="1"/>
  <c r="J233" i="1"/>
  <c r="H233" i="1"/>
  <c r="G233" i="1"/>
  <c r="E233" i="1"/>
  <c r="S259" i="1"/>
  <c r="J259" i="1"/>
  <c r="H259" i="1"/>
  <c r="G259" i="1"/>
  <c r="E259" i="1"/>
  <c r="S257" i="1"/>
  <c r="J257" i="1"/>
  <c r="H257" i="1"/>
  <c r="G257" i="1"/>
  <c r="E257" i="1"/>
  <c r="S232" i="1"/>
  <c r="J232" i="1"/>
  <c r="H232" i="1"/>
  <c r="G232" i="1"/>
  <c r="E232" i="1"/>
  <c r="S208" i="1"/>
  <c r="J208" i="1"/>
  <c r="H208" i="1"/>
  <c r="G208" i="1"/>
  <c r="E208" i="1"/>
  <c r="S235" i="1"/>
  <c r="J235" i="1"/>
  <c r="H235" i="1"/>
  <c r="G235" i="1"/>
  <c r="E235" i="1"/>
  <c r="S227" i="1"/>
  <c r="J227" i="1"/>
  <c r="H227" i="1"/>
  <c r="G227" i="1"/>
  <c r="E227" i="1"/>
  <c r="S218" i="1"/>
  <c r="J218" i="1"/>
  <c r="H218" i="1"/>
  <c r="G218" i="1"/>
  <c r="E218" i="1"/>
  <c r="S219" i="1"/>
  <c r="J219" i="1"/>
  <c r="H219" i="1"/>
  <c r="G219" i="1"/>
  <c r="E219" i="1"/>
  <c r="S260" i="1"/>
  <c r="J260" i="1"/>
  <c r="H260" i="1"/>
  <c r="G260" i="1"/>
  <c r="E260" i="1"/>
  <c r="S244" i="1"/>
  <c r="J244" i="1"/>
  <c r="H244" i="1"/>
  <c r="G244" i="1"/>
  <c r="E244" i="1"/>
  <c r="S236" i="1"/>
  <c r="J236" i="1"/>
  <c r="H236" i="1"/>
  <c r="G236" i="1"/>
  <c r="E236" i="1"/>
  <c r="S239" i="1"/>
  <c r="J239" i="1"/>
  <c r="H239" i="1"/>
  <c r="G239" i="1"/>
  <c r="E239" i="1"/>
  <c r="S238" i="1"/>
  <c r="J238" i="1"/>
  <c r="H238" i="1"/>
  <c r="G238" i="1"/>
  <c r="E238" i="1"/>
  <c r="S237" i="1"/>
  <c r="J237" i="1"/>
  <c r="H237" i="1"/>
  <c r="G237" i="1"/>
  <c r="E237" i="1"/>
  <c r="S321" i="1"/>
  <c r="J321" i="1"/>
  <c r="H321" i="1"/>
  <c r="G321" i="1"/>
  <c r="E321" i="1"/>
  <c r="S320" i="1"/>
  <c r="J320" i="1"/>
  <c r="H320" i="1"/>
  <c r="G320" i="1"/>
  <c r="E320" i="1"/>
  <c r="S319" i="1"/>
  <c r="J319" i="1"/>
  <c r="H319" i="1"/>
  <c r="G319" i="1"/>
  <c r="E319" i="1"/>
  <c r="S318" i="1"/>
  <c r="J318" i="1"/>
  <c r="H318" i="1"/>
  <c r="G318" i="1"/>
  <c r="E318" i="1"/>
  <c r="S275" i="1"/>
  <c r="J275" i="1"/>
  <c r="H275" i="1"/>
  <c r="G275" i="1"/>
  <c r="E275" i="1"/>
  <c r="S268" i="1"/>
  <c r="J268" i="1"/>
  <c r="H268" i="1"/>
  <c r="G268" i="1"/>
  <c r="E268" i="1"/>
  <c r="S307" i="1"/>
  <c r="J307" i="1"/>
  <c r="H307" i="1"/>
  <c r="G307" i="1"/>
  <c r="E307" i="1"/>
  <c r="S274" i="1"/>
  <c r="J274" i="1"/>
  <c r="H274" i="1"/>
  <c r="G274" i="1"/>
  <c r="E274" i="1"/>
  <c r="S264" i="1"/>
  <c r="J264" i="1"/>
  <c r="H264" i="1"/>
  <c r="G264" i="1"/>
  <c r="E264" i="1"/>
  <c r="S263" i="1"/>
  <c r="J263" i="1"/>
  <c r="H263" i="1"/>
  <c r="G263" i="1"/>
  <c r="E263" i="1"/>
  <c r="S317" i="1"/>
  <c r="J317" i="1"/>
  <c r="H317" i="1"/>
  <c r="G317" i="1"/>
  <c r="E317" i="1"/>
  <c r="S316" i="1"/>
  <c r="J316" i="1"/>
  <c r="H316" i="1"/>
  <c r="G316" i="1"/>
  <c r="E316" i="1"/>
  <c r="S315" i="1"/>
  <c r="J315" i="1"/>
  <c r="H315" i="1"/>
  <c r="G315" i="1"/>
  <c r="E315" i="1"/>
  <c r="S314" i="1"/>
  <c r="J314" i="1"/>
  <c r="H314" i="1"/>
  <c r="G314" i="1"/>
  <c r="E314" i="1"/>
  <c r="S313" i="1"/>
  <c r="J313" i="1"/>
  <c r="H313" i="1"/>
  <c r="G313" i="1"/>
  <c r="E313" i="1"/>
  <c r="S312" i="1"/>
  <c r="J312" i="1"/>
  <c r="H312" i="1"/>
  <c r="G312" i="1"/>
  <c r="E312" i="1"/>
  <c r="S309" i="1"/>
  <c r="J309" i="1"/>
  <c r="H309" i="1"/>
  <c r="G309" i="1"/>
  <c r="E309" i="1"/>
  <c r="S325" i="1"/>
  <c r="J325" i="1"/>
  <c r="H325" i="1"/>
  <c r="G325" i="1"/>
  <c r="E325" i="1"/>
  <c r="S292" i="1"/>
  <c r="J292" i="1"/>
  <c r="H292" i="1"/>
  <c r="G292" i="1"/>
  <c r="E292" i="1"/>
  <c r="S291" i="1"/>
  <c r="J291" i="1"/>
  <c r="H291" i="1"/>
  <c r="G291" i="1"/>
  <c r="E291" i="1"/>
  <c r="S290" i="1"/>
  <c r="J290" i="1"/>
  <c r="H290" i="1"/>
  <c r="G290" i="1"/>
  <c r="E290" i="1"/>
  <c r="S324" i="1"/>
  <c r="J324" i="1"/>
  <c r="G324" i="1"/>
  <c r="H324" i="1"/>
  <c r="E324" i="1"/>
  <c r="S323" i="1"/>
  <c r="J323" i="1"/>
  <c r="H323" i="1"/>
  <c r="G323" i="1"/>
  <c r="E323" i="1"/>
  <c r="S322" i="1"/>
  <c r="J322" i="1"/>
  <c r="H322" i="1"/>
  <c r="G322" i="1"/>
  <c r="E322" i="1"/>
  <c r="J10" i="1"/>
  <c r="S234" i="1" l="1"/>
  <c r="J234" i="1"/>
  <c r="H234" i="1"/>
  <c r="G234" i="1"/>
  <c r="E234" i="1"/>
  <c r="S303" i="1"/>
  <c r="J303" i="1"/>
  <c r="H303" i="1"/>
  <c r="G303" i="1"/>
  <c r="E303" i="1"/>
  <c r="S306" i="1"/>
  <c r="J306" i="1"/>
  <c r="H306" i="1"/>
  <c r="G306" i="1"/>
  <c r="E306" i="1"/>
  <c r="S305" i="1"/>
  <c r="J305" i="1"/>
  <c r="H305" i="1"/>
  <c r="G305" i="1"/>
  <c r="E305" i="1"/>
  <c r="S294" i="1"/>
  <c r="J294" i="1"/>
  <c r="H294" i="1"/>
  <c r="G294" i="1"/>
  <c r="E294" i="1"/>
  <c r="S293" i="1"/>
  <c r="J293" i="1"/>
  <c r="H293" i="1"/>
  <c r="G293" i="1"/>
  <c r="E293" i="1"/>
  <c r="S230" i="1"/>
  <c r="J230" i="1"/>
  <c r="H230" i="1"/>
  <c r="G230" i="1"/>
  <c r="E230" i="1"/>
  <c r="S273" i="1"/>
  <c r="J273" i="1"/>
  <c r="H273" i="1"/>
  <c r="G273" i="1"/>
  <c r="E273" i="1"/>
  <c r="S272" i="1"/>
  <c r="J272" i="1"/>
  <c r="H272" i="1"/>
  <c r="G272" i="1"/>
  <c r="E272" i="1"/>
  <c r="S271" i="1"/>
  <c r="J271" i="1"/>
  <c r="H271" i="1"/>
  <c r="G271" i="1"/>
  <c r="E271" i="1"/>
  <c r="S289" i="1"/>
  <c r="J289" i="1"/>
  <c r="H289" i="1"/>
  <c r="G289" i="1"/>
  <c r="E289" i="1"/>
  <c r="S287" i="1"/>
  <c r="J287" i="1"/>
  <c r="H287" i="1"/>
  <c r="G287" i="1"/>
  <c r="E287" i="1"/>
  <c r="S286" i="1"/>
  <c r="J286" i="1"/>
  <c r="H286" i="1"/>
  <c r="G286" i="1"/>
  <c r="E286" i="1"/>
  <c r="S285" i="1"/>
  <c r="J285" i="1"/>
  <c r="H285" i="1"/>
  <c r="G285" i="1"/>
  <c r="E285" i="1"/>
  <c r="S284" i="1"/>
  <c r="J284" i="1"/>
  <c r="H284" i="1"/>
  <c r="G284" i="1"/>
  <c r="E284" i="1"/>
  <c r="S283" i="1"/>
  <c r="J283" i="1"/>
  <c r="H283" i="1"/>
  <c r="G283" i="1"/>
  <c r="E283" i="1"/>
  <c r="S282" i="1"/>
  <c r="J282" i="1"/>
  <c r="H282" i="1"/>
  <c r="G282" i="1"/>
  <c r="E282" i="1"/>
  <c r="S231" i="1"/>
  <c r="J231" i="1"/>
  <c r="H231" i="1"/>
  <c r="G231" i="1"/>
  <c r="E231" i="1"/>
  <c r="S265" i="1"/>
  <c r="J265" i="1"/>
  <c r="H265" i="1"/>
  <c r="G265" i="1"/>
  <c r="E265" i="1"/>
  <c r="S267" i="1"/>
  <c r="J267" i="1"/>
  <c r="H267" i="1"/>
  <c r="G267" i="1"/>
  <c r="E267" i="1"/>
  <c r="S270" i="1"/>
  <c r="J270" i="1"/>
  <c r="H270" i="1"/>
  <c r="G270" i="1"/>
  <c r="E270" i="1"/>
  <c r="S266" i="1"/>
  <c r="J266" i="1"/>
  <c r="H266" i="1"/>
  <c r="G266" i="1"/>
  <c r="E266" i="1"/>
  <c r="S269" i="1"/>
  <c r="J269" i="1"/>
  <c r="H269" i="1"/>
  <c r="G269" i="1"/>
  <c r="E269" i="1"/>
  <c r="S304" i="1"/>
  <c r="J304" i="1"/>
  <c r="H304" i="1"/>
  <c r="G304" i="1"/>
  <c r="E304" i="1"/>
  <c r="S288" i="1"/>
  <c r="J288" i="1"/>
  <c r="H288" i="1"/>
  <c r="G288" i="1"/>
  <c r="E288" i="1"/>
  <c r="S211" i="1"/>
  <c r="J211" i="1"/>
  <c r="H211" i="1"/>
  <c r="G211" i="1"/>
  <c r="E211" i="1"/>
  <c r="S280" i="1"/>
  <c r="J280" i="1"/>
  <c r="H280" i="1"/>
  <c r="G280" i="1"/>
  <c r="E280" i="1"/>
  <c r="S279" i="1"/>
  <c r="J279" i="1"/>
  <c r="H279" i="1"/>
  <c r="G279" i="1"/>
  <c r="E279" i="1"/>
  <c r="S278" i="1"/>
  <c r="J278" i="1"/>
  <c r="H278" i="1"/>
  <c r="G278" i="1"/>
  <c r="E278" i="1"/>
  <c r="S277" i="1"/>
  <c r="J277" i="1"/>
  <c r="H277" i="1"/>
  <c r="G277" i="1"/>
  <c r="E277" i="1"/>
  <c r="S276" i="1"/>
  <c r="J276" i="1"/>
  <c r="H276" i="1"/>
  <c r="G276" i="1"/>
  <c r="E276" i="1"/>
  <c r="S310" i="1"/>
  <c r="J310" i="1"/>
  <c r="H310" i="1"/>
  <c r="G310" i="1"/>
  <c r="E310" i="1"/>
  <c r="S28" i="1" l="1"/>
  <c r="J28" i="1"/>
  <c r="G28" i="1"/>
  <c r="H28" i="1"/>
  <c r="E28" i="1"/>
  <c r="S29" i="1" l="1"/>
  <c r="S27" i="1"/>
  <c r="J27" i="1"/>
  <c r="H27" i="1"/>
  <c r="G27" i="1"/>
  <c r="E27" i="1"/>
  <c r="S192" i="1" l="1"/>
  <c r="J192" i="1"/>
  <c r="H192" i="1"/>
  <c r="G192" i="1"/>
  <c r="E192" i="1"/>
  <c r="S191" i="1"/>
  <c r="J191" i="1"/>
  <c r="H191" i="1"/>
  <c r="G191" i="1"/>
  <c r="E191" i="1"/>
  <c r="S190" i="1"/>
  <c r="J190" i="1"/>
  <c r="H190" i="1"/>
  <c r="G190" i="1"/>
  <c r="E190" i="1"/>
  <c r="S188" i="1"/>
  <c r="J188" i="1"/>
  <c r="H188" i="1"/>
  <c r="G188" i="1"/>
  <c r="E188" i="1"/>
  <c r="S172" i="1"/>
  <c r="J172" i="1"/>
  <c r="H172" i="1"/>
  <c r="G172" i="1"/>
  <c r="E172" i="1"/>
  <c r="S187" i="1"/>
  <c r="J187" i="1"/>
  <c r="H187" i="1"/>
  <c r="G187" i="1"/>
  <c r="E187" i="1"/>
  <c r="S186" i="1"/>
  <c r="J186" i="1"/>
  <c r="H186" i="1"/>
  <c r="G186" i="1"/>
  <c r="E186" i="1"/>
  <c r="S185" i="1"/>
  <c r="J185" i="1"/>
  <c r="H185" i="1"/>
  <c r="G185" i="1"/>
  <c r="E185" i="1"/>
  <c r="E29" i="1"/>
  <c r="G29" i="1"/>
  <c r="H29" i="1"/>
  <c r="J29" i="1"/>
  <c r="S215" i="1"/>
  <c r="J215" i="1"/>
  <c r="H215" i="1"/>
  <c r="G215" i="1"/>
  <c r="E215" i="1"/>
  <c r="S214" i="1"/>
  <c r="J214" i="1"/>
  <c r="H214" i="1"/>
  <c r="G214" i="1"/>
  <c r="E214" i="1"/>
  <c r="S213" i="1"/>
  <c r="J213" i="1"/>
  <c r="H213" i="1"/>
  <c r="G213" i="1"/>
  <c r="E213" i="1"/>
  <c r="J152" i="1"/>
  <c r="S202" i="1"/>
  <c r="J202" i="1"/>
  <c r="H202" i="1"/>
  <c r="G202" i="1"/>
  <c r="E202" i="1"/>
  <c r="S204" i="1"/>
  <c r="J204" i="1"/>
  <c r="H204" i="1"/>
  <c r="G204" i="1"/>
  <c r="E204" i="1"/>
  <c r="S203" i="1"/>
  <c r="J203" i="1"/>
  <c r="H203" i="1"/>
  <c r="G203" i="1"/>
  <c r="E203" i="1"/>
  <c r="S201" i="1"/>
  <c r="J201" i="1"/>
  <c r="H201" i="1"/>
  <c r="G201" i="1"/>
  <c r="E201" i="1"/>
  <c r="S200" i="1"/>
  <c r="J200" i="1"/>
  <c r="H200" i="1"/>
  <c r="G200" i="1"/>
  <c r="E200" i="1"/>
  <c r="S199" i="1"/>
  <c r="J199" i="1"/>
  <c r="H199" i="1"/>
  <c r="G199" i="1"/>
  <c r="E199" i="1"/>
  <c r="S198" i="1"/>
  <c r="J198" i="1"/>
  <c r="H198" i="1"/>
  <c r="G198" i="1"/>
  <c r="E198" i="1"/>
  <c r="S197" i="1"/>
  <c r="J197" i="1"/>
  <c r="H197" i="1"/>
  <c r="G197" i="1"/>
  <c r="E197" i="1"/>
  <c r="S184" i="1"/>
  <c r="J184" i="1"/>
  <c r="H184" i="1"/>
  <c r="G184" i="1"/>
  <c r="E184" i="1"/>
  <c r="S183" i="1"/>
  <c r="J183" i="1"/>
  <c r="H183" i="1"/>
  <c r="G183" i="1"/>
  <c r="E183" i="1"/>
  <c r="S196" i="1"/>
  <c r="J196" i="1"/>
  <c r="H196" i="1"/>
  <c r="G196" i="1"/>
  <c r="E196" i="1"/>
  <c r="S176" i="1"/>
  <c r="J176" i="1"/>
  <c r="H176" i="1"/>
  <c r="G176" i="1"/>
  <c r="E176" i="1"/>
  <c r="S195" i="1"/>
  <c r="J195" i="1"/>
  <c r="H195" i="1"/>
  <c r="G195" i="1"/>
  <c r="E195" i="1"/>
  <c r="S194" i="1"/>
  <c r="J194" i="1"/>
  <c r="H194" i="1"/>
  <c r="G194" i="1"/>
  <c r="E194" i="1"/>
  <c r="S193" i="1"/>
  <c r="J193" i="1"/>
  <c r="H193" i="1"/>
  <c r="G193" i="1"/>
  <c r="E193" i="1"/>
  <c r="S209" i="1"/>
  <c r="J209" i="1"/>
  <c r="H209" i="1"/>
  <c r="G209" i="1"/>
  <c r="E209" i="1"/>
  <c r="S212" i="1"/>
  <c r="J212" i="1"/>
  <c r="H212" i="1"/>
  <c r="G212" i="1"/>
  <c r="E212" i="1"/>
  <c r="S210" i="1"/>
  <c r="J210" i="1"/>
  <c r="H210" i="1"/>
  <c r="G210" i="1"/>
  <c r="E210" i="1"/>
  <c r="S206" i="1"/>
  <c r="J206" i="1"/>
  <c r="H206" i="1"/>
  <c r="G206" i="1"/>
  <c r="E206" i="1"/>
  <c r="S205" i="1"/>
  <c r="J205" i="1"/>
  <c r="G205" i="1"/>
  <c r="H205" i="1"/>
  <c r="E205" i="1"/>
  <c r="S207" i="1" l="1"/>
  <c r="J207" i="1"/>
  <c r="G207" i="1"/>
  <c r="H207" i="1"/>
  <c r="E207" i="1"/>
  <c r="S162" i="1" l="1"/>
  <c r="J162" i="1"/>
  <c r="H162" i="1"/>
  <c r="G162" i="1"/>
  <c r="E162" i="1"/>
  <c r="S175" i="1"/>
  <c r="J175" i="1"/>
  <c r="H175" i="1"/>
  <c r="G175" i="1"/>
  <c r="E175" i="1"/>
  <c r="S174" i="1"/>
  <c r="J174" i="1"/>
  <c r="H174" i="1"/>
  <c r="G174" i="1"/>
  <c r="E174" i="1"/>
  <c r="S173" i="1"/>
  <c r="J173" i="1"/>
  <c r="H173" i="1"/>
  <c r="G173" i="1"/>
  <c r="E173" i="1"/>
  <c r="S182" i="1"/>
  <c r="J182" i="1"/>
  <c r="H182" i="1"/>
  <c r="G182" i="1"/>
  <c r="E182" i="1"/>
  <c r="S166" i="1"/>
  <c r="J166" i="1"/>
  <c r="H166" i="1"/>
  <c r="G166" i="1"/>
  <c r="E166" i="1"/>
  <c r="S170" i="1"/>
  <c r="J170" i="1"/>
  <c r="H170" i="1"/>
  <c r="G170" i="1"/>
  <c r="E170" i="1"/>
  <c r="S169" i="1"/>
  <c r="J169" i="1"/>
  <c r="H169" i="1"/>
  <c r="G169" i="1"/>
  <c r="E169" i="1"/>
  <c r="S168" i="1"/>
  <c r="J168" i="1"/>
  <c r="H168" i="1"/>
  <c r="G168" i="1"/>
  <c r="E168" i="1"/>
  <c r="S165" i="1"/>
  <c r="J165" i="1"/>
  <c r="H165" i="1"/>
  <c r="G165" i="1"/>
  <c r="E165" i="1"/>
  <c r="S167" i="1"/>
  <c r="J167" i="1"/>
  <c r="H167" i="1"/>
  <c r="G167" i="1"/>
  <c r="E167" i="1"/>
  <c r="S164" i="1"/>
  <c r="J164" i="1"/>
  <c r="H164" i="1"/>
  <c r="G164" i="1"/>
  <c r="E164" i="1"/>
  <c r="S163" i="1"/>
  <c r="J163" i="1"/>
  <c r="H163" i="1"/>
  <c r="G163" i="1"/>
  <c r="E163" i="1"/>
  <c r="S171" i="1"/>
  <c r="J171" i="1"/>
  <c r="H171" i="1"/>
  <c r="G171" i="1"/>
  <c r="E171" i="1"/>
  <c r="S181" i="1"/>
  <c r="J181" i="1"/>
  <c r="H181" i="1"/>
  <c r="G181" i="1"/>
  <c r="E181" i="1"/>
  <c r="S180" i="1"/>
  <c r="J180" i="1"/>
  <c r="H180" i="1"/>
  <c r="G180" i="1"/>
  <c r="E180" i="1"/>
  <c r="S179" i="1"/>
  <c r="J179" i="1"/>
  <c r="H179" i="1"/>
  <c r="G179" i="1"/>
  <c r="E179" i="1"/>
  <c r="S178" i="1"/>
  <c r="J178" i="1"/>
  <c r="H178" i="1"/>
  <c r="G178" i="1"/>
  <c r="E178" i="1"/>
  <c r="S177" i="1"/>
  <c r="J177" i="1"/>
  <c r="H177" i="1"/>
  <c r="G177" i="1"/>
  <c r="E177" i="1"/>
  <c r="S26" i="1"/>
  <c r="J26" i="1"/>
  <c r="H26" i="1"/>
  <c r="G26" i="1"/>
  <c r="E26" i="1"/>
  <c r="E25" i="1" l="1"/>
  <c r="E24" i="1"/>
  <c r="G25" i="1"/>
  <c r="G24" i="1"/>
  <c r="H25" i="1"/>
  <c r="H24" i="1"/>
  <c r="J25" i="1"/>
  <c r="J24" i="1"/>
  <c r="S25" i="1"/>
  <c r="S24" i="1"/>
  <c r="S22" i="1"/>
  <c r="J22" i="1"/>
  <c r="G22" i="1"/>
  <c r="H22" i="1"/>
  <c r="E22" i="1"/>
  <c r="S161" i="1" l="1"/>
  <c r="J161" i="1"/>
  <c r="G161" i="1"/>
  <c r="H161" i="1"/>
  <c r="E161" i="1"/>
  <c r="J160" i="1"/>
  <c r="S160" i="1"/>
  <c r="H160" i="1"/>
  <c r="G160" i="1"/>
  <c r="E160" i="1"/>
  <c r="S159" i="1" l="1"/>
  <c r="J159" i="1"/>
  <c r="H159" i="1"/>
  <c r="G159" i="1"/>
  <c r="E159" i="1"/>
  <c r="J154" i="1" l="1"/>
  <c r="S158" i="1" l="1"/>
  <c r="J158" i="1"/>
  <c r="H158" i="1"/>
  <c r="G158" i="1"/>
  <c r="E158" i="1"/>
  <c r="S157" i="1"/>
  <c r="J157" i="1"/>
  <c r="H157" i="1"/>
  <c r="G157" i="1"/>
  <c r="E157" i="1"/>
  <c r="S156" i="1"/>
  <c r="J156" i="1"/>
  <c r="H156" i="1"/>
  <c r="G156" i="1"/>
  <c r="E156" i="1"/>
  <c r="S155" i="1"/>
  <c r="J155" i="1"/>
  <c r="H155" i="1"/>
  <c r="G155" i="1"/>
  <c r="E155" i="1"/>
  <c r="S5" i="1" l="1"/>
  <c r="S4" i="1"/>
  <c r="H5" i="1"/>
  <c r="G5" i="1"/>
  <c r="E5" i="1"/>
  <c r="H4" i="1"/>
  <c r="G4" i="1"/>
  <c r="E4" i="1"/>
  <c r="S10" i="1"/>
  <c r="H10" i="1"/>
  <c r="G10" i="1"/>
  <c r="E10" i="1"/>
  <c r="S154" i="1"/>
  <c r="H154" i="1"/>
  <c r="G154" i="1"/>
  <c r="E154" i="1"/>
  <c r="S153" i="1" l="1"/>
  <c r="H153" i="1"/>
  <c r="G153" i="1"/>
  <c r="E153" i="1"/>
  <c r="S152" i="1"/>
  <c r="G152" i="1"/>
  <c r="H152" i="1"/>
  <c r="E152" i="1"/>
  <c r="S151" i="1"/>
  <c r="J151" i="1"/>
  <c r="H151" i="1"/>
  <c r="G151" i="1"/>
  <c r="E151" i="1"/>
  <c r="S150" i="1"/>
  <c r="J150" i="1"/>
  <c r="H150" i="1"/>
  <c r="G150" i="1"/>
  <c r="E150" i="1"/>
  <c r="S149" i="1"/>
  <c r="J149" i="1"/>
  <c r="H149" i="1"/>
  <c r="G149" i="1"/>
  <c r="E149" i="1"/>
  <c r="S148" i="1"/>
  <c r="J148" i="1"/>
  <c r="H148" i="1"/>
  <c r="G148" i="1"/>
  <c r="E148" i="1"/>
  <c r="S147" i="1"/>
  <c r="J147" i="1"/>
  <c r="H147" i="1"/>
  <c r="G147" i="1"/>
  <c r="E147" i="1"/>
  <c r="S146" i="1"/>
  <c r="J146" i="1"/>
  <c r="H146" i="1"/>
  <c r="G146" i="1"/>
  <c r="E146" i="1"/>
  <c r="S145" i="1"/>
  <c r="J145" i="1"/>
  <c r="H145" i="1"/>
  <c r="G145" i="1"/>
  <c r="E145" i="1"/>
  <c r="S144" i="1"/>
  <c r="J144" i="1"/>
  <c r="H144" i="1"/>
  <c r="G144" i="1"/>
  <c r="E144" i="1"/>
  <c r="S143" i="1"/>
  <c r="J143" i="1"/>
  <c r="H143" i="1"/>
  <c r="G143" i="1"/>
  <c r="E143" i="1"/>
  <c r="S141" i="1" l="1"/>
  <c r="J141" i="1"/>
  <c r="H141" i="1"/>
  <c r="G141" i="1"/>
  <c r="E141" i="1"/>
  <c r="S16" i="1" l="1"/>
  <c r="J16" i="1"/>
  <c r="H16" i="1"/>
  <c r="G16" i="1"/>
  <c r="E16" i="1"/>
  <c r="S142" i="1"/>
  <c r="J142" i="1"/>
  <c r="H142" i="1"/>
  <c r="G142" i="1"/>
  <c r="E142" i="1"/>
  <c r="S140" i="1" l="1"/>
  <c r="J140" i="1"/>
  <c r="H140" i="1"/>
  <c r="G140" i="1"/>
  <c r="E140" i="1"/>
  <c r="S97" i="1" l="1"/>
  <c r="J97" i="1"/>
  <c r="H97" i="1"/>
  <c r="G97" i="1"/>
  <c r="E97" i="1"/>
  <c r="S93" i="1"/>
  <c r="J93" i="1"/>
  <c r="H93" i="1"/>
  <c r="G93" i="1"/>
  <c r="E93" i="1"/>
  <c r="S84" i="1"/>
  <c r="J84" i="1"/>
  <c r="H84" i="1"/>
  <c r="G84" i="1"/>
  <c r="E84" i="1"/>
  <c r="S139" i="1"/>
  <c r="J139" i="1"/>
  <c r="H139" i="1"/>
  <c r="G139" i="1"/>
  <c r="E139" i="1"/>
  <c r="S138" i="1"/>
  <c r="J138" i="1"/>
  <c r="H138" i="1"/>
  <c r="G138" i="1"/>
  <c r="E138" i="1"/>
  <c r="S137" i="1"/>
  <c r="J137" i="1"/>
  <c r="H137" i="1"/>
  <c r="G137" i="1"/>
  <c r="E137" i="1"/>
  <c r="S136" i="1"/>
  <c r="J136" i="1"/>
  <c r="H136" i="1"/>
  <c r="G136" i="1"/>
  <c r="E136" i="1"/>
  <c r="S135" i="1"/>
  <c r="J135" i="1"/>
  <c r="H135" i="1"/>
  <c r="G135" i="1"/>
  <c r="E135" i="1"/>
  <c r="S134" i="1"/>
  <c r="J134" i="1"/>
  <c r="H134" i="1"/>
  <c r="G134" i="1"/>
  <c r="E134" i="1"/>
  <c r="S133" i="1"/>
  <c r="J133" i="1"/>
  <c r="H133" i="1"/>
  <c r="G133" i="1"/>
  <c r="E133" i="1"/>
  <c r="S132" i="1"/>
  <c r="J132" i="1"/>
  <c r="H132" i="1"/>
  <c r="G132" i="1"/>
  <c r="E132" i="1"/>
  <c r="S131" i="1"/>
  <c r="J131" i="1"/>
  <c r="H131" i="1"/>
  <c r="G131" i="1"/>
  <c r="E131" i="1"/>
  <c r="S130" i="1"/>
  <c r="J130" i="1"/>
  <c r="H130" i="1"/>
  <c r="G130" i="1"/>
  <c r="E130" i="1"/>
  <c r="S129" i="1"/>
  <c r="J129" i="1"/>
  <c r="H129" i="1"/>
  <c r="G129" i="1"/>
  <c r="E129" i="1"/>
  <c r="S128" i="1"/>
  <c r="J128" i="1"/>
  <c r="H128" i="1"/>
  <c r="G128" i="1"/>
  <c r="E128" i="1"/>
  <c r="S127" i="1"/>
  <c r="J127" i="1"/>
  <c r="H127" i="1"/>
  <c r="G127" i="1"/>
  <c r="E127" i="1"/>
  <c r="S126" i="1"/>
  <c r="J126" i="1"/>
  <c r="H126" i="1"/>
  <c r="G126" i="1"/>
  <c r="E126" i="1"/>
  <c r="S125" i="1"/>
  <c r="J125" i="1"/>
  <c r="H125" i="1"/>
  <c r="G125" i="1"/>
  <c r="E125" i="1"/>
  <c r="S124" i="1"/>
  <c r="J124" i="1"/>
  <c r="H124" i="1"/>
  <c r="G124" i="1"/>
  <c r="E124" i="1"/>
  <c r="S123" i="1"/>
  <c r="J123" i="1"/>
  <c r="H123" i="1"/>
  <c r="G123" i="1"/>
  <c r="E123" i="1"/>
  <c r="S122" i="1"/>
  <c r="J122" i="1"/>
  <c r="H122" i="1"/>
  <c r="G122" i="1"/>
  <c r="E122" i="1"/>
  <c r="S121" i="1"/>
  <c r="J121" i="1"/>
  <c r="H121" i="1"/>
  <c r="G121" i="1"/>
  <c r="E121" i="1"/>
  <c r="S120" i="1"/>
  <c r="J120" i="1"/>
  <c r="H120" i="1"/>
  <c r="G120" i="1"/>
  <c r="E120" i="1"/>
  <c r="S119" i="1"/>
  <c r="J119" i="1"/>
  <c r="H119" i="1"/>
  <c r="G119" i="1"/>
  <c r="E119" i="1"/>
  <c r="S118" i="1"/>
  <c r="J118" i="1"/>
  <c r="H118" i="1"/>
  <c r="G118" i="1"/>
  <c r="E118" i="1"/>
  <c r="S117" i="1"/>
  <c r="J117" i="1"/>
  <c r="H117" i="1"/>
  <c r="G117" i="1"/>
  <c r="E117" i="1"/>
  <c r="S116" i="1"/>
  <c r="J116" i="1"/>
  <c r="H116" i="1"/>
  <c r="G116" i="1"/>
  <c r="E116" i="1"/>
  <c r="S115" i="1"/>
  <c r="J115" i="1"/>
  <c r="H115" i="1"/>
  <c r="G115" i="1"/>
  <c r="E115" i="1"/>
  <c r="S114" i="1"/>
  <c r="J114" i="1"/>
  <c r="H114" i="1"/>
  <c r="G114" i="1"/>
  <c r="E114" i="1"/>
  <c r="S113" i="1"/>
  <c r="J113" i="1"/>
  <c r="H113" i="1"/>
  <c r="G113" i="1"/>
  <c r="E113" i="1"/>
  <c r="S112" i="1"/>
  <c r="J112" i="1"/>
  <c r="H112" i="1"/>
  <c r="G112" i="1"/>
  <c r="E112" i="1"/>
  <c r="S111" i="1"/>
  <c r="J111" i="1"/>
  <c r="H111" i="1"/>
  <c r="G111" i="1"/>
  <c r="E111" i="1"/>
  <c r="S110" i="1"/>
  <c r="J110" i="1"/>
  <c r="H110" i="1"/>
  <c r="G110" i="1"/>
  <c r="E110" i="1"/>
  <c r="S109" i="1"/>
  <c r="J109" i="1"/>
  <c r="H109" i="1"/>
  <c r="G109" i="1"/>
  <c r="E109" i="1"/>
  <c r="S108" i="1"/>
  <c r="J108" i="1"/>
  <c r="H108" i="1"/>
  <c r="G108" i="1"/>
  <c r="E108" i="1"/>
  <c r="S107" i="1"/>
  <c r="J107" i="1"/>
  <c r="H107" i="1"/>
  <c r="G107" i="1"/>
  <c r="E107" i="1"/>
  <c r="S106" i="1"/>
  <c r="J106" i="1"/>
  <c r="H106" i="1"/>
  <c r="G106" i="1"/>
  <c r="E106" i="1"/>
  <c r="S105" i="1"/>
  <c r="J105" i="1"/>
  <c r="H105" i="1"/>
  <c r="G105" i="1"/>
  <c r="E105" i="1"/>
  <c r="S104" i="1"/>
  <c r="J104" i="1"/>
  <c r="H104" i="1"/>
  <c r="G104" i="1"/>
  <c r="E104" i="1"/>
  <c r="S103" i="1"/>
  <c r="J103" i="1"/>
  <c r="H103" i="1"/>
  <c r="G103" i="1"/>
  <c r="E103" i="1"/>
  <c r="S102" i="1"/>
  <c r="J102" i="1"/>
  <c r="H102" i="1"/>
  <c r="G102" i="1"/>
  <c r="E102" i="1"/>
  <c r="S101" i="1"/>
  <c r="J101" i="1"/>
  <c r="H101" i="1"/>
  <c r="G101" i="1"/>
  <c r="E101" i="1"/>
  <c r="S100" i="1"/>
  <c r="J100" i="1"/>
  <c r="H100" i="1"/>
  <c r="G100" i="1"/>
  <c r="E100" i="1"/>
  <c r="S99" i="1"/>
  <c r="J99" i="1"/>
  <c r="H99" i="1"/>
  <c r="G99" i="1"/>
  <c r="E99" i="1"/>
  <c r="S98" i="1"/>
  <c r="J98" i="1"/>
  <c r="H98" i="1"/>
  <c r="G98" i="1"/>
  <c r="E98" i="1"/>
  <c r="S96" i="1"/>
  <c r="J96" i="1"/>
  <c r="H96" i="1"/>
  <c r="G96" i="1"/>
  <c r="E96" i="1"/>
  <c r="S95" i="1"/>
  <c r="J95" i="1"/>
  <c r="H95" i="1"/>
  <c r="G95" i="1"/>
  <c r="E95" i="1"/>
  <c r="S94" i="1"/>
  <c r="J94" i="1"/>
  <c r="H94" i="1"/>
  <c r="G94" i="1"/>
  <c r="E94" i="1"/>
  <c r="S92" i="1"/>
  <c r="J92" i="1"/>
  <c r="H92" i="1"/>
  <c r="G92" i="1"/>
  <c r="E92" i="1"/>
  <c r="S91" i="1"/>
  <c r="J91" i="1"/>
  <c r="H91" i="1"/>
  <c r="G91" i="1"/>
  <c r="E91" i="1"/>
  <c r="S90" i="1"/>
  <c r="J90" i="1"/>
  <c r="H90" i="1"/>
  <c r="G90" i="1"/>
  <c r="E90" i="1"/>
  <c r="S89" i="1"/>
  <c r="J89" i="1"/>
  <c r="H89" i="1"/>
  <c r="G89" i="1"/>
  <c r="E89" i="1"/>
  <c r="S88" i="1"/>
  <c r="J88" i="1"/>
  <c r="H88" i="1"/>
  <c r="G88" i="1"/>
  <c r="E88" i="1"/>
  <c r="S87" i="1"/>
  <c r="J87" i="1"/>
  <c r="H87" i="1"/>
  <c r="G87" i="1"/>
  <c r="E87" i="1"/>
  <c r="S86" i="1"/>
  <c r="J86" i="1"/>
  <c r="H86" i="1"/>
  <c r="G86" i="1"/>
  <c r="E86" i="1"/>
  <c r="S85" i="1"/>
  <c r="J85" i="1"/>
  <c r="H85" i="1"/>
  <c r="G85" i="1"/>
  <c r="E85" i="1"/>
  <c r="S83" i="1"/>
  <c r="J83" i="1"/>
  <c r="H83" i="1"/>
  <c r="G83" i="1"/>
  <c r="E83" i="1"/>
  <c r="S82" i="1"/>
  <c r="J82" i="1"/>
  <c r="H82" i="1"/>
  <c r="G82" i="1"/>
  <c r="E82" i="1"/>
  <c r="S81" i="1"/>
  <c r="J81" i="1"/>
  <c r="H81" i="1"/>
  <c r="G81" i="1"/>
  <c r="E81" i="1"/>
  <c r="S80" i="1"/>
  <c r="J80" i="1"/>
  <c r="H80" i="1"/>
  <c r="G80" i="1"/>
  <c r="E80" i="1"/>
  <c r="S79" i="1"/>
  <c r="J79" i="1"/>
  <c r="H79" i="1"/>
  <c r="G79" i="1"/>
  <c r="E79" i="1"/>
  <c r="S78" i="1"/>
  <c r="J78" i="1"/>
  <c r="H78" i="1"/>
  <c r="G78" i="1"/>
  <c r="E78" i="1"/>
  <c r="S77" i="1"/>
  <c r="J77" i="1"/>
  <c r="H77" i="1"/>
  <c r="G77" i="1"/>
  <c r="E77" i="1"/>
  <c r="S76" i="1"/>
  <c r="J76" i="1"/>
  <c r="H76" i="1"/>
  <c r="G76" i="1"/>
  <c r="E76" i="1"/>
  <c r="S75" i="1" l="1"/>
  <c r="J75" i="1"/>
  <c r="H75" i="1"/>
  <c r="G75" i="1"/>
  <c r="E75" i="1"/>
  <c r="S74" i="1"/>
  <c r="J74" i="1"/>
  <c r="H74" i="1"/>
  <c r="G74" i="1"/>
  <c r="E74" i="1"/>
  <c r="S73" i="1" l="1"/>
  <c r="J73" i="1"/>
  <c r="H73" i="1"/>
  <c r="G73" i="1"/>
  <c r="E73" i="1"/>
  <c r="S72" i="1"/>
  <c r="J72" i="1"/>
  <c r="H72" i="1"/>
  <c r="G72" i="1"/>
  <c r="E72" i="1"/>
  <c r="S68" i="1"/>
  <c r="J68" i="1"/>
  <c r="H68" i="1"/>
  <c r="G68" i="1"/>
  <c r="E68" i="1"/>
  <c r="S71" i="1"/>
  <c r="J71" i="1"/>
  <c r="H71" i="1"/>
  <c r="G71" i="1"/>
  <c r="E71" i="1"/>
  <c r="S70" i="1"/>
  <c r="J70" i="1"/>
  <c r="H70" i="1"/>
  <c r="G70" i="1"/>
  <c r="E70" i="1"/>
  <c r="F24" i="10" l="1"/>
  <c r="F26" i="10"/>
  <c r="F27" i="10"/>
  <c r="F28" i="10"/>
  <c r="F29" i="10"/>
  <c r="B23" i="10"/>
  <c r="B24" i="10" s="1"/>
  <c r="B25" i="10" s="1"/>
  <c r="B26" i="10" s="1"/>
  <c r="B27" i="10" s="1"/>
  <c r="D25" i="10"/>
  <c r="F25" i="10" s="1"/>
  <c r="E30" i="10"/>
  <c r="F30" i="10" s="1"/>
  <c r="B28" i="10" l="1"/>
  <c r="B29" i="10"/>
  <c r="B30" i="10" s="1"/>
  <c r="B31" i="10" s="1"/>
  <c r="D34" i="10" l="1"/>
  <c r="D35" i="10"/>
  <c r="B32" i="10"/>
  <c r="B33" i="10"/>
  <c r="B34" i="10"/>
  <c r="B35" i="10"/>
  <c r="B36" i="10" s="1"/>
  <c r="B37" i="10" s="1"/>
  <c r="B38" i="10" s="1"/>
  <c r="E35" i="10" l="1"/>
  <c r="F35" i="10" s="1"/>
  <c r="D36" i="10"/>
  <c r="E36" i="10" l="1"/>
  <c r="F36" i="10" s="1"/>
  <c r="D37" i="10"/>
  <c r="E37" i="10" s="1"/>
  <c r="F37" i="10" s="1"/>
  <c r="S69" i="1" l="1"/>
  <c r="J69" i="1"/>
  <c r="H69" i="1"/>
  <c r="G69" i="1"/>
  <c r="E69" i="1"/>
  <c r="S58" i="1"/>
  <c r="S57" i="1"/>
  <c r="S56" i="1"/>
  <c r="S55" i="1"/>
  <c r="S54" i="1"/>
  <c r="J58" i="1"/>
  <c r="H58" i="1"/>
  <c r="G58" i="1"/>
  <c r="E58" i="1"/>
  <c r="J57" i="1"/>
  <c r="H57" i="1"/>
  <c r="G57" i="1"/>
  <c r="E57" i="1"/>
  <c r="J56" i="1"/>
  <c r="H56" i="1"/>
  <c r="G56" i="1"/>
  <c r="E56" i="1"/>
  <c r="J55" i="1"/>
  <c r="H55" i="1"/>
  <c r="G55" i="1"/>
  <c r="E55" i="1"/>
  <c r="S60" i="1"/>
  <c r="J60" i="1"/>
  <c r="H60" i="1"/>
  <c r="G60" i="1"/>
  <c r="E60" i="1"/>
  <c r="E61" i="1"/>
  <c r="G61" i="1"/>
  <c r="H61" i="1"/>
  <c r="J61" i="1"/>
  <c r="S61" i="1"/>
  <c r="E62" i="1"/>
  <c r="G62" i="1"/>
  <c r="H62" i="1"/>
  <c r="J62" i="1"/>
  <c r="S62" i="1"/>
  <c r="S67" i="1"/>
  <c r="J67" i="1"/>
  <c r="H67" i="1"/>
  <c r="G67" i="1"/>
  <c r="E67" i="1"/>
  <c r="S66" i="1"/>
  <c r="J66" i="1"/>
  <c r="H66" i="1"/>
  <c r="G66" i="1"/>
  <c r="E66" i="1"/>
  <c r="S65" i="1"/>
  <c r="J65" i="1"/>
  <c r="H65" i="1"/>
  <c r="G65" i="1"/>
  <c r="E65" i="1"/>
  <c r="S64" i="1"/>
  <c r="J64" i="1"/>
  <c r="H64" i="1"/>
  <c r="G64" i="1"/>
  <c r="E64" i="1"/>
  <c r="S63" i="1"/>
  <c r="J63" i="1"/>
  <c r="H63" i="1"/>
  <c r="G63" i="1"/>
  <c r="E63" i="1"/>
  <c r="S59" i="1" l="1"/>
  <c r="J59" i="1"/>
  <c r="H59" i="1"/>
  <c r="G59" i="1"/>
  <c r="E59" i="1"/>
  <c r="I14" i="1"/>
  <c r="I15" i="1" s="1"/>
  <c r="I17" i="1" s="1"/>
  <c r="I18" i="1" s="1"/>
  <c r="I19" i="1" s="1"/>
  <c r="I20" i="1" s="1"/>
  <c r="J54" i="1" l="1"/>
  <c r="H54" i="1"/>
  <c r="G54" i="1"/>
  <c r="E54" i="1"/>
  <c r="S53" i="1" l="1"/>
  <c r="J53" i="1"/>
  <c r="H53" i="1"/>
  <c r="G53" i="1"/>
  <c r="E53" i="1"/>
  <c r="J52" i="1"/>
  <c r="J51" i="1"/>
  <c r="J50" i="1"/>
  <c r="H52" i="1"/>
  <c r="H51" i="1"/>
  <c r="H50" i="1"/>
  <c r="G52" i="1"/>
  <c r="G51" i="1"/>
  <c r="G50" i="1"/>
  <c r="E52" i="1"/>
  <c r="E51" i="1"/>
  <c r="E50" i="1"/>
  <c r="S23" i="1" l="1"/>
  <c r="J23" i="1"/>
  <c r="H23" i="1"/>
  <c r="G23" i="1"/>
  <c r="E23" i="1"/>
  <c r="S21" i="1"/>
  <c r="J21" i="1"/>
  <c r="H21" i="1"/>
  <c r="G21" i="1"/>
  <c r="E21" i="1"/>
  <c r="S20" i="1"/>
  <c r="J20" i="1"/>
  <c r="H20" i="1"/>
  <c r="G20" i="1"/>
  <c r="E20" i="1"/>
  <c r="S19" i="1"/>
  <c r="J19" i="1"/>
  <c r="H19" i="1"/>
  <c r="G19" i="1"/>
  <c r="E19" i="1"/>
  <c r="S18" i="1"/>
  <c r="J18" i="1"/>
  <c r="H18" i="1"/>
  <c r="G18" i="1"/>
  <c r="E18" i="1"/>
  <c r="S17" i="1"/>
  <c r="J17" i="1"/>
  <c r="H17" i="1"/>
  <c r="G17" i="1"/>
  <c r="E17" i="1"/>
  <c r="S15" i="1"/>
  <c r="J15" i="1"/>
  <c r="H15" i="1"/>
  <c r="G15" i="1"/>
  <c r="E15" i="1"/>
  <c r="S14" i="1"/>
  <c r="J14" i="1"/>
  <c r="H14" i="1"/>
  <c r="G14" i="1"/>
  <c r="E14" i="1"/>
  <c r="S13" i="1"/>
  <c r="J13" i="1"/>
  <c r="H13" i="1"/>
  <c r="G13" i="1"/>
  <c r="E13" i="1"/>
  <c r="S52" i="1"/>
  <c r="S51" i="1"/>
  <c r="S50" i="1"/>
  <c r="S49" i="1" l="1"/>
  <c r="J49" i="1"/>
  <c r="H49" i="1"/>
  <c r="G49" i="1"/>
  <c r="E49" i="1"/>
  <c r="S48" i="1"/>
  <c r="J48" i="1"/>
  <c r="H48" i="1"/>
  <c r="G48" i="1"/>
  <c r="E48" i="1"/>
  <c r="S47" i="1" l="1"/>
  <c r="J47" i="1"/>
  <c r="H47" i="1"/>
  <c r="G47" i="1"/>
  <c r="E47" i="1"/>
  <c r="S46" i="1"/>
  <c r="J46" i="1"/>
  <c r="G46" i="1"/>
  <c r="H46" i="1"/>
  <c r="E46" i="1"/>
  <c r="S45" i="1"/>
  <c r="J45" i="1"/>
  <c r="H45" i="1"/>
  <c r="G45" i="1"/>
  <c r="E45" i="1"/>
  <c r="S44" i="1" l="1"/>
  <c r="J44" i="1"/>
  <c r="H44" i="1"/>
  <c r="G44" i="1"/>
  <c r="E44" i="1"/>
  <c r="S12" i="1"/>
  <c r="J12" i="1"/>
  <c r="H12" i="1"/>
  <c r="G12" i="1"/>
  <c r="E12" i="1"/>
  <c r="S43" i="1"/>
  <c r="J43" i="1"/>
  <c r="H43" i="1"/>
  <c r="G43" i="1"/>
  <c r="E43" i="1"/>
  <c r="S42" i="1" l="1"/>
  <c r="J42" i="1"/>
  <c r="H42" i="1"/>
  <c r="G42" i="1"/>
  <c r="E42" i="1"/>
  <c r="S41" i="1"/>
  <c r="J41" i="1"/>
  <c r="H41" i="1"/>
  <c r="G41" i="1"/>
  <c r="E41" i="1"/>
  <c r="S40" i="1"/>
  <c r="J40" i="1"/>
  <c r="H40" i="1"/>
  <c r="G40" i="1"/>
  <c r="E40" i="1"/>
  <c r="S39" i="1" l="1"/>
  <c r="J39" i="1"/>
  <c r="H39" i="1"/>
  <c r="G39" i="1"/>
  <c r="E39" i="1"/>
  <c r="S2" i="1" l="1"/>
  <c r="J2" i="1"/>
  <c r="H2" i="1"/>
  <c r="G2" i="1"/>
  <c r="E2" i="1"/>
  <c r="S38" i="1" l="1"/>
  <c r="J38" i="1"/>
  <c r="H38" i="1"/>
  <c r="G38" i="1"/>
  <c r="E38" i="1"/>
  <c r="S37" i="1"/>
  <c r="J37" i="1"/>
  <c r="H37" i="1"/>
  <c r="G37" i="1"/>
  <c r="E37" i="1"/>
  <c r="S36" i="1"/>
  <c r="J36" i="1"/>
  <c r="H36" i="1"/>
  <c r="G36" i="1"/>
  <c r="E36" i="1"/>
  <c r="S35" i="1"/>
  <c r="J35" i="1"/>
  <c r="H35" i="1"/>
  <c r="G35" i="1"/>
  <c r="E35" i="1"/>
  <c r="S34" i="1"/>
  <c r="J34" i="1"/>
  <c r="H34" i="1"/>
  <c r="G34" i="1"/>
  <c r="E34" i="1"/>
  <c r="S7" i="1" l="1"/>
  <c r="J7" i="1"/>
  <c r="H7" i="1"/>
  <c r="H9" i="1"/>
  <c r="G7" i="1"/>
  <c r="G6" i="1"/>
  <c r="E7" i="1"/>
  <c r="S3" i="1" l="1"/>
  <c r="J3" i="1"/>
  <c r="H3" i="1"/>
  <c r="G3" i="1"/>
  <c r="E3" i="1"/>
  <c r="S9" i="1" l="1"/>
  <c r="J9" i="1"/>
  <c r="G9" i="1"/>
  <c r="E9" i="1"/>
  <c r="S6" i="1"/>
  <c r="J6" i="1"/>
  <c r="H6" i="1"/>
  <c r="E6" i="1"/>
  <c r="S11" i="1" l="1"/>
  <c r="J11" i="1"/>
  <c r="H11" i="1"/>
  <c r="G11" i="1"/>
  <c r="E11" i="1"/>
  <c r="E30" i="1" l="1"/>
  <c r="G30" i="1"/>
  <c r="H30" i="1"/>
  <c r="J30" i="1"/>
  <c r="S30" i="1"/>
  <c r="E31" i="1"/>
  <c r="G31" i="1"/>
  <c r="H31" i="1"/>
  <c r="J31" i="1"/>
  <c r="S31" i="1"/>
  <c r="E32" i="1"/>
  <c r="G32" i="1"/>
  <c r="H32" i="1"/>
  <c r="J32" i="1"/>
  <c r="S32" i="1"/>
  <c r="E33" i="1"/>
  <c r="G33" i="1"/>
  <c r="H33" i="1"/>
  <c r="J33" i="1"/>
  <c r="S33" i="1"/>
</calcChain>
</file>

<file path=xl/comments1.xml><?xml version="1.0" encoding="utf-8"?>
<comments xmlns="http://schemas.openxmlformats.org/spreadsheetml/2006/main">
  <authors>
    <author/>
  </authors>
  <commentList>
    <comment ref="N342" authorId="0" shapeId="0">
      <text>
        <r>
          <rPr>
            <b/>
            <sz val="8"/>
            <color indexed="8"/>
            <rFont val="Tahoma"/>
            <family val="2"/>
          </rPr>
          <t>4h Retro: 85,00
5h Caminhão: 50,00
4h Macadame: 80,00</t>
        </r>
      </text>
    </comment>
    <comment ref="Q342" authorId="0" shapeId="0">
      <text>
        <r>
          <rPr>
            <b/>
            <sz val="8"/>
            <color indexed="8"/>
            <rFont val="Tahoma"/>
            <family val="2"/>
          </rPr>
          <t>4h Retro: 85,00
5h Caminhão: 50,00
4h Macadame: 80,00</t>
        </r>
      </text>
    </comment>
  </commentList>
</comments>
</file>

<file path=xl/sharedStrings.xml><?xml version="1.0" encoding="utf-8"?>
<sst xmlns="http://schemas.openxmlformats.org/spreadsheetml/2006/main" count="4046" uniqueCount="771">
  <si>
    <t>Empresa</t>
  </si>
  <si>
    <t>Dt Pedido</t>
  </si>
  <si>
    <t>Dt Entrega</t>
  </si>
  <si>
    <t>Entrega</t>
  </si>
  <si>
    <t>Pagto Dt</t>
  </si>
  <si>
    <t>Pagto mês</t>
  </si>
  <si>
    <t>Pagto</t>
  </si>
  <si>
    <t>Dt Vencto</t>
  </si>
  <si>
    <t>Vencto mês</t>
  </si>
  <si>
    <t>Natureza</t>
  </si>
  <si>
    <t>Categoria</t>
  </si>
  <si>
    <t>Item</t>
  </si>
  <si>
    <t>Qtd.</t>
  </si>
  <si>
    <t>Und.</t>
  </si>
  <si>
    <t>Item Descrição/Serviço</t>
  </si>
  <si>
    <t>Preço</t>
  </si>
  <si>
    <t>Total</t>
  </si>
  <si>
    <t>MATERIAL</t>
  </si>
  <si>
    <t>MATERIAL BASICO</t>
  </si>
  <si>
    <t>Soma de Qtd.</t>
  </si>
  <si>
    <t>%</t>
  </si>
  <si>
    <t>AREIA</t>
  </si>
  <si>
    <t>m3</t>
  </si>
  <si>
    <t>Pedra</t>
  </si>
  <si>
    <t>BENTO</t>
  </si>
  <si>
    <t>MAO DE OBRA</t>
  </si>
  <si>
    <t>SERVICOS</t>
  </si>
  <si>
    <t>vb</t>
  </si>
  <si>
    <t>2013.07</t>
  </si>
  <si>
    <t>Mao de Obra</t>
  </si>
  <si>
    <t>SEMANA 01</t>
  </si>
  <si>
    <t>Tijolo</t>
  </si>
  <si>
    <t>pc</t>
  </si>
  <si>
    <t>Tijolo Ceramico 8 furos 9x19x19 cm</t>
  </si>
  <si>
    <t xml:space="preserve">WE TRANSPORTES </t>
  </si>
  <si>
    <t>Areia</t>
  </si>
  <si>
    <t>Areia Media</t>
  </si>
  <si>
    <t>BRITA</t>
  </si>
  <si>
    <t>Brita</t>
  </si>
  <si>
    <t>Pedra Brita 01</t>
  </si>
  <si>
    <t>Pedra marroada</t>
  </si>
  <si>
    <t>ARQUITETO</t>
  </si>
  <si>
    <t>CRIARQ</t>
  </si>
  <si>
    <t>PROJETO</t>
  </si>
  <si>
    <t>Projeto</t>
  </si>
  <si>
    <t xml:space="preserve">Projeto Arquitetonico e RRT </t>
  </si>
  <si>
    <t>PREFEITURA MACAIBA</t>
  </si>
  <si>
    <t>PREFEITURA</t>
  </si>
  <si>
    <t>ALVARA</t>
  </si>
  <si>
    <t>Alvara</t>
  </si>
  <si>
    <t>Alvara de Construcao</t>
  </si>
  <si>
    <t>2013.04</t>
  </si>
  <si>
    <t>2013.06</t>
  </si>
  <si>
    <t>CARTORIO MACAIBA</t>
  </si>
  <si>
    <t>CARTORIO</t>
  </si>
  <si>
    <t>ESCRITURA</t>
  </si>
  <si>
    <t xml:space="preserve">Escritura Publica </t>
  </si>
  <si>
    <t>ITIV</t>
  </si>
  <si>
    <t>2013.05</t>
  </si>
  <si>
    <t xml:space="preserve">COM VALE DO SOL </t>
  </si>
  <si>
    <t>CIMENTO</t>
  </si>
  <si>
    <t>Cimento</t>
  </si>
  <si>
    <t>sc</t>
  </si>
  <si>
    <t>EMPORIO MADEIRAS</t>
  </si>
  <si>
    <t>Tabua</t>
  </si>
  <si>
    <t xml:space="preserve">m </t>
  </si>
  <si>
    <t xml:space="preserve">Tabua 20x2,5 cm Angelim </t>
  </si>
  <si>
    <t>Frechal</t>
  </si>
  <si>
    <t>Frechal 5x4 cm Angelim</t>
  </si>
  <si>
    <t>SERGIO ESQUADRIAS</t>
  </si>
  <si>
    <t>ESQUADRIAS</t>
  </si>
  <si>
    <t>Portas &amp; Janelas</t>
  </si>
  <si>
    <t>Portas, Janelas, Caixas e Alisares</t>
  </si>
  <si>
    <t>2013.09</t>
  </si>
  <si>
    <t xml:space="preserve">TERRENO </t>
  </si>
  <si>
    <t>TERRENO</t>
  </si>
  <si>
    <t>BOSQUE BRASIL</t>
  </si>
  <si>
    <t xml:space="preserve">Terreno 10x20m </t>
  </si>
  <si>
    <t xml:space="preserve">Terreno </t>
  </si>
  <si>
    <t>Colher Pedreiro</t>
  </si>
  <si>
    <t>un</t>
  </si>
  <si>
    <t>Luvas</t>
  </si>
  <si>
    <t>Colher de Pedreiro</t>
  </si>
  <si>
    <t>JL PRE-MOLDADOS</t>
  </si>
  <si>
    <t>LAJE</t>
  </si>
  <si>
    <t>Laje</t>
  </si>
  <si>
    <t>TRELICA</t>
  </si>
  <si>
    <t>Trelica</t>
  </si>
  <si>
    <t>SEMANA 02</t>
  </si>
  <si>
    <t>AGAE</t>
  </si>
  <si>
    <t>ADITIVO</t>
  </si>
  <si>
    <t>Adit-cal</t>
  </si>
  <si>
    <t>IMPERMEABILIZANTE</t>
  </si>
  <si>
    <t>BALDRAME</t>
  </si>
  <si>
    <t>Vedacit</t>
  </si>
  <si>
    <t>bd</t>
  </si>
  <si>
    <t>Neutrol 45</t>
  </si>
  <si>
    <t>Neutrol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</si>
  <si>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</si>
  <si>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</si>
  <si>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</si>
  <si>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</si>
  <si>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</si>
  <si>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</si>
  <si>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</si>
  <si>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</si>
  <si>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</si>
  <si>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</si>
  <si>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CASA LUIZA</t>
  </si>
  <si>
    <t>ARMAZEM PARA</t>
  </si>
  <si>
    <t>ELETRICA</t>
  </si>
  <si>
    <t>Estimativa Custo de Construção Residencial</t>
  </si>
  <si>
    <t>Descrição dos Parâmetros Unidade Valores Atribuídos</t>
  </si>
  <si>
    <t>Unidade</t>
  </si>
  <si>
    <t>Valores Atribuídos</t>
  </si>
  <si>
    <t>ÁREA DO TERRENO</t>
  </si>
  <si>
    <t xml:space="preserve">ÁREA DO PAVIMENTO TÉRREO </t>
  </si>
  <si>
    <t xml:space="preserve">ÁREA DO PAVIMENTO SUPERIOR </t>
  </si>
  <si>
    <t xml:space="preserve">ÁREA TOTAL CONSTRUÍDA </t>
  </si>
  <si>
    <t xml:space="preserve">NÚMERO DE PAVIMENTOS </t>
  </si>
  <si>
    <t xml:space="preserve">PÉ DIREITO DO PAVIMENTO TÉRREO </t>
  </si>
  <si>
    <t xml:space="preserve">PÉ DIREITO DO PAVIMENTO SUPERIOR </t>
  </si>
  <si>
    <t xml:space="preserve">NÚMERO DE DORMITÓRIOS </t>
  </si>
  <si>
    <t xml:space="preserve">NÚMERO DE BANHEIROS </t>
  </si>
  <si>
    <t>Resumo da Estimativa de Custos de Construção Residencial por Etapa</t>
  </si>
  <si>
    <t>Custos Parciais (R$)</t>
  </si>
  <si>
    <t xml:space="preserve">Custo Total </t>
  </si>
  <si>
    <t>Custo Total</t>
  </si>
  <si>
    <t>Mão de Obra</t>
  </si>
  <si>
    <t>Material</t>
  </si>
  <si>
    <t>(R$)</t>
  </si>
  <si>
    <t xml:space="preserve">1 SERVIÇOS PRELIMINARES </t>
  </si>
  <si>
    <t>2 FUNDAÇÃO</t>
  </si>
  <si>
    <t xml:space="preserve">3 SUPER-ESTRUTURA </t>
  </si>
  <si>
    <t xml:space="preserve">4 ALVENARIA DE VEDAÇÃO </t>
  </si>
  <si>
    <t xml:space="preserve">5 COBERTURA </t>
  </si>
  <si>
    <t xml:space="preserve">6 ESQUADRIAS E VIDROS </t>
  </si>
  <si>
    <t xml:space="preserve">7 INSTALAÇÃO HIDRÁULICA - ÁGUA FRIA </t>
  </si>
  <si>
    <t xml:space="preserve">8 INSTALAÇÃO HIDRÁULICA - ESGOTO </t>
  </si>
  <si>
    <t xml:space="preserve">9 INSTALAÇÃO HIDRÁULICA - ÁGUAS PLUVIAIS </t>
  </si>
  <si>
    <t xml:space="preserve">10 INSTALAÇÃO ELÉTRICA, TELEFONIA E TV </t>
  </si>
  <si>
    <t xml:space="preserve">11 PAREDE E TETO - CHAPISCO, EMBOÇO E REBOCO </t>
  </si>
  <si>
    <t xml:space="preserve">12 PISO - REGULARIZAÇÃO </t>
  </si>
  <si>
    <t>13 PAREDE - ACABAMENTO</t>
  </si>
  <si>
    <t xml:space="preserve">14 PISO - ACABAMENTO </t>
  </si>
  <si>
    <t>15 LOUÇAS, APARELHOS E METAIS</t>
  </si>
  <si>
    <t xml:space="preserve">16 PINTURA </t>
  </si>
  <si>
    <t xml:space="preserve">17 PAISAGISMO </t>
  </si>
  <si>
    <t xml:space="preserve">18 LIMPEZA FINAL </t>
  </si>
  <si>
    <t xml:space="preserve">TOTAL </t>
  </si>
  <si>
    <t>Encargo Social: 127,95 %</t>
  </si>
  <si>
    <t>Nota: Encargos sociais são os custos demandados pela contratação de mão-de-obra que extrapolam a remuneração referente ao trabalho efetivamente</t>
  </si>
  <si>
    <t>Calha U</t>
  </si>
  <si>
    <t>2013.08</t>
  </si>
  <si>
    <t>CALHA</t>
  </si>
  <si>
    <t>VIGA</t>
  </si>
  <si>
    <t>COLUNA</t>
  </si>
  <si>
    <t>TIJOLO BRANCO</t>
  </si>
  <si>
    <t>Tijolo Branco</t>
  </si>
  <si>
    <t>Coluna</t>
  </si>
  <si>
    <t>m</t>
  </si>
  <si>
    <t>Coluna 4m 7x5</t>
  </si>
  <si>
    <t>Viga 2.5m</t>
  </si>
  <si>
    <t>Viga 3.0m</t>
  </si>
  <si>
    <t>Viga 1.0m</t>
  </si>
  <si>
    <t>Viga</t>
  </si>
  <si>
    <t>Viga 2.0m</t>
  </si>
  <si>
    <t>Plafon</t>
  </si>
  <si>
    <t>Plafon Clean 25cm</t>
  </si>
  <si>
    <t>HIDRAULICA</t>
  </si>
  <si>
    <t>HIDRAULICA BASICA</t>
  </si>
  <si>
    <t>Engate</t>
  </si>
  <si>
    <t>Engate Branco para caixa acoplada</t>
  </si>
  <si>
    <t>EPI</t>
  </si>
  <si>
    <t>Bota</t>
  </si>
  <si>
    <t>Bota Couro Bico Aco</t>
  </si>
  <si>
    <t>LOUCAS</t>
  </si>
  <si>
    <t>Bacia</t>
  </si>
  <si>
    <t>Bacia p/ cx acoplada</t>
  </si>
  <si>
    <t>Caixa Acoplada</t>
  </si>
  <si>
    <t>Caixa Acoplada Belize</t>
  </si>
  <si>
    <t>02/082/013</t>
  </si>
  <si>
    <t>BOSQUE BRASIL MAT</t>
  </si>
  <si>
    <t>Fim do projeto</t>
  </si>
  <si>
    <t xml:space="preserve">PINTURA </t>
  </si>
  <si>
    <t>CERAMICA</t>
  </si>
  <si>
    <t>GESSO</t>
  </si>
  <si>
    <t>CONTRAPISO</t>
  </si>
  <si>
    <t>REBOCO INTERNO</t>
  </si>
  <si>
    <t>HDRAULICA</t>
  </si>
  <si>
    <t xml:space="preserve">REBOCO EXTERNO </t>
  </si>
  <si>
    <t>TELHADO</t>
  </si>
  <si>
    <t>ELETRICA - CONDUITES</t>
  </si>
  <si>
    <t xml:space="preserve">ALVENARIA </t>
  </si>
  <si>
    <t>BALDRAME CASA</t>
  </si>
  <si>
    <t>MURO</t>
  </si>
  <si>
    <t>LIMPEZA</t>
  </si>
  <si>
    <t>Início do projeto</t>
  </si>
  <si>
    <t>OBSERVAÇÕES</t>
  </si>
  <si>
    <t>TÉRMINO</t>
  </si>
  <si>
    <t>INÍCIO</t>
  </si>
  <si>
    <t>ATIVIDADE</t>
  </si>
  <si>
    <t>ID</t>
  </si>
  <si>
    <t>INSIRA A DATA DE INÍCIO:</t>
  </si>
  <si>
    <t>Colunas1</t>
  </si>
  <si>
    <t>NOVINHO</t>
  </si>
  <si>
    <t>PORTAL DA CONSTRUCAO</t>
  </si>
  <si>
    <t>ALUGUEL</t>
  </si>
  <si>
    <t>Andaime</t>
  </si>
  <si>
    <t>CANALETA</t>
  </si>
  <si>
    <t>Canaleta</t>
  </si>
  <si>
    <t xml:space="preserve">Canaleta L 33x13cm </t>
  </si>
  <si>
    <t>Pontalete</t>
  </si>
  <si>
    <t>Andaime 0,25 por dia - 16</t>
  </si>
  <si>
    <t>Pontalete .25 por dia - 32</t>
  </si>
  <si>
    <t>PREGO</t>
  </si>
  <si>
    <t>Prego</t>
  </si>
  <si>
    <t>kg</t>
  </si>
  <si>
    <t>Prego 3/8"</t>
  </si>
  <si>
    <t>Serra</t>
  </si>
  <si>
    <t>Serra starret</t>
  </si>
  <si>
    <t>Arame cozido</t>
  </si>
  <si>
    <t>Arame Cozido</t>
  </si>
  <si>
    <t>GOMES &amp; GABRIEL</t>
  </si>
  <si>
    <t>AGUA FRIA</t>
  </si>
  <si>
    <t>Adaptador</t>
  </si>
  <si>
    <t>Adaptador Soldavel caixa d'agua 20x1/2</t>
  </si>
  <si>
    <t>Adaptador Soldavel caixa d'agua 50x1 1/2</t>
  </si>
  <si>
    <t xml:space="preserve">Adaptador Soldavel curto 25x3/4 </t>
  </si>
  <si>
    <t>Adesivo</t>
  </si>
  <si>
    <t>Adesivo Plastico 75g</t>
  </si>
  <si>
    <t>Conexao</t>
  </si>
  <si>
    <t>Bucha Longa 50x40</t>
  </si>
  <si>
    <t>Bucha Longa 50x32</t>
  </si>
  <si>
    <t>Bucha 32x25</t>
  </si>
  <si>
    <t>Bucha Longa 50x25</t>
  </si>
  <si>
    <t>Caixa Amarela 4x2</t>
  </si>
  <si>
    <t>Caixa d'agua 1000L</t>
  </si>
  <si>
    <t>Caixa Cosern Monofasica</t>
  </si>
  <si>
    <t>Caixa</t>
  </si>
  <si>
    <t>Caixa Passagem</t>
  </si>
  <si>
    <t>Caixa Sifonada 100x100x50</t>
  </si>
  <si>
    <t>Conduite</t>
  </si>
  <si>
    <t>Conduite 25mm</t>
  </si>
  <si>
    <t>Cap Soldavel 20mm</t>
  </si>
  <si>
    <t xml:space="preserve">Conector Antena c/ Placa </t>
  </si>
  <si>
    <t>Conector</t>
  </si>
  <si>
    <t>Curva 90 Soldavel 50mm</t>
  </si>
  <si>
    <t>Disjuntor Branco Unipolar 10A</t>
  </si>
  <si>
    <t>Disjuntor 20A</t>
  </si>
  <si>
    <t>Disjuntor 25A</t>
  </si>
  <si>
    <t>Duas Tomadas 2P+T</t>
  </si>
  <si>
    <t>Fita isolante</t>
  </si>
  <si>
    <t>Haste de Cobre 1.20 - 10.5mm</t>
  </si>
  <si>
    <t>Interruptor Bipolar 25A</t>
  </si>
  <si>
    <t>Interruptor Simples + Tomada</t>
  </si>
  <si>
    <t>Interruptor Duplo Simles</t>
  </si>
  <si>
    <t xml:space="preserve">Interruptor Simples    </t>
  </si>
  <si>
    <t>Joelho 90 25x1/2 LRM</t>
  </si>
  <si>
    <t xml:space="preserve">Luva 25mmx1/2 </t>
  </si>
  <si>
    <t>Placa Cega</t>
  </si>
  <si>
    <t>Prego 1.1/4x14</t>
  </si>
  <si>
    <t>Registro Gaveta Luxo 3/4</t>
  </si>
  <si>
    <t>Registro Pressao 1/2</t>
  </si>
  <si>
    <t>Te 50mm Esgoto</t>
  </si>
  <si>
    <t>Te 100x50mm Esgoto</t>
  </si>
  <si>
    <t>Te 50x25mm Esgoto</t>
  </si>
  <si>
    <t>Te 25x/1/2 LRM</t>
  </si>
  <si>
    <t>Tomada Simples</t>
  </si>
  <si>
    <t>Tomada Telefone</t>
  </si>
  <si>
    <t>Tubo 20mm</t>
  </si>
  <si>
    <t>Tubo 25mm</t>
  </si>
  <si>
    <t>Tubo 32mm</t>
  </si>
  <si>
    <t>Tubo 40mm</t>
  </si>
  <si>
    <t>Tubo 50mm</t>
  </si>
  <si>
    <t>Tubo 100mm</t>
  </si>
  <si>
    <t>Boia Caixa d'agua 1/2x3/4</t>
  </si>
  <si>
    <t>Conector Hast 1/2x5/8</t>
  </si>
  <si>
    <t>ESGOTO</t>
  </si>
  <si>
    <t>CAIBRO</t>
  </si>
  <si>
    <t>Caibros</t>
  </si>
  <si>
    <t>BETONEIRA</t>
  </si>
  <si>
    <t>Betoneira</t>
  </si>
  <si>
    <t>Betoneira 400l</t>
  </si>
  <si>
    <t>(All)</t>
  </si>
  <si>
    <t>(blank)</t>
  </si>
  <si>
    <t>DELCA MAT CONSTRUCAO</t>
  </si>
  <si>
    <t>LENIRAMIL LOCACAO</t>
  </si>
  <si>
    <t>Disjuntor</t>
  </si>
  <si>
    <t>COMJOL</t>
  </si>
  <si>
    <t>Ceramica</t>
  </si>
  <si>
    <t xml:space="preserve">Ceramica 45x45 </t>
  </si>
  <si>
    <t>FECHADURA</t>
  </si>
  <si>
    <t>Fechadura</t>
  </si>
  <si>
    <t>Fechadura Porta</t>
  </si>
  <si>
    <t>Interruptor</t>
  </si>
  <si>
    <t>Chave teste</t>
  </si>
  <si>
    <t>DOBRADICA</t>
  </si>
  <si>
    <t>Dobradica</t>
  </si>
  <si>
    <t>Dobradica p/ Porta Laminada</t>
  </si>
  <si>
    <t>Dobradica c/ Anel</t>
  </si>
  <si>
    <t>PORTAO</t>
  </si>
  <si>
    <t>Portao</t>
  </si>
  <si>
    <t>Portao Ferro 2,20mx 3.0m</t>
  </si>
  <si>
    <t>TINTA</t>
  </si>
  <si>
    <t>Tinta</t>
  </si>
  <si>
    <t>TELHA</t>
  </si>
  <si>
    <t>Telha</t>
  </si>
  <si>
    <t>RECEITA FEDERAL</t>
  </si>
  <si>
    <t>INSS</t>
  </si>
  <si>
    <t>AVERBACAO</t>
  </si>
  <si>
    <t>Averbacao da Escritura</t>
  </si>
  <si>
    <t>Escritura Publica de Compra</t>
  </si>
  <si>
    <t>Averbacao</t>
  </si>
  <si>
    <t>CERTIDAO</t>
  </si>
  <si>
    <t>Certidao de Onus</t>
  </si>
  <si>
    <t>Certidao de Onus Real</t>
  </si>
  <si>
    <t>ANDAIME</t>
  </si>
  <si>
    <t>PONTALETE</t>
  </si>
  <si>
    <t>EMPENA TELHADO</t>
  </si>
  <si>
    <t>Porta</t>
  </si>
  <si>
    <t>LINHA 3/5</t>
  </si>
  <si>
    <t>LINHA 3/8</t>
  </si>
  <si>
    <t>BARROTE</t>
  </si>
  <si>
    <t>RIPA</t>
  </si>
  <si>
    <t>Angelim Serrado em Vigas de 5x11cm</t>
  </si>
  <si>
    <t>Angelim Serrado em Vigas de 5x18cm</t>
  </si>
  <si>
    <t>Angelim Serrado em Vigas de 5x6Cm</t>
  </si>
  <si>
    <t>Macaranduba Serrada em Ripas</t>
  </si>
  <si>
    <t>CERAMICA TAVARES</t>
  </si>
  <si>
    <t xml:space="preserve">Telha Colonial </t>
  </si>
  <si>
    <t>SEMANA 05 LAJE</t>
  </si>
  <si>
    <t>GRANITO</t>
  </si>
  <si>
    <t>Gesso</t>
  </si>
  <si>
    <t>CASA DO CIMENTO</t>
  </si>
  <si>
    <t>SEMANA 13</t>
  </si>
  <si>
    <t>2013.10</t>
  </si>
  <si>
    <t>SEMANA 10 EMANU</t>
  </si>
  <si>
    <t>Qant.</t>
  </si>
  <si>
    <t>Torneira</t>
  </si>
  <si>
    <t xml:space="preserve">Te 20mm </t>
  </si>
  <si>
    <t>Joelho 90 1/2'</t>
  </si>
  <si>
    <t>NF</t>
  </si>
  <si>
    <t>COM VALE DO SOL</t>
  </si>
  <si>
    <t>A1909</t>
  </si>
  <si>
    <t>Registro Esfera  1/2'</t>
  </si>
  <si>
    <t>Luva</t>
  </si>
  <si>
    <t>Tubo</t>
  </si>
  <si>
    <t xml:space="preserve">Lixa </t>
  </si>
  <si>
    <t>Lixa Ferro</t>
  </si>
  <si>
    <t xml:space="preserve">Tubo 50mm </t>
  </si>
  <si>
    <t>Disco</t>
  </si>
  <si>
    <t>A2309</t>
  </si>
  <si>
    <t xml:space="preserve">Caixa 4x2 </t>
  </si>
  <si>
    <t>Caixa 4x2</t>
  </si>
  <si>
    <t xml:space="preserve">Guia Fio </t>
  </si>
  <si>
    <t>Guia</t>
  </si>
  <si>
    <t>A0909</t>
  </si>
  <si>
    <t>A2609</t>
  </si>
  <si>
    <t>SubCategoria</t>
  </si>
  <si>
    <t>SEMANA 14</t>
  </si>
  <si>
    <t>AREIA BARROADA</t>
  </si>
  <si>
    <t>Areia Barroada</t>
  </si>
  <si>
    <t>Cacamba</t>
  </si>
  <si>
    <t>0710</t>
  </si>
  <si>
    <t>0810</t>
  </si>
  <si>
    <t>DISCO</t>
  </si>
  <si>
    <t>Disco para Makita</t>
  </si>
  <si>
    <t>Cimento 50kg</t>
  </si>
  <si>
    <t>0847</t>
  </si>
  <si>
    <t>798</t>
  </si>
  <si>
    <t>797</t>
  </si>
  <si>
    <t>Caixa Aterramento Neutro</t>
  </si>
  <si>
    <t>VALE DO PARA</t>
  </si>
  <si>
    <t>23391</t>
  </si>
  <si>
    <t>Cuba</t>
  </si>
  <si>
    <t>Cuba Inox</t>
  </si>
  <si>
    <t>Cuba Inox 41x32x11</t>
  </si>
  <si>
    <t>Valvula</t>
  </si>
  <si>
    <t>Valvula para Pia Americana</t>
  </si>
  <si>
    <t>Sifao Plastico Sanfona Universal</t>
  </si>
  <si>
    <t>2304</t>
  </si>
  <si>
    <t>CIMENTEX</t>
  </si>
  <si>
    <t>DECORATI</t>
  </si>
  <si>
    <t>0641</t>
  </si>
  <si>
    <t>MARCOS MAT CONSTRUC</t>
  </si>
  <si>
    <t>5646</t>
  </si>
  <si>
    <t>Disco Bosch Diamantado</t>
  </si>
  <si>
    <t>Tanque</t>
  </si>
  <si>
    <t>5647</t>
  </si>
  <si>
    <t>Quadro Distribuicao</t>
  </si>
  <si>
    <t>Centro Distribuicao 8 Disjuntores</t>
  </si>
  <si>
    <t>12034</t>
  </si>
  <si>
    <t>PINTURA</t>
  </si>
  <si>
    <t>LIXA</t>
  </si>
  <si>
    <t>Lixa</t>
  </si>
  <si>
    <t>Lixa Massa Numero 120 Tigre</t>
  </si>
  <si>
    <t>Registro Gaveta</t>
  </si>
  <si>
    <t>Adaptador Soldavel 25mm</t>
  </si>
  <si>
    <t>Latex</t>
  </si>
  <si>
    <t>La</t>
  </si>
  <si>
    <t>Latex Super Demais Lata 18l Branco Neve</t>
  </si>
  <si>
    <t>Luva 25x1/2</t>
  </si>
  <si>
    <t>Sifao</t>
  </si>
  <si>
    <t>Sifao Plastico Sanfona Dupla SDU</t>
  </si>
  <si>
    <t>Cuba Emb Oval 39x30</t>
  </si>
  <si>
    <t>Valvula p/ Lavatorio Plastico VL3</t>
  </si>
  <si>
    <t>Registro de Gaveta 3/4</t>
  </si>
  <si>
    <t>Tanque e Suporte</t>
  </si>
  <si>
    <t>CENTRAL DOS PORTOES</t>
  </si>
  <si>
    <t>LIMA TINTAS</t>
  </si>
  <si>
    <t>2880</t>
  </si>
  <si>
    <t>VERNIZ</t>
  </si>
  <si>
    <t>Verniz</t>
  </si>
  <si>
    <t>la</t>
  </si>
  <si>
    <t xml:space="preserve">Verniz Mogno </t>
  </si>
  <si>
    <t>TRINCHA</t>
  </si>
  <si>
    <t>Trincha</t>
  </si>
  <si>
    <t>Trincha Media</t>
  </si>
  <si>
    <t>SEMANA 15</t>
  </si>
  <si>
    <t>UNIMARMORE</t>
  </si>
  <si>
    <t>VB</t>
  </si>
  <si>
    <t>PECAS DE GRANITO</t>
  </si>
  <si>
    <t>406</t>
  </si>
  <si>
    <t>Prego 2 x 10</t>
  </si>
  <si>
    <t>401</t>
  </si>
  <si>
    <t>Barra Tubo Soldavel 20mm</t>
  </si>
  <si>
    <t>Joelho</t>
  </si>
  <si>
    <t>Joelho 90 20mm</t>
  </si>
  <si>
    <t>R&amp;J GESSO</t>
  </si>
  <si>
    <t>169</t>
  </si>
  <si>
    <t>2709</t>
  </si>
  <si>
    <t>JL PRE-MOLDADO</t>
  </si>
  <si>
    <t>0110</t>
  </si>
  <si>
    <t>Chapinha</t>
  </si>
  <si>
    <t>Rufos 1x19</t>
  </si>
  <si>
    <t>Rufos</t>
  </si>
  <si>
    <t>Rufos 1x?</t>
  </si>
  <si>
    <t>2013.11</t>
  </si>
  <si>
    <t>Sum of Total</t>
  </si>
  <si>
    <t>Dados</t>
  </si>
  <si>
    <t>2712</t>
  </si>
  <si>
    <t>ADESIVO</t>
  </si>
  <si>
    <t>1512</t>
  </si>
  <si>
    <t>MASSA CORRIDA</t>
  </si>
  <si>
    <t>Massa Corrida</t>
  </si>
  <si>
    <t>FERRAMENTA</t>
  </si>
  <si>
    <t>Escova Aco</t>
  </si>
  <si>
    <t>Cal</t>
  </si>
  <si>
    <t>1710</t>
  </si>
  <si>
    <t>COM VALDE DO SOL</t>
  </si>
  <si>
    <t>0982</t>
  </si>
  <si>
    <t>FITA ISOLANTE</t>
  </si>
  <si>
    <t>Fita Isolante</t>
  </si>
  <si>
    <t>PISO</t>
  </si>
  <si>
    <t>ARGAMASSA</t>
  </si>
  <si>
    <t>Argamassa</t>
  </si>
  <si>
    <t>1078</t>
  </si>
  <si>
    <t>0794</t>
  </si>
  <si>
    <t>Disco Shark</t>
  </si>
  <si>
    <t>0755</t>
  </si>
  <si>
    <t>BROCA</t>
  </si>
  <si>
    <t>Broca</t>
  </si>
  <si>
    <t>Broca 114-16</t>
  </si>
  <si>
    <t>0858</t>
  </si>
  <si>
    <t>Lixa 150</t>
  </si>
  <si>
    <t>0732</t>
  </si>
  <si>
    <t>0712</t>
  </si>
  <si>
    <t>PINCEL</t>
  </si>
  <si>
    <t>Pincel</t>
  </si>
  <si>
    <t>Pincel 888 e Rolo</t>
  </si>
  <si>
    <t>0007</t>
  </si>
  <si>
    <t>ROLO</t>
  </si>
  <si>
    <t>Rolo</t>
  </si>
  <si>
    <t>Kit para Textura</t>
  </si>
  <si>
    <t>195304</t>
  </si>
  <si>
    <t>Lixa 100</t>
  </si>
  <si>
    <t>Trincha Media Sintetica</t>
  </si>
  <si>
    <t>Verniz Mogno GL</t>
  </si>
  <si>
    <t>195307</t>
  </si>
  <si>
    <t>THINNER</t>
  </si>
  <si>
    <t>Thinner</t>
  </si>
  <si>
    <t xml:space="preserve">Thinner </t>
  </si>
  <si>
    <t>COM 101</t>
  </si>
  <si>
    <t>358397</t>
  </si>
  <si>
    <t>CERCA ELETRICA</t>
  </si>
  <si>
    <t>Fio de Aco</t>
  </si>
  <si>
    <t>1712</t>
  </si>
  <si>
    <t>GUEDES</t>
  </si>
  <si>
    <t>1212</t>
  </si>
  <si>
    <t>Solvente</t>
  </si>
  <si>
    <t xml:space="preserve">Fita Crepe </t>
  </si>
  <si>
    <t>Fita Crepe Grossa</t>
  </si>
  <si>
    <t>Fita Crepe Fina</t>
  </si>
  <si>
    <t>0211</t>
  </si>
  <si>
    <t>LAMPADA</t>
  </si>
  <si>
    <t>Lampada</t>
  </si>
  <si>
    <t>BOCAL</t>
  </si>
  <si>
    <t>Bocal</t>
  </si>
  <si>
    <t>2012</t>
  </si>
  <si>
    <t>Prego alisar</t>
  </si>
  <si>
    <t>Prego para Alisar</t>
  </si>
  <si>
    <t>1912</t>
  </si>
  <si>
    <t>ZANI MADEIRAS</t>
  </si>
  <si>
    <t>12459</t>
  </si>
  <si>
    <t>2013.12</t>
  </si>
  <si>
    <t>INSS sobre servicos</t>
  </si>
  <si>
    <t>F BENTO</t>
  </si>
  <si>
    <t>0114</t>
  </si>
  <si>
    <t>REJUNTE</t>
  </si>
  <si>
    <t>Rejunte</t>
  </si>
  <si>
    <t>RIBERSHOP</t>
  </si>
  <si>
    <t>0822</t>
  </si>
  <si>
    <t>Eletrificador</t>
  </si>
  <si>
    <t>Eletrificador GENO 10000</t>
  </si>
  <si>
    <t>2014.01</t>
  </si>
  <si>
    <t>lt</t>
  </si>
  <si>
    <t>Tinta PVA</t>
  </si>
  <si>
    <t>Latex PVA</t>
  </si>
  <si>
    <t>8397</t>
  </si>
  <si>
    <t>ARAME</t>
  </si>
  <si>
    <t>Arame 0.45</t>
  </si>
  <si>
    <t>0203</t>
  </si>
  <si>
    <t>CHUVEIRO</t>
  </si>
  <si>
    <t>Chuveiro</t>
  </si>
  <si>
    <t>COLA</t>
  </si>
  <si>
    <t>Cola</t>
  </si>
  <si>
    <t>SIFAO</t>
  </si>
  <si>
    <t>ENGATE</t>
  </si>
  <si>
    <t>1213</t>
  </si>
  <si>
    <t>PALHETA</t>
  </si>
  <si>
    <t>Palheta</t>
  </si>
  <si>
    <t>CAIXA</t>
  </si>
  <si>
    <t>Caixa Correio</t>
  </si>
  <si>
    <t>ALUMINIO 101</t>
  </si>
  <si>
    <t>Haste</t>
  </si>
  <si>
    <t>Haste Industrial</t>
  </si>
  <si>
    <t>Porta 0.60m</t>
  </si>
  <si>
    <t>15568</t>
  </si>
  <si>
    <t>MADEREIRA DUARTE</t>
  </si>
  <si>
    <t>LAMPADINHA</t>
  </si>
  <si>
    <t>45846</t>
  </si>
  <si>
    <t>ALICATE</t>
  </si>
  <si>
    <t>Alicate</t>
  </si>
  <si>
    <t>PLACA CEGA</t>
  </si>
  <si>
    <t>0811</t>
  </si>
  <si>
    <t>0711</t>
  </si>
  <si>
    <t>1411</t>
  </si>
  <si>
    <t>2511</t>
  </si>
  <si>
    <t>2711</t>
  </si>
  <si>
    <t>2810</t>
  </si>
  <si>
    <t>LIXA DISCO</t>
  </si>
  <si>
    <t>Lixa Disco</t>
  </si>
  <si>
    <t>COM BOSQUE BRASIL</t>
  </si>
  <si>
    <t>0998</t>
  </si>
  <si>
    <t>1111</t>
  </si>
  <si>
    <t>Broca 3/16</t>
  </si>
  <si>
    <t>0069</t>
  </si>
  <si>
    <t>763</t>
  </si>
  <si>
    <t>0030</t>
  </si>
  <si>
    <t>MASSEIRA</t>
  </si>
  <si>
    <t>Masseira</t>
  </si>
  <si>
    <t>0328</t>
  </si>
  <si>
    <t>0369</t>
  </si>
  <si>
    <t>2010</t>
  </si>
  <si>
    <t>0060</t>
  </si>
  <si>
    <t>MARTELO BORRACHA</t>
  </si>
  <si>
    <t>Martelo Borracha</t>
  </si>
  <si>
    <t>Martelo de Borracha</t>
  </si>
  <si>
    <t>1143</t>
  </si>
  <si>
    <t>2111</t>
  </si>
  <si>
    <t>Granito</t>
  </si>
  <si>
    <t>Soleira</t>
  </si>
  <si>
    <t>187420</t>
  </si>
  <si>
    <t>SELADOR</t>
  </si>
  <si>
    <t>Selador</t>
  </si>
  <si>
    <t>gl</t>
  </si>
  <si>
    <t>2310</t>
  </si>
  <si>
    <t>COM PIUM</t>
  </si>
  <si>
    <t>JL COMERCIO</t>
  </si>
  <si>
    <t>1611</t>
  </si>
  <si>
    <t>PISO TATIL</t>
  </si>
  <si>
    <t>Piso Tatil</t>
  </si>
  <si>
    <t>MAKRO</t>
  </si>
  <si>
    <t>587</t>
  </si>
  <si>
    <t>SERRA MARMORE</t>
  </si>
  <si>
    <t>Serra Marmore</t>
  </si>
  <si>
    <t>Tintas</t>
  </si>
  <si>
    <t xml:space="preserve">LIMA TINTA </t>
  </si>
  <si>
    <t>2014.02</t>
  </si>
  <si>
    <t>2014.03</t>
  </si>
  <si>
    <t>Sum of Qtd.</t>
  </si>
  <si>
    <t>PAFLON</t>
  </si>
  <si>
    <t>CAIXA SIFONADA</t>
  </si>
  <si>
    <t>CONDUITE</t>
  </si>
  <si>
    <t>CONECTOR</t>
  </si>
  <si>
    <t>QUADRO</t>
  </si>
  <si>
    <t>DISJUNTOR</t>
  </si>
  <si>
    <t>CONDUTOR</t>
  </si>
  <si>
    <t>HASTE DE COBRE</t>
  </si>
  <si>
    <t>INTERRUPTOR</t>
  </si>
  <si>
    <t>TOMADA</t>
  </si>
  <si>
    <t>Tomada</t>
  </si>
  <si>
    <t>Condutor</t>
  </si>
  <si>
    <t>Haste de Cobre</t>
  </si>
  <si>
    <t>Registro</t>
  </si>
  <si>
    <t>Caibro</t>
  </si>
  <si>
    <t>CHAVE TESTE</t>
  </si>
  <si>
    <t>Chave Teste</t>
  </si>
  <si>
    <t>LINHA</t>
  </si>
  <si>
    <t>GUIA</t>
  </si>
  <si>
    <t>ROLDANA</t>
  </si>
  <si>
    <t>Roldana de Porcelana</t>
  </si>
  <si>
    <t>Roldana Porcelana</t>
  </si>
  <si>
    <t>SOLVENTE</t>
  </si>
  <si>
    <t>FITA CREPE</t>
  </si>
  <si>
    <t>CAIXA CORREIO</t>
  </si>
  <si>
    <t>CAL</t>
  </si>
  <si>
    <t>TABUA</t>
  </si>
  <si>
    <t>FRECHAL</t>
  </si>
  <si>
    <t>ESCOVA ACO</t>
  </si>
  <si>
    <t>COLHER PEDREIRO</t>
  </si>
  <si>
    <t>LUVAS</t>
  </si>
  <si>
    <t>SERRA</t>
  </si>
  <si>
    <t>TIJOLO CERAMICO</t>
  </si>
  <si>
    <t>Zarcao</t>
  </si>
  <si>
    <t>PEDRA MARROADA</t>
  </si>
  <si>
    <t>2893</t>
  </si>
  <si>
    <t>Tomada 20A</t>
  </si>
  <si>
    <t>Barra Terra</t>
  </si>
  <si>
    <t>Barra Terra 12 Furos</t>
  </si>
  <si>
    <t>BARRAMENTO</t>
  </si>
  <si>
    <t>Barra Neutro</t>
  </si>
  <si>
    <t>Barra Neutro 12 Furos</t>
  </si>
  <si>
    <t>PASSADOR</t>
  </si>
  <si>
    <t>Passador</t>
  </si>
  <si>
    <t>SUA CASA MATERIAIS</t>
  </si>
  <si>
    <t>6924</t>
  </si>
  <si>
    <t>VEDA ROSCA</t>
  </si>
  <si>
    <t>Veda Rosca</t>
  </si>
  <si>
    <t>CONEXAO</t>
  </si>
  <si>
    <t>Adaptador Soldavel 1/4</t>
  </si>
  <si>
    <t>Luva 1/2</t>
  </si>
  <si>
    <t>Bucha Reducao 40/20</t>
  </si>
  <si>
    <t>3959</t>
  </si>
  <si>
    <t>Fita Crepe</t>
  </si>
  <si>
    <t>J FERNANDES CONST</t>
  </si>
  <si>
    <t>1502</t>
  </si>
  <si>
    <t>VIA SUL</t>
  </si>
  <si>
    <t>9201</t>
  </si>
  <si>
    <t>VALVULA</t>
  </si>
  <si>
    <t>5485</t>
  </si>
  <si>
    <t>Latex Latao 18l</t>
  </si>
  <si>
    <t>Textura Decorati</t>
  </si>
  <si>
    <t>Sum</t>
  </si>
  <si>
    <t>10 Total</t>
  </si>
  <si>
    <t>11 Total</t>
  </si>
  <si>
    <t>13 Total</t>
  </si>
  <si>
    <t>28 Total</t>
  </si>
  <si>
    <t>328 Total</t>
  </si>
  <si>
    <t>591 Total</t>
  </si>
  <si>
    <t>0007 Total</t>
  </si>
  <si>
    <t>0030 Total</t>
  </si>
  <si>
    <t>0060 Total</t>
  </si>
  <si>
    <t>0069 Total</t>
  </si>
  <si>
    <t>0110 Total</t>
  </si>
  <si>
    <t>0114 Total</t>
  </si>
  <si>
    <t>0203 Total</t>
  </si>
  <si>
    <t>0211 Total</t>
  </si>
  <si>
    <t>0328 Total</t>
  </si>
  <si>
    <t>0369 Total</t>
  </si>
  <si>
    <t>0641 Total</t>
  </si>
  <si>
    <t>0710 Total</t>
  </si>
  <si>
    <t>0711 Total</t>
  </si>
  <si>
    <t>0712 Total</t>
  </si>
  <si>
    <t>0732 Total</t>
  </si>
  <si>
    <t>0755 Total</t>
  </si>
  <si>
    <t>0794 Total</t>
  </si>
  <si>
    <t>0810 Total</t>
  </si>
  <si>
    <t>0811 Total</t>
  </si>
  <si>
    <t>0822 Total</t>
  </si>
  <si>
    <t>0847 Total</t>
  </si>
  <si>
    <t>0858 Total</t>
  </si>
  <si>
    <t>0982 Total</t>
  </si>
  <si>
    <t>0998 Total</t>
  </si>
  <si>
    <t>1078 Total</t>
  </si>
  <si>
    <t>1111 Total</t>
  </si>
  <si>
    <t>1143 Total</t>
  </si>
  <si>
    <t>12034 Total</t>
  </si>
  <si>
    <t>1212 Total</t>
  </si>
  <si>
    <t>1213 Total</t>
  </si>
  <si>
    <t>12459 Total</t>
  </si>
  <si>
    <t>1411 Total</t>
  </si>
  <si>
    <t>1502 Total</t>
  </si>
  <si>
    <t>1512 Total</t>
  </si>
  <si>
    <t>15568 Total</t>
  </si>
  <si>
    <t>1611 Total</t>
  </si>
  <si>
    <t>169 Total</t>
  </si>
  <si>
    <t>1710 Total</t>
  </si>
  <si>
    <t>1712 Total</t>
  </si>
  <si>
    <t>187420 Total</t>
  </si>
  <si>
    <t>1912 Total</t>
  </si>
  <si>
    <t>195304 Total</t>
  </si>
  <si>
    <t>195307 Total</t>
  </si>
  <si>
    <t>2010 Total</t>
  </si>
  <si>
    <t>2012 Total</t>
  </si>
  <si>
    <t>2111 Total</t>
  </si>
  <si>
    <t>2304 Total</t>
  </si>
  <si>
    <t>2310 Total</t>
  </si>
  <si>
    <t>23391 Total</t>
  </si>
  <si>
    <t>2511 Total</t>
  </si>
  <si>
    <t>2709 Total</t>
  </si>
  <si>
    <t>2711 Total</t>
  </si>
  <si>
    <t>2712 Total</t>
  </si>
  <si>
    <t>2810 Total</t>
  </si>
  <si>
    <t>2880 Total</t>
  </si>
  <si>
    <t>2893 Total</t>
  </si>
  <si>
    <t>358397 Total</t>
  </si>
  <si>
    <t>3959 Total</t>
  </si>
  <si>
    <t>401 Total</t>
  </si>
  <si>
    <t>406 Total</t>
  </si>
  <si>
    <t>45846 Total</t>
  </si>
  <si>
    <t>5485 Total</t>
  </si>
  <si>
    <t>5646 Total</t>
  </si>
  <si>
    <t>5647 Total</t>
  </si>
  <si>
    <t>587 Total</t>
  </si>
  <si>
    <t>6924 Total</t>
  </si>
  <si>
    <t>763 Total</t>
  </si>
  <si>
    <t>797 Total</t>
  </si>
  <si>
    <t>798 Total</t>
  </si>
  <si>
    <t>8397 Total</t>
  </si>
  <si>
    <t>9201 Total</t>
  </si>
  <si>
    <t>A0909 Total</t>
  </si>
  <si>
    <t>A1909 Total</t>
  </si>
  <si>
    <t>A2309 Total</t>
  </si>
  <si>
    <t>A2609 Total</t>
  </si>
  <si>
    <t>(blank) Total</t>
  </si>
  <si>
    <t>CAERN - AGUA</t>
  </si>
  <si>
    <t>AGUA</t>
  </si>
  <si>
    <t>Agua</t>
  </si>
  <si>
    <t>4 Contas de Agua</t>
  </si>
  <si>
    <t>COSERN - ENERGIA</t>
  </si>
  <si>
    <t>ENERGIA</t>
  </si>
  <si>
    <t>Energia</t>
  </si>
  <si>
    <t>2 Contas de Energia Eletrica</t>
  </si>
  <si>
    <t>IPTU</t>
  </si>
  <si>
    <t>2014.04</t>
  </si>
  <si>
    <t>Joelho 90 25mm</t>
  </si>
  <si>
    <t>Joelho 90 32mm</t>
  </si>
  <si>
    <t>Te 25mm</t>
  </si>
  <si>
    <t>Joelho 90 100mm</t>
  </si>
  <si>
    <t>Joelho 90 40mm</t>
  </si>
  <si>
    <t>Luva 100mm</t>
  </si>
  <si>
    <t>Luva 50mm</t>
  </si>
  <si>
    <t>Registro Esfera 50mm Soldavel</t>
  </si>
  <si>
    <t>Joelho 45 40mm</t>
  </si>
  <si>
    <t>Vl.Unitario</t>
  </si>
  <si>
    <t>Vl.Total</t>
  </si>
  <si>
    <t>Condutor Flexivel 1.5mm</t>
  </si>
  <si>
    <t>Condutor Flexivel 2.5mm</t>
  </si>
  <si>
    <t>Condutor Flexivel 4.0mm</t>
  </si>
  <si>
    <t xml:space="preserve">Condutor Flexivel 6.0mm </t>
  </si>
  <si>
    <t xml:space="preserve">Interruptor paralelo c/ 3 secoes </t>
  </si>
  <si>
    <t>Condutor 100m fio 1,5mm Azul</t>
  </si>
  <si>
    <t>(Tudo)</t>
  </si>
  <si>
    <t>(vazio)</t>
  </si>
  <si>
    <t>Cerca Eletrica</t>
  </si>
  <si>
    <t>Troca Eletrificador + Fiação</t>
  </si>
  <si>
    <t>PEDREIRO CHARLES</t>
  </si>
  <si>
    <t>Troca Rufo</t>
  </si>
  <si>
    <t>Troca Rufo Rebaichamento telhado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</si>
</sst>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"/>
    <numFmt numFmtId="165" formatCode="m/yyyy"/>
    <numFmt numFmtId="166" formatCode="mmm\-yyyy"/>
    <numFmt numFmtId="167" formatCode="_(&quot;R$ &quot;* #,##0.00_);_(&quot;R$ &quot;* \(#,##0.00\);_(&quot;R$ &quot;* \-??_);_(@_)"/>
    <numFmt numFmtId="168" formatCode="_-[$R$-416]\ * #,##0.00_-;\-[$R$-416]\ * #,##0.00_-;_-[$R$-416]\ * &quot;-&quot;??_-;_-@_-"/>
    <numFmt numFmtId="169" formatCode="dd/mm/yy;@"/>
  </numFmts>
  <fonts count="29" x14ac:knownFonts="1"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2"/>
      <color theme="3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0"/>
      <color theme="0"/>
      <name val="Calibri"/>
      <family val="2"/>
      <scheme val="minor"/>
    </font>
    <font>
      <sz val="10"/>
      <color theme="4"/>
      <name val="Arial"/>
      <family val="2"/>
    </font>
    <font>
      <sz val="10"/>
      <name val="Arial"/>
    </font>
  </fonts>
  <fills count="23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31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5"/>
        <bgColor indexed="61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27"/>
        <bgColor indexed="42"/>
      </patternFill>
    </fill>
    <fill>
      <patternFill patternType="solid">
        <fgColor indexed="52"/>
        <bgColor indexed="51"/>
      </patternFill>
    </fill>
    <fill>
      <patternFill patternType="solid">
        <fgColor indexed="47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24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1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theme="3"/>
      </right>
      <top/>
      <bottom style="thick">
        <color theme="4"/>
      </bottom>
      <diagonal/>
    </border>
  </borders>
  <cellStyleXfs count="50">
    <xf numFmtId="0" fontId="0" fillId="0" borderId="0"/>
    <xf numFmtId="167" fontId="19" fillId="0" borderId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12" borderId="0" applyNumberFormat="0" applyBorder="0" applyAlignment="0" applyProtection="0"/>
    <xf numFmtId="0" fontId="2" fillId="6" borderId="0" applyNumberFormat="0" applyBorder="0" applyAlignment="0" applyProtection="0"/>
    <xf numFmtId="0" fontId="2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1" applyNumberFormat="0" applyAlignment="0" applyProtection="0"/>
    <xf numFmtId="0" fontId="5" fillId="8" borderId="2" applyNumberFormat="0" applyAlignment="0" applyProtection="0"/>
    <xf numFmtId="0" fontId="19" fillId="0" borderId="0" applyNumberFormat="0" applyFill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9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13" borderId="1" applyNumberFormat="0" applyAlignment="0" applyProtection="0"/>
    <xf numFmtId="0" fontId="13" fillId="0" borderId="6" applyNumberFormat="0" applyFill="0" applyAlignment="0" applyProtection="0"/>
    <xf numFmtId="0" fontId="14" fillId="19" borderId="0" applyNumberFormat="0" applyBorder="0" applyAlignment="0" applyProtection="0"/>
    <xf numFmtId="0" fontId="19" fillId="6" borderId="7" applyNumberFormat="0" applyAlignment="0" applyProtection="0"/>
    <xf numFmtId="0" fontId="15" fillId="15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14" fontId="0" fillId="11" borderId="10" xfId="0" applyNumberFormat="1" applyFont="1" applyFill="1" applyBorder="1"/>
    <xf numFmtId="0" fontId="6" fillId="7" borderId="10" xfId="0" applyFont="1" applyFill="1" applyBorder="1"/>
    <xf numFmtId="0" fontId="6" fillId="20" borderId="10" xfId="0" applyFont="1" applyFill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167" fontId="0" fillId="0" borderId="10" xfId="1" applyFont="1" applyFill="1" applyBorder="1" applyAlignment="1" applyProtection="1"/>
    <xf numFmtId="0" fontId="0" fillId="0" borderId="10" xfId="0" applyFont="1" applyFill="1" applyBorder="1"/>
    <xf numFmtId="0" fontId="0" fillId="0" borderId="10" xfId="0" applyNumberFormat="1" applyFont="1" applyFill="1" applyBorder="1" applyAlignment="1">
      <alignment horizontal="left"/>
    </xf>
    <xf numFmtId="0" fontId="0" fillId="0" borderId="10" xfId="0" applyFont="1" applyFill="1" applyBorder="1" applyProtection="1"/>
    <xf numFmtId="0" fontId="0" fillId="0" borderId="9" xfId="0" applyNumberFormat="1" applyFont="1" applyFill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0" xfId="1" applyFont="1" applyFill="1" applyBorder="1" applyAlignment="1" applyProtection="1"/>
    <xf numFmtId="0" fontId="6" fillId="20" borderId="9" xfId="0" applyFont="1" applyFill="1" applyBorder="1"/>
    <xf numFmtId="0" fontId="0" fillId="0" borderId="0" xfId="0" pivotButton="1"/>
    <xf numFmtId="0" fontId="0" fillId="0" borderId="0" xfId="0" applyNumberFormat="1"/>
    <xf numFmtId="14" fontId="0" fillId="0" borderId="10" xfId="0" applyNumberFormat="1" applyFont="1" applyBorder="1" applyAlignment="1">
      <alignment horizontal="center"/>
    </xf>
    <xf numFmtId="14" fontId="0" fillId="0" borderId="10" xfId="1" applyNumberFormat="1" applyFont="1" applyFill="1" applyBorder="1" applyAlignment="1" applyProtection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11" borderId="10" xfId="0" applyNumberFormat="1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168" fontId="0" fillId="0" borderId="0" xfId="0" applyNumberFormat="1"/>
    <xf numFmtId="14" fontId="0" fillId="0" borderId="0" xfId="0" applyNumberFormat="1"/>
    <xf numFmtId="0" fontId="20" fillId="9" borderId="9" xfId="0" applyFont="1" applyFill="1" applyBorder="1"/>
    <xf numFmtId="0" fontId="20" fillId="9" borderId="9" xfId="0" applyFont="1" applyFill="1" applyBorder="1" applyAlignment="1">
      <alignment horizontal="center"/>
    </xf>
    <xf numFmtId="164" fontId="20" fillId="9" borderId="9" xfId="0" applyNumberFormat="1" applyFont="1" applyFill="1" applyBorder="1" applyAlignment="1">
      <alignment horizontal="center"/>
    </xf>
    <xf numFmtId="165" fontId="20" fillId="9" borderId="9" xfId="0" applyNumberFormat="1" applyFont="1" applyFill="1" applyBorder="1" applyAlignment="1">
      <alignment horizontal="center"/>
    </xf>
    <xf numFmtId="0" fontId="20" fillId="7" borderId="14" xfId="0" applyFont="1" applyFill="1" applyBorder="1"/>
    <xf numFmtId="0" fontId="20" fillId="20" borderId="13" xfId="0" applyFont="1" applyFill="1" applyBorder="1"/>
    <xf numFmtId="0" fontId="20" fillId="20" borderId="12" xfId="0" applyFont="1" applyFill="1" applyBorder="1"/>
    <xf numFmtId="0" fontId="20" fillId="9" borderId="10" xfId="0" applyFont="1" applyFill="1" applyBorder="1" applyAlignment="1">
      <alignment horizontal="left"/>
    </xf>
    <xf numFmtId="0" fontId="20" fillId="9" borderId="10" xfId="0" applyFont="1" applyFill="1" applyBorder="1" applyAlignment="1">
      <alignment horizontal="center"/>
    </xf>
    <xf numFmtId="0" fontId="0" fillId="9" borderId="10" xfId="0" applyFont="1" applyFill="1" applyBorder="1" applyAlignment="1">
      <alignment horizontal="center"/>
    </xf>
    <xf numFmtId="0" fontId="20" fillId="9" borderId="10" xfId="0" applyFont="1" applyFill="1" applyBorder="1"/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/>
    </xf>
    <xf numFmtId="0" fontId="21" fillId="0" borderId="10" xfId="0" applyFont="1" applyBorder="1"/>
    <xf numFmtId="0" fontId="0" fillId="0" borderId="0" xfId="0" applyAlignment="1" applyProtection="1">
      <alignment vertical="center"/>
    </xf>
    <xf numFmtId="0" fontId="0" fillId="0" borderId="0" xfId="0" applyFont="1" applyFill="1" applyBorder="1" applyAlignment="1" applyProtection="1">
      <alignment horizontal="left" vertical="center" indent="1"/>
    </xf>
    <xf numFmtId="14" fontId="0" fillId="0" borderId="0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0" fillId="0" borderId="0" xfId="0" applyFill="1" applyAlignment="1" applyProtection="1">
      <alignment vertical="center"/>
    </xf>
    <xf numFmtId="14" fontId="23" fillId="0" borderId="18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 applyProtection="1">
      <alignment horizontal="right"/>
    </xf>
    <xf numFmtId="0" fontId="0" fillId="0" borderId="19" xfId="0" applyBorder="1" applyAlignment="1" applyProtection="1">
      <alignment vertical="center"/>
    </xf>
    <xf numFmtId="0" fontId="25" fillId="0" borderId="0" xfId="0" applyFont="1" applyAlignment="1" applyProtection="1">
      <alignment vertical="center"/>
    </xf>
    <xf numFmtId="0" fontId="0" fillId="21" borderId="0" xfId="0" applyFill="1" applyAlignment="1" applyProtection="1">
      <alignment vertical="center"/>
    </xf>
    <xf numFmtId="0" fontId="0" fillId="22" borderId="20" xfId="0" applyFill="1" applyBorder="1" applyAlignment="1" applyProtection="1">
      <alignment vertical="center"/>
    </xf>
    <xf numFmtId="0" fontId="0" fillId="22" borderId="19" xfId="0" applyFill="1" applyBorder="1" applyAlignment="1" applyProtection="1">
      <alignment vertical="center"/>
    </xf>
    <xf numFmtId="0" fontId="26" fillId="22" borderId="19" xfId="0" applyFont="1" applyFill="1" applyBorder="1" applyAlignment="1" applyProtection="1">
      <alignment horizontal="left" vertical="center"/>
    </xf>
    <xf numFmtId="0" fontId="0" fillId="21" borderId="19" xfId="0" applyFill="1" applyBorder="1" applyAlignment="1" applyProtection="1">
      <alignment vertical="center"/>
    </xf>
    <xf numFmtId="2" fontId="0" fillId="0" borderId="0" xfId="0" applyNumberFormat="1" applyFont="1" applyFill="1" applyBorder="1" applyAlignment="1" applyProtection="1">
      <alignment horizontal="left" vertical="center" indent="1"/>
    </xf>
    <xf numFmtId="169" fontId="0" fillId="0" borderId="0" xfId="0" applyNumberFormat="1" applyFont="1" applyFill="1" applyBorder="1" applyAlignment="1" applyProtection="1">
      <alignment horizontal="left" vertical="center" indent="1"/>
    </xf>
    <xf numFmtId="0" fontId="0" fillId="0" borderId="0" xfId="0" pivotButton="1" applyAlignment="1">
      <alignment horizontal="right"/>
    </xf>
    <xf numFmtId="14" fontId="0" fillId="0" borderId="0" xfId="0" applyNumberFormat="1" applyAlignment="1">
      <alignment horizontal="left"/>
    </xf>
    <xf numFmtId="49" fontId="20" fillId="9" borderId="9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21" fillId="0" borderId="1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27" fillId="0" borderId="0" xfId="0" pivotButton="1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0" borderId="0" xfId="0" pivotButton="1" applyNumberFormat="1" applyAlignment="1">
      <alignment horizontal="center"/>
    </xf>
    <xf numFmtId="0" fontId="0" fillId="0" borderId="0" xfId="1" applyNumberFormat="1" applyFont="1" applyFill="1" applyBorder="1" applyAlignment="1" applyProtection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167" fontId="28" fillId="0" borderId="0" xfId="0" applyNumberFormat="1" applyFont="1"/>
  </cellXfs>
  <cellStyles count="50">
    <cellStyle name="Accent1 - 20%" xfId="3"/>
    <cellStyle name="Accent1 - 40%" xfId="4"/>
    <cellStyle name="Accent1 - 60%" xfId="5"/>
    <cellStyle name="Accent2 - 20%" xfId="7"/>
    <cellStyle name="Accent2 - 40%" xfId="8"/>
    <cellStyle name="Accent2 - 60%" xfId="9"/>
    <cellStyle name="Accent3 - 20%" xfId="11"/>
    <cellStyle name="Accent3 - 40%" xfId="12"/>
    <cellStyle name="Accent3 - 60%" xfId="13"/>
    <cellStyle name="Accent4 - 20%" xfId="15"/>
    <cellStyle name="Accent4 - 40%" xfId="16"/>
    <cellStyle name="Accent4 - 60%" xfId="17"/>
    <cellStyle name="Accent5 - 20%" xfId="19"/>
    <cellStyle name="Accent5 - 40%" xfId="20"/>
    <cellStyle name="Accent5 - 60%" xfId="21"/>
    <cellStyle name="Accent6 - 20%" xfId="23"/>
    <cellStyle name="Accent6 - 40%" xfId="24"/>
    <cellStyle name="Accent6 - 60%" xfId="25"/>
    <cellStyle name="Bom" xfId="38" builtinId="26" customBuiltin="1"/>
    <cellStyle name="Cálculo" xfId="27" builtinId="22" customBuiltin="1"/>
    <cellStyle name="Célula de Verificação" xfId="28" builtinId="23" customBuiltin="1"/>
    <cellStyle name="Célula Vinculada" xfId="44" builtinId="24" customBuiltin="1"/>
    <cellStyle name="DataPilot Category" xfId="29"/>
    <cellStyle name="DataPilot Corner" xfId="30"/>
    <cellStyle name="DataPilot Field" xfId="31"/>
    <cellStyle name="DataPilot Result" xfId="32"/>
    <cellStyle name="DataPilot Title" xfId="33"/>
    <cellStyle name="DataPilot Value" xfId="34"/>
    <cellStyle name="Emphasis 1" xfId="35"/>
    <cellStyle name="Emphasis 2" xfId="36"/>
    <cellStyle name="Emphasis 3" xfId="37"/>
    <cellStyle name="Ênfase1" xfId="2" builtinId="29" customBuiltin="1"/>
    <cellStyle name="Ênfase2" xfId="6" builtinId="33" customBuiltin="1"/>
    <cellStyle name="Ênfase3" xfId="10" builtinId="37" customBuiltin="1"/>
    <cellStyle name="Ênfase4" xfId="14" builtinId="41" customBuiltin="1"/>
    <cellStyle name="Ênfase5" xfId="18" builtinId="45" customBuiltin="1"/>
    <cellStyle name="Ênfase6" xfId="22" builtinId="49" customBuiltin="1"/>
    <cellStyle name="Entrada" xfId="43" builtinId="20" customBuiltin="1"/>
    <cellStyle name="Incorreto" xfId="26" builtinId="27" customBuiltin="1"/>
    <cellStyle name="Moeda" xfId="1" builtinId="4"/>
    <cellStyle name="Neutra" xfId="45" builtinId="28" customBuiltin="1"/>
    <cellStyle name="Normal" xfId="0" builtinId="0"/>
    <cellStyle name="Nota" xfId="46" builtinId="10" customBuiltin="1"/>
    <cellStyle name="Saída" xfId="47" builtinId="21" customBuiltin="1"/>
    <cellStyle name="Sheet Title" xfId="48"/>
    <cellStyle name="Texto de Aviso" xfId="49" builtinId="11" customBuiltin="1"/>
    <cellStyle name="Título 1" xfId="39" builtinId="16" customBuiltin="1"/>
    <cellStyle name="Título 2" xfId="40" builtinId="17" customBuiltin="1"/>
    <cellStyle name="Título 3" xfId="41" builtinId="18" customBuiltin="1"/>
    <cellStyle name="Título 4" xfId="42" builtinId="19" customBuiltin="1"/>
  </cellStyles>
  <dxfs count="78">
    <dxf>
      <alignment horizontal="right" readingOrder="0"/>
    </dxf>
    <dxf>
      <alignment horizontal="center" readingOrder="0"/>
    </dxf>
    <dxf>
      <numFmt numFmtId="168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numFmt numFmtId="170" formatCode="mm/dd/yyyy"/>
      <alignment horizontal="left" vertical="center" textRotation="0" wrapText="0" indent="1" justifyLastLine="0" shrinkToFit="0" readingOrder="0"/>
      <protection locked="1" hidden="0"/>
    </dxf>
    <dxf>
      <numFmt numFmtId="169" formatCode="dd/mm/yy;@"/>
      <alignment horizontal="left" vertical="center" textRotation="0" wrapText="0" indent="1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alignment horizontal="center" readingOrder="0"/>
    </dxf>
    <dxf>
      <numFmt numFmtId="14" formatCode="0.00%"/>
    </dxf>
    <dxf>
      <numFmt numFmtId="168" formatCode="_-[$R$-416]\ * #,##0.00_-;\-[$R$-416]\ * #,##0.00_-;_-[$R$-416]\ * &quot;-&quot;??_-;_-@_-"/>
    </dxf>
    <dxf>
      <alignment horizontal="right" readingOrder="0"/>
    </dxf>
    <dxf>
      <numFmt numFmtId="168" formatCode="_-[$R$-416]\ * #,##0.00_-;\-[$R$-416]\ * #,##0.00_-;_-[$R$-416]\ * &quot;-&quot;??_-;_-@_-"/>
    </dxf>
    <dxf>
      <alignment horizontal="right" readingOrder="0"/>
    </dxf>
    <dxf>
      <font>
        <color theme="4"/>
      </font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right" readingOrder="0"/>
    </dxf>
    <dxf>
      <numFmt numFmtId="168" formatCode="_-[$R$-416]\ * #,##0.00_-;\-[$R$-416]\ * #,##0.00_-;_-[$R$-416]\ * &quot;-&quot;??_-;_-@_-"/>
    </dxf>
    <dxf>
      <alignment horizontal="right" readingOrder="0"/>
    </dxf>
    <dxf>
      <numFmt numFmtId="168" formatCode="_-[$R$-416]\ * #,##0.00_-;\-[$R$-416]\ * #,##0.00_-;_-[$R$-416]\ * &quot;-&quot;??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(&quot;R$ &quot;* #,##0.00_);_(&quot;R$ &quot;* \(#,##0.00\);_(&quot;R$ &quot;* \-??_);_(@_)"/>
    </dxf>
    <dxf>
      <numFmt numFmtId="2" formatCode="0.00"/>
    </dxf>
    <dxf>
      <numFmt numFmtId="2" formatCode="0.00"/>
    </dxf>
    <dxf>
      <alignment horizontal="center" readingOrder="0"/>
    </dxf>
    <dxf>
      <numFmt numFmtId="14" formatCode="0.00%"/>
    </dxf>
    <dxf>
      <numFmt numFmtId="168" formatCode="_-[$R$-416]\ * #,##0.00_-;\-[$R$-416]\ * #,##0.00_-;_-[$R$-416]\ * &quot;-&quot;??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68" formatCode="_-[$R$-416]\ * #,##0.00_-;\-[$R$-416]\ * #,##0.00_-;_-[$R$-416]\ * &quot;-&quot;??_-;_-@_-"/>
    </dxf>
    <dxf>
      <alignment horizontal="center" readingOrder="0"/>
    </dxf>
    <dxf>
      <alignment horizontal="right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3"/>
      </font>
      <fill>
        <patternFill>
          <bgColor theme="2"/>
        </patternFill>
      </fill>
    </dxf>
    <dxf>
      <font>
        <color theme="3"/>
      </font>
    </dxf>
    <dxf>
      <font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 style="thin">
          <color theme="3" tint="0.59996337778862885"/>
        </vertical>
        <horizontal/>
      </border>
    </dxf>
  </dxfs>
  <tableStyles count="1" defaultTableStyle="TableStyleMedium2" defaultPivotStyle="PivotStyleLight16">
    <tableStyle name="Project Timeline" pivot="0" count="4">
      <tableStyleElement type="wholeTable" dxfId="77"/>
      <tableStyleElement type="headerRow" dxfId="76"/>
      <tableStyleElement type="firstRowStripe" dxfId="75"/>
      <tableStyleElement type="secondRowStripe" dxfId="7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1B1B1"/>
      <rgbColor rgb="00993366"/>
      <rgbColor rgb="00FFFFCC"/>
      <rgbColor rgb="00CCFFFF"/>
      <rgbColor rgb="00660066"/>
      <rgbColor rgb="00FFA0A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D0D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4A-40EB-A819-598A776FC9C3}"/>
            </c:ext>
          </c:extLst>
        </c:ser>
        <c:ser>
          <c:idx val="5"/>
          <c:order val="1"/>
          <c:tx>
            <c:v>#REF!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54A-40EB-A819-598A776FC9C3}"/>
            </c:ext>
          </c:extLst>
        </c:ser>
        <c:ser>
          <c:idx val="1"/>
          <c:order val="2"/>
          <c:tx>
            <c:v>2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54A-40EB-A819-598A776FC9C3}"/>
            </c:ext>
          </c:extLst>
        </c:ser>
        <c:ser>
          <c:idx val="6"/>
          <c:order val="3"/>
          <c:tx>
            <c:v>#REF!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54A-40EB-A819-598A776FC9C3}"/>
            </c:ext>
          </c:extLst>
        </c:ser>
        <c:ser>
          <c:idx val="2"/>
          <c:order val="4"/>
          <c:tx>
            <c:v>3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9.3000000000000007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54A-40EB-A819-598A776FC9C3}"/>
            </c:ext>
          </c:extLst>
        </c:ser>
        <c:ser>
          <c:idx val="7"/>
          <c:order val="5"/>
          <c:tx>
            <c:v>INÍCIO DO PROJETO</c:v>
          </c:tx>
          <c:spPr>
            <a:ln cap="sq"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9.3000000000000007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554A-40EB-A819-598A776FC9C3}"/>
            </c:ext>
          </c:extLst>
        </c:ser>
        <c:ser>
          <c:idx val="3"/>
          <c:order val="6"/>
          <c:tx>
            <c:v>4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8.3000000000000007</c:v>
              </c:pt>
              <c:pt idx="1">
                <c:v>8.3000000000000007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554A-40EB-A819-598A776FC9C3}"/>
            </c:ext>
          </c:extLst>
        </c:ser>
        <c:ser>
          <c:idx val="8"/>
          <c:order val="7"/>
          <c:tx>
            <c:v>LIMPEZA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8.3000000000000007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554A-40EB-A819-598A776FC9C3}"/>
            </c:ext>
          </c:extLst>
        </c:ser>
        <c:ser>
          <c:idx val="4"/>
          <c:order val="8"/>
          <c:tx>
            <c:v>5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7.3000000000000007</c:v>
              </c:pt>
              <c:pt idx="2">
                <c:v>7.3000000000000007</c:v>
              </c:pt>
              <c:pt idx="3">
                <c:v>7.3000000000000007</c:v>
              </c:pt>
              <c:pt idx="4">
                <c:v>7.3000000000000007</c:v>
              </c:pt>
              <c:pt idx="5">
                <c:v>7.3000000000000007</c:v>
              </c:pt>
              <c:pt idx="6">
                <c:v>7.3000000000000007</c:v>
              </c:pt>
              <c:pt idx="7">
                <c:v>7.3000000000000007</c:v>
              </c:pt>
              <c:pt idx="8">
                <c:v>7.3000000000000007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554A-40EB-A819-598A776FC9C3}"/>
            </c:ext>
          </c:extLst>
        </c:ser>
        <c:ser>
          <c:idx val="9"/>
          <c:order val="9"/>
          <c:tx>
            <c:v>MURO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dLbl>
              <c:idx val="3"/>
              <c:layout>
                <c:manualLayout>
                  <c:x val="-0.12045732615846599"/>
                  <c:y val="0"/>
                </c:manualLayout>
              </c:layout>
              <c:tx>
                <c:rich>
                  <a:bodyPr/>
                  <a:lstStyle/>
                  <a:p>
                    <a:fld id="{E00297B8-7B2C-4C81-A92C-D444D89FFC17}" type="SERIESNAME">
                      <a:rPr lang="en-US" sz="700"/>
                      <a:pPr/>
                      <a:t>[NOME DA SÉRIE]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54A-40EB-A819-598A776FC9C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7.3000000000000007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554A-40EB-A819-598A776FC9C3}"/>
            </c:ext>
          </c:extLst>
        </c:ser>
        <c:ser>
          <c:idx val="10"/>
          <c:order val="10"/>
          <c:tx>
            <c:v>6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6.3000000000000007</c:v>
              </c:pt>
              <c:pt idx="10">
                <c:v>6.3000000000000007</c:v>
              </c:pt>
              <c:pt idx="11">
                <c:v>6.3000000000000007</c:v>
              </c:pt>
              <c:pt idx="12">
                <c:v>6.3000000000000007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554A-40EB-A819-598A776FC9C3}"/>
            </c:ext>
          </c:extLst>
        </c:ser>
        <c:ser>
          <c:idx val="11"/>
          <c:order val="11"/>
          <c:tx>
            <c:v>BALDRAME CASA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6.3000000000000007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554A-40EB-A819-598A776FC9C3}"/>
            </c:ext>
          </c:extLst>
        </c:ser>
        <c:ser>
          <c:idx val="12"/>
          <c:order val="12"/>
          <c:tx>
            <c:v>7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5.3000000000000007</c:v>
              </c:pt>
              <c:pt idx="15">
                <c:v>5.3000000000000007</c:v>
              </c:pt>
              <c:pt idx="16">
                <c:v>5.3000000000000007</c:v>
              </c:pt>
              <c:pt idx="17">
                <c:v>5.3000000000000007</c:v>
              </c:pt>
              <c:pt idx="18">
                <c:v>5.3000000000000007</c:v>
              </c:pt>
              <c:pt idx="19">
                <c:v>5.3000000000000007</c:v>
              </c:pt>
              <c:pt idx="20">
                <c:v>5.3000000000000007</c:v>
              </c:pt>
              <c:pt idx="21">
                <c:v>5.3000000000000007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54A-40EB-A819-598A776FC9C3}"/>
            </c:ext>
          </c:extLst>
        </c:ser>
        <c:ser>
          <c:idx val="13"/>
          <c:order val="13"/>
          <c:tx>
            <c:v>ALVENARIA 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5.3000000000000007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554A-40EB-A819-598A776FC9C3}"/>
            </c:ext>
          </c:extLst>
        </c:ser>
        <c:ser>
          <c:idx val="14"/>
          <c:order val="14"/>
          <c:tx>
            <c:v>8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4.3000000000000007</c:v>
              </c:pt>
              <c:pt idx="25">
                <c:v>4.3000000000000007</c:v>
              </c:pt>
              <c:pt idx="26">
                <c:v>4.3000000000000007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54A-40EB-A819-598A776FC9C3}"/>
            </c:ext>
          </c:extLst>
        </c:ser>
        <c:ser>
          <c:idx val="15"/>
          <c:order val="15"/>
          <c:tx>
            <c:v>ELETRICA - CONDUITES</c:v>
          </c:tx>
          <c:spPr>
            <a:ln cap="sq"/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4.3000000000000007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554A-40EB-A819-598A776FC9C3}"/>
            </c:ext>
          </c:extLst>
        </c:ser>
        <c:ser>
          <c:idx val="16"/>
          <c:order val="16"/>
          <c:tx>
            <c:v>9</c:v>
          </c:tx>
          <c:spPr>
            <a:ln w="193675" cap="sq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square"/>
            <c:size val="1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54A-40EB-A819-598A776FC9C3}"/>
            </c:ext>
          </c:extLst>
        </c:ser>
        <c:ser>
          <c:idx val="17"/>
          <c:order val="17"/>
          <c:tx>
            <c:v>#REF!</c:v>
          </c:tx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554A-40EB-A819-598A776FC9C3}"/>
            </c:ext>
          </c:extLst>
        </c:ser>
        <c:ser>
          <c:idx val="18"/>
          <c:order val="18"/>
          <c:tx>
            <c:v>Hoje</c:v>
          </c:tx>
          <c:marker>
            <c:symbol val="none"/>
          </c:marker>
          <c:errBars>
            <c:errDir val="y"/>
            <c:errBarType val="both"/>
            <c:errValType val="fixedVal"/>
            <c:noEndCap val="0"/>
            <c:val val="10"/>
            <c:spPr>
              <a:ln w="263525">
                <a:solidFill>
                  <a:schemeClr val="bg1">
                    <a:lumMod val="95000"/>
                  </a:schemeClr>
                </a:solidFill>
              </a:ln>
            </c:spPr>
          </c:errBar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5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554A-40EB-A819-598A776FC9C3}"/>
            </c:ext>
          </c:extLst>
        </c:ser>
        <c:ser>
          <c:idx val="19"/>
          <c:order val="19"/>
          <c:tx>
            <c:v>41456</c:v>
          </c:tx>
          <c:spPr>
            <a:ln w="228600" cap="sq">
              <a:solidFill>
                <a:schemeClr val="accent3"/>
              </a:solidFill>
            </a:ln>
          </c:spPr>
          <c:marker>
            <c:symbol val="none"/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0.5</c:v>
              </c:pt>
              <c:pt idx="1">
                <c:v>0.5</c:v>
              </c:pt>
              <c:pt idx="2">
                <c:v>0.5</c:v>
              </c:pt>
              <c:pt idx="3">
                <c:v>0.5</c:v>
              </c:pt>
              <c:pt idx="4">
                <c:v>0.5</c:v>
              </c:pt>
              <c:pt idx="5">
                <c:v>0.5</c:v>
              </c:pt>
              <c:pt idx="6">
                <c:v>0.5</c:v>
              </c:pt>
              <c:pt idx="7">
                <c:v>0.5</c:v>
              </c:pt>
              <c:pt idx="8">
                <c:v>0.5</c:v>
              </c:pt>
              <c:pt idx="9">
                <c:v>0.5</c:v>
              </c:pt>
              <c:pt idx="10">
                <c:v>0.5</c:v>
              </c:pt>
              <c:pt idx="11">
                <c:v>0.5</c:v>
              </c:pt>
              <c:pt idx="12">
                <c:v>0.5</c:v>
              </c:pt>
              <c:pt idx="13">
                <c:v>0.5</c:v>
              </c:pt>
              <c:pt idx="14">
                <c:v>0.5</c:v>
              </c:pt>
              <c:pt idx="15">
                <c:v>0.5</c:v>
              </c:pt>
              <c:pt idx="16">
                <c:v>0.5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554A-40EB-A819-598A776FC9C3}"/>
            </c:ext>
          </c:extLst>
        </c:ser>
        <c:ser>
          <c:idx val="20"/>
          <c:order val="20"/>
          <c:tx>
            <c:v>41487</c:v>
          </c:tx>
          <c:spPr>
            <a:ln w="228600" cap="sq">
              <a:solidFill>
                <a:schemeClr val="accent2"/>
              </a:solidFill>
            </a:ln>
          </c:spPr>
          <c:marker>
            <c:symbol val="none"/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0.5</c:v>
              </c:pt>
              <c:pt idx="18">
                <c:v>0.5</c:v>
              </c:pt>
              <c:pt idx="19">
                <c:v>0.5</c:v>
              </c:pt>
              <c:pt idx="20">
                <c:v>0.5</c:v>
              </c:pt>
              <c:pt idx="21">
                <c:v>0.5</c:v>
              </c:pt>
              <c:pt idx="22">
                <c:v>0.5</c:v>
              </c:pt>
              <c:pt idx="23">
                <c:v>0.5</c:v>
              </c:pt>
              <c:pt idx="24">
                <c:v>0.5</c:v>
              </c:pt>
              <c:pt idx="25">
                <c:v>0.5</c:v>
              </c:pt>
              <c:pt idx="26">
                <c:v>0.5</c:v>
              </c:pt>
              <c:pt idx="27">
                <c:v>0.5</c:v>
              </c:pt>
              <c:pt idx="28">
                <c:v>0.5</c:v>
              </c:pt>
              <c:pt idx="29">
                <c:v>0.5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554A-40EB-A819-598A776FC9C3}"/>
            </c:ext>
          </c:extLst>
        </c:ser>
        <c:ser>
          <c:idx val="21"/>
          <c:order val="21"/>
          <c:tx>
            <c:v>41488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0.5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554A-40EB-A819-598A776FC9C3}"/>
            </c:ext>
          </c:extLst>
        </c:ser>
        <c:ser>
          <c:idx val="22"/>
          <c:order val="22"/>
          <c:tx>
            <c:v>41457</c:v>
          </c:tx>
          <c:spPr>
            <a:ln w="209550" cap="sq"/>
          </c:spPr>
          <c:marker>
            <c:symbol val="none"/>
          </c:marker>
          <c:dPt>
            <c:idx val="2"/>
            <c:bubble3D val="0"/>
            <c:spPr>
              <a:ln w="28575" cap="sq"/>
            </c:spPr>
            <c:extLst>
              <c:ext xmlns:c16="http://schemas.microsoft.com/office/drawing/2014/chart" uri="{C3380CC4-5D6E-409C-BE32-E72D297353CC}">
                <c16:uniqueId val="{00000018-554A-40EB-A819-598A776FC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9-554A-40EB-A819-598A776FC9C3}"/>
            </c:ext>
          </c:extLst>
        </c:ser>
        <c:ser>
          <c:idx val="24"/>
          <c:order val="23"/>
          <c:tx>
            <c:v>Linha pontilhada de dias</c:v>
          </c:tx>
          <c:spPr>
            <a:ln w="15875"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pt-BR"/>
                      <a:t>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54A-40EB-A819-598A776FC9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pt-BR"/>
                      <a:t>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54A-40EB-A819-598A776FC9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pt-BR"/>
                      <a:t>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54A-40EB-A819-598A776FC9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pt-BR"/>
                      <a:t>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54A-40EB-A819-598A776FC9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pt-BR"/>
                      <a:t>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54A-40EB-A819-598A776FC9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pt-BR"/>
                      <a:t>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54A-40EB-A819-598A776FC9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pt-BR"/>
                      <a:t>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54A-40EB-A819-598A776FC9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pt-BR"/>
                      <a:t>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54A-40EB-A819-598A776FC9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pt-BR"/>
                      <a:t>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54A-40EB-A819-598A776FC9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pt-BR"/>
                      <a:t>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54A-40EB-A819-598A776FC9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pt-BR"/>
                      <a:t>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54A-40EB-A819-598A776FC9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pt-BR"/>
                      <a:t>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54A-40EB-A819-598A776FC9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pt-BR"/>
                      <a:t>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54A-40EB-A819-598A776FC9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pt-BR"/>
                      <a:t>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54A-40EB-A819-598A776FC9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pt-BR"/>
                      <a:t>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54A-40EB-A819-598A776FC9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pt-BR"/>
                      <a:t>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54A-40EB-A819-598A776FC9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pt-BR"/>
                      <a:t>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54A-40EB-A819-598A776FC9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pt-BR"/>
                      <a:t>01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54A-40EB-A819-598A776FC9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pt-BR"/>
                      <a:t>02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54A-40EB-A819-598A776FC9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pt-BR"/>
                      <a:t>03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54A-40EB-A819-598A776FC9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pt-BR"/>
                      <a:t>04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54A-40EB-A819-598A776FC9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pt-BR"/>
                      <a:t>05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54A-40EB-A819-598A776FC9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pt-BR"/>
                      <a:t>06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54A-40EB-A819-598A776FC9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pt-BR"/>
                      <a:t>07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54A-40EB-A819-598A776FC9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pt-BR"/>
                      <a:t>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54A-40EB-A819-598A776FC9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pt-BR"/>
                      <a:t>09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54A-40EB-A819-598A776FC9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pt-BR"/>
                      <a:t>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54A-40EB-A819-598A776FC9C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pt-BR"/>
                      <a:t>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54A-40EB-A819-598A776FC9C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pt-BR"/>
                      <a:t>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54A-40EB-A819-598A776FC9C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pt-BR"/>
                      <a:t>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54A-40EB-A819-598A776FC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50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1.3</c:v>
              </c:pt>
              <c:pt idx="1">
                <c:v>1.3</c:v>
              </c:pt>
              <c:pt idx="2">
                <c:v>1.3</c:v>
              </c:pt>
              <c:pt idx="3">
                <c:v>1.3</c:v>
              </c:pt>
              <c:pt idx="4">
                <c:v>1.3</c:v>
              </c:pt>
              <c:pt idx="5">
                <c:v>1.3</c:v>
              </c:pt>
              <c:pt idx="6">
                <c:v>1.3</c:v>
              </c:pt>
              <c:pt idx="7">
                <c:v>1.3</c:v>
              </c:pt>
              <c:pt idx="8">
                <c:v>1.3</c:v>
              </c:pt>
              <c:pt idx="9">
                <c:v>1.3</c:v>
              </c:pt>
              <c:pt idx="10">
                <c:v>1.3</c:v>
              </c:pt>
              <c:pt idx="11">
                <c:v>1.3</c:v>
              </c:pt>
              <c:pt idx="12">
                <c:v>1.3</c:v>
              </c:pt>
              <c:pt idx="13">
                <c:v>1.3</c:v>
              </c:pt>
              <c:pt idx="14">
                <c:v>1.3</c:v>
              </c:pt>
              <c:pt idx="15">
                <c:v>1.3</c:v>
              </c:pt>
              <c:pt idx="16">
                <c:v>1.3</c:v>
              </c:pt>
              <c:pt idx="17">
                <c:v>1.3</c:v>
              </c:pt>
              <c:pt idx="18">
                <c:v>1.3</c:v>
              </c:pt>
              <c:pt idx="19">
                <c:v>1.3</c:v>
              </c:pt>
              <c:pt idx="20">
                <c:v>1.3</c:v>
              </c:pt>
              <c:pt idx="21">
                <c:v>1.3</c:v>
              </c:pt>
              <c:pt idx="22">
                <c:v>1.3</c:v>
              </c:pt>
              <c:pt idx="23">
                <c:v>1.3</c:v>
              </c:pt>
              <c:pt idx="24">
                <c:v>1.3</c:v>
              </c:pt>
              <c:pt idx="25">
                <c:v>1.3</c:v>
              </c:pt>
              <c:pt idx="26">
                <c:v>1.3</c:v>
              </c:pt>
              <c:pt idx="27">
                <c:v>1.3</c:v>
              </c:pt>
              <c:pt idx="28">
                <c:v>1.3</c:v>
              </c:pt>
              <c:pt idx="29">
                <c:v>1.3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38-554A-40EB-A819-598A776FC9C3}"/>
            </c:ext>
          </c:extLst>
        </c:ser>
        <c:ser>
          <c:idx val="23"/>
          <c:order val="24"/>
          <c:tx>
            <c:v>Linha pontilhada de dias para rótulos de texto</c:v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pt-BR"/>
                      <a:t>MON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54A-40EB-A819-598A776FC9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pt-BR"/>
                      <a:t>TUE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54A-40EB-A819-598A776FC9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pt-BR"/>
                      <a:t>WED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54A-40EB-A819-598A776FC9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pt-BR"/>
                      <a:t>THU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54A-40EB-A819-598A776FC9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pt-BR"/>
                      <a:t>FRI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54A-40EB-A819-598A776FC9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pt-BR"/>
                      <a:t>SAT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54A-40EB-A819-598A776FC9C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pt-BR"/>
                      <a:t>SUN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54A-40EB-A819-598A776FC9C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pt-BR"/>
                      <a:t>MON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54A-40EB-A819-598A776FC9C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pt-BR"/>
                      <a:t>TUE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54A-40EB-A819-598A776FC9C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pt-BR"/>
                      <a:t>WED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54A-40EB-A819-598A776FC9C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pt-BR"/>
                      <a:t>THU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54A-40EB-A819-598A776FC9C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pt-BR"/>
                      <a:t>FRI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54A-40EB-A819-598A776FC9C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pt-BR"/>
                      <a:t>SAT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54A-40EB-A819-598A776FC9C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pt-BR"/>
                      <a:t>SUN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54A-40EB-A819-598A776FC9C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pt-BR"/>
                      <a:t>MON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54A-40EB-A819-598A776FC9C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pt-BR"/>
                      <a:t>TUE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54A-40EB-A819-598A776FC9C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pt-BR"/>
                      <a:t>WED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54A-40EB-A819-598A776FC9C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pt-BR"/>
                      <a:t>THU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54A-40EB-A819-598A776FC9C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pt-BR"/>
                      <a:t>FRI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54A-40EB-A819-598A776FC9C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pt-BR"/>
                      <a:t>SAT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54A-40EB-A819-598A776FC9C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pt-BR"/>
                      <a:t>SUN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54A-40EB-A819-598A776FC9C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pt-BR"/>
                      <a:t>MON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54A-40EB-A819-598A776FC9C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pt-BR"/>
                      <a:t>TUE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54A-40EB-A819-598A776FC9C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pt-BR"/>
                      <a:t>WED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54A-40EB-A819-598A776FC9C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pt-BR"/>
                      <a:t>THU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54A-40EB-A819-598A776FC9C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pt-BR"/>
                      <a:t>FRI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54A-40EB-A819-598A776FC9C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pt-BR"/>
                      <a:t>SAT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54A-40EB-A819-598A776FC9C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pt-BR"/>
                      <a:t>SUN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54A-40EB-A819-598A776FC9C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pt-BR"/>
                      <a:t>MON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54A-40EB-A819-598A776FC9C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pt-BR"/>
                      <a:t>TUE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54A-40EB-A819-598A776FC9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5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2.2999999999999998</c:v>
              </c:pt>
              <c:pt idx="1">
                <c:v>2.2999999999999998</c:v>
              </c:pt>
              <c:pt idx="2">
                <c:v>2.2999999999999998</c:v>
              </c:pt>
              <c:pt idx="3">
                <c:v>2.2999999999999998</c:v>
              </c:pt>
              <c:pt idx="4">
                <c:v>2.2999999999999998</c:v>
              </c:pt>
              <c:pt idx="5">
                <c:v>2.2999999999999998</c:v>
              </c:pt>
              <c:pt idx="6">
                <c:v>2.2999999999999998</c:v>
              </c:pt>
              <c:pt idx="7">
                <c:v>2.2999999999999998</c:v>
              </c:pt>
              <c:pt idx="8">
                <c:v>2.2999999999999998</c:v>
              </c:pt>
              <c:pt idx="9">
                <c:v>2.2999999999999998</c:v>
              </c:pt>
              <c:pt idx="10">
                <c:v>2.2999999999999998</c:v>
              </c:pt>
              <c:pt idx="11">
                <c:v>2.2999999999999998</c:v>
              </c:pt>
              <c:pt idx="12">
                <c:v>2.2999999999999998</c:v>
              </c:pt>
              <c:pt idx="13">
                <c:v>2.2999999999999998</c:v>
              </c:pt>
              <c:pt idx="14">
                <c:v>2.2999999999999998</c:v>
              </c:pt>
              <c:pt idx="15">
                <c:v>2.2999999999999998</c:v>
              </c:pt>
              <c:pt idx="16">
                <c:v>2.2999999999999998</c:v>
              </c:pt>
              <c:pt idx="17">
                <c:v>2.2999999999999998</c:v>
              </c:pt>
              <c:pt idx="18">
                <c:v>2.2999999999999998</c:v>
              </c:pt>
              <c:pt idx="19">
                <c:v>2.2999999999999998</c:v>
              </c:pt>
              <c:pt idx="20">
                <c:v>2.2999999999999998</c:v>
              </c:pt>
              <c:pt idx="21">
                <c:v>2.2999999999999998</c:v>
              </c:pt>
              <c:pt idx="22">
                <c:v>2.2999999999999998</c:v>
              </c:pt>
              <c:pt idx="23">
                <c:v>2.2999999999999998</c:v>
              </c:pt>
              <c:pt idx="24">
                <c:v>2.2999999999999998</c:v>
              </c:pt>
              <c:pt idx="25">
                <c:v>2.2999999999999998</c:v>
              </c:pt>
              <c:pt idx="26">
                <c:v>2.2999999999999998</c:v>
              </c:pt>
              <c:pt idx="27">
                <c:v>2.2999999999999998</c:v>
              </c:pt>
              <c:pt idx="28">
                <c:v>2.2999999999999998</c:v>
              </c:pt>
              <c:pt idx="29">
                <c:v>2.2999999999999998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57-554A-40EB-A819-598A776FC9C3}"/>
            </c:ext>
          </c:extLst>
        </c:ser>
        <c:ser>
          <c:idx val="25"/>
          <c:order val="25"/>
          <c:tx>
            <c:v>Jul Monday - Top Band</c:v>
          </c:tx>
          <c:spPr>
            <a:ln w="228600" cap="sq">
              <a:solidFill>
                <a:schemeClr val="accent3"/>
              </a:solidFill>
            </a:ln>
          </c:spPr>
          <c:marker>
            <c:symbol val="none"/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13</c:v>
              </c:pt>
              <c:pt idx="1">
                <c:v>13</c:v>
              </c:pt>
              <c:pt idx="2">
                <c:v>13</c:v>
              </c:pt>
              <c:pt idx="3">
                <c:v>13</c:v>
              </c:pt>
              <c:pt idx="4">
                <c:v>13</c:v>
              </c:pt>
              <c:pt idx="5">
                <c:v>13</c:v>
              </c:pt>
              <c:pt idx="6">
                <c:v>13</c:v>
              </c:pt>
              <c:pt idx="7">
                <c:v>13</c:v>
              </c:pt>
              <c:pt idx="8">
                <c:v>13</c:v>
              </c:pt>
              <c:pt idx="9">
                <c:v>13</c:v>
              </c:pt>
              <c:pt idx="10">
                <c:v>13</c:v>
              </c:pt>
              <c:pt idx="11">
                <c:v>13</c:v>
              </c:pt>
              <c:pt idx="12">
                <c:v>13</c:v>
              </c:pt>
              <c:pt idx="13">
                <c:v>13</c:v>
              </c:pt>
              <c:pt idx="14">
                <c:v>13</c:v>
              </c:pt>
              <c:pt idx="15">
                <c:v>13</c:v>
              </c:pt>
              <c:pt idx="16">
                <c:v>13</c:v>
              </c:pt>
              <c:pt idx="17">
                <c:v>#N/A</c:v>
              </c:pt>
              <c:pt idx="18">
                <c:v>#N/A</c:v>
              </c:pt>
              <c:pt idx="19">
                <c:v>#N/A</c:v>
              </c:pt>
              <c:pt idx="20">
                <c:v>#N/A</c:v>
              </c:pt>
              <c:pt idx="21">
                <c:v>#N/A</c:v>
              </c:pt>
              <c:pt idx="22">
                <c:v>#N/A</c:v>
              </c:pt>
              <c:pt idx="23">
                <c:v>#N/A</c:v>
              </c:pt>
              <c:pt idx="24">
                <c:v>#N/A</c:v>
              </c:pt>
              <c:pt idx="25">
                <c:v>#N/A</c:v>
              </c:pt>
              <c:pt idx="26">
                <c:v>#N/A</c:v>
              </c:pt>
              <c:pt idx="27">
                <c:v>#N/A</c:v>
              </c:pt>
              <c:pt idx="28">
                <c:v>#N/A</c:v>
              </c:pt>
              <c:pt idx="29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58-554A-40EB-A819-598A776FC9C3}"/>
            </c:ext>
          </c:extLst>
        </c:ser>
        <c:ser>
          <c:idx val="26"/>
          <c:order val="26"/>
          <c:tx>
            <c:v>Aug Thursday - Top Band</c:v>
          </c:tx>
          <c:spPr>
            <a:ln w="228600" cap="sq">
              <a:solidFill>
                <a:schemeClr val="accent2"/>
              </a:solidFill>
            </a:ln>
          </c:spPr>
          <c:marker>
            <c:symbol val="none"/>
          </c:marker>
          <c:cat>
            <c:numLit>
              <c:formatCode>General</c:formatCode>
              <c:ptCount val="30"/>
              <c:pt idx="0">
                <c:v>41470</c:v>
              </c:pt>
              <c:pt idx="1">
                <c:v>41471</c:v>
              </c:pt>
              <c:pt idx="2">
                <c:v>41472</c:v>
              </c:pt>
              <c:pt idx="3">
                <c:v>41473</c:v>
              </c:pt>
              <c:pt idx="4">
                <c:v>41474</c:v>
              </c:pt>
              <c:pt idx="5">
                <c:v>41475</c:v>
              </c:pt>
              <c:pt idx="6">
                <c:v>41476</c:v>
              </c:pt>
              <c:pt idx="7">
                <c:v>41477</c:v>
              </c:pt>
              <c:pt idx="8">
                <c:v>41478</c:v>
              </c:pt>
              <c:pt idx="9">
                <c:v>41479</c:v>
              </c:pt>
              <c:pt idx="10">
                <c:v>41480</c:v>
              </c:pt>
              <c:pt idx="11">
                <c:v>41481</c:v>
              </c:pt>
              <c:pt idx="12">
                <c:v>41482</c:v>
              </c:pt>
              <c:pt idx="13">
                <c:v>41483</c:v>
              </c:pt>
              <c:pt idx="14">
                <c:v>41484</c:v>
              </c:pt>
              <c:pt idx="15">
                <c:v>41485</c:v>
              </c:pt>
              <c:pt idx="16">
                <c:v>41486</c:v>
              </c:pt>
              <c:pt idx="17">
                <c:v>41487</c:v>
              </c:pt>
              <c:pt idx="18">
                <c:v>41488</c:v>
              </c:pt>
              <c:pt idx="19">
                <c:v>41489</c:v>
              </c:pt>
              <c:pt idx="20">
                <c:v>41490</c:v>
              </c:pt>
              <c:pt idx="21">
                <c:v>41491</c:v>
              </c:pt>
              <c:pt idx="22">
                <c:v>41492</c:v>
              </c:pt>
              <c:pt idx="23">
                <c:v>41493</c:v>
              </c:pt>
              <c:pt idx="24">
                <c:v>41494</c:v>
              </c:pt>
              <c:pt idx="25">
                <c:v>41495</c:v>
              </c:pt>
              <c:pt idx="26">
                <c:v>41496</c:v>
              </c:pt>
              <c:pt idx="27">
                <c:v>41497</c:v>
              </c:pt>
              <c:pt idx="28">
                <c:v>41498</c:v>
              </c:pt>
              <c:pt idx="29">
                <c:v>41499</c:v>
              </c:pt>
            </c:numLit>
          </c:cat>
          <c:val>
            <c:numLit>
              <c:formatCode>General</c:formatCode>
              <c:ptCount val="30"/>
              <c:pt idx="0">
                <c:v>#N/A</c:v>
              </c:pt>
              <c:pt idx="1">
                <c:v>#N/A</c:v>
              </c:pt>
              <c:pt idx="2">
                <c:v>#N/A</c:v>
              </c:pt>
              <c:pt idx="3">
                <c:v>#N/A</c:v>
              </c:pt>
              <c:pt idx="4">
                <c:v>#N/A</c:v>
              </c:pt>
              <c:pt idx="5">
                <c:v>#N/A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  <c:pt idx="9">
                <c:v>#N/A</c:v>
              </c:pt>
              <c:pt idx="10">
                <c:v>#N/A</c:v>
              </c:pt>
              <c:pt idx="11">
                <c:v>#N/A</c:v>
              </c:pt>
              <c:pt idx="12">
                <c:v>#N/A</c:v>
              </c:pt>
              <c:pt idx="13">
                <c:v>#N/A</c:v>
              </c:pt>
              <c:pt idx="14">
                <c:v>#N/A</c:v>
              </c:pt>
              <c:pt idx="15">
                <c:v>#N/A</c:v>
              </c:pt>
              <c:pt idx="16">
                <c:v>#N/A</c:v>
              </c:pt>
              <c:pt idx="17">
                <c:v>13</c:v>
              </c:pt>
              <c:pt idx="18">
                <c:v>13</c:v>
              </c:pt>
              <c:pt idx="19">
                <c:v>13</c:v>
              </c:pt>
              <c:pt idx="20">
                <c:v>13</c:v>
              </c:pt>
              <c:pt idx="21">
                <c:v>13</c:v>
              </c:pt>
              <c:pt idx="22">
                <c:v>13</c:v>
              </c:pt>
              <c:pt idx="23">
                <c:v>13</c:v>
              </c:pt>
              <c:pt idx="24">
                <c:v>13</c:v>
              </c:pt>
              <c:pt idx="25">
                <c:v>13</c:v>
              </c:pt>
              <c:pt idx="26">
                <c:v>13</c:v>
              </c:pt>
              <c:pt idx="27">
                <c:v>13</c:v>
              </c:pt>
              <c:pt idx="28">
                <c:v>13</c:v>
              </c:pt>
              <c:pt idx="29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59-554A-40EB-A819-598A776FC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243200"/>
        <c:axId val="1599252992"/>
      </c:lineChart>
      <c:catAx>
        <c:axId val="1599243200"/>
        <c:scaling>
          <c:orientation val="minMax"/>
        </c:scaling>
        <c:delete val="1"/>
        <c:axPos val="b"/>
        <c:majorGridlines>
          <c:spPr>
            <a:ln w="3175">
              <a:solidFill>
                <a:schemeClr val="tx2">
                  <a:lumMod val="20000"/>
                  <a:lumOff val="80000"/>
                  <a:alpha val="85000"/>
                </a:schemeClr>
              </a:solidFill>
            </a:ln>
          </c:spPr>
        </c:majorGridlines>
        <c:numFmt formatCode="d" sourceLinked="0"/>
        <c:majorTickMark val="out"/>
        <c:minorTickMark val="none"/>
        <c:tickLblPos val="nextTo"/>
        <c:crossAx val="1599252992"/>
        <c:crosses val="autoZero"/>
        <c:auto val="1"/>
        <c:lblAlgn val="ctr"/>
        <c:lblOffset val="100"/>
        <c:noMultiLvlLbl val="1"/>
      </c:catAx>
      <c:valAx>
        <c:axId val="1599252992"/>
        <c:scaling>
          <c:orientation val="minMax"/>
          <c:max val="13.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99243200"/>
        <c:crosses val="autoZero"/>
        <c:crossBetween val="between"/>
        <c:majorUnit val="1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/>
      </a:pPr>
      <a:endParaRPr lang="pt-BR"/>
    </a:p>
  </c:txPr>
  <c:printSettings>
    <c:headerFooter/>
    <c:pageMargins b="0.75" l="0.7" r="0.7" t="1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Scroll" dx="16" horiz="1" max="100" noThreeD="1" page="7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23850" y="790575"/>
    <xdr:ext cx="9744075" cy="3257550"/>
    <xdr:graphicFrame macro="">
      <xdr:nvGraphicFramePr>
        <xdr:cNvPr id="2" name="GráficoLinhadoTempo" descr="Scrollable timeline of the project activities." title="Timeline 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18</xdr:row>
          <xdr:rowOff>209550</xdr:rowOff>
        </xdr:from>
        <xdr:to>
          <xdr:col>6</xdr:col>
          <xdr:colOff>2562225</xdr:colOff>
          <xdr:row>19</xdr:row>
          <xdr:rowOff>228600</xdr:rowOff>
        </xdr:to>
        <xdr:sp macro="" textlink="">
          <xdr:nvSpPr>
            <xdr:cNvPr id="10241" name="Barra de Rolagem" descr="Click the scroll bar to modify the project time frame shown on the Timeline Chart or enter the start date for the display of project activities in cell D20.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c2b83c39805b09/Linha%20do%20tempo%20do%20projeto1%20(Salvo%20automaticamen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ha do tempo do projeto"/>
      <sheetName val="cálculos"/>
    </sheetNames>
    <sheetDataSet>
      <sheetData sheetId="0"/>
      <sheetData sheetId="1">
        <row r="26">
          <cell r="D26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lma" refreshedDate="41751.44703009259" createdVersion="4" refreshedVersion="4" minRefreshableVersion="3" recordCount="536">
  <cacheSource type="worksheet">
    <worksheetSource ref="A1:S1114" sheet="Detalhamento"/>
  </cacheSource>
  <cacheFields count="19">
    <cacheField name="Empresa" numFmtId="0">
      <sharedItems containsBlank="1" count="61">
        <s v="TERRENO "/>
        <s v="CARTORIO MACAIBA"/>
        <s v="CRIARQ"/>
        <s v="PREFEITURA MACAIBA"/>
        <s v="RECEITA FEDERAL"/>
        <s v="BENTO"/>
        <s v="WE TRANSPORTES "/>
        <s v="COM VALE DO SOL "/>
        <s v="EMPORIO MADEIRAS"/>
        <s v="SERGIO ESQUADRIAS"/>
        <s v="BOSQUE BRASIL"/>
        <s v="JL PRE-MOLDADOS"/>
        <s v="AGAE"/>
        <s v="CASA LUIZA"/>
        <s v="ARMAZEM PARA"/>
        <s v="BOSQUE BRASIL MAT"/>
        <s v="NOVINHO"/>
        <s v="PORTAL DA CONSTRUCAO"/>
        <s v="GOMES &amp; GABRIEL"/>
        <s v="DELCA MAT CONSTRUCAO"/>
        <s v="LENIRAMIL LOCACAO"/>
        <s v="COMJOL"/>
        <s v="CENTRAL DOS PORTOES"/>
        <s v="LIMA TINTA "/>
        <s v="CERAMICA TAVARES"/>
        <s v="UNIMARMORE"/>
        <s v="CASA DO CIMENTO"/>
        <s v="R&amp;J GESSO"/>
        <s v="COM VALE DO SOL"/>
        <s v="CIMENTEX"/>
        <s v="MARCOS MAT CONSTRUC"/>
        <s v="JL PRE-MOLDADO"/>
        <s v="VALE DO PARA"/>
        <s v="DECORATI"/>
        <s v="AREIA BARROADA"/>
        <s v="COM VALDE DO SOL"/>
        <s v="LIMA TINTAS"/>
        <s v="COM BOSQUE BRASIL"/>
        <m/>
        <s v="LAMPADINHA"/>
        <s v="GUEDES"/>
        <s v="ZANI MADEIRAS"/>
        <s v="COM PIUM"/>
        <s v="J FERNANDES CONST"/>
        <s v="VIA SUL"/>
        <s v="JL COMERCIO"/>
        <s v="SUA CASA MATERIAIS"/>
        <s v="MAKRO"/>
        <s v="MADEREIRA DUARTE"/>
        <s v="COM 101"/>
        <s v="ALUMINIO 101"/>
        <s v="F BENTO"/>
        <s v="RIBERSHOP"/>
        <s v="CAERN - AGUA"/>
        <s v="COSERN - ENERGIA"/>
        <s v="PORTAO " u="1"/>
        <s v="TINTA " u="1"/>
        <s v="PORTAS LISAS" u="1"/>
        <s v="GRANITO" u="1"/>
        <s v="U" u="1"/>
        <s v="GESSO" u="1"/>
      </sharedItems>
    </cacheField>
    <cacheField name="NF" numFmtId="49">
      <sharedItems containsBlank="1" containsMixedTypes="1" containsNumber="1" containsInteger="1" minValue="10" maxValue="591" count="82">
        <m/>
        <s v="169"/>
        <s v="A0909"/>
        <n v="28"/>
        <n v="10"/>
        <n v="13"/>
        <s v="A1909"/>
        <n v="11"/>
        <s v="A2309"/>
        <s v="2304"/>
        <n v="328"/>
        <s v="A2609"/>
        <s v="5646"/>
        <s v="5647"/>
        <s v="401"/>
        <s v="406"/>
        <s v="2709"/>
        <s v="9201"/>
        <s v="0110"/>
        <s v="23391"/>
        <s v="0641"/>
        <s v="12034"/>
        <n v="591"/>
        <s v="0710"/>
        <s v="0810"/>
        <s v="763"/>
        <s v="798"/>
        <s v="797"/>
        <s v="1710"/>
        <s v="0847"/>
        <s v="2880"/>
        <s v="2010"/>
        <s v="2310"/>
        <s v="0998"/>
        <s v="2810"/>
        <s v="2893"/>
        <s v="1111"/>
        <s v="187420"/>
        <s v="1143"/>
        <s v="0211"/>
        <s v="0007"/>
        <s v="0030"/>
        <s v="0060"/>
        <s v="12459"/>
        <s v="0069"/>
        <s v="0711"/>
        <s v="0811"/>
        <s v="3959"/>
        <s v="1502"/>
        <s v="1411"/>
        <s v="1611"/>
        <s v="6924"/>
        <s v="0328"/>
        <s v="2111"/>
        <s v="0369"/>
        <s v="587"/>
        <s v="2511"/>
        <s v="2711"/>
        <s v="1213"/>
        <s v="0712"/>
        <s v="0755"/>
        <s v="0732"/>
        <s v="0794"/>
        <s v="0858"/>
        <s v="1212"/>
        <s v="15568"/>
        <s v="1512"/>
        <s v="195304"/>
        <s v="195307"/>
        <s v="358397"/>
        <s v="0982"/>
        <s v="1712"/>
        <s v="5485"/>
        <s v="1912"/>
        <s v="1078"/>
        <s v="2012"/>
        <s v="0203"/>
        <s v="2712"/>
        <s v="0114"/>
        <s v="45846"/>
        <s v="0822"/>
        <s v="8397"/>
      </sharedItems>
    </cacheField>
    <cacheField name="Dt Pedido" numFmtId="0">
      <sharedItems containsDate="1" containsBlank="1" containsMixedTypes="1" minDate="2013-04-18T00:00:00" maxDate="2014-04-11T00:00:00"/>
    </cacheField>
    <cacheField name="Dt Entrega" numFmtId="0">
      <sharedItems containsNonDate="0" containsDate="1" containsString="0" containsBlank="1" minDate="2013-04-18T00:00:00" maxDate="2014-04-11T00:00:00"/>
    </cacheField>
    <cacheField name="Entrega" numFmtId="0">
      <sharedItems containsBlank="1"/>
    </cacheField>
    <cacheField name="Pagto Dt" numFmtId="0">
      <sharedItems containsNonDate="0" containsDate="1" containsString="0" containsBlank="1" minDate="2013-02-21T00:00:00" maxDate="2014-04-16T00:00:00" count="86">
        <d v="2013-04-18T00:00:00"/>
        <d v="2013-04-26T00:00:00"/>
        <d v="2014-03-15T00:00:00"/>
        <d v="2013-05-15T00:00:00"/>
        <d v="2013-05-27T00:00:00"/>
        <d v="2014-04-10T00:00:00"/>
        <d v="2013-06-11T00:00:00"/>
        <d v="2014-02-21T00:00:00"/>
        <d v="2013-07-12T00:00:00"/>
        <d v="2013-07-19T00:00:00"/>
        <d v="2013-07-26T00:00:00"/>
        <d v="2013-08-01T00:00:00"/>
        <d v="2013-08-08T00:00:00"/>
        <d v="2013-08-10T00:00:00"/>
        <d v="2013-08-16T00:00:00"/>
        <d v="2013-08-23T00:00:00"/>
        <d v="2013-08-30T00:00:00"/>
        <d v="2013-09-05T00:00:00"/>
        <d v="2013-09-12T00:00:00"/>
        <d v="2013-09-13T00:00:00"/>
        <d v="2013-09-19T00:00:00"/>
        <d v="2013-09-27T00:00:00"/>
        <d v="2013-10-04T00:00:00"/>
        <d v="2013-10-12T00:00:00"/>
        <d v="2013-11-04T00:00:00"/>
        <d v="2013-11-25T00:00:00"/>
        <d v="2013-07-16T00:00:00"/>
        <d v="2013-08-12T00:00:00"/>
        <d v="2013-07-17T00:00:00"/>
        <d v="2013-07-18T00:00:00"/>
        <d v="2013-07-22T00:00:00"/>
        <d v="2013-07-23T00:00:00"/>
        <d v="2013-07-25T00:00:00"/>
        <d v="2013-07-28T00:00:00"/>
        <d v="2013-07-30T00:00:00"/>
        <d v="2013-07-31T00:00:00"/>
        <d v="2013-08-02T00:00:00"/>
        <d v="2013-08-05T00:00:00"/>
        <d v="2013-08-06T00:00:00"/>
        <d v="2013-08-07T00:00:00"/>
        <d v="2013-08-09T00:00:00"/>
        <d v="2013-09-20T00:00:00"/>
        <d v="2013-08-11T00:00:00"/>
        <d v="2013-10-17T00:00:00"/>
        <d v="2013-11-20T00:00:00"/>
        <d v="2013-08-20T00:00:00"/>
        <d v="2013-08-13T00:00:00"/>
        <d v="2013-10-18T00:00:00"/>
        <d v="2013-09-01T00:00:00"/>
        <d v="2013-09-09T00:00:00"/>
        <d v="2013-09-11T00:00:00"/>
        <d v="2013-09-16T00:00:00"/>
        <d v="2013-09-18T00:00:00"/>
        <d v="2013-09-29T00:00:00"/>
        <d v="2013-09-23T00:00:00"/>
        <d v="2013-09-24T00:00:00"/>
        <d v="2013-09-26T00:00:00"/>
        <d v="2013-10-07T00:00:00"/>
        <d v="2013-10-08T00:00:00"/>
        <d v="2013-10-16T00:00:00"/>
        <m/>
        <d v="2013-11-05T00:00:00"/>
        <d v="2013-11-02T00:00:00"/>
        <d v="2013-11-06T00:00:00"/>
        <d v="2013-11-07T00:00:00"/>
        <d v="2013-12-27T00:00:00"/>
        <d v="2013-12-04T00:00:00"/>
        <d v="2013-12-06T00:00:00"/>
        <d v="2013-12-07T00:00:00"/>
        <d v="2013-12-10T00:00:00"/>
        <d v="2013-12-12T00:00:00"/>
        <d v="2013-12-14T00:00:00"/>
        <d v="2013-12-15T00:00:00"/>
        <d v="2013-12-16T00:00:00"/>
        <d v="2013-12-17T00:00:00"/>
        <d v="2013-12-19T00:00:00"/>
        <d v="2013-12-20T00:00:00"/>
        <d v="2013-12-26T00:00:00"/>
        <d v="2014-01-04T00:00:00"/>
        <d v="2014-01-09T00:00:00"/>
        <d v="2014-01-12T00:00:00"/>
        <d v="2014-01-15T00:00:00"/>
        <d v="2014-01-16T00:00:00"/>
        <d v="2014-01-01T00:00:00"/>
        <d v="2013-02-21T00:00:00" u="1"/>
        <d v="2014-04-15T00:00:00" u="1"/>
      </sharedItems>
    </cacheField>
    <cacheField name="Pagto mês" numFmtId="0">
      <sharedItems containsBlank="1" count="16">
        <s v="2013.04"/>
        <s v="2014.03"/>
        <s v="2013.05"/>
        <s v="2014.04"/>
        <s v="2013.06"/>
        <s v="2014.02"/>
        <s v="2013.07"/>
        <s v="2013.08"/>
        <s v="2013.09"/>
        <s v="2013.10"/>
        <s v="2013.11"/>
        <m/>
        <s v="2013.12"/>
        <s v="2014.01"/>
        <s v="2013.02" u="1"/>
        <s v="Não Pago" u="1"/>
      </sharedItems>
    </cacheField>
    <cacheField name="Pagto" numFmtId="0">
      <sharedItems containsBlank="1"/>
    </cacheField>
    <cacheField name="Dt Vencto" numFmtId="0">
      <sharedItems containsNonDate="0" containsDate="1" containsString="0" containsBlank="1" minDate="2013-04-18T00:00:00" maxDate="2014-04-11T00:00:00"/>
    </cacheField>
    <cacheField name="Vencto mês" numFmtId="0">
      <sharedItems containsBlank="1"/>
    </cacheField>
    <cacheField name="Natureza" numFmtId="0">
      <sharedItems containsBlank="1" count="5">
        <s v="TERRENO"/>
        <s v="SERVICOS"/>
        <s v="MAO DE OBRA"/>
        <s v="MATERIAL"/>
        <m/>
      </sharedItems>
    </cacheField>
    <cacheField name="Categoria" numFmtId="0">
      <sharedItems containsBlank="1"/>
    </cacheField>
    <cacheField name="SubCategoria" numFmtId="0">
      <sharedItems containsBlank="1" count="144">
        <s v="BOSQUE BRASIL"/>
        <s v="ESCRITURA"/>
        <s v="AVERBACAO"/>
        <s v="CERTIDAO"/>
        <s v="PROJETO"/>
        <s v="ITIV"/>
        <s v="IPTU"/>
        <s v="ALVARA"/>
        <s v="INSS"/>
        <s v="SEMANA 01"/>
        <s v="SEMANA 02"/>
        <s v="SEMANA 03"/>
        <s v="SEMANA 04"/>
        <s v="SEMANA 05"/>
        <s v="SEMANA 05 LAJE"/>
        <s v="SEMANA 06"/>
        <s v="SEMANA 07"/>
        <s v="SEMANA 08"/>
        <s v="SEMANA 09"/>
        <s v="SEMANA 10 EMANU"/>
        <s v="SEMANA 10"/>
        <s v="SEMANA 11"/>
        <s v="SEMANA 12"/>
        <s v="SEMANA 13"/>
        <s v="SEMANA 14"/>
        <s v="SEMANA 15"/>
        <s v="TIJOLO CERAMICO"/>
        <s v="AREIA"/>
        <s v="BRITA"/>
        <s v="PEDRA MARROADA"/>
        <s v="CIMENTO"/>
        <s v="TABUA"/>
        <s v="FRECHAL"/>
        <s v="ESQUADRIAS"/>
        <s v="COLHER PEDREIRO"/>
        <s v="LUVAS"/>
        <s v="LAJE"/>
        <s v="TRELICA"/>
        <s v="ADITIVO"/>
        <s v="BALDRAME"/>
        <s v="PAFLON"/>
        <s v="HIDRAULICA BASICA"/>
        <s v="EPI"/>
        <s v="LOUCAS"/>
        <s v="CALHA"/>
        <s v="VIGA"/>
        <s v="COLUNA"/>
        <s v="TIJOLO BRANCO"/>
        <s v="ANDAIME"/>
        <s v="CANALETA"/>
        <s v="PONTALETE"/>
        <s v="PREGO"/>
        <s v="SERRA"/>
        <s v="ARAME"/>
        <s v="AGUA FRIA"/>
        <s v="ESGOTO"/>
        <s v="CAIXA"/>
        <s v="CAIXA SIFONADA"/>
        <s v="CONDUITE"/>
        <s v="CONECTOR"/>
        <s v="DISJUNTOR"/>
        <s v="TOMADA"/>
        <s v="CONDUTOR"/>
        <s v="FITA ISOLANTE"/>
        <s v="HASTE DE COBRE"/>
        <s v="INTERRUPTOR"/>
        <s v="PLACA CEGA"/>
        <s v="CAIBRO"/>
        <s v="BETONEIRA"/>
        <s v="CERAMICA"/>
        <s v="FECHADURA"/>
        <s v="CHAVE TESTE"/>
        <s v="DOBRADICA"/>
        <s v="PORTAO"/>
        <s v="TINTA"/>
        <s v="TELHA"/>
        <s v="LINHA"/>
        <s v="BARROTE"/>
        <s v="RIPA"/>
        <s v="GESSO"/>
        <s v="MATERIAL BASICO"/>
        <s v="DISCO"/>
        <s v="ROLDANA"/>
        <s v="GUIA"/>
        <s v="QUADRO"/>
        <s v="VALVULA"/>
        <s v="LIXA"/>
        <s v="AREIA BARROADA"/>
        <s v="VERNIZ"/>
        <s v="TRINCHA"/>
        <s v="ARGAMASSA"/>
        <s v="LIXA DISCO"/>
        <m/>
        <s v="PASSADOR"/>
        <s v="BARRAMENTO"/>
        <s v="SELADOR"/>
        <s v="BROCA"/>
        <s v="ROLO"/>
        <s v="MASSEIRA"/>
        <s v="MARTELO BORRACHA"/>
        <s v="REJUNTE"/>
        <s v="FITA CREPE"/>
        <s v="PISO TATIL"/>
        <s v="VEDA ROSCA"/>
        <s v="CONEXAO"/>
        <s v="ADESIVO"/>
        <s v="GRANITO"/>
        <s v="SERRA MARMORE"/>
        <s v="PALHETA"/>
        <s v="PINCEL"/>
        <s v="SOLVENTE"/>
        <s v="CAIXA CORREIO"/>
        <s v="MASSA CORRIDA"/>
        <s v="ESCOVA ACO"/>
        <s v="CAL"/>
        <s v="THINNER"/>
        <s v="CERCA ELETRICA"/>
        <s v="PINTURA"/>
        <s v="LAMPADA"/>
        <s v="BOCAL"/>
        <s v="CHUVEIRO"/>
        <s v="COLA"/>
        <s v="SIFAO"/>
        <s v="ENGATE"/>
        <s v="ALICATE"/>
        <s v="AGUA"/>
        <s v="ENERGIA"/>
        <s v="PORTA" u="1"/>
        <s v="FERRAMENTA" u="1"/>
        <s v="FERRAMENTAS" u="1"/>
        <s v="MADEIRA" u="1"/>
        <s v="FIO DE ACO" u="1"/>
        <s v="ISS" u="1"/>
        <s v="TIJOLO" u="1"/>
        <s v="LAMPADAS" u="1"/>
        <s v="PORTAS" u="1"/>
        <s v="PEDRA" u="1"/>
        <s v="HASTE" u="1"/>
        <s v="ELETRICA" u="1"/>
        <s v="ELETRICA BASICA" u="1"/>
        <s v="LINHA 3/5" u="1"/>
        <s v="VAUVULA" u="1"/>
        <s v="ZARCAO" u="1"/>
        <s v="LINHA 3/8" u="1"/>
      </sharedItems>
    </cacheField>
    <cacheField name="Item" numFmtId="0">
      <sharedItems containsBlank="1" count="141">
        <s v="Terreno "/>
        <s v="Escritura Publica "/>
        <s v="Averbacao da Escritura"/>
        <s v="Certidao de Onus"/>
        <s v="Projeto"/>
        <s v="ITIV"/>
        <s v="IPTU"/>
        <s v="Alvara"/>
        <s v="INSS"/>
        <s v="Mao de Obra"/>
        <s v="Tijolo"/>
        <s v="Areia"/>
        <s v="Brita"/>
        <s v="Pedra"/>
        <s v="Cimento"/>
        <s v="Tabua"/>
        <s v="Frechal"/>
        <s v="Portas &amp; Janelas"/>
        <s v="Colher Pedreiro"/>
        <s v="Luvas"/>
        <s v="Laje"/>
        <s v="Trelica"/>
        <s v="Adit-cal"/>
        <s v="Vedacit"/>
        <s v="Neutrol"/>
        <s v="Plafon"/>
        <s v="Engate"/>
        <s v="Bota"/>
        <s v="Bacia"/>
        <s v="Caixa Acoplada"/>
        <s v="Calha U"/>
        <s v="Viga"/>
        <s v="Coluna"/>
        <s v="Tijolo Branco"/>
        <s v="Andaime"/>
        <s v="Canaleta"/>
        <s v="Pontalete"/>
        <s v="Prego"/>
        <s v="Serra"/>
        <s v="Arame cozido"/>
        <s v="Conexao"/>
        <s v="Adesivo"/>
        <s v="Caixa"/>
        <s v="Conduite"/>
        <s v="Conector"/>
        <s v="Disjuntor"/>
        <s v="Tomada"/>
        <s v="Condutor"/>
        <s v="Fita Isolante"/>
        <s v="Haste de Cobre"/>
        <s v="Interruptor"/>
        <s v="Placa Cega"/>
        <s v="Registro"/>
        <s v="Tubo"/>
        <s v="Caibro"/>
        <s v="Betoneira"/>
        <s v="Ceramica"/>
        <s v="Fechadura"/>
        <s v="Chave Teste"/>
        <s v="Dobradica"/>
        <s v="Portao"/>
        <s v="Tinta"/>
        <s v="Telha"/>
        <s v="LINHA 3/5"/>
        <s v="LINHA 3/8"/>
        <s v="BARROTE"/>
        <s v="RIPA"/>
        <s v="GRANITO"/>
        <s v="Gesso"/>
        <s v="Luva"/>
        <s v="Lixa "/>
        <s v="Disco"/>
        <s v="Roldana de Porcelana"/>
        <s v="Caixa 4x2 "/>
        <s v="Guia Fio "/>
        <s v="Quadro Distribuicao"/>
        <s v="Tubo 20mm"/>
        <s v="Joelho"/>
        <s v="Caixa 4x2"/>
        <s v="Valvula"/>
        <s v="Chapinha"/>
        <s v="Rufos"/>
        <s v="Cuba Inox"/>
        <s v="Tanque"/>
        <s v="Lixa"/>
        <s v="Registro Gaveta"/>
        <s v="Adaptador"/>
        <s v="Latex"/>
        <s v="Sifao"/>
        <s v="Cuba"/>
        <s v="Adesivo Plastico 75g"/>
        <s v="Areia Barroada"/>
        <s v="Verniz"/>
        <s v="Trincha"/>
        <s v="Argamassa"/>
        <s v="Lixa Disco"/>
        <m/>
        <s v="Passador"/>
        <s v="Barra Terra"/>
        <s v="Barra Neutro"/>
        <s v="Selador"/>
        <s v="Broca"/>
        <s v="Rolo"/>
        <s v="Masseira"/>
        <s v="Martelo Borracha"/>
        <s v="Rejunte"/>
        <s v="Zarcao"/>
        <s v="Fita Crepe"/>
        <s v="Piso Tatil"/>
        <s v="Veda Rosca"/>
        <s v="Serra Marmore"/>
        <s v="Palheta"/>
        <s v="Pincel"/>
        <s v="Porta"/>
        <s v="Lixa 150"/>
        <s v="Solvente"/>
        <s v="Fita Crepe "/>
        <s v="Massa Corrida"/>
        <s v="Escova Aco"/>
        <s v="Cal"/>
        <s v="Lixa 100"/>
        <s v="Thinner"/>
        <s v="Fio de Aco"/>
        <s v="Tinta PVA"/>
        <s v="Lampada"/>
        <s v="Bocal"/>
        <s v="Prego alisar"/>
        <s v="Haste"/>
        <s v="Chuveiro"/>
        <s v="Cola"/>
        <s v="Alicate"/>
        <s v="Eletrificador"/>
        <s v="Agua"/>
        <s v="Energia"/>
        <s v="Ferramenta" u="1"/>
        <s v="ISS" u="1"/>
        <s v="Lampadas" u="1"/>
        <s v="Arame" u="1"/>
        <s v="Pintura" u="1"/>
        <s v="Roldada de Porcelana" u="1"/>
        <s v="Vauvula" u="1"/>
      </sharedItems>
    </cacheField>
    <cacheField name="Qtd." numFmtId="0">
      <sharedItems containsString="0" containsBlank="1" containsNumber="1" minValue="1" maxValue="10000"/>
    </cacheField>
    <cacheField name="Und." numFmtId="0">
      <sharedItems containsBlank="1"/>
    </cacheField>
    <cacheField name="Item Descrição/Serviço" numFmtId="0">
      <sharedItems containsBlank="1"/>
    </cacheField>
    <cacheField name="Preço" numFmtId="0">
      <sharedItems containsString="0" containsBlank="1" containsNumber="1" minValue="0.16" maxValue="17000"/>
    </cacheField>
    <cacheField name="Total" numFmtId="0">
      <sharedItems containsString="0" containsBlank="1" containsNumber="1" minValue="0.44342751733801594" maxValue="1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ergio Pacheco" refreshedDate="42888.647271759262" createdVersion="4" refreshedVersion="6" recordCount="536">
  <cacheSource type="worksheet">
    <worksheetSource ref="A1:S904" sheet="Detalhamento"/>
  </cacheSource>
  <cacheFields count="19">
    <cacheField name="Empresa" numFmtId="0">
      <sharedItems containsBlank="1" count="76">
        <s v="TERRENO "/>
        <s v="CARTORIO MACAIBA"/>
        <s v="CRIARQ"/>
        <s v="PREFEITURA MACAIBA"/>
        <s v="RECEITA FEDERAL"/>
        <s v="BENTO"/>
        <s v="WE TRANSPORTES "/>
        <s v="COM VALE DO SOL "/>
        <s v="EMPORIO MADEIRAS"/>
        <s v="SERGIO ESQUADRIAS"/>
        <s v="BOSQUE BRASIL"/>
        <s v="JL PRE-MOLDADOS"/>
        <s v="AGAE"/>
        <s v="CASA LUIZA"/>
        <s v="ARMAZEM PARA"/>
        <s v="BOSQUE BRASIL MAT"/>
        <s v="NOVINHO"/>
        <s v="PORTAL DA CONSTRUCAO"/>
        <s v="GOMES &amp; GABRIEL"/>
        <s v="DELCA MAT CONSTRUCAO"/>
        <s v="LENIRAMIL LOCACAO"/>
        <s v="COMJOL"/>
        <s v="CENTRAL DOS PORTOES"/>
        <s v="LIMA TINTA "/>
        <s v="CERAMICA TAVARES"/>
        <s v="UNIMARMORE"/>
        <s v="CASA DO CIMENTO"/>
        <s v="R&amp;J GESSO"/>
        <s v="COM VALE DO SOL"/>
        <s v="CIMENTEX"/>
        <s v="MARCOS MAT CONSTRUC"/>
        <s v="JL PRE-MOLDADO"/>
        <s v="VALE DO PARA"/>
        <s v="DECORATI"/>
        <s v="AREIA BARROADA"/>
        <s v="COM VALDE DO SOL"/>
        <s v="LIMA TINTAS"/>
        <s v="COM BOSQUE BRASIL"/>
        <m/>
        <s v="LAMPADINHA"/>
        <s v="GUEDES"/>
        <s v="ZANI MADEIRAS"/>
        <s v="COM PIUM"/>
        <s v="J FERNANDES CONST"/>
        <s v="VIA SUL"/>
        <s v="JL COMERCIO"/>
        <s v="SUA CASA MATERIAIS"/>
        <s v="MAKRO"/>
        <s v="MADEREIRA DUARTE"/>
        <s v="COM 101"/>
        <s v="ALUMINIO 101"/>
        <s v="F BENTO"/>
        <s v="RIBERSHOP"/>
        <s v="CAERN - AGUA"/>
        <s v="COSERN - ENERGIA"/>
        <s v="CERCA ELETRICA"/>
        <s v="PEDREIRO CHARLES"/>
        <s v="GESSO" u="1"/>
        <s v="CORRENTE " u="1"/>
        <s v="P&amp;B COM 101" u="1"/>
        <s v="VALDE DO PARA" u="1"/>
        <s v="CIMENTO" u="1"/>
        <s v="PORTAO " u="1"/>
        <s v="PORTAS LISAS" u="1"/>
        <s v="BRASILAJE" u="1"/>
        <s v="U" u="1"/>
        <s v="LENIRAMIL" u="1"/>
        <s v="ALVORADA MADEIRAS" u="1"/>
        <s v="REFORMA RUFO" u="1"/>
        <s v="TINTA " u="1"/>
        <s v="GRANITO" u="1"/>
        <s v="ESQUADRIAS SERGIO" u="1"/>
        <s v="TELHA" u="1"/>
        <s v="EDNA T N OLIVEIRA " u="1"/>
        <s v="COM CAJUPIRANGA" u="1"/>
        <s v="xxxx" u="1"/>
      </sharedItems>
    </cacheField>
    <cacheField name="NF" numFmtId="49">
      <sharedItems containsBlank="1" containsMixedTypes="1" containsNumber="1" containsInteger="1" minValue="10" maxValue="591"/>
    </cacheField>
    <cacheField name="Dt Pedido" numFmtId="0">
      <sharedItems containsDate="1" containsBlank="1" containsMixedTypes="1" minDate="2013-04-18T00:00:00" maxDate="2014-04-11T00:00:00"/>
    </cacheField>
    <cacheField name="Dt Entrega" numFmtId="0">
      <sharedItems containsNonDate="0" containsDate="1" containsString="0" containsBlank="1" minDate="2013-04-18T00:00:00" maxDate="2014-04-11T00:00:00"/>
    </cacheField>
    <cacheField name="Entrega" numFmtId="0">
      <sharedItems containsBlank="1"/>
    </cacheField>
    <cacheField name="Pagto Dt" numFmtId="0">
      <sharedItems containsNonDate="0" containsDate="1" containsString="0" containsBlank="1" minDate="2013-04-18T00:00:00" maxDate="2014-04-11T00:00:00"/>
    </cacheField>
    <cacheField name="Pagto mês" numFmtId="0">
      <sharedItems containsBlank="1"/>
    </cacheField>
    <cacheField name="Pagto" numFmtId="0">
      <sharedItems containsBlank="1"/>
    </cacheField>
    <cacheField name="Dt Vencto" numFmtId="0">
      <sharedItems containsNonDate="0" containsDate="1" containsString="0" containsBlank="1" minDate="2013-04-18T00:00:00" maxDate="2014-04-11T00:00:00"/>
    </cacheField>
    <cacheField name="Vencto mês" numFmtId="0">
      <sharedItems containsDate="1" containsBlank="1" containsMixedTypes="1" minDate="1899-12-30T00:00:00" maxDate="1899-12-31T00:00:00" count="41">
        <s v="2013.04"/>
        <s v="2014.03"/>
        <s v="2013.05"/>
        <s v="2014.04"/>
        <s v="2013.06"/>
        <s v="2014.02"/>
        <s v="2013.07"/>
        <s v="2013.08"/>
        <s v="2013.09"/>
        <s v="2013.10"/>
        <s v="2013.11"/>
        <m/>
        <s v="2013.12"/>
        <s v="2014.01"/>
        <s v="2010.09" u="1"/>
        <s v="2013.02" u="1"/>
        <s v="2011.10" u="1"/>
        <s v="2011.01" u="1"/>
        <s v="2011.11" u="1"/>
        <s v="2014.07" u="1"/>
        <s v="2011.02" u="1"/>
        <s v="2012.04" u="1"/>
        <s v="2010.10" u="1"/>
        <s v="2010.01" u="1"/>
        <s v="2011.03" u="1"/>
        <s v="2012.05" u="1"/>
        <s v="2010.11" u="1"/>
        <s v="2010.02" u="1"/>
        <s v="2011.04" u="1"/>
        <s v="2012.06" u="1"/>
        <s v="2010.12" u="1"/>
        <s v="2010.03" u="1"/>
        <d v="1899-12-30T00:00:00" u="1"/>
        <s v="2011.05" u="1"/>
        <s v="2010.04" u="1"/>
        <s v="2010.05" u="1"/>
        <s v="1900.01" u="1"/>
        <s v="2010.06" u="1"/>
        <s v="2010.07" u="1"/>
        <s v="2011.09" u="1"/>
        <s v="2010.08" u="1"/>
      </sharedItems>
    </cacheField>
    <cacheField name="Natureza" numFmtId="0">
      <sharedItems containsBlank="1"/>
    </cacheField>
    <cacheField name="Categoria" numFmtId="0">
      <sharedItems containsBlank="1"/>
    </cacheField>
    <cacheField name="SubCategoria" numFmtId="0">
      <sharedItems containsBlank="1" count="145">
        <s v="BOSQUE BRASIL"/>
        <s v="ESCRITURA"/>
        <s v="AVERBACAO"/>
        <s v="CERTIDAO"/>
        <s v="PROJETO"/>
        <s v="ITIV"/>
        <s v="IPTU"/>
        <s v="ALVARA"/>
        <s v="INSS"/>
        <s v="SEMANA 01"/>
        <s v="SEMANA 02"/>
        <s v="SEMANA 03"/>
        <s v="SEMANA 04"/>
        <s v="SEMANA 05"/>
        <s v="SEMANA 05 LAJE"/>
        <s v="SEMANA 06"/>
        <s v="SEMANA 07"/>
        <s v="SEMANA 08"/>
        <s v="SEMANA 09"/>
        <s v="SEMANA 10 EMANU"/>
        <s v="SEMANA 10"/>
        <s v="SEMANA 11"/>
        <s v="SEMANA 12"/>
        <s v="SEMANA 13"/>
        <s v="SEMANA 14"/>
        <s v="SEMANA 15"/>
        <s v="TIJOLO CERAMICO"/>
        <s v="AREIA"/>
        <s v="BRITA"/>
        <s v="PEDRA MARROADA"/>
        <s v="CIMENTO"/>
        <s v="TABUA"/>
        <s v="FRECHAL"/>
        <s v="ESQUADRIAS"/>
        <s v="COLHER PEDREIRO"/>
        <s v="LUVAS"/>
        <s v="LAJE"/>
        <s v="TRELICA"/>
        <s v="ADITIVO"/>
        <s v="BALDRAME"/>
        <s v="PAFLON"/>
        <s v="AGUA FRIA"/>
        <s v="EPI"/>
        <s v="LOUCAS"/>
        <s v="CALHA"/>
        <s v="VIGA"/>
        <s v="COLUNA"/>
        <s v="TIJOLO BRANCO"/>
        <s v="ANDAIME"/>
        <s v="CANALETA"/>
        <s v="PONTALETE"/>
        <s v="PREGO"/>
        <s v="SERRA"/>
        <s v="ARAME"/>
        <s v="ESGOTO"/>
        <s v="CAIXA"/>
        <s v="CONDUITE"/>
        <s v="CONECTOR"/>
        <s v="DISJUNTOR"/>
        <s v="TOMADA"/>
        <s v="CONDUTOR"/>
        <s v="FITA ISOLANTE"/>
        <s v="HASTE DE COBRE"/>
        <s v="INTERRUPTOR"/>
        <s v="PLACA CEGA"/>
        <s v="CAIBRO"/>
        <s v="BETONEIRA"/>
        <s v="CERAMICA"/>
        <s v="FECHADURA"/>
        <s v="CHAVE TESTE"/>
        <s v="DOBRADICA"/>
        <s v="PORTAO"/>
        <s v="TINTA"/>
        <s v="TELHA"/>
        <s v="LINHA"/>
        <s v="BARROTE"/>
        <s v="RIPA"/>
        <s v="GESSO"/>
        <s v="DISCO"/>
        <s v="ROLDANA"/>
        <s v="GUIA"/>
        <s v="QUADRO"/>
        <s v="LIXA"/>
        <s v="AREIA BARROADA"/>
        <s v="VERNIZ"/>
        <s v="TRINCHA"/>
        <s v="ARGAMASSA"/>
        <s v="LIXA DISCO"/>
        <m/>
        <s v="PASSADOR"/>
        <s v="BARRAMENTO"/>
        <s v="SELADOR"/>
        <s v="BROCA"/>
        <s v="ROLO"/>
        <s v="MASSEIRA"/>
        <s v="MARTELO BORRACHA"/>
        <s v="REJUNTE"/>
        <s v="FITA CREPE"/>
        <s v="PISO TATIL"/>
        <s v="GRANITO"/>
        <s v="SERRA MARMORE"/>
        <s v="PALHETA"/>
        <s v="PINCEL"/>
        <s v="SOLVENTE"/>
        <s v="CAIXA CORREIO"/>
        <s v="MASSA CORRIDA"/>
        <s v="ESCOVA ACO"/>
        <s v="CAL"/>
        <s v="THINNER"/>
        <s v="CERCA ELETRICA"/>
        <s v="PINTURA"/>
        <s v="LAMPADA"/>
        <s v="BOCAL"/>
        <s v="ALICATE"/>
        <s v="AGUA"/>
        <s v="MAO DE OBRA"/>
        <s v="ELETRICA"/>
        <s v="FERRAMENTA" u="1"/>
        <s v="VALVULA" u="1"/>
        <s v="VAUVULA" u="1"/>
        <s v="TIJOLO" u="1"/>
        <s v="SIFAO" u="1"/>
        <s v="CHUVEIRO" u="1"/>
        <s v="MATERIAL BASICO" u="1"/>
        <s v="LINHA 3/8" u="1"/>
        <s v="VEDA ROSCA" u="1"/>
        <s v="ISS" u="1"/>
        <s v="ZARCAO" u="1"/>
        <s v="LINHA 3/5" u="1"/>
        <s v="PORTA" u="1"/>
        <s v="PORTAS" u="1"/>
        <s v="PEDRA" u="1"/>
        <s v="HASTE" u="1"/>
        <s v="COLA" u="1"/>
        <s v="LAMPADAS" u="1"/>
        <s v="ADESIVO" u="1"/>
        <s v="MADEIRA" u="1"/>
        <s v="FIO DE ACO" u="1"/>
        <s v="ENGATE" u="1"/>
        <s v="ENERGIA" u="1"/>
        <s v="FERRAMENTAS" u="1"/>
        <s v="CAIXA SIFONADA" u="1"/>
        <s v="CONEXAO" u="1"/>
        <s v="ELETRICA BASICA" u="1"/>
        <s v="HIDRAULICA BASICA" u="1"/>
      </sharedItems>
    </cacheField>
    <cacheField name="Item" numFmtId="0">
      <sharedItems containsBlank="1"/>
    </cacheField>
    <cacheField name="Qtd." numFmtId="0">
      <sharedItems containsString="0" containsBlank="1" containsNumber="1" minValue="1" maxValue="10000"/>
    </cacheField>
    <cacheField name="Und." numFmtId="0">
      <sharedItems containsBlank="1"/>
    </cacheField>
    <cacheField name="Item Descrição/Serviço" numFmtId="0">
      <sharedItems containsBlank="1"/>
    </cacheField>
    <cacheField name="Preço" numFmtId="0">
      <sharedItems containsString="0" containsBlank="1" containsNumber="1" minValue="0.16" maxValue="17000"/>
    </cacheField>
    <cacheField name="Total" numFmtId="0">
      <sharedItems containsString="0" containsBlank="1" containsNumber="1" minValue="0.44342751733801594" maxValue="1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Sergio Pacheco" refreshedDate="42888.647272337963" createdVersion="4" refreshedVersion="6" recordCount="535">
  <cacheSource type="worksheet">
    <worksheetSource ref="A1:S536" sheet="Detalhamento"/>
  </cacheSource>
  <cacheFields count="21">
    <cacheField name="Empresa" numFmtId="0">
      <sharedItems containsBlank="1" count="78">
        <s v="TERRENO "/>
        <s v="CARTORIO MACAIBA"/>
        <s v="CRIARQ"/>
        <s v="PREFEITURA MACAIBA"/>
        <s v="RECEITA FEDERAL"/>
        <s v="BENTO"/>
        <s v="WE TRANSPORTES "/>
        <s v="COM VALE DO SOL "/>
        <s v="EMPORIO MADEIRAS"/>
        <s v="SERGIO ESQUADRIAS"/>
        <s v="BOSQUE BRASIL"/>
        <s v="JL PRE-MOLDADOS"/>
        <s v="AGAE"/>
        <s v="CASA LUIZA"/>
        <s v="ARMAZEM PARA"/>
        <s v="BOSQUE BRASIL MAT"/>
        <s v="NOVINHO"/>
        <s v="PORTAL DA CONSTRUCAO"/>
        <s v="GOMES &amp; GABRIEL"/>
        <s v="DELCA MAT CONSTRUCAO"/>
        <s v="LENIRAMIL LOCACAO"/>
        <s v="COMJOL"/>
        <s v="CENTRAL DOS PORTOES"/>
        <s v="LIMA TINTA "/>
        <s v="CERAMICA TAVARES"/>
        <s v="UNIMARMORE"/>
        <s v="CASA DO CIMENTO"/>
        <s v="R&amp;J GESSO"/>
        <s v="COM VALE DO SOL"/>
        <s v="CIMENTEX"/>
        <s v="MARCOS MAT CONSTRUC"/>
        <s v="JL PRE-MOLDADO"/>
        <s v="VALE DO PARA"/>
        <s v="DECORATI"/>
        <s v="AREIA BARROADA"/>
        <s v="COM VALDE DO SOL"/>
        <s v="LIMA TINTAS"/>
        <s v="COM BOSQUE BRASIL"/>
        <m/>
        <s v="LAMPADINHA"/>
        <s v="GUEDES"/>
        <s v="ZANI MADEIRAS"/>
        <s v="COM PIUM"/>
        <s v="J FERNANDES CONST"/>
        <s v="VIA SUL"/>
        <s v="JL COMERCIO"/>
        <s v="SUA CASA MATERIAIS"/>
        <s v="MAKRO"/>
        <s v="MADEREIRA DUARTE"/>
        <s v="COM 101"/>
        <s v="ALUMINIO 101"/>
        <s v="F BENTO"/>
        <s v="RIBERSHOP"/>
        <s v="CAERN - AGUA"/>
        <s v="COSERN - ENERGIA"/>
        <s v="CERCA ELETRICA"/>
        <s v="PEDREIRO CHARLES"/>
        <s v="GESSO" u="1"/>
        <s v="CORRENTE " u="1"/>
        <s v="P&amp;B COM 101" u="1"/>
        <s v="VALDE DO PARA" u="1"/>
        <s v="CIMENTO" u="1"/>
        <s v="PORTAO " u="1"/>
        <s v="PORTAS LISAS" u="1"/>
        <s v="TIJOLO EDNA T N OLIVEIRA" u="1"/>
        <s v="BRASILAJE" u="1"/>
        <s v="U" u="1"/>
        <s v="LENIRAMIL" u="1"/>
        <s v="ALVORADA MADEIRAS" u="1"/>
        <s v="PEDREIRO" u="1"/>
        <s v="REFORMA RUFO" u="1"/>
        <s v="TINTA " u="1"/>
        <s v="GRANITO" u="1"/>
        <s v="ESQUADRIAS SERGIO" u="1"/>
        <s v="TELHA" u="1"/>
        <s v="EDNA T N OLIVEIRA " u="1"/>
        <s v="COM CAJUPIRANGA" u="1"/>
        <s v="xxxx" u="1"/>
      </sharedItems>
    </cacheField>
    <cacheField name="NF" numFmtId="49">
      <sharedItems containsBlank="1" containsMixedTypes="1" containsNumber="1" containsInteger="1" minValue="10" maxValue="591" count="82">
        <m/>
        <s v="169"/>
        <s v="A0909"/>
        <n v="28"/>
        <n v="10"/>
        <n v="13"/>
        <s v="A1909"/>
        <n v="11"/>
        <s v="A2309"/>
        <s v="2304"/>
        <n v="328"/>
        <s v="A2609"/>
        <s v="5646"/>
        <s v="5647"/>
        <s v="401"/>
        <s v="406"/>
        <s v="2709"/>
        <s v="9201"/>
        <s v="0110"/>
        <s v="23391"/>
        <s v="0641"/>
        <s v="12034"/>
        <n v="591"/>
        <s v="0710"/>
        <s v="0810"/>
        <s v="763"/>
        <s v="798"/>
        <s v="797"/>
        <s v="1710"/>
        <s v="0847"/>
        <s v="2880"/>
        <s v="2010"/>
        <s v="2310"/>
        <s v="0998"/>
        <s v="2810"/>
        <s v="2893"/>
        <s v="1111"/>
        <s v="187420"/>
        <s v="1143"/>
        <s v="0211"/>
        <s v="0007"/>
        <s v="0030"/>
        <s v="0060"/>
        <s v="12459"/>
        <s v="0069"/>
        <s v="0711"/>
        <s v="0811"/>
        <s v="3959"/>
        <s v="1502"/>
        <s v="1411"/>
        <s v="1611"/>
        <s v="6924"/>
        <s v="0328"/>
        <s v="2111"/>
        <s v="0369"/>
        <s v="587"/>
        <s v="2511"/>
        <s v="2711"/>
        <s v="1213"/>
        <s v="0712"/>
        <s v="0755"/>
        <s v="0732"/>
        <s v="0794"/>
        <s v="0858"/>
        <s v="1212"/>
        <s v="15568"/>
        <s v="1512"/>
        <s v="195304"/>
        <s v="195307"/>
        <s v="358397"/>
        <s v="0982"/>
        <s v="1712"/>
        <s v="5485"/>
        <s v="1912"/>
        <s v="1078"/>
        <s v="2012"/>
        <s v="0203"/>
        <s v="2712"/>
        <s v="0114"/>
        <s v="45846"/>
        <s v="0822"/>
        <s v="8397"/>
      </sharedItems>
    </cacheField>
    <cacheField name="Dt Pedido" numFmtId="0">
      <sharedItems containsDate="1" containsBlank="1" containsMixedTypes="1" minDate="2013-04-18T00:00:00" maxDate="2014-04-11T00:00:00"/>
    </cacheField>
    <cacheField name="Dt Entrega" numFmtId="14">
      <sharedItems containsNonDate="0" containsDate="1" containsString="0" containsBlank="1" minDate="2013-04-18T00:00:00" maxDate="2014-04-11T00:00:00"/>
    </cacheField>
    <cacheField name="Entrega" numFmtId="14">
      <sharedItems containsBlank="1" count="3">
        <s v="Já Entregue"/>
        <m/>
        <s v="Falta Entregar" u="1"/>
      </sharedItems>
    </cacheField>
    <cacheField name="Pagto Dt" numFmtId="14">
      <sharedItems containsNonDate="0" containsDate="1" containsString="0" containsBlank="1" minDate="2013-04-18T00:00:00" maxDate="2014-04-11T00:00:00"/>
    </cacheField>
    <cacheField name="Pagto mês" numFmtId="0">
      <sharedItems containsBlank="1" containsMixedTypes="1" containsNumber="1" containsInteger="1" minValue="0" maxValue="0" count="15">
        <s v="2013.04"/>
        <s v="2014.03"/>
        <s v="2013.05"/>
        <s v="2014.04"/>
        <s v="2013.06"/>
        <s v="2014.02"/>
        <s v="2013.07"/>
        <s v="2013.08"/>
        <s v="2013.09"/>
        <s v="2013.10"/>
        <s v="2013.11"/>
        <m/>
        <s v="2013.12"/>
        <s v="2014.01"/>
        <n v="0" u="1"/>
      </sharedItems>
    </cacheField>
    <cacheField name="Pagto" numFmtId="14">
      <sharedItems containsBlank="1" count="3">
        <s v="Já Pago"/>
        <m/>
        <s v="Falta Pagar" u="1"/>
      </sharedItems>
    </cacheField>
    <cacheField name="Dt Vencto" numFmtId="14">
      <sharedItems containsNonDate="0" containsDate="1" containsString="0" containsBlank="1" minDate="2010-01-25T00:00:00" maxDate="2014-04-16T00:00:00" count="226">
        <d v="2013-04-18T00:00:00"/>
        <d v="2013-04-26T00:00:00"/>
        <d v="2014-03-15T00:00:00"/>
        <d v="2013-05-15T00:00:00"/>
        <d v="2013-05-27T00:00:00"/>
        <d v="2014-04-10T00:00:00"/>
        <d v="2013-06-11T00:00:00"/>
        <d v="2014-02-21T00:00:00"/>
        <d v="2013-07-15T00:00:00"/>
        <d v="2013-07-19T00:00:00"/>
        <d v="2013-07-26T00:00:00"/>
        <d v="2013-08-02T00:00:00"/>
        <d v="2013-08-09T00:00:00"/>
        <d v="2013-08-10T00:00:00"/>
        <d v="2013-08-16T00:00:00"/>
        <d v="2013-08-23T00:00:00"/>
        <d v="2013-08-30T00:00:00"/>
        <d v="2013-09-06T00:00:00"/>
        <d v="2013-09-12T00:00:00"/>
        <d v="2013-09-13T00:00:00"/>
        <d v="2013-09-20T00:00:00"/>
        <d v="2013-09-27T00:00:00"/>
        <d v="2013-10-04T00:00:00"/>
        <d v="2013-10-12T00:00:00"/>
        <d v="2013-11-04T00:00:00"/>
        <d v="2013-11-25T00:00:00"/>
        <d v="2013-07-12T00:00:00"/>
        <d v="2013-07-16T00:00:00"/>
        <d v="2013-08-12T00:00:00"/>
        <d v="2013-09-17T00:00:00"/>
        <d v="2013-07-18T00:00:00"/>
        <d v="2013-07-22T00:00:00"/>
        <d v="2013-07-23T00:00:00"/>
        <d v="2013-07-25T00:00:00"/>
        <d v="2013-07-30T00:00:00"/>
        <d v="2013-07-31T00:00:00"/>
        <d v="2013-08-01T00:00:00"/>
        <d v="2013-08-05T00:00:00"/>
        <d v="2013-08-06T00:00:00"/>
        <d v="2013-08-07T00:00:00"/>
        <d v="2013-08-08T00:00:00"/>
        <d v="2013-09-09T00:00:00"/>
        <d v="2013-08-11T00:00:00"/>
        <d v="2013-10-17T00:00:00"/>
        <d v="2013-11-05T00:00:00"/>
        <d v="2013-08-20T00:00:00"/>
        <d v="2013-08-13T00:00:00"/>
        <d v="2013-10-18T00:00:00"/>
        <d v="2013-09-05T00:00:00"/>
        <d v="2013-09-01T00:00:00"/>
        <d v="2013-09-11T00:00:00"/>
        <d v="2013-09-16T00:00:00"/>
        <d v="2013-09-18T00:00:00"/>
        <d v="2013-09-19T00:00:00"/>
        <d v="2013-09-29T00:00:00"/>
        <d v="2013-09-23T00:00:00"/>
        <d v="2013-09-24T00:00:00"/>
        <d v="2013-09-26T00:00:00"/>
        <d v="2013-10-07T00:00:00"/>
        <d v="2013-10-08T00:00:00"/>
        <d v="2013-10-16T00:00:00"/>
        <m/>
        <d v="2013-11-02T00:00:00"/>
        <d v="2013-11-06T00:00:00"/>
        <d v="2013-12-27T00:00:00"/>
        <d v="2013-12-04T00:00:00"/>
        <d v="2013-12-06T00:00:00"/>
        <d v="2013-12-07T00:00:00"/>
        <d v="2013-12-10T00:00:00"/>
        <d v="2013-12-12T00:00:00"/>
        <d v="2013-12-14T00:00:00"/>
        <d v="2013-12-15T00:00:00"/>
        <d v="2013-12-16T00:00:00"/>
        <d v="2013-12-17T00:00:00"/>
        <d v="2013-12-19T00:00:00"/>
        <d v="2013-12-20T00:00:00"/>
        <d v="2013-12-26T00:00:00"/>
        <d v="2014-01-04T00:00:00"/>
        <d v="2014-01-09T00:00:00"/>
        <d v="2014-01-12T00:00:00"/>
        <d v="2014-01-15T00:00:00"/>
        <d v="2014-01-16T00:00:00"/>
        <d v="2014-01-01T00:00:00"/>
        <d v="2010-11-05T00:00:00" u="1"/>
        <d v="2010-07-10T00:00:00" u="1"/>
        <d v="2011-04-04T00:00:00" u="1"/>
        <d v="2010-07-06T00:00:00" u="1"/>
        <d v="2010-10-08T00:00:00" u="1"/>
        <d v="2010-10-04T00:00:00" u="1"/>
        <d v="2010-12-21T00:00:00" u="1"/>
        <d v="2011-03-11T00:00:00" u="1"/>
        <d v="2010-09-15T00:00:00" u="1"/>
        <d v="2011-02-26T00:00:00" u="1"/>
        <d v="2010-05-28T00:00:00" u="1"/>
        <d v="2010-12-17T00:00:00" u="1"/>
        <d v="2010-08-30T00:00:00" u="1"/>
        <d v="2012-05-28T00:00:00" u="1"/>
        <d v="2010-09-11T00:00:00" u="1"/>
        <d v="2011-02-22T00:00:00" u="1"/>
        <d v="2010-05-24T00:00:00" u="1"/>
        <d v="2012-06-05T00:00:00" u="1"/>
        <d v="2010-05-20T00:00:00" u="1"/>
        <d v="2010-06-01T00:00:00" u="1"/>
        <d v="2011-02-14T00:00:00" u="1"/>
        <d v="2011-01-29T00:00:00" u="1"/>
        <d v="2012-05-16T00:00:00" u="1"/>
        <d v="2011-02-10T00:00:00" u="1"/>
        <d v="2010-01-25T00:00:00" u="1"/>
        <d v="2011-01-25T00:00:00" u="1"/>
        <d v="2010-04-27T00:00:00" u="1"/>
        <d v="2010-11-16T00:00:00" u="1"/>
        <d v="2011-01-21T00:00:00" u="1"/>
        <d v="2010-10-23T00:00:00" u="1"/>
        <d v="2010-08-02T00:00:00" u="1"/>
        <d v="2011-01-13T00:00:00" u="1"/>
        <d v="2010-11-04T00:00:00" u="1"/>
        <d v="2013-04-15T00:00:00" u="1"/>
        <d v="2010-10-19T00:00:00" u="1"/>
        <d v="2011-03-30T00:00:00" u="1"/>
        <d v="2014-04-15T00:00:00" u="1"/>
        <d v="2011-03-26T00:00:00" u="1"/>
        <d v="2011-04-07T00:00:00" u="1"/>
        <d v="2013-10-11T00:00:00" u="1"/>
        <d v="2010-12-28T00:00:00" u="1"/>
        <d v="2011-03-18T00:00:00" u="1"/>
        <d v="2010-07-01T00:00:00" u="1"/>
        <d v="2011-03-14T00:00:00" u="1"/>
        <d v="2011-10-03T00:00:00" u="1"/>
        <d v="2010-05-31T00:00:00" u="1"/>
        <d v="2010-12-20T00:00:00" u="1"/>
        <d v="2011-03-10T00:00:00" u="1"/>
        <d v="2010-06-12T00:00:00" u="1"/>
        <d v="2010-02-25T00:00:00" u="1"/>
        <d v="2011-02-25T00:00:00" u="1"/>
        <d v="2010-05-27T00:00:00" u="1"/>
        <d v="2011-09-14T00:00:00" u="1"/>
        <d v="2010-09-10T00:00:00" u="1"/>
        <d v="2011-02-21T00:00:00" u="1"/>
        <d v="2013-02-21T00:00:00" u="1"/>
        <d v="2012-05-23T00:00:00" u="1"/>
        <d v="2013-09-10T00:00:00" u="1"/>
        <d v="2011-03-02T00:00:00" u="1"/>
        <d v="2010-11-27T00:00:00" u="1"/>
        <d v="2010-05-19T00:00:00" u="1"/>
        <d v="2010-08-21T00:00:00" u="1"/>
        <d v="2010-09-02T00:00:00" u="1"/>
        <d v="2010-11-19T00:00:00" u="1"/>
        <d v="2012-05-11T00:00:00" u="1"/>
        <d v="2010-05-07T00:00:00" u="1"/>
        <d v="2010-08-09T00:00:00" u="1"/>
        <d v="2011-01-20T00:00:00" u="1"/>
        <d v="2010-11-11T00:00:00" u="1"/>
        <d v="2010-07-24T00:00:00" u="1"/>
        <d v="2011-02-01T00:00:00" u="1"/>
        <d v="2011-04-14T00:00:00" u="1"/>
        <d v="2010-10-18T00:00:00" u="1"/>
        <d v="2011-03-29T00:00:00" u="1"/>
        <d v="2011-04-10T00:00:00" u="1"/>
        <d v="2010-03-25T00:00:00" u="1"/>
        <d v="2011-03-25T00:00:00" u="1"/>
        <d v="2012-06-27T00:00:00" u="1"/>
        <d v="2011-04-06T00:00:00" u="1"/>
        <d v="2010-06-23T00:00:00" u="1"/>
        <d v="2011-10-10T00:00:00" u="1"/>
        <d v="2010-09-25T00:00:00" u="1"/>
        <d v="2010-07-04T00:00:00" u="1"/>
        <d v="2010-06-19T00:00:00" u="1"/>
        <d v="2010-12-23T00:00:00" u="1"/>
        <d v="2012-06-15T00:00:00" u="1"/>
        <d v="2012-06-11T00:00:00" u="1"/>
        <d v="2010-05-26T00:00:00" u="1"/>
        <d v="2011-03-05T00:00:00" u="1"/>
        <d v="2010-09-09T00:00:00" u="1"/>
        <d v="2011-02-20T00:00:00" u="1"/>
        <d v="2010-12-11T00:00:00" u="1"/>
        <d v="2010-11-26T00:00:00" u="1"/>
        <d v="2010-05-18T00:00:00" u="1"/>
        <d v="2012-05-18T00:00:00" u="1"/>
        <d v="2010-11-22T00:00:00" u="1"/>
        <d v="2011-02-12T00:00:00" u="1"/>
        <d v="2010-12-03T00:00:00" u="1"/>
        <d v="2010-08-16T00:00:00" u="1"/>
        <d v="2011-01-27T00:00:00" u="1"/>
        <d v="2010-11-18T00:00:00" u="1"/>
        <d v="2010-07-31T00:00:00" u="1"/>
        <d v="2010-05-10T00:00:00" u="1"/>
        <d v="2011-05-10T00:00:00" u="1"/>
        <d v="2011-02-04T00:00:00" u="1"/>
        <d v="2010-05-06T00:00:00" u="1"/>
        <d v="2011-01-15T00:00:00" u="1"/>
        <d v="2013-10-25T00:00:00" u="1"/>
        <d v="2011-01-11T00:00:00" u="1"/>
        <d v="2010-07-15T00:00:00" u="1"/>
        <d v="2011-03-28T00:00:00" u="1"/>
        <d v="2010-06-30T00:00:00" u="1"/>
        <d v="2011-10-17T00:00:00" u="1"/>
        <d v="2011-01-07T00:00:00" u="1"/>
        <d v="2010-03-24T00:00:00" u="1"/>
        <d v="2010-10-13T00:00:00" u="1"/>
        <d v="2010-06-26T00:00:00" u="1"/>
        <d v="2011-01-03T00:00:00" u="1"/>
        <d v="2011-04-05T00:00:00" u="1"/>
        <d v="2011-04-01T00:00:00" u="1"/>
        <d v="2010-07-03T00:00:00" u="1"/>
        <d v="2010-12-22T00:00:00" u="1"/>
        <d v="2011-03-12T00:00:00" u="1"/>
        <d v="2010-06-14T00:00:00" u="1"/>
        <d v="2011-10-01T00:00:00" u="1"/>
        <d v="2010-12-18T00:00:00" u="1"/>
        <d v="2010-12-14T00:00:00" u="1"/>
        <d v="2010-06-06T00:00:00" u="1"/>
        <d v="2010-09-08T00:00:00" u="1"/>
        <d v="2011-02-19T00:00:00" u="1"/>
        <d v="2012-06-06T00:00:00" u="1"/>
        <d v="2010-05-21T00:00:00" u="1"/>
        <d v="2010-06-02T00:00:00" u="1"/>
        <d v="2010-11-25T00:00:00" u="1"/>
        <d v="2011-02-15T00:00:00" u="1"/>
        <d v="2010-05-17T00:00:00" u="1"/>
        <d v="2012-05-17T00:00:00" u="1"/>
        <d v="2010-07-30T00:00:00" u="1"/>
        <d v="2011-01-22T00:00:00" u="1"/>
        <d v="2011-11-13T00:00:00" u="1"/>
        <d v="2012-04-24T00:00:00" u="1"/>
        <d v="2010-05-05T00:00:00" u="1"/>
        <d v="2011-01-14T00:00:00" u="1"/>
      </sharedItems>
    </cacheField>
    <cacheField name="Vencto mês" numFmtId="166">
      <sharedItems containsDate="1" containsBlank="1" containsMixedTypes="1" minDate="1899-12-30T00:00:00" maxDate="1899-12-31T00:00:00" count="40">
        <s v="2013.04"/>
        <s v="2014.03"/>
        <s v="2013.05"/>
        <s v="2014.04"/>
        <s v="2013.06"/>
        <s v="2014.02"/>
        <s v="2013.07"/>
        <s v="2013.08"/>
        <s v="2013.09"/>
        <s v="2013.10"/>
        <s v="2013.11"/>
        <m/>
        <s v="2013.12"/>
        <s v="2014.01"/>
        <s v="2010.09" u="1"/>
        <s v="2013.02" u="1"/>
        <s v="2011.10" u="1"/>
        <s v="2011.01" u="1"/>
        <s v="2011.11" u="1"/>
        <s v="2011.02" u="1"/>
        <s v="2012.04" u="1"/>
        <s v="2010.10" u="1"/>
        <s v="2010.01" u="1"/>
        <s v="2011.03" u="1"/>
        <s v="2012.05" u="1"/>
        <s v="2010.11" u="1"/>
        <s v="2010.02" u="1"/>
        <s v="2011.04" u="1"/>
        <s v="2012.06" u="1"/>
        <s v="2010.12" u="1"/>
        <s v="2010.03" u="1"/>
        <d v="1899-12-30T00:00:00" u="1"/>
        <s v="2011.05" u="1"/>
        <s v="2010.04" u="1"/>
        <s v="2010.05" u="1"/>
        <s v="1900.01" u="1"/>
        <s v="2010.06" u="1"/>
        <s v="2010.07" u="1"/>
        <s v="2011.09" u="1"/>
        <s v="2010.08" u="1"/>
      </sharedItems>
    </cacheField>
    <cacheField name="Natureza" numFmtId="0">
      <sharedItems containsBlank="1" count="7">
        <s v="TERRENO"/>
        <s v="SERVICOS"/>
        <s v="MAO DE OBRA"/>
        <s v="MATERIAL"/>
        <m/>
        <s v="SERVIÇOS" u="1"/>
        <s v="SERVICO" u="1"/>
      </sharedItems>
    </cacheField>
    <cacheField name="Categoria" numFmtId="0">
      <sharedItems containsBlank="1" count="60">
        <s v="TERRENO"/>
        <s v="CARTORIO"/>
        <s v="ARQUITETO"/>
        <s v="PREFEITURA"/>
        <s v="RECEITA FEDERAL"/>
        <s v="MAO DE OBRA"/>
        <s v="MATERIAL BASICO"/>
        <s v="TELHADO"/>
        <s v="ESQUADRIAS"/>
        <s v="FERRAMENTA"/>
        <s v="LAJE"/>
        <s v="IMPERMEABILIZANTE"/>
        <s v="ELETRICA"/>
        <s v="HIDRAULICA"/>
        <s v="ALUGUEL"/>
        <s v="PISO"/>
        <s v="PINTURA"/>
        <m/>
        <s v="AGUA"/>
        <s v="MADEIRAMENTO" u="1"/>
        <s v="CERAMICA" u="1"/>
        <s v="FERRAGEM" u="1"/>
        <s v="TETO EM GESSO" u="1"/>
        <s v="FERRO" u="1"/>
        <s v="INFRA BASICA" u="1"/>
        <s v="COBERTURA" u="1"/>
        <s v="CERCA ELETRICA" u="1"/>
        <s v="VARAL" u="1"/>
        <s v="ESCADAS" u="1"/>
        <s v="MATERIAL BASICO " u="1"/>
        <s v="PROJETOS E APROVAÇÕES" u="1"/>
        <s v="ACABAMENTO" u="1"/>
        <s v="TINTA" u="1"/>
        <s v="LAJEAMENTO" u="1"/>
        <s v="I" u="1"/>
        <s v="CHURRASQUEIRA" u="1"/>
        <s v="PROTEÇÃO ACUSTICA" u="1"/>
        <s v="ELETRICA " u="1"/>
        <s v="REVESTIMENTOS" u="1"/>
        <s v="FECHAMENTOS" u="1"/>
        <s v="IMPERBEABILIZAÇÃO" u="1"/>
        <s v="PEDREIRO" u="1"/>
        <s v="EXTRAS" u="1"/>
        <s v="MADEIRA" u="1"/>
        <s v="SERVICOS" u="1"/>
        <s v="ENERGIA" u="1"/>
        <s v="ANTENA" u="1"/>
        <s v="GRANITO" u="1"/>
        <s v="FERRAMENTAS" u="1"/>
        <s v="PORTAO" u="1"/>
        <s v="TELEFONIA" u="1"/>
        <s v="CALFINO" u="1"/>
        <s v="ELETRICA BASICA" u="1"/>
        <s v="PRÉ-INSTALAÇÃO SPLITS" u="1"/>
        <s v="DRENAGEM" u="1"/>
        <s v="PINTURA/EMASSAMENTO" u="1"/>
        <s v="HIDRÁULICA" u="1"/>
        <s v="COBERTURA " u="1"/>
        <s v="HIDRAULICA BASICA" u="1"/>
        <s v="REDE" u="1"/>
      </sharedItems>
    </cacheField>
    <cacheField name="SubCategoria" numFmtId="0">
      <sharedItems containsBlank="1" count="145">
        <s v="BOSQUE BRASIL"/>
        <s v="ESCRITURA"/>
        <s v="AVERBACAO"/>
        <s v="CERTIDAO"/>
        <s v="PROJETO"/>
        <s v="ITIV"/>
        <s v="IPTU"/>
        <s v="ALVARA"/>
        <s v="INSS"/>
        <s v="SEMANA 01"/>
        <s v="SEMANA 02"/>
        <s v="SEMANA 03"/>
        <s v="SEMANA 04"/>
        <s v="SEMANA 05"/>
        <s v="SEMANA 05 LAJE"/>
        <s v="SEMANA 06"/>
        <s v="SEMANA 07"/>
        <s v="SEMANA 08"/>
        <s v="SEMANA 09"/>
        <s v="SEMANA 10 EMANU"/>
        <s v="SEMANA 10"/>
        <s v="SEMANA 11"/>
        <s v="SEMANA 12"/>
        <s v="SEMANA 13"/>
        <s v="SEMANA 14"/>
        <s v="SEMANA 15"/>
        <s v="TIJOLO CERAMICO"/>
        <s v="AREIA"/>
        <s v="BRITA"/>
        <s v="PEDRA MARROADA"/>
        <s v="CIMENTO"/>
        <s v="TABUA"/>
        <s v="FRECHAL"/>
        <s v="ESQUADRIAS"/>
        <s v="COLHER PEDREIRO"/>
        <s v="LUVAS"/>
        <s v="LAJE"/>
        <s v="TRELICA"/>
        <s v="ADITIVO"/>
        <s v="BALDRAME"/>
        <s v="PAFLON"/>
        <s v="AGUA FRIA"/>
        <s v="EPI"/>
        <s v="LOUCAS"/>
        <s v="CALHA"/>
        <s v="VIGA"/>
        <s v="COLUNA"/>
        <s v="TIJOLO BRANCO"/>
        <s v="ANDAIME"/>
        <s v="CANALETA"/>
        <s v="PONTALETE"/>
        <s v="PREGO"/>
        <s v="SERRA"/>
        <s v="ARAME"/>
        <s v="ESGOTO"/>
        <s v="CAIXA"/>
        <s v="CONDUITE"/>
        <s v="CONECTOR"/>
        <s v="DISJUNTOR"/>
        <s v="TOMADA"/>
        <s v="CONDUTOR"/>
        <s v="FITA ISOLANTE"/>
        <s v="HASTE DE COBRE"/>
        <s v="INTERRUPTOR"/>
        <s v="PLACA CEGA"/>
        <s v="CAIBRO"/>
        <s v="BETONEIRA"/>
        <s v="CERAMICA"/>
        <s v="FECHADURA"/>
        <s v="CHAVE TESTE"/>
        <s v="DOBRADICA"/>
        <s v="PORTAO"/>
        <s v="TINTA"/>
        <s v="TELHA"/>
        <s v="LINHA"/>
        <s v="BARROTE"/>
        <s v="RIPA"/>
        <s v="GESSO"/>
        <s v="DISCO"/>
        <s v="ROLDANA"/>
        <s v="GUIA"/>
        <s v="QUADRO"/>
        <s v="LIXA"/>
        <s v="AREIA BARROADA"/>
        <s v="VERNIZ"/>
        <s v="TRINCHA"/>
        <s v="ARGAMASSA"/>
        <s v="LIXA DISCO"/>
        <m/>
        <s v="PASSADOR"/>
        <s v="BARRAMENTO"/>
        <s v="SELADOR"/>
        <s v="BROCA"/>
        <s v="ROLO"/>
        <s v="MASSEIRA"/>
        <s v="MARTELO BORRACHA"/>
        <s v="REJUNTE"/>
        <s v="FITA CREPE"/>
        <s v="PISO TATIL"/>
        <s v="GRANITO"/>
        <s v="SERRA MARMORE"/>
        <s v="PALHETA"/>
        <s v="PINCEL"/>
        <s v="SOLVENTE"/>
        <s v="CAIXA CORREIO"/>
        <s v="MASSA CORRIDA"/>
        <s v="ESCOVA ACO"/>
        <s v="CAL"/>
        <s v="THINNER"/>
        <s v="CERCA ELETRICA"/>
        <s v="PINTURA"/>
        <s v="LAMPADA"/>
        <s v="BOCAL"/>
        <s v="ALICATE"/>
        <s v="AGUA"/>
        <s v="MAO DE OBRA"/>
        <s v="ELETRICA"/>
        <s v="FERRAMENTA" u="1"/>
        <s v="VALVULA" u="1"/>
        <s v="VAUVULA" u="1"/>
        <s v="TIJOLO" u="1"/>
        <s v="SIFAO" u="1"/>
        <s v="CHUVEIRO" u="1"/>
        <s v="MATERIAL BASICO" u="1"/>
        <s v="LINHA 3/8" u="1"/>
        <s v="VEDA ROSCA" u="1"/>
        <s v="ISS" u="1"/>
        <s v="ZARCAO" u="1"/>
        <s v="LINHA 3/5" u="1"/>
        <s v="PORTA" u="1"/>
        <s v="PORTAS" u="1"/>
        <s v="PEDRA" u="1"/>
        <s v="HASTE" u="1"/>
        <s v="COLA" u="1"/>
        <s v="LAMPADAS" u="1"/>
        <s v="ADESIVO" u="1"/>
        <s v="MADEIRA" u="1"/>
        <s v="FIO DE ACO" u="1"/>
        <s v="ENGATE" u="1"/>
        <s v="ENERGIA" u="1"/>
        <s v="FERRAMENTAS" u="1"/>
        <s v="CAIXA SIFONADA" u="1"/>
        <s v="CONEXAO" u="1"/>
        <s v="ELETRICA BASICA" u="1"/>
        <s v="HIDRAULICA BASICA" u="1"/>
      </sharedItems>
    </cacheField>
    <cacheField name="Item" numFmtId="0">
      <sharedItems containsBlank="1"/>
    </cacheField>
    <cacheField name="Qtd." numFmtId="0">
      <sharedItems containsString="0" containsBlank="1" containsNumber="1" minValue="1" maxValue="10000"/>
    </cacheField>
    <cacheField name="Und." numFmtId="0">
      <sharedItems containsBlank="1"/>
    </cacheField>
    <cacheField name="Item Descrição/Serviço" numFmtId="0">
      <sharedItems containsBlank="1" count="989">
        <s v="Terreno 10x20m "/>
        <s v="Escritura Publica de Compra"/>
        <s v="Averbacao"/>
        <s v="Certidao de Onus Real"/>
        <s v="Projeto Arquitetonico e RRT "/>
        <s v="ITIV"/>
        <s v="IPTU"/>
        <s v="Alvara de Construcao"/>
        <s v="INSS sobre servicos"/>
        <s v="Mao de Obra"/>
        <s v="Tijolo Ceramico 8 furos 9x19x19 cm"/>
        <s v="Areia Media"/>
        <s v="Pedra Brita 01"/>
        <s v="Pedra marroada"/>
        <s v="Cimento 50kg"/>
        <s v="Tabua 20x2,5 cm Angelim "/>
        <s v="Frechal 5x4 cm Angelim"/>
        <s v="Portas, Janelas, Caixas e Alisares"/>
        <s v="Colher de Pedreiro"/>
        <s v="Luvas"/>
        <s v="Laje"/>
        <s v="Trelica"/>
        <s v="Adit-cal"/>
        <s v="Vedacit"/>
        <s v="Neutrol 45"/>
        <s v="Plafon Clean 25cm"/>
        <s v="Engate Branco para caixa acoplada"/>
        <s v="Bota Couro Bico Aco"/>
        <s v="Bacia p/ cx acoplada"/>
        <s v="Caixa Acoplada Belize"/>
        <s v="Calha U"/>
        <s v="Viga 2.0m"/>
        <s v="Viga 1.0m"/>
        <s v="Viga 3.0m"/>
        <s v="Viga 2.5m"/>
        <s v="Coluna 4m 7x5"/>
        <s v="Tijolo Branco"/>
        <s v="Andaime 0,25 por dia - 16"/>
        <s v="Canaleta L 33x13cm "/>
        <s v="Pontalete .25 por dia - 32"/>
        <s v="Prego 3/8&quot;"/>
        <s v="Serra starret"/>
        <s v="Arame Cozido"/>
        <s v="Adaptador Soldavel caixa d'agua 50x1 1/2"/>
        <s v="Adaptador Soldavel caixa d'agua 20x1/2"/>
        <s v="Adaptador Soldavel curto 25x3/4 "/>
        <s v="Adesivo"/>
        <s v="Boia Caixa d'agua 1/2x3/4"/>
        <s v="Bucha Longa 50x40"/>
        <s v="Bucha Longa 50x32"/>
        <s v="Bucha 32x25"/>
        <s v="Bucha Longa 50x25"/>
        <s v="Caixa Amarela 4x2"/>
        <s v="Caixa d'agua 1000L"/>
        <s v="Caixa Cosern Monofasica"/>
        <s v="Caixa Passagem"/>
        <s v="Caixa Sifonada 100x100x50"/>
        <s v="Conduite 25mm"/>
        <s v="Cap Soldavel 20mm"/>
        <s v="Conector Antena c/ Placa "/>
        <s v="Conector Hast 1/2x5/8"/>
        <s v="Curva 90 Soldavel 50mm"/>
        <s v="Disjuntor Branco Unipolar 10A"/>
        <s v="Disjuntor 25A"/>
        <s v="Disjuntor 20A"/>
        <s v="Duas Tomadas 2P+T"/>
        <s v="Condutor Flexivel 1.5mm"/>
        <s v="Condutor Flexivel 2.5mm"/>
        <s v="Condutor Flexivel 4.0mm"/>
        <s v="Condutor Flexivel 6.0mm "/>
        <s v="Fita isolante"/>
        <s v="Haste de Cobre 1.20 - 10.5mm"/>
        <s v="Interruptor Bipolar 25A"/>
        <s v="Interruptor Duplo Simles"/>
        <s v="Interruptor Simples + Tomada"/>
        <s v="Interruptor Simples    "/>
        <s v="Joelho 90 100mm"/>
        <s v="Joelho 90 40mm"/>
        <s v="Joelho 90 20mm"/>
        <s v="Joelho 90 25mm"/>
        <s v="Joelho 90 32mm"/>
        <s v="Joelho 90 25x1/2 LRM"/>
        <s v="Luva 100mm"/>
        <s v="Luva 25mmx1/2 "/>
        <s v="Placa Cega"/>
        <s v="Prego 1.1/4x14"/>
        <s v="Registro Esfera 50mm Soldavel"/>
        <s v="Registro Gaveta Luxo 3/4"/>
        <s v="Registro Pressao 1/2"/>
        <s v="Te 50mm Esgoto"/>
        <s v="Te 100x50mm Esgoto"/>
        <s v="Te 50x25mm Esgoto"/>
        <s v="Te 25mm"/>
        <s v="Te 25x/1/2 LRM"/>
        <s v="Tomada Simples"/>
        <s v="Tomada Telefone"/>
        <s v="Tubo 100mm"/>
        <s v="Tubo 20mm"/>
        <s v="Tubo 25mm"/>
        <s v="Tubo 32mm"/>
        <s v="Tubo 40mm"/>
        <s v="Tubo 50mm"/>
        <s v="Caibros"/>
        <s v="Betoneira 400l"/>
        <s v="Ceramica 45x45 "/>
        <s v="Fechadura Porta"/>
        <s v="Interruptor paralelo c/ 3 secoes "/>
        <s v="Chave teste"/>
        <s v="Dobradica p/ Porta Laminada"/>
        <s v="Dobradica c/ Anel"/>
        <s v="Portao Ferro 2,20mx 3.0m"/>
        <s v="Tintas"/>
        <s v="Telha Colonial "/>
        <s v="Angelim Serrado em Vigas de 5x11cm"/>
        <s v="Angelim Serrado em Vigas de 5x18cm"/>
        <s v="Angelim Serrado em Vigas de 5x6Cm"/>
        <s v="Macaranduba Serrada em Ripas"/>
        <s v="PECAS DE GRANITO"/>
        <s v="Gesso"/>
        <s v="Luva 50mm"/>
        <s v="Lixa Ferro"/>
        <s v="Disco"/>
        <s v="Joelho 45 40mm"/>
        <s v="Tubo 50mm "/>
        <s v="Roldana Porcelana"/>
        <s v="Guia"/>
        <s v="Torneira"/>
        <s v="Te 20mm "/>
        <s v="Joelho 90 1/2'"/>
        <s v="Registro Esfera  1/2'"/>
        <s v="Disco Bosch Diamantado"/>
        <s v="Centro Distribuicao 8 Disjuntores"/>
        <s v="Prego 2 x 10"/>
        <s v="Barra Tubo Soldavel 20mm"/>
        <s v="Valvula"/>
        <s v="Chapinha"/>
        <s v="Rufos 1x19"/>
        <s v="Rufos 1x?"/>
        <s v="Cuba Inox 41x32x11"/>
        <s v="Valvula para Pia Americana"/>
        <s v="Sifao Plastico Sanfona Universal"/>
        <s v="Tanque e Suporte"/>
        <s v="Lixa Massa Numero 120 Tigre"/>
        <s v="Registro de Gaveta 3/4"/>
        <s v="Adaptador Soldavel 25mm"/>
        <s v="Latex Super Demais Lata 18l Branco Neve"/>
        <s v="Luva 25x1/2"/>
        <s v="Valvula p/ Lavatorio Plastico VL3"/>
        <s v="Sifao Plastico Sanfona Dupla SDU"/>
        <s v="Cuba Emb Oval 39x30"/>
        <s v="Adesivo Plastico 75g"/>
        <s v="Disco para Makita"/>
        <s v="Cacamba"/>
        <s v="Caixa Aterramento Neutro"/>
        <s v="Verniz Mogno "/>
        <s v="Trincha Media"/>
        <s v="Argamassa"/>
        <s v="Lixa Disco"/>
        <m/>
        <s v="Tomada 20A"/>
        <s v="Passador"/>
        <s v="Barra Terra 12 Furos"/>
        <s v="Barra Neutro 12 Furos"/>
        <s v="Condutor 100m fio 1,5mm Azul"/>
        <s v="Selador"/>
        <s v="Broca 3/16"/>
        <s v="Kit para Textura"/>
        <s v="Masseira"/>
        <s v="Martelo de Borracha"/>
        <s v="Rejunte"/>
        <s v="Zarcao"/>
        <s v="Fita Crepe"/>
        <s v="Rolo"/>
        <s v="Piso Tatil"/>
        <s v="Veda Rosca"/>
        <s v="Adaptador Soldavel 1/4"/>
        <s v="Luva 1/2"/>
        <s v="Bucha Reducao 40/20"/>
        <s v="Soleira"/>
        <s v="Serra Marmore"/>
        <s v="Palheta"/>
        <s v="Pincel 888 e Rolo"/>
        <s v="Broca 114-16"/>
        <s v="Porta 0.60m"/>
        <s v="Disco Shark"/>
        <s v="Solvente"/>
        <s v="Fita Crepe Fina"/>
        <s v="Fita Crepe Grossa"/>
        <s v="Caixa Correio"/>
        <s v="Massa Corrida"/>
        <s v="Escova Aco"/>
        <s v="Trincha"/>
        <s v="Lixa"/>
        <s v="Trincha Media Sintetica"/>
        <s v="Verniz Mogno GL"/>
        <s v="Thinner "/>
        <s v="Fio de Aco"/>
        <s v="Latex PVA"/>
        <s v="Lampada"/>
        <s v="Bocal"/>
        <s v="Latex Latao 18l"/>
        <s v="Textura Decorati"/>
        <s v="Prego para Alisar"/>
        <s v="Haste Industrial"/>
        <s v="Chuveiro"/>
        <s v="Dobradica"/>
        <s v="Cola"/>
        <s v="Sifao"/>
        <s v="Engate"/>
        <s v="Alicate"/>
        <s v="Eletrificador GENO 10000"/>
        <s v="Arame 0.45"/>
        <s v="4 Contas de Agua"/>
        <s v="Troca Eletrificador + Fiação"/>
        <s v="2 Contas de Energia Eletrica"/>
        <s v="Troca Rufo Rebaichamento telhado"/>
        <s v="Arame recozido 18  " u="1"/>
        <s v="manta drenagem - 14 m2" u="1"/>
        <s v="Anel borracha conexão 50mm" u="1"/>
        <s v="módulo intermediario" u="1"/>
        <s v="Cimento votoram - 15 Sacos" u="1"/>
        <s v="Serviço colocação de fossa e ajustes terreno" u="1"/>
        <s v="porta cortina" u="1"/>
        <s v="módulo 1 tecla simples " u="1"/>
        <s v="pincel 2''" u="1"/>
        <s v="Itiv " u="1"/>
        <s v="Pasta lubrificante c/ aplicador 80gr Amanco" u="1"/>
        <s v="pasta lubrificante c/bico aplicador 80g - amanco" u="1"/>
        <s v="balcão tanque" u="1"/>
        <s v="caixas de luz/tomada 2X4" u="1"/>
        <s v="caixas de luz/tomada 4X4" u="1"/>
        <s v="Lixa d'água grão 80" u="1"/>
        <s v="joelho 45º soldavel 25mm" u="1"/>
        <s v="Pré-instalação de 5 Splits" u="1"/>
        <s v="Piso Extra Atocha 45x45 cx1.90m" u="1"/>
        <s v="Lampadas" u="1"/>
        <s v="Caixa ligação provisória" u="1"/>
        <s v="Terraplanagem" u="1"/>
        <s v="lixa para metal grão 120" u="1"/>
        <s v="Fita isolante preta c/ 20m" u="1"/>
        <s v="Coifa da Churrasqueira" u="1"/>
        <s v="Joelho 90 40mm esgoto" u="1"/>
        <s v="Cimento Campeao 50KG" u="1"/>
        <s v="Vergalhao CA 50 - 6,3 mm" u="1"/>
        <s v="Geólogo -  Luiz Maranho" u="1"/>
        <s v="torneira para máquina de lavar roupa" u="1"/>
        <s v="Janela 1,00 x 0,55 " u="1"/>
        <s v="Eletroduto corrugada 3/4''" u="1"/>
        <s v="roldana plastica " u="1"/>
        <s v="Vidraçaria - Portas e janelas 3/4" u="1"/>
        <s v="rolo alumínio " u="1"/>
        <s v="Janela 2,00 x 1,50 " u="1"/>
        <s v="torneira para cozinha" u="1"/>
        <s v="placa cega 2x4" u="1"/>
        <s v="Rejunte " u="1"/>
        <s v="cabo flexível 1,5 mm2 750 v preto" u="1"/>
        <s v="cabo flexível 2,5 mm2 750 v preto" u="1"/>
        <s v="Lona preta" u="1"/>
        <s v="plugue macho" u="1"/>
        <s v="Luva esgoto 100mm - amanco" u="1"/>
        <s v="Instalação de padrão de energia" u="1"/>
        <s v="broca videa 5mm" u="1"/>
        <s v="módulo tomada 2P+T 10A " u="1"/>
        <s v="TE misturador PPR 25 x 3/4 - amanco" u="1"/>
        <s v="torneira boia para caixa da'água 3/4 - amanco" u="1"/>
        <s v="plug roscavel 1/2 - amanco" u="1"/>
        <s v="plug roscável 1/2 - amanco" u="1"/>
        <s v="plug roscável 3/1 - amanco" u="1"/>
        <s v="prego aço 17x21" u="1"/>
        <s v="Cabo alta temperatura silicone 1,5 mm2 300ºC" u="1"/>
        <s v="Telha ondulada 4mm x 2,44 x 0,50" u="1"/>
        <s v="CAL liquido Zwincal - galão 20 litros" u="1"/>
        <s v="plafon preto" u="1"/>
        <s v="Negativo " u="1"/>
        <s v="curva 90º soldável 25mm" u="1"/>
        <s v="fita deva rosca 18mm x 25m - firlon" u="1"/>
        <s v="fita deva rosca 18mm x 50m - firlon" u="1"/>
        <s v="módulo 1 tecla paralela" u="1"/>
        <s v="parafuso atarrachanrte" u="1"/>
        <s v="joelho soldável c/bucha latão 90º x 25mm x 1/2 - amanco" u="1"/>
        <s v="joelho soldável c/bucha latão 90º x 25mm x 3/4 - amanco" u="1"/>
        <s v="TE  90º 100mm de Esgoto" u="1"/>
        <s v="Luva 100mm Esgoto" u="1"/>
        <s v="Pintura" u="1"/>
        <s v="Calha U Sup 40x20x15" u="1"/>
        <s v="Cimento 50k" u="1"/>
        <s v="curva 90º x 75mm " u="1"/>
        <s v="anel vedação 75mm - amanco" u="1"/>
        <s v="brita nº 2 - 3m3" u="1"/>
        <s v="Corrente " u="1"/>
        <s v="Tubo de 2,2 m de cobre flexivel - 1/2&quot; - AQUECEDOR DE ÁGUA" u="1"/>
        <s v="TE esgoto 100x75mm - amanco" u="1"/>
        <s v="disjuntor monofasico ABB 25A S61-C25 3KA" u="1"/>
        <s v="Bacio" u="1"/>
        <s v="Registro de Esfera 50mm Soldavel" u="1"/>
        <s v="Caixa d'água 500 litros" u="1"/>
        <s v="Acabamento de Portas Durafloor Amendola Coraçao - Ritz" u="1"/>
        <s v="Terraplanagem: Entrada Garagem" u="1"/>
        <s v="Pá ajuntadeira quadrada c/ cabo" u="1"/>
        <s v="registro esfera soldável 32mm - plastubos" u="1"/>
        <s v="luva esgoto" u="1"/>
        <s v="tubo galvanizado" u="1"/>
        <s v="Andaime 0,25 por dia " u="1"/>
        <s v="Prego aço 17x27" u="1"/>
        <s v="anel de vedação 100mm" u="1"/>
        <s v="TE esgoto 90º-100X50mm" u="1"/>
        <s v="TE soldável 25mm - amanco" u="1"/>
        <s v="TE soldável 32mm - amanco" u="1"/>
        <s v="TE soldável 50mm - amanco" u="1"/>
        <s v="Revestimento Avana 5 x 15 ASSIM Dampezzo" u="1"/>
        <s v="Meia telha" u="1"/>
        <s v="CAL Itabranca" u="1"/>
        <s v="broca videa 6mm" u="1"/>
        <s v="mosaico bianco 30x30 polido - pastilha detalhe parede" u="1"/>
        <s v="TE F/F/F/ PPR 25mm - amanco" u="1"/>
        <s v="TE F/F/F/ PPR 32mm - amanco" u="1"/>
        <s v="Argamassa votoran AC-II 20 kg" u="1"/>
        <s v="kit balcão espelheira" u="1"/>
        <s v="Rufos/pingadeira/calha caixa d'água" u="1"/>
        <s v="Conector p/ haste reforçado" u="1"/>
        <s v="Aprovação do projeto - Serviços do arquiteto" u="1"/>
        <s v="fita isolante 20m" u="1"/>
        <s v="fechadura externa" u="1"/>
        <s v="Adesivo plástico 175 gr c/ pincel Amanco" u="1"/>
        <s v="Cabo Flexivel 750v 4,0mm2 verde" u="1"/>
        <s v="Caixa PVC 4x2 ROMAZZI " u="1"/>
        <s v="Vergalhao ca50 8mm 12m" u="1"/>
        <s v="curva soldável 25mm - amanco" u="1"/>
        <s v="curva soldável 32mm - amanco" u="1"/>
        <s v="curva soldável 50mm - amanco" u="1"/>
        <s v="joelho esgoto 90x100 - amanco" u="1"/>
        <s v="Cimento Campeao" u="1"/>
        <s v="araldite" u="1"/>
        <s v="Luva esgoto 100mm - correr" u="1"/>
        <s v="parafuso 8x38" u="1"/>
        <s v="Eletroduto 3/4''" u="1"/>
        <s v="Carga de macadame" u="1"/>
        <s v="tubo soldável 32 mm" u="1"/>
        <s v="Consultoria do Arquiteto - 1º parcela" u="1"/>
        <s v="Instalações Permanentes - Fossa e Filtro" u="1"/>
        <s v="Prego 18x27 1/2 x 10" u="1"/>
        <s v="Eletroduto corrugada 3/4''polegada FISHER cor CINZA" u="1"/>
        <s v="parafuso 4,8x90" u="1"/>
        <s v="Espude para vaso" u="1"/>
        <s v="Parafuso telheiro 5/16X110 completo" u="1"/>
        <s v="Tubo PVC esgoto 40x6m" u="1"/>
        <s v="Caixa sifonada quadrada 100x100x50 Tigre" u="1"/>
        <s v="Adaptador Curto 20x1/2 " u="1"/>
        <s v="Tampa para Manilha 1,00 DM" u="1"/>
        <s v="Vergalhao ca50 12,5mm 12m " u="1"/>
        <s v="junção esgoto 75x50" u="1"/>
        <s v="Portas (3 maciça/Itaúba + 2 Laminadas) + Instalações  (R$ 175,00)   1/3" u="1"/>
        <s v="Frechal " u="1"/>
        <s v="Abracadeira Colar 60x1/2" u="1"/>
        <s v="Nervura/Forro 3.00m" u="1"/>
        <s v="Interrupptor paralelo c/ 3 secoes " u="1"/>
        <s v="Anel vedação esgoto  100mm Amanco" u="1"/>
        <s v="Adaptador curto soldável  25x3/4''" u="1"/>
        <s v="Nervura/Forro 4.00m" u="1"/>
        <s v="sensor presença c/ tecla light" u="1"/>
        <s v="adaptador soldável curto 25mm x 3/4 - amanco" u="1"/>
        <s v="Rodapé de Gesso Coluna redonda" u="1"/>
        <s v="Prego 1 cabeça 17/27" u="1"/>
        <s v="Tubo Soldavel " u="1"/>
        <s v="silicone acetico" u="1"/>
        <s v="Engate rápido 1/2" u="1"/>
        <s v="Filtro 1,10 x 1,80 c/ tampa" u="1"/>
        <s v="cabo flexível 4,0mm2 750 v preto" u="1"/>
        <s v="cabo flexível 6,0mm2 750 v preto" u="1"/>
        <s v="Cimento votoram" u="1"/>
        <s v="Vidraçaria - Portas e janelas 4/4" u="1"/>
        <s v="Módulo cego saida fio" u="1"/>
        <s v="terminal anel 3mm" u="1"/>
        <s v="placa piso cega2x4 inox" u="1"/>
        <s v="Bucha 3/4" u="1"/>
        <s v="módulo tomada RJ45" u="1"/>
        <s v="lampada incandescente 100w" u="1"/>
        <s v="Viga 2.00m" u="1"/>
        <s v="Forro liso de Gesso" u="1"/>
        <s v="espaçador de aço - 25 mm" u="1"/>
        <s v="Joelho 90 100mm esgoto" u="1"/>
        <s v="cabo flexivel 2,5mm2 750v preto" u="1"/>
        <s v="arrame recozido p/ amarrar CAIXARIA - nº 10 " u="1"/>
        <s v="Plugue Femea 2 Furos Romazi " u="1"/>
        <s v="Madeiramento tabuas 2,5 x 135 x 30" u="1"/>
        <s v="cabo flexível 1,5 mm2 750 v cinza" u="1"/>
        <s v="Luva esgoto 100mm Amanco" u="1"/>
        <s v="TE 90º soldável 25mm" u="1"/>
        <s v="Módulo cego Lunare Decor" u="1"/>
        <s v="Cap esgoto 100mm Amanco" u="1"/>
        <s v="joelhosoldavel 25x3/4" u="1"/>
        <s v="Prego 18x27 2.1/2x10 " u="1"/>
        <s v="Caixa Porta Jatoba 0,70 x 2,10" u="1"/>
        <s v="20 m2 de Manta Asfáltica 3mm" u="1"/>
        <s v="Arame recozido 18 - kg." u="1"/>
        <s v="Caibro de 5m " u="1"/>
        <s v="Caixa Porta Jatoba 0,60 x 2,10 " u="1"/>
        <s v="Caixa Porta Jatoba 0,80 x 2,10 " u="1"/>
        <s v="Quadro de Luz 12/16 Disjuntores - Tigre" u="1"/>
        <s v="Quadro de Luz 18/24 Disjuntores - Tigre" u="1"/>
        <s v="Caixa D'agua Polietileno FORTLEV " u="1"/>
        <s v="massa F-12" u="1"/>
        <s v="Prego 17x27 CS" u="1"/>
        <s v="TE esgoto 100x50mm Amanco" u="1"/>
        <s v="Parafuso máquina M 12X200 policarbonato" u="1"/>
        <s v="curvas 45º x 75mm" u="1"/>
        <s v="disjuntor monofasico ABB 10A S61-C10 3KA" u="1"/>
        <s v="Argamassa ACII" u="1"/>
        <s v="Pasta Lubrificante p/ conexão PVC 160g" u="1"/>
        <s v="parafuso 3,9x22 inox" u="1"/>
        <s v="rejunte branco brilho" u="1"/>
        <s v="Fio rigido 750V 10.00 mm verde" u="1"/>
        <s v="dobradiça  31/2x3 com rolamento blindado inox" u="1"/>
        <s v="20 kilos prego 1 cabeça 17/27 para caixaria" u="1"/>
        <s v="Fita perfurada zinco" u="1"/>
        <s v="Arruela Lisa " u="1"/>
        <s v="disjuntor monofasico ABB 50A S61-C50 3KA" u="1"/>
        <s v="Caibro de 4m" u="1"/>
        <s v="prego aço" u="1"/>
        <s v="Engate rápido" u="1"/>
        <s v="Curva esgoto 100 Amanco" u="1"/>
        <s v="mangueira corrugada cinza 3/4''" u="1"/>
        <s v="Bocal c/ rabicho" u="1"/>
        <s v="Rejunte P-Flex Palha 4Kg" u="1"/>
        <s v="Mosaico Dampezzo" u="1"/>
        <s v="Pedra" u="1"/>
        <s v="TE esgoto 100x100 - amanco" u="1"/>
        <s v="TE esgoto 40x40mm - amanco" u="1"/>
        <s v="TE esgoto 50x50mm - amanco" u="1"/>
        <s v="dobradiça 31/2x21/2 com bola anel " u="1"/>
        <s v="mini rolete" u="1"/>
        <s v="joelho 45º soldavel 32mm" u="1"/>
        <s v="Bucha Fixação " u="1"/>
        <s v="Joelho 90 32mm Soldavel" u="1"/>
        <s v="cabo flexível 1,5 mm2 750 v azul" u="1"/>
        <s v="cabo flexível 2,5 mm2 750 v azul" u="1"/>
        <s v="2 metros cano PVC esgoto 75mm" u="1"/>
        <s v="Cinta de aluminio c/ presilha" u="1"/>
        <s v="refratário furado" u="1"/>
        <s v="Porta Externa 0,80x2.10cm" u="1"/>
        <s v="Fio Flexivel 6.0mm " u="1"/>
        <s v="luva simples F/F PPR25 mm - amanco" u="1"/>
        <s v="joelho soldável 45X25mm - amanco" u="1"/>
        <s v="joelho soldável 45X32mm - amanco" u="1"/>
        <s v="joelho soldável 90X25mm - amanco" u="1"/>
        <s v="joelho soldável 90X32mm - amanco" u="1"/>
        <s v="prolongador 1/2x40mm" u="1"/>
        <s v="silicone incolor" u="1"/>
        <s v="Portas (3 maciça/Itaúba + 2 Laminadas) + Instalações  (R$ 175,00)   2/3" u="1"/>
        <s v="conector p/ haste terra bronze reforçado" u="1"/>
        <s v="chuveiro thermo systen eletronico 7700w" u="1"/>
        <s v="anel de vedação" u="1"/>
        <s v="TE F/F/F PPR 25mm - amanco" u="1"/>
        <s v="TE F/F/F PPR 32mm - amanco" u="1"/>
        <s v="Areia Grossa" u="1"/>
        <s v="Cap esgoto 100mm" u="1"/>
        <s v="Cópia de Projetos - Estrutural, Arquitetônico" u="1"/>
        <s v="Joelho soldável BL 20X1/2" u="1"/>
        <s v="prego c/cabeca  16 x 24" u="1"/>
        <s v="Curva esgoto 40mm Amanco" u="1"/>
        <s v="CAL liquido Zwincal - galão 20 litros (Zwingel)" u="1"/>
        <s v="Estacas / Horas serviço .PARTE PAG. POR ADELINO" u="1"/>
        <s v="luva de malha 4 fios" u="1"/>
        <s v="Suporte p/ caixa medição alumínio" u="1"/>
        <s v="anel vedação esgoto 100mm - amanco" u="1"/>
        <s v="joelho esgoto 45X40mm - amanco" u="1"/>
        <s v="joelho esgoto 45X50mm - amanco" u="1"/>
        <s v="joelho esgoto 45x75mm - amanco" u="1"/>
        <s v="joelho esgoto 90X40mm - amanco" u="1"/>
        <s v="joelho esgoto 90X50mm - amanco" u="1"/>
        <s v="joelho esgoto 90x75mm - amanco" u="1"/>
        <s v="placa cega 4x4" u="1"/>
        <s v="Fossa 1,10 x 1,80 c/ tampa" u="1"/>
        <s v="base para rele fotoeletronico " u="1"/>
        <s v="argamassa para refratário 5kg" u="1"/>
        <s v="válvula para tanque/lavatório" u="1"/>
        <s v="Tubo PVC esgoto 100mm x 6m Amanco" u="1"/>
        <s v="luva de malha 5 fios" u="1"/>
        <s v="Registro gaveta Bruto volante" u="1"/>
        <s v="mangueira de nível" u="1"/>
        <s v="rele fotoeletronico 1000w 220v " u="1"/>
        <s v="Parafuso Frances " u="1"/>
        <s v="luva simples F/F PPR 32/25 mm - amanco" u="1"/>
        <s v="Disjuntor mono 40A" u="1"/>
        <s v="barras de aço 8 mm -CA 50 (12 m)" u="1"/>
        <s v="TE 90º soldável 32mm" u="1"/>
        <s v="argamassa superliga interiores" u="1"/>
        <s v="argamassa ACIII 20 kg" u="1"/>
        <s v="Lajota 30x20x08" u="1"/>
        <s v="Telhas Rainha (3.000 telhas)  - 28 Dias " u="1"/>
        <s v="caixa embutir passagem" u="1"/>
        <s v="joelho esgoto 45x50mm - amanco " u="1"/>
        <s v="lixa massa especial 120" u="1"/>
        <s v="Trelica TM8 Leve c/6m " u="1"/>
        <s v="luvas simples 75" u="1"/>
        <s v="gea marfim 60x60 - piso" u="1"/>
        <s v="cap soldável 32mm " u="1"/>
        <s v="adaptador soldável curto 25mm x 3/4 - tigre" u="1"/>
        <s v="espátula de aço" u="1"/>
        <s v="Expansor 3,6 " u="1"/>
        <s v="Porta 0,80 x 2,10 " u="1"/>
        <s v="GRANITO" u="1"/>
        <s v="Areia média" u="1"/>
        <s v="registro pressão 3/4 tilcolbase - docol" u="1"/>
        <s v="Vergalhao CA 60 - 5 mm" u="1"/>
        <s v="curva esgoto 100 Amanco " u="1"/>
        <s v="Módulo cego" u="1"/>
        <s v="Disjuntor Monofasico Lorenzetti/Soprano " u="1"/>
        <s v="Rejunte colorido - Marfim - Portobello" u="1"/>
        <s v="módulo tomada 2P+T" u="1"/>
        <s v="100m fio 1,5mm Azul" u="1"/>
        <s v="Consultoria do Arquiteto - 2º parcela - ultima" u="1"/>
        <s v="Joelho azul Buc. Lat 25X1/2''" u="1"/>
        <s v="areia média 2m3" u="1"/>
        <s v="Deslocamento" u="1"/>
        <s v="anel de vedação 50mm" u="1"/>
        <s v="Mangueira jardim siliconizada" u="1"/>
        <s v="cap soldavel 25mm" u="1"/>
        <s v="Argamassa ceramfix AC1 interna 20kg" u="1"/>
        <s v="chave fenda" u="1"/>
        <s v="Entrada de projetos na Prefeitura - Protocolo: 2010-2233" u="1"/>
        <s v="Bucha redução soldável longa 40 X 25 Tigre" u="1"/>
        <s v="Argamassa ceramfix AC1 20kg" u="1"/>
        <s v="Tubo esgoto 100mm" u="1"/>
        <s v="curva transposição soldável 25mm - amanco" u="1"/>
        <s v="cap soldável 25mm " u="1"/>
        <s v="TE esgoto 40x40mm Amanco" u="1"/>
        <s v="TE esgoto 50x50mm Amanco" u="1"/>
        <s v="kit fluorescente 20w" u="1"/>
        <s v="Silicone comum 50 ml" u="1"/>
        <s v="Caixa de inspeção PVC 23x19x19" u="1"/>
        <s v="Portas (3 maciça/Itaúba + 2 Laminadas) + Instalações  (R$ 175,00)   3/3" u="1"/>
        <s v="Durafloor Amendola Coraçao - Ritz" u="1"/>
        <s v="Conector Haste Cobreada " u="1"/>
        <s v="kit fluorescente 11w" u="1"/>
        <s v="Brita nº 4- 1,0 m3         " u="1"/>
        <s v="registro gaveta 3/4" u="1"/>
        <s v="bocal PVC E-27 c/ rabicho branco" u="1"/>
        <s v="argolaniquelada 38mm" u="1"/>
        <s v="Prego 15x15 1.1/4x14 " u="1"/>
        <s v="Broca Aco Rapido " u="1"/>
        <s v="engate plasticco para anel" u="1"/>
        <s v="Granito p/ Portas e Janela" u="1"/>
        <s v="Fio Flexivel 4.0mm" u="1"/>
        <s v="Joelho L/R" u="1"/>
        <s v="Balde de PVC 4L" u="1"/>
        <s v="barramento tigre neutro /terra p/ quadro 18/24 disjuntores" u="1"/>
        <s v="Janela 2,10 x 1,00 " u="1"/>
        <s v="Registra de Gaveta 3/4" u="1"/>
        <s v="luva de malha " u="1"/>
        <s v="Fita crepe 50X50 " u="1"/>
        <s v="chaveta 3/4 abraçadeira para conduite" u="1"/>
        <s v="3 metros Cano PVC 300 mm (coluna da cozinha)" u="1"/>
        <s v="argamassa porcelanato interno piso" u="1"/>
        <s v="selador porcelanato" u="1"/>
        <s v="Madeiras de Caixaria (4m3) " u="1"/>
        <s v="Desconto " u="1"/>
        <s v="joelho soldável 45º x 25mm - amanco" u="1"/>
        <s v="joelho soldável 45º x 50mm - amanco" u="1"/>
        <s v="registro gaveta completo 1'' - Docol" u="1"/>
        <s v="kit fluorescente 23w" u="1"/>
        <s v="plugue femeaporta lâmpada" u="1"/>
        <s v="Dinheiro adiantado em 03/09/2010" u="1"/>
        <s v="trava tetra " u="1"/>
        <s v="Areia p/Reboco 5m3" u="1"/>
        <s v="joelho misto 25x1/2 PPCR " u="1"/>
        <s v="cabo flexível 4,0mm2 750 v azul" u="1"/>
        <s v="cabo flexível 6,0mm2 750 v azul" u="1"/>
        <s v="Janela 1,65 x 1,00 " u="1"/>
        <s v="arame de amarrar ferro nº 18 (10 kilos)" u="1"/>
        <s v="arrame recozido p/ amarrar ferro - nº 18 (10 kg) " u="1"/>
        <s v="Pedreiro Fernando 8º Parcela  penúltima parcela" u="1"/>
        <s v="DESCONTO" u="1"/>
        <s v="fita dupla face" u="1"/>
        <s v="Curva esgoto 90º-100mm curta" u="1"/>
        <s v="Lona preta 6 x 100m x 150m " u="1"/>
        <s v="cap 25mm PPCR " u="1"/>
        <s v="Anel borracha conexão 100mm" u="1"/>
        <s v="Cabo entrada" u="1"/>
        <s v="cocector RJ11 crimpar" u="1"/>
        <s v="Luva esgoto 50mm - amanco" u="1"/>
        <s v="Luva esgoto 75mm - amanco" u="1"/>
        <s v="Caixa descarga branca" u="1"/>
        <s v="Revestimento Area social/depença/lavabo" u="1"/>
        <s v="Cimento votoram 50 kg" u="1"/>
        <s v="disjuntor monofasico ABB 20A S61-C20 3KA" u="1"/>
        <s v="BIANCO galão 18 litros (adesivo p/ chapisco)" u="1"/>
        <s v="kit fluorescente 15w" u="1"/>
        <s v="bucha de nylon 10,0mm" u="1"/>
        <s v="lâmpada" u="1"/>
        <s v="Manta de Bidim 2,30m largura" u="1"/>
        <s v="Te 25mm Soldavel" u="1"/>
        <s v="grelha 100mm inox quadrada para ralo" u="1"/>
        <s v="puxador inox tubo" u="1"/>
        <s v="curva esgoto 40mm Amanco " u="1"/>
        <s v="curva esgoto 90x100m" u="1"/>
        <s v="suporte  2x4" u="1"/>
        <s v="fechadura banheiro" u="1"/>
        <s v="luvas simples 100mm" u="1"/>
        <s v="Areião com brita 0 - carga com 5 m3" u="1"/>
        <s v="Frete" u="1"/>
        <s v="Trilica" u="1"/>
        <s v="bucha " u="1"/>
        <s v="Adesivo Super Bonder 3G " u="1"/>
        <s v="lampada incandescente" u="1"/>
        <s v="Churrasco, compras feitas no Giassi, pago c/ CC" u="1"/>
        <s v="Viga 2.50m" u="1"/>
        <s v="Tubo PPR PN 25mmx4m - amanco (7 barras)" u="1"/>
        <s v="Joelho 90 20mm Soldavel " u="1"/>
        <s v="Joelho 90 25mm Soldavel " u="1"/>
        <s v="Sacos de cimento Votoran 50kg" u="1"/>
        <s v="5,7m2 -  Acabamento reto, tipo Cavaleti  -  1/3" u="1"/>
        <s v="Botina Raspa Couro " u="1"/>
        <s v="5,7m2 -  Acabamento reto, tipo Cavaleti  -  2/3" u="1"/>
        <s v="Adesivo Pulvitec 17g" u="1"/>
        <s v="5,7m2 -  Acabamento reto, tipo Cavaleti  -  3/3" u="1"/>
        <s v="rolo de lá - aplicador" u="1"/>
        <s v="Fio Flexivel" u="1"/>
        <s v="Areião com brita 1 - 5m3" u="1"/>
        <s v="Telha ondulada fibrocimento 6mm 1,83 X 1,10" u="1"/>
        <s v="TE F/F/F PPR 32x25mm - amanco" u="1"/>
        <s v="Caixa de medição mono al c/ tampa policarbonato" u="1"/>
        <s v="tubo PPR PN 32mmx3m - amanco" u="1"/>
        <s v="Telha ondulada fibra de vidro transpatente 1,10 X 2,44 - 1mm" u="1"/>
        <s v="bucha nº 8" u="1"/>
        <s v="bloco de concreto" u="1"/>
        <s v="conector RJ 45 macho 8 vias" u="1"/>
        <s v="reteador eletronico A. fator intral 2 x 28" u="1"/>
        <s v="CANAFLEX 1polegada e 1/2 (meia) cor CINZA " u="1"/>
        <s v="adaptador transição F/M PPR 32x1'' - amanco" u="1"/>
        <s v="Lata de Neltrol 18 litros" u="1"/>
        <s v="cabo de rede 4 pares " u="1"/>
        <s v="bloco bargoa c/ bastido" u="1"/>
        <s v="Cimento Votoran 50kg " u="1"/>
        <s v="broxa" u="1"/>
        <s v="Tijolo 8 Furos" u="1"/>
        <s v="torneira para lavatório" u="1"/>
        <s v="arrame de amarrar ferro nº 18 (10 kilos)" u="1"/>
        <s v="Porca Sextavada " u="1"/>
        <s v="Arruela 3/4" u="1"/>
        <s v="Cadeado Pado " u="1"/>
        <s v="Curva 90º esgoto 40mm - amanco" u="1"/>
        <s v="Curva 90º esgoto 50mm - amanco" u="1"/>
        <s v="Curva 90º esgoto 75mm - amanco" u="1"/>
        <s v="ISS" u="1"/>
        <s v="luvas simples 50mm" u="1"/>
        <s v="argamassa refratário" u="1"/>
        <s v="Linha 5x4 de 4.5m" u="1"/>
        <s v="Prego cab dupla 17x27-2.1/2x11 Cabeça Dupla" u="1"/>
        <s v="Areia média 5m3" u="1"/>
        <s v="Registro Esfera 20mm" u="1"/>
        <s v="módulo tomada 2P+T 20A " u="1"/>
        <s v="registro esfera 25mm" u="1"/>
        <s v="engate flexivel 1/2" u="1"/>
        <s v="bucha redução MF PPR 32x25mm - amanco" u="1"/>
        <s v="fio paralelo 300v" u="1"/>
        <s v="luva soldável 25mm" u="1"/>
        <s v="cabo flexível 1,5 mm2 750 v marrom" u="1"/>
        <s v="Revestimento BWC Casal, vaso, contra-piso area social" u="1"/>
        <s v="aumento para torneira 15mm 1/2" u="1"/>
        <s v="luva simples esgoto 100mm" u="1"/>
        <s v="lapís carpinteiro" u="1"/>
        <s v="conector porcelana tripolar" u="1"/>
        <s v="Serra copo 30mm - 1.3/16" u="1"/>
        <s v="joelho soldavel 90x25mm" u="1"/>
        <s v="lixa massa especial 220" u="1"/>
        <s v="abraçadeira para lampada fluor 16mmr" u="1"/>
        <s v="buchas" u="1"/>
        <s v="adaptador soldável curto 50mm x 1.1/2 - amanco" u="1"/>
        <s v="adesivo para juntas 73gr - brascola" u="1"/>
        <s v="caixa de luz " u="1"/>
        <s v="Marreta 1 kg" u="1"/>
        <s v="limpador porcelanato" u="1"/>
        <s v="massa acrílica branco" u="1"/>
        <s v="Detalhe bancada: Cozinha" u="1"/>
        <s v="Tomada Romazi 20A 2P + T " u="1"/>
        <s v="Joelho 90" u="1"/>
        <s v="Joelho esgoto 45x40mm Amanco" u="1"/>
        <s v="Joelho esgoto 45x50mm Amanco" u="1"/>
        <s v="Bico p/engate rápido" u="1"/>
        <s v="luminária imperial embutir 2x28/54W c/ aletas" u="1"/>
        <s v="luva simples F/F PPR 25 mm - amanco" u="1"/>
        <s v="luvas simples F/F PPR 25mm - amanco" u="1"/>
        <s v="luvas simples F/F PPR 32mm - amanco" u="1"/>
        <s v="Vassoura gari " u="1"/>
        <s v="cantineira para trilho" u="1"/>
        <s v="Taxa entrega asilo" u="1"/>
        <s v="10 kilos arame recozido nº 10" u="1"/>
        <s v="tubo PVC esgoto 100x6m - amanco" u="1"/>
        <s v="abraçadeira elétrica v 1" u="1"/>
        <s v="Curva esgoto 90º-50mm curta" u="1"/>
        <s v="bocal porcelanato curvo" u="1"/>
        <s v="prego cabeça dupla 17/27 " u="1"/>
        <s v="dobradiça hamburguesa 70mm inox" u="1"/>
        <s v="Caixa de luz" u="1"/>
        <s v="adaptador soldável ajustável caixa d'água 32mm x 1 " u="1"/>
        <s v="taxa entrega" u="1"/>
        <s v="Carro de Mao Preto 45L" u="1"/>
        <s v="parafuso cab. Fend. Latão" u="1"/>
        <s v="anel de vedação 75mm" u="1"/>
        <s v="Luva esgoto 40mm - correr" u="1"/>
        <s v="Luva esgoto 75mm - correr" u="1"/>
        <s v="cimento votoram " u="1"/>
        <s v="Disjuntor 25A " u="1"/>
        <s v="Luva simples esgoto 50mm" u="1"/>
        <s v="Prego gerdau cc 17x27-2.1/2x11 Cabeça Simples" u="1"/>
        <s v="bucha redução soldável curta " u="1"/>
        <s v="Interruptor Externo cinza 1500" u="1"/>
        <s v="Disco " u="1"/>
        <s v="vaselina solida" u="1"/>
        <s v="cal hidratada Itabranca" u="1"/>
        <s v="Encanador - Hidráulica Básica" u="1"/>
        <s v="abraçadeira elétrica v 3" u="1"/>
        <s v="Haste terra cobreada 5/8 X 2.40 mts &quot;padrão celesc&quot; " u="1"/>
        <s v="Laje até acima de 4m" u="1"/>
        <s v="Linha 5x9 de 7m " u="1"/>
        <s v="poste varal" u="1"/>
        <s v="barras de 5mm " u="1"/>
        <s v="Areia p/Reboco" u="1"/>
        <s v="Graute Facil Quartzolit 25kg" u="1"/>
        <s v="Suporte para serra copo" u="1"/>
        <s v="número " u="1"/>
        <s v="cap soldável 32mm tigre" u="1"/>
        <s v="prego cabeça simples 17x27 M Gerdal" u="1"/>
        <s v="prego cabeça simples 19x36 M Gerdal" u="1"/>
        <s v="Laje até 4m" u="1"/>
        <s v="Pagamento Pedreiro - Marildo" u="1"/>
        <s v="Pedreiro Fernando 7º Parcela - 1º Etapa" u="1"/>
        <s v="tanque aço inox " u="1"/>
        <s v="Adesivo Durepoxi 100g " u="1"/>
        <s v="barras de 8mm " u="1"/>
        <s v="luva soldavel 25mm" u="1"/>
        <s v="Madeiramento da Caixa d' Agua: 2x4m, 4x2m, 2x3m" u="1"/>
        <s v="Assento mundial branco  " u="1"/>
        <s v="Disjuntor Monofasico 25A " u="1"/>
        <s v="registro esfera soldável 25mm - amanco" u="1"/>
        <s v="registro esfera soldável 50mm - amanco" u="1"/>
        <s v="arruela lisa latão" u="1"/>
        <s v="Adesivo cola PVC 175g" u="1"/>
        <s v="Suporte 2x4" u="1"/>
        <s v="Joelho 45 40mm " u="1"/>
        <s v="cap soldável 25mm tigre" u="1"/>
        <s v="Luva 50mm esgoto" u="1"/>
        <s v="Joelho esgoto 90º-25mm" u="1"/>
        <s v="Linha 5x8 de 4.5m" u="1"/>
        <s v="Registro Esfera 32mm" u="1"/>
        <s v="TE soldável 32x25mm - amanco" u="1"/>
        <s v="Fechamento, 3 degrau 6,15 m - Escada" u="1"/>
        <s v="tubo água 25mm" u="1"/>
        <s v="Prego telheiro 18x30 c/aruela" u="1"/>
        <s v="Haste Cobreada Sem Conector " u="1"/>
        <s v="suporte rolo de lá - aplicador" u="1"/>
        <s v="Galões de VEDACIT 18 litros cada" u="1"/>
        <s v="Areião com brita 0 5m3" u="1"/>
        <s v="tubo PVC soldável 25mmx6m" u="1"/>
        <s v="cimento Votoran 50kg" u="1"/>
        <s v="pia inox concretada 1,20" u="1"/>
        <s v="cabo cobre nu 16,0mm2 " u="1"/>
        <s v="Telhas Rainha (3.000 telhas)  - Entrada " u="1"/>
        <s v="Prego 17x27 CD" u="1"/>
        <s v="tubo PVC soldável 25mm x 6m - amanco" u="1"/>
        <s v="tubo PVC soldável 32mm x 6m - amanco" u="1"/>
        <s v="bucha redução soldável curta 32mmx25mm" u="1"/>
        <s v="Tubo drenagem" u="1"/>
        <s v="Linha de 5x9 de 6m" u="1"/>
        <s v="amortecedor p/ porta" u="1"/>
        <s v="Instalações provisória da obra - Hidráulica/Elétrica   " u="1"/>
        <s v="cabo coaxial" u="1"/>
        <s v="Cabo Flexivel 750v 4,0mm2 azul" u="1"/>
        <s v="dobradiça americana zincada 3 1/2''" u="1"/>
        <s v="Laje até 5,3m" u="1"/>
        <s v="cortina box poliester" u="1"/>
        <s v="Pedreiro Fernando 1º Parcela - 2º Etapa" u="1"/>
        <s v="Pedreiro Fernando 2º Parcela - 2º Etapa" u="1"/>
        <s v="TE esgoto 90º soldável 25 mm" u="1"/>
        <s v="Cabo Flexivel 750v 2.5mm2 azul" u="1"/>
        <s v="desempenadeira" u="1"/>
        <s v="Ripa" u="1"/>
        <s v="sifão ajustável multiuso" u="1"/>
        <s v="receptaculo tomadinha" u="1"/>
        <s v="Manta Asfáltica" u="1"/>
        <s v="bucha redução esgoto 50X40 - amanco" u="1"/>
        <s v="Argamassa Ultra Flexivel 20Kg" u="1"/>
        <s v="abraçadeira nylon" u="1"/>
        <s v="Tubo descarga p/caixa" u="1"/>
        <s v="Tomada nylon p/ pino flecha IP44 2X30A c/ tampa " u="1"/>
        <s v="suporte 2x4 " u="1"/>
        <s v="joelho soldável 45x25mm - amanco " u="1"/>
        <s v="joelho soldável 45x32mm - amanco " u="1"/>
        <s v="joelho soldável 90x25mm - amanco " u="1"/>
        <s v="refratário maciço" u="1"/>
        <s v="luva latex grande" u="1"/>
        <s v="rejunte marfin 4kg " u="1"/>
        <s v="Luva esgoto 50mm Amanco" u="1"/>
        <s v="Pino macho bipolar 10A" u="1"/>
        <s v="módulo tomada RJ11 2P" u="1"/>
        <s v="Alisar Jatoba " u="1"/>
        <s v="cap PPR 25 mm - amanco" u="1"/>
        <s v="adaptador transição F/F PPR 25 x 3/4 - amanco" u="1"/>
        <s v="haste terra5/8' x 2,40 alta camada " u="1"/>
        <s v="Fio Flexivel 2.5mm" u="1"/>
        <s v="Concreto usinado FCK 25 c/ brita 1" u="1"/>
        <s v="bucha" u="1"/>
        <s v="Caixa d'água 1000 litros" u="1"/>
        <s v="Caixa d'água 2000 litros" u="1"/>
        <s v="abraçadeira chaveta 3/4" u="1"/>
        <s v="curva soldavel 90x25" u="1"/>
        <s v="Conexão para torneira" u="1"/>
        <s v="Caixa PVC 4x2 TRAMONTINA" u="1"/>
        <s v="Tubo PVC soldável 25 mm" u="1"/>
        <s v="joelho PPR F/F 45 x 25mm - amanco" u="1"/>
        <s v="joelho PPR F/F 90 x 25mm - amanco" u="1"/>
        <s v="TE esgoto 100x100mm Amanco" u="1"/>
        <s v="Meia telha 48peças" u="1"/>
        <s v="médulo tomada antena" u="1"/>
        <s v="Sanca fechada: 11,50 m da Sala" u="1"/>
        <s v="Parafuso " u="1"/>
        <s v="Escada de concreto Polido" u="1"/>
        <s v="Calfino - parte da Escada" u="1"/>
        <s v="Escoras 3 m" u="1"/>
        <s v="Fio Flexivel 1.5mm" u="1"/>
        <s v="Vidraçaria - Portas e janelas 1/4" u="1"/>
        <s v="Lixa p/ ferro nº 80" u="1"/>
        <s v="argamassa pastilha branco" u="1"/>
        <s v="arame galvanizado" u="1"/>
        <s v="Porta Lisa" u="1"/>
        <s v="Outros detalhes em Gesso" u="1"/>
        <s v="Argamassa VOTORAM  AC-3 20 kg" u="1"/>
        <s v="Corrimão prata 4 tubos" u="1"/>
        <s v="cabo flexivel 10,0 mm2 750v verde/amarelo" u="1"/>
        <s v="parafuso" u="1"/>
        <s v="Caixa Monofasica - COSERN " u="1"/>
        <s v="CAL liquido - galão 20 litros " u="1"/>
        <s v="suporte manual para lixa" u="1"/>
        <s v="luva soldável 32mm" u="1"/>
        <s v="parafuso 9x25" u="1"/>
        <s v="Fita veda rosca 10m" u="1"/>
        <s v="cabo flexível 1,5 mm2 750 v branco" u="1"/>
        <s v="Viga 1.20m" u="1"/>
        <s v="parafuso 5x40" u="1"/>
        <s v="bucha redução soldável curta 25X20" u="1"/>
        <s v="Adit Cal 100ml " u="1"/>
        <s v="Caixa 4x2" u="1"/>
        <s v="2m3 de brita 3" u="1"/>
        <s v="barramento neutro /terra p/ quadro 18/24 disjuntores" u="1"/>
        <s v="Seguro Prestamista - somente uma parcela + Seguro" u="1"/>
        <s v="bucha nº 10" u="1"/>
        <s v="Joelho 90 20mm " u="1"/>
        <s v="Madeirit 1,10 x 2,20 m x 09 mm cola fenolica" u="1"/>
        <s v="Módulo tomada 2 pontos + tomada padrão brasileiro" u="1"/>
        <s v="curva 90º soldável 32mm" u="1"/>
        <s v="registro gaveta 3/4 docolbase - docol" u="1"/>
        <s v="Conector cunha" u="1"/>
        <s v="Joelho 90 40mm " u="1"/>
        <s v="reator  eletronico 2x28w" u="1"/>
        <s v="caixa de gordura cimento 40x40x40cm" u="1"/>
        <s v="Detalhe corte quadrado para colocar vidro jateado - Cozinha" u="1"/>
        <s v="tubo drenagem - 30 mt" u="1"/>
        <s v="Centro de Distribuicao de Disjuntores Tigre " u="1"/>
        <s v="Tansque e Suporte" u="1"/>
        <s v="Escoras 3 m " u="1"/>
        <s v="Vergalhao ca50 10mm 12m " u="1"/>
        <s v="prego cabeça dupla 17/27 (16 kg)" u="1"/>
        <s v="Fita Veda Rosca Eccofer" u="1"/>
        <s v="Arquiteto (projeto Arquitetônico e Complementares) 4/4" u="1"/>
        <s v="lixa grão 80" u="1"/>
        <s v="TE esgoto 90º-100mm" u="1"/>
        <s v="placa 2x4 1 posto" u="1"/>
        <s v="Tomada barra quadrupla" u="1"/>
        <s v="Módulo 1 tecla simples" u="1"/>
        <s v="Armação 1 estribo policarbonato completa" u="1"/>
        <s v="Caixa sifonada quadrada 100x100x50 Amanco" u="1"/>
        <s v="placa 2x4 3 posto" u="1"/>
        <s v="adesivo plástico 175gr c/pincel - amanco" u="1"/>
        <s v="parafuso fenda" u="1"/>
        <s v="Pedreiro Fernando 1º Parcela" u="1"/>
        <s v="Pedreiro Fernando 2º Parcela" u="1"/>
        <s v="Pedreiro Fernando 3º Parcela" u="1"/>
        <s v="Pedreiro Fernando 4º Parcela" u="1"/>
        <s v="Pedreiro Fernando 5º Parcela" u="1"/>
        <s v="Pedreiro Fernando 6º Parcela" u="1"/>
        <s v="torneira para pia 15 cm" u="1"/>
        <s v="Caixa sifonada" u="1"/>
        <s v="Calfino Total - 8 ias" u="1"/>
        <s v="Janela 1,85 x 0,70" u="1"/>
        <s v="Torneira PVC Jardim " u="1"/>
        <s v="BIANCO" u="1"/>
        <s v="Escoras 6 m" u="1"/>
        <s v="luva soldável 25mm - amanco" u="1"/>
        <s v="luva soldável 50mm - amanco" u="1"/>
        <s v="varal aço" u="1"/>
        <s v="luva latex pequena" u="1"/>
        <s v="anel esgoto borracha 100m" u="1"/>
        <s v="1 tecla simples sobrepor" u="1"/>
        <s v="Arquiteto (projeto Arquitetônico e Complementares) 3/4" u="1"/>
        <s v="mangueira corrugada amarela 3/4" u="1"/>
        <s v="anel vedação esgoto  50mm Amanco" u="1"/>
        <s v="Tijolo 6 furos 9X14X29" u="1"/>
        <s v="Placa 2x4 3 pontos Lunare Decor" u="1"/>
        <s v="Fita vedarosca 18x25m" u="1"/>
        <s v="Cabo Flexivel 750v 2.5mm2 vermelho" u="1"/>
        <s v="impermeabilizante telha a base d'água grafite" u="1"/>
        <s v="Radie Triangulo F. 1/4" u="1"/>
        <s v="manta drenagem macdrain" u="1"/>
        <s v="cabo flexível 1,5 mm2 750 v verde" u="1"/>
        <s v="cabo flexível 2,5 mm2 750 v verde" u="1"/>
        <s v="tubo soldável 25 mm" u="1"/>
        <s v="cap esgoto 100mm - plastubos" u="1"/>
        <s v="soquete lampada fluorescente" u="1"/>
        <s v="lá de vidro" u="1"/>
        <s v="Cimento" u="1"/>
        <s v="joelho PPR F/F ins met 90 x 25 x 1/2 - amanco" u="1"/>
        <s v="joelho PPR F/F ins met 90 x 32 x 3/4 - amanco" u="1"/>
        <s v="Madeira de Caixaria 2,5cm pinnus - 1,5 m3" u="1"/>
        <s v="isolador epoxi rosca" u="1"/>
        <s v="Tubo esgoto 50mm" u="1"/>
        <s v="blocos de concreto de 20cm" u="1"/>
        <s v="cabo flexível 2,5 mm2 750 v vermelho" u="1"/>
        <s v="Vidraçaria - Portas e janelas 2/4" u="1"/>
        <s v="Arquiteto (projeto Arquitetônico e Complementares) 2/4" u="1"/>
        <s v="Blaquete com Isolador " u="1"/>
        <s v="Taxa de Expediente" u="1"/>
        <s v="Alvará para construir " u="1"/>
        <s v="luva simples esgoto 100mm " u="1"/>
        <s v="Caixa Caern Padrao " u="1"/>
        <s v="conduite 3/4&quot; amarelo" u="1"/>
        <s v="arrame de amarrar caixaria nº 10  (10 kilos)" u="1"/>
        <s v="porta lâmpada" u="1"/>
        <s v="soldador 60w" u="1"/>
        <s v="blocos de concreto de 14cm" u="1"/>
        <s v="Betoneira 400L Periodo 06/06/12 a 05/07/12" u="1"/>
        <s v="Prego 3x8 " u="1"/>
        <s v="luva esgoto 100m" u="1"/>
        <s v="lampada fluorescente 28W T5 840" u="1"/>
        <s v="tubo PVC esgoto 40x6m - amanco" u="1"/>
        <s v="tubo PVC esgoto 50x6m - amanco" u="1"/>
        <s v="tubo PVC esgoto 75x6m - amanco" u="1"/>
        <s v="fita veda rosca 18mm x 25m" u="1"/>
        <s v="Arame liso galvanizado nº 14" u="1"/>
        <s v="Cal Hidratada" u="1"/>
        <s v="luva azul 32x1'' " u="1"/>
        <s v="Arquiteto (projeto Arquitetônico e Complementares) 1/4" u="1"/>
        <s v="fio cci 2 paresx50" u="1"/>
        <s v="Torneira plástica p/ jardim 1/2''" u="1"/>
        <s v="Vaulula" u="1"/>
        <s v="Vergalhao ca60 5mm 12m " u="1"/>
        <s v="disjuntor monofasico ABB 16A S61-C16 3KA" u="1"/>
        <s v="Ligação de Esgoto" u="1"/>
        <s v="anel vedação esgoto 50mm - amanco" u="1"/>
        <s v="anel vedação esgoto 75mm - amanco" u="1"/>
        <s v="joelho 45º esgoto 40mm - amanco" u="1"/>
        <s v="joelho esgoto 45x100mm - amanco" u="1"/>
        <s v="joelho esgoto 90x100mm - amanco" u="1"/>
        <s v="joelho PPR F/F 45x25mm - amanco" u="1"/>
        <s v="joelho PPR F/F 45x32mm - amanco" u="1"/>
        <s v="joelho PPR F/F 90x25mm - amanco" u="1"/>
        <s v="joelho PPR F/F 90x32mm - amanco" u="1"/>
        <s v="Joelho esgoto branco anel labial 90x40x38" u="1"/>
        <s v="registro gaveta 1 docolbase - docol" u="1"/>
        <s v="lixa para metal grão 100" u="1"/>
        <s v="adaptador flange 25 x 3/4" u="1"/>
        <s v="antartida 30x60 bold - parede" u="1"/>
        <s v="Cópias do Projeto Arquitetônico" u="1"/>
        <s v="espaçador de aço circular de pvc 25 mm," u="1"/>
        <s v="Telha" u="1"/>
        <s v="disjuntor monofasico ABB 32A S61-C32 3KA" u="1"/>
        <s v="Cimento Poty 50Kg " u="1"/>
        <s v="adaptador soldável ajustável caixa d'água 25mm x 3/4 " u="1"/>
        <s v="prendedor" u="1"/>
        <s v="cabo flexível 4,0mm2 750 v verde" u="1"/>
        <s v="cabo flexível 6,0mm2 750 v verde" u="1"/>
        <s v="bucha redução soldável curta 32X25 - amanco" u="1"/>
        <s v="Bucha redução soldável longa 50X25 - amanco" u="1"/>
        <s v="tubo esgoto 100mm " u="1"/>
        <s v="disjuntor monofasico ABB 40A S61-C40 3KA" u="1"/>
        <s v="Tela para Reboco - 10m" u="1"/>
        <s v="Engate flexivel 40 cm" u="1"/>
        <s v="barras de aço 10 mm - CA 50 (12 m)" u="1"/>
        <s v="Serra copo 25mm - 1''" u="1"/>
        <s v="Manilha para Fossa 1 D X .50 CM " u="1"/>
        <s v="Caixa de concreto" u="1"/>
        <s v="Sanca cabeceira Suite 3,40m" u="1"/>
        <s v="Aprovação do projeto -  ART do Arquiteto" u="1"/>
        <s v="Tubo PVC esgoto 40mm x 6m Amanco" u="1"/>
        <s v="Tubo PVC esgoto 50mm x 6m Amanco" u="1"/>
        <s v="Porta Jatoba 0.80x2.10" u="1"/>
        <s v="Mangueira corrugada 3/4'' cinza fischer" u="1"/>
        <s v="lixa madeira" u="1"/>
        <s v="Pagamento Pedreiro - Izair" u="1"/>
      </sharedItems>
    </cacheField>
    <cacheField name="Preço" numFmtId="167">
      <sharedItems containsString="0" containsBlank="1" containsNumber="1" minValue="0.16" maxValue="17000"/>
    </cacheField>
    <cacheField name="Total" numFmtId="167">
      <sharedItems containsString="0" containsBlank="1" containsNumber="1" minValue="0.44342751733801594" maxValue="17000"/>
    </cacheField>
    <cacheField name="Field1" numFmtId="0" formula=" 0" databaseField="0"/>
    <cacheField name="Valor Unitario" numFmtId="0" formula="SUM(Total) / SUM(Qtd.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x v="0"/>
    <d v="2013-04-18T00:00:00"/>
    <d v="2013-04-18T00:00:00"/>
    <s v="Já Entregue"/>
    <x v="0"/>
    <x v="0"/>
    <s v="Já Pago"/>
    <d v="2013-04-18T00:00:00"/>
    <s v="2013.04"/>
    <x v="0"/>
    <s v="TERRENO"/>
    <x v="0"/>
    <x v="0"/>
    <n v="1"/>
    <s v="vb"/>
    <s v="Terreno 10x20m "/>
    <n v="17000"/>
    <n v="17000"/>
  </r>
  <r>
    <x v="1"/>
    <x v="0"/>
    <d v="2013-04-26T00:00:00"/>
    <d v="2013-04-26T00:00:00"/>
    <s v="Já Entregue"/>
    <x v="1"/>
    <x v="0"/>
    <s v="Já Pago"/>
    <d v="2013-04-26T00:00:00"/>
    <s v="2013.04"/>
    <x v="1"/>
    <s v="CARTORIO"/>
    <x v="1"/>
    <x v="1"/>
    <n v="1"/>
    <s v="vb"/>
    <s v="Escritura Publica de Compra"/>
    <n v="525"/>
    <n v="525"/>
  </r>
  <r>
    <x v="1"/>
    <x v="0"/>
    <d v="2014-03-15T00:00:00"/>
    <d v="2014-03-15T00:00:00"/>
    <s v="Já Entregue"/>
    <x v="2"/>
    <x v="1"/>
    <s v="Já Pago"/>
    <d v="2014-03-15T00:00:00"/>
    <s v="2014.03"/>
    <x v="1"/>
    <s v="CARTORIO"/>
    <x v="2"/>
    <x v="2"/>
    <n v="1"/>
    <s v="vb"/>
    <s v="Averbacao"/>
    <n v="268"/>
    <n v="268"/>
  </r>
  <r>
    <x v="1"/>
    <x v="0"/>
    <d v="2014-03-15T00:00:00"/>
    <d v="2014-03-15T00:00:00"/>
    <s v="Já Entregue"/>
    <x v="2"/>
    <x v="1"/>
    <s v="Já Pago"/>
    <d v="2014-03-15T00:00:00"/>
    <s v="2014.03"/>
    <x v="1"/>
    <s v="CARTORIO"/>
    <x v="3"/>
    <x v="3"/>
    <n v="1"/>
    <s v="vb"/>
    <s v="Certidao de Onus Real"/>
    <n v="257"/>
    <n v="257"/>
  </r>
  <r>
    <x v="2"/>
    <x v="0"/>
    <d v="2013-05-15T00:00:00"/>
    <d v="2013-05-15T00:00:00"/>
    <s v="Já Entregue"/>
    <x v="3"/>
    <x v="2"/>
    <s v="Já Pago"/>
    <d v="2013-05-15T00:00:00"/>
    <s v="2013.05"/>
    <x v="1"/>
    <s v="ARQUITETO"/>
    <x v="4"/>
    <x v="4"/>
    <n v="1"/>
    <s v="vb"/>
    <s v="Projeto Arquitetonico e RRT "/>
    <n v="1100"/>
    <n v="1100"/>
  </r>
  <r>
    <x v="3"/>
    <x v="0"/>
    <d v="2013-05-27T00:00:00"/>
    <d v="2013-05-27T00:00:00"/>
    <s v="Já Entregue"/>
    <x v="4"/>
    <x v="2"/>
    <s v="Já Pago"/>
    <d v="2013-05-27T00:00:00"/>
    <s v="2013.05"/>
    <x v="1"/>
    <s v="PREFEITURA"/>
    <x v="5"/>
    <x v="5"/>
    <n v="1"/>
    <s v="vb"/>
    <s v="ITIV"/>
    <n v="494"/>
    <n v="494"/>
  </r>
  <r>
    <x v="3"/>
    <x v="0"/>
    <d v="2014-04-10T00:00:00"/>
    <d v="2014-04-10T00:00:00"/>
    <s v="Já Entregue"/>
    <x v="5"/>
    <x v="3"/>
    <s v="Já Pago"/>
    <d v="2014-04-10T00:00:00"/>
    <s v="2014.04"/>
    <x v="1"/>
    <s v="PREFEITURA"/>
    <x v="6"/>
    <x v="6"/>
    <n v="1"/>
    <s v="vb"/>
    <s v="IPTU"/>
    <n v="44.91"/>
    <n v="44.91"/>
  </r>
  <r>
    <x v="3"/>
    <x v="0"/>
    <d v="2013-06-11T00:00:00"/>
    <d v="2013-06-11T00:00:00"/>
    <s v="Já Entregue"/>
    <x v="6"/>
    <x v="4"/>
    <s v="Já Pago"/>
    <d v="2013-06-11T00:00:00"/>
    <s v="2013.06"/>
    <x v="1"/>
    <s v="PREFEITURA"/>
    <x v="7"/>
    <x v="7"/>
    <n v="1"/>
    <s v="vb"/>
    <s v="Alvara de Construcao"/>
    <n v="81.650000000000006"/>
    <n v="81.650000000000006"/>
  </r>
  <r>
    <x v="4"/>
    <x v="0"/>
    <d v="2014-02-21T00:00:00"/>
    <d v="2014-02-21T00:00:00"/>
    <s v="Já Entregue"/>
    <x v="7"/>
    <x v="5"/>
    <s v="Já Pago"/>
    <d v="2014-02-21T00:00:00"/>
    <s v="2014.02"/>
    <x v="1"/>
    <s v="RECEITA FEDERAL"/>
    <x v="8"/>
    <x v="8"/>
    <n v="1"/>
    <s v="vb"/>
    <s v="INSS sobre servicos"/>
    <n v="999.75"/>
    <n v="999.75"/>
  </r>
  <r>
    <x v="5"/>
    <x v="0"/>
    <d v="2013-07-12T00:00:00"/>
    <d v="2013-07-12T00:00:00"/>
    <s v="Já Entregue"/>
    <x v="8"/>
    <x v="6"/>
    <s v="Já Pago"/>
    <d v="2013-07-15T00:00:00"/>
    <s v="2013.07"/>
    <x v="2"/>
    <s v="MAO DE OBRA"/>
    <x v="9"/>
    <x v="9"/>
    <n v="1"/>
    <s v="vb"/>
    <s v="Mao de Obra"/>
    <n v="1000"/>
    <n v="1000"/>
  </r>
  <r>
    <x v="5"/>
    <x v="0"/>
    <d v="2013-07-19T00:00:00"/>
    <d v="2013-07-19T00:00:00"/>
    <s v="Já Entregue"/>
    <x v="9"/>
    <x v="6"/>
    <s v="Já Pago"/>
    <d v="2013-07-19T00:00:00"/>
    <s v="2013.07"/>
    <x v="2"/>
    <s v="MAO DE OBRA"/>
    <x v="10"/>
    <x v="9"/>
    <n v="1"/>
    <s v="vb"/>
    <s v="Mao de Obra"/>
    <n v="1000"/>
    <n v="1000"/>
  </r>
  <r>
    <x v="5"/>
    <x v="0"/>
    <d v="2013-07-26T00:00:00"/>
    <d v="2013-07-26T00:00:00"/>
    <s v="Já Entregue"/>
    <x v="10"/>
    <x v="6"/>
    <s v="Já Pago"/>
    <d v="2013-07-26T00:00:00"/>
    <s v="2013.07"/>
    <x v="2"/>
    <s v="MAO DE OBRA"/>
    <x v="11"/>
    <x v="9"/>
    <n v="1"/>
    <s v="vb"/>
    <s v="Mao de Obra"/>
    <n v="1000"/>
    <n v="1000"/>
  </r>
  <r>
    <x v="5"/>
    <x v="0"/>
    <d v="2013-08-01T00:00:00"/>
    <d v="2013-08-01T00:00:00"/>
    <s v="Já Entregue"/>
    <x v="11"/>
    <x v="7"/>
    <s v="Já Pago"/>
    <d v="2013-08-02T00:00:00"/>
    <s v="2013.08"/>
    <x v="2"/>
    <s v="MAO DE OBRA"/>
    <x v="12"/>
    <x v="9"/>
    <n v="1"/>
    <s v="vb"/>
    <s v="Mao de Obra"/>
    <n v="1000"/>
    <n v="1000"/>
  </r>
  <r>
    <x v="5"/>
    <x v="0"/>
    <d v="2013-08-08T00:00:00"/>
    <d v="2013-08-08T00:00:00"/>
    <s v="Já Entregue"/>
    <x v="12"/>
    <x v="7"/>
    <s v="Já Pago"/>
    <d v="2013-08-09T00:00:00"/>
    <s v="2013.08"/>
    <x v="2"/>
    <s v="MAO DE OBRA"/>
    <x v="13"/>
    <x v="9"/>
    <n v="1"/>
    <s v="vb"/>
    <s v="Mao de Obra"/>
    <n v="1000"/>
    <n v="1000"/>
  </r>
  <r>
    <x v="5"/>
    <x v="0"/>
    <d v="2013-08-10T00:00:00"/>
    <d v="2013-08-10T00:00:00"/>
    <s v="Já Entregue"/>
    <x v="13"/>
    <x v="7"/>
    <s v="Já Pago"/>
    <d v="2013-08-10T00:00:00"/>
    <s v="2013.08"/>
    <x v="2"/>
    <s v="MAO DE OBRA"/>
    <x v="14"/>
    <x v="9"/>
    <n v="1"/>
    <s v="vb"/>
    <s v="Mao de Obra"/>
    <n v="250"/>
    <n v="250"/>
  </r>
  <r>
    <x v="5"/>
    <x v="0"/>
    <d v="2013-08-16T00:00:00"/>
    <d v="2013-08-16T00:00:00"/>
    <s v="Já Entregue"/>
    <x v="14"/>
    <x v="7"/>
    <s v="Já Pago"/>
    <d v="2013-08-16T00:00:00"/>
    <s v="2013.08"/>
    <x v="2"/>
    <s v="MAO DE OBRA"/>
    <x v="15"/>
    <x v="9"/>
    <n v="1"/>
    <s v="vb"/>
    <s v="Mao de Obra"/>
    <n v="1300"/>
    <n v="1300"/>
  </r>
  <r>
    <x v="5"/>
    <x v="0"/>
    <d v="2013-08-23T00:00:00"/>
    <d v="2013-08-23T00:00:00"/>
    <s v="Já Entregue"/>
    <x v="15"/>
    <x v="7"/>
    <s v="Já Pago"/>
    <d v="2013-08-23T00:00:00"/>
    <s v="2013.08"/>
    <x v="2"/>
    <s v="MAO DE OBRA"/>
    <x v="16"/>
    <x v="9"/>
    <n v="1"/>
    <s v="vb"/>
    <s v="Mao de Obra"/>
    <n v="1000"/>
    <n v="1000"/>
  </r>
  <r>
    <x v="5"/>
    <x v="0"/>
    <d v="2013-08-30T00:00:00"/>
    <d v="2013-08-30T00:00:00"/>
    <s v="Já Entregue"/>
    <x v="16"/>
    <x v="7"/>
    <s v="Já Pago"/>
    <d v="2013-08-30T00:00:00"/>
    <s v="2013.08"/>
    <x v="2"/>
    <s v="MAO DE OBRA"/>
    <x v="17"/>
    <x v="9"/>
    <n v="1"/>
    <s v="vb"/>
    <s v="Mao de Obra"/>
    <n v="1000"/>
    <n v="1000"/>
  </r>
  <r>
    <x v="5"/>
    <x v="0"/>
    <d v="2013-09-05T00:00:00"/>
    <d v="2013-09-05T00:00:00"/>
    <s v="Já Entregue"/>
    <x v="17"/>
    <x v="8"/>
    <s v="Já Pago"/>
    <d v="2013-09-06T00:00:00"/>
    <s v="2013.09"/>
    <x v="2"/>
    <s v="MAO DE OBRA"/>
    <x v="18"/>
    <x v="9"/>
    <n v="1"/>
    <s v="vb"/>
    <s v="Mao de Obra"/>
    <n v="1700"/>
    <n v="1700"/>
  </r>
  <r>
    <x v="5"/>
    <x v="0"/>
    <d v="2013-08-12T00:00:00"/>
    <d v="2013-09-12T00:00:00"/>
    <s v="Já Entregue"/>
    <x v="18"/>
    <x v="8"/>
    <s v="Já Pago"/>
    <d v="2013-09-12T00:00:00"/>
    <s v="2013.09"/>
    <x v="2"/>
    <s v="MAO DE OBRA"/>
    <x v="19"/>
    <x v="9"/>
    <n v="1"/>
    <s v="vb"/>
    <s v="Mao de Obra"/>
    <n v="150"/>
    <n v="150"/>
  </r>
  <r>
    <x v="5"/>
    <x v="0"/>
    <d v="2013-09-13T00:00:00"/>
    <d v="2013-09-13T00:00:00"/>
    <s v="Já Entregue"/>
    <x v="19"/>
    <x v="8"/>
    <s v="Já Pago"/>
    <d v="2013-09-13T00:00:00"/>
    <s v="2013.09"/>
    <x v="2"/>
    <s v="MAO DE OBRA"/>
    <x v="20"/>
    <x v="9"/>
    <n v="1"/>
    <s v="vb"/>
    <s v="Mao de Obra"/>
    <n v="600"/>
    <n v="600"/>
  </r>
  <r>
    <x v="5"/>
    <x v="0"/>
    <d v="2013-09-19T00:00:00"/>
    <d v="2013-09-19T00:00:00"/>
    <s v="Já Entregue"/>
    <x v="20"/>
    <x v="8"/>
    <s v="Já Pago"/>
    <d v="2013-09-20T00:00:00"/>
    <s v="2013.09"/>
    <x v="2"/>
    <s v="MAO DE OBRA"/>
    <x v="21"/>
    <x v="9"/>
    <n v="1"/>
    <s v="vb"/>
    <s v="Mao de Obra"/>
    <n v="550"/>
    <n v="550"/>
  </r>
  <r>
    <x v="5"/>
    <x v="0"/>
    <d v="2013-09-27T00:00:00"/>
    <d v="2013-09-27T00:00:00"/>
    <s v="Já Entregue"/>
    <x v="21"/>
    <x v="8"/>
    <s v="Já Pago"/>
    <d v="2013-09-27T00:00:00"/>
    <s v="2013.09"/>
    <x v="2"/>
    <s v="MAO DE OBRA"/>
    <x v="22"/>
    <x v="9"/>
    <n v="1"/>
    <s v="vb"/>
    <s v="Mao de Obra"/>
    <n v="300"/>
    <n v="300"/>
  </r>
  <r>
    <x v="5"/>
    <x v="0"/>
    <d v="2013-10-04T00:00:00"/>
    <d v="2013-10-04T00:00:00"/>
    <s v="Já Entregue"/>
    <x v="22"/>
    <x v="9"/>
    <s v="Já Pago"/>
    <d v="2013-10-04T00:00:00"/>
    <s v="2013.10"/>
    <x v="2"/>
    <s v="MAO DE OBRA"/>
    <x v="23"/>
    <x v="9"/>
    <n v="1"/>
    <s v="vb"/>
    <s v="Mao de Obra"/>
    <n v="340"/>
    <n v="340"/>
  </r>
  <r>
    <x v="5"/>
    <x v="0"/>
    <d v="2013-10-12T00:00:00"/>
    <d v="2013-10-12T00:00:00"/>
    <s v="Já Entregue"/>
    <x v="23"/>
    <x v="9"/>
    <s v="Já Pago"/>
    <d v="2013-10-12T00:00:00"/>
    <s v="2013.10"/>
    <x v="2"/>
    <s v="MAO DE OBRA"/>
    <x v="24"/>
    <x v="9"/>
    <n v="1"/>
    <s v="vb"/>
    <s v="Mao de Obra"/>
    <n v="50"/>
    <n v="50"/>
  </r>
  <r>
    <x v="5"/>
    <x v="0"/>
    <d v="2013-10-12T00:00:00"/>
    <d v="2013-10-12T00:00:00"/>
    <s v="Já Entregue"/>
    <x v="23"/>
    <x v="9"/>
    <s v="Já Pago"/>
    <d v="2013-10-12T00:00:00"/>
    <s v="2013.10"/>
    <x v="2"/>
    <s v="MAO DE OBRA"/>
    <x v="24"/>
    <x v="9"/>
    <n v="1"/>
    <s v="vb"/>
    <s v="Mao de Obra"/>
    <n v="50"/>
    <n v="50"/>
  </r>
  <r>
    <x v="5"/>
    <x v="0"/>
    <d v="2013-11-04T00:00:00"/>
    <d v="2013-11-04T00:00:00"/>
    <s v="Já Entregue"/>
    <x v="24"/>
    <x v="10"/>
    <s v="Já Pago"/>
    <d v="2013-11-04T00:00:00"/>
    <s v="2013.11"/>
    <x v="2"/>
    <s v="MAO DE OBRA"/>
    <x v="25"/>
    <x v="9"/>
    <n v="1"/>
    <s v="vb"/>
    <s v="Mao de Obra"/>
    <n v="135"/>
    <n v="135"/>
  </r>
  <r>
    <x v="5"/>
    <x v="0"/>
    <d v="2013-11-25T00:00:00"/>
    <d v="2013-11-25T00:00:00"/>
    <s v="Já Entregue"/>
    <x v="25"/>
    <x v="10"/>
    <s v="Já Pago"/>
    <d v="2013-11-25T00:00:00"/>
    <s v="2013.11"/>
    <x v="2"/>
    <s v="MAO DE OBRA"/>
    <x v="25"/>
    <x v="9"/>
    <n v="1"/>
    <s v="vb"/>
    <s v="Mao de Obra"/>
    <n v="175"/>
    <n v="175"/>
  </r>
  <r>
    <x v="6"/>
    <x v="0"/>
    <d v="2013-07-12T00:00:00"/>
    <d v="2013-07-12T00:00:00"/>
    <s v="Já Entregue"/>
    <x v="8"/>
    <x v="6"/>
    <s v="Já Pago"/>
    <d v="2013-07-12T00:00:00"/>
    <s v="2013.07"/>
    <x v="3"/>
    <s v="MATERIAL BASICO"/>
    <x v="26"/>
    <x v="10"/>
    <n v="10000"/>
    <s v="pc"/>
    <s v="Tijolo Ceramico 8 furos 9x19x19 cm"/>
    <n v="0.31"/>
    <n v="3100"/>
  </r>
  <r>
    <x v="6"/>
    <x v="0"/>
    <d v="2013-07-12T00:00:00"/>
    <d v="2013-07-12T00:00:00"/>
    <s v="Já Entregue"/>
    <x v="8"/>
    <x v="6"/>
    <s v="Já Pago"/>
    <d v="2013-07-12T00:00:00"/>
    <s v="2013.07"/>
    <x v="3"/>
    <s v="MATERIAL BASICO"/>
    <x v="27"/>
    <x v="11"/>
    <n v="15"/>
    <s v="m3"/>
    <s v="Areia Media"/>
    <n v="20"/>
    <n v="300"/>
  </r>
  <r>
    <x v="6"/>
    <x v="0"/>
    <d v="2013-07-12T00:00:00"/>
    <d v="2013-07-12T00:00:00"/>
    <s v="Já Entregue"/>
    <x v="8"/>
    <x v="6"/>
    <s v="Já Pago"/>
    <d v="2013-07-12T00:00:00"/>
    <s v="2013.07"/>
    <x v="3"/>
    <s v="MATERIAL BASICO"/>
    <x v="28"/>
    <x v="12"/>
    <n v="5"/>
    <s v="m3"/>
    <s v="Pedra Brita 01"/>
    <n v="80"/>
    <n v="400"/>
  </r>
  <r>
    <x v="6"/>
    <x v="0"/>
    <d v="2013-07-12T00:00:00"/>
    <d v="2013-07-12T00:00:00"/>
    <s v="Já Entregue"/>
    <x v="8"/>
    <x v="6"/>
    <s v="Já Pago"/>
    <d v="2013-07-15T00:00:00"/>
    <s v="2013.07"/>
    <x v="3"/>
    <s v="MATERIAL BASICO"/>
    <x v="29"/>
    <x v="13"/>
    <n v="6.5"/>
    <s v="m3"/>
    <s v="Pedra marroada"/>
    <n v="55"/>
    <n v="357.5"/>
  </r>
  <r>
    <x v="7"/>
    <x v="0"/>
    <d v="2013-07-16T00:00:00"/>
    <d v="2013-07-16T00:00:00"/>
    <s v="Já Entregue"/>
    <x v="26"/>
    <x v="6"/>
    <s v="Já Pago"/>
    <d v="2013-07-16T00:00:00"/>
    <s v="2013.07"/>
    <x v="3"/>
    <s v="MATERIAL BASICO"/>
    <x v="30"/>
    <x v="14"/>
    <n v="5"/>
    <s v="sc"/>
    <s v="Cimento 50kg"/>
    <n v="21"/>
    <n v="105"/>
  </r>
  <r>
    <x v="8"/>
    <x v="0"/>
    <d v="2013-07-16T00:00:00"/>
    <d v="2013-07-17T00:00:00"/>
    <s v="Já Entregue"/>
    <x v="26"/>
    <x v="6"/>
    <s v="Já Pago"/>
    <d v="2013-07-16T00:00:00"/>
    <s v="2013.07"/>
    <x v="3"/>
    <s v="TELHADO"/>
    <x v="31"/>
    <x v="15"/>
    <n v="44"/>
    <s v="m "/>
    <s v="Tabua 20x2,5 cm Angelim "/>
    <n v="5.78"/>
    <n v="254.32000000000002"/>
  </r>
  <r>
    <x v="8"/>
    <x v="0"/>
    <d v="2013-07-16T00:00:00"/>
    <d v="2013-07-17T00:00:00"/>
    <s v="Já Entregue"/>
    <x v="26"/>
    <x v="6"/>
    <s v="Já Pago"/>
    <d v="2013-07-16T00:00:00"/>
    <s v="2013.07"/>
    <x v="3"/>
    <s v="TELHADO"/>
    <x v="32"/>
    <x v="16"/>
    <n v="15"/>
    <s v="m "/>
    <s v="Frechal 5x4 cm Angelim"/>
    <n v="4.29"/>
    <n v="64.349999999999994"/>
  </r>
  <r>
    <x v="9"/>
    <x v="0"/>
    <d v="2013-07-16T00:00:00"/>
    <d v="2013-08-12T00:00:00"/>
    <s v="Já Entregue"/>
    <x v="26"/>
    <x v="6"/>
    <s v="Já Pago"/>
    <d v="2013-07-16T00:00:00"/>
    <s v="2013.07"/>
    <x v="3"/>
    <s v="ESQUADRIAS"/>
    <x v="33"/>
    <x v="17"/>
    <n v="1"/>
    <s v="vb"/>
    <s v="Portas, Janelas, Caixas e Alisares"/>
    <n v="1500"/>
    <n v="1500"/>
  </r>
  <r>
    <x v="9"/>
    <x v="0"/>
    <d v="2013-07-16T00:00:00"/>
    <d v="2013-08-12T00:00:00"/>
    <s v="Já Entregue"/>
    <x v="27"/>
    <x v="7"/>
    <s v="Já Pago"/>
    <d v="2013-08-12T00:00:00"/>
    <s v="2013.08"/>
    <x v="3"/>
    <s v="ESQUADRIAS"/>
    <x v="33"/>
    <x v="17"/>
    <n v="1"/>
    <s v="vb"/>
    <s v="Portas, Janelas, Caixas e Alisares"/>
    <n v="1500"/>
    <n v="1500"/>
  </r>
  <r>
    <x v="10"/>
    <x v="0"/>
    <d v="2013-07-17T00:00:00"/>
    <d v="2013-07-17T00:00:00"/>
    <s v="Já Entregue"/>
    <x v="28"/>
    <x v="6"/>
    <s v="Já Pago"/>
    <d v="2013-09-17T00:00:00"/>
    <s v="2013.09"/>
    <x v="3"/>
    <s v="MATERIAL BASICO"/>
    <x v="30"/>
    <x v="14"/>
    <n v="5"/>
    <s v="sc"/>
    <s v="Cimento 50kg"/>
    <n v="21"/>
    <n v="105"/>
  </r>
  <r>
    <x v="10"/>
    <x v="0"/>
    <d v="2013-07-18T00:00:00"/>
    <d v="2013-07-18T00:00:00"/>
    <s v="Já Entregue"/>
    <x v="29"/>
    <x v="6"/>
    <s v="Já Pago"/>
    <d v="2013-07-18T00:00:00"/>
    <s v="2013.07"/>
    <x v="3"/>
    <s v="MATERIAL BASICO"/>
    <x v="30"/>
    <x v="14"/>
    <n v="6"/>
    <s v="sc"/>
    <s v="Cimento 50kg"/>
    <n v="21"/>
    <n v="126"/>
  </r>
  <r>
    <x v="10"/>
    <x v="0"/>
    <d v="2013-07-18T00:00:00"/>
    <d v="2013-07-18T00:00:00"/>
    <s v="Já Entregue"/>
    <x v="29"/>
    <x v="6"/>
    <s v="Já Pago"/>
    <d v="2013-07-18T00:00:00"/>
    <s v="2013.07"/>
    <x v="3"/>
    <s v="FERRAMENTA"/>
    <x v="34"/>
    <x v="18"/>
    <n v="1"/>
    <s v="un"/>
    <s v="Colher de Pedreiro"/>
    <n v="18"/>
    <n v="18"/>
  </r>
  <r>
    <x v="10"/>
    <x v="0"/>
    <d v="2013-07-18T00:00:00"/>
    <d v="2013-07-18T00:00:00"/>
    <s v="Já Entregue"/>
    <x v="29"/>
    <x v="6"/>
    <s v="Já Pago"/>
    <d v="2013-07-18T00:00:00"/>
    <s v="2013.07"/>
    <x v="3"/>
    <s v="FERRAMENTA"/>
    <x v="35"/>
    <x v="19"/>
    <n v="3"/>
    <s v="un"/>
    <s v="Luvas"/>
    <n v="3"/>
    <n v="9"/>
  </r>
  <r>
    <x v="10"/>
    <x v="0"/>
    <d v="2013-07-19T00:00:00"/>
    <d v="2013-07-19T00:00:00"/>
    <s v="Já Entregue"/>
    <x v="9"/>
    <x v="6"/>
    <s v="Já Pago"/>
    <d v="2013-07-19T00:00:00"/>
    <s v="2013.07"/>
    <x v="3"/>
    <s v="MATERIAL BASICO"/>
    <x v="30"/>
    <x v="14"/>
    <n v="5"/>
    <s v="un"/>
    <s v="Cimento 50kg"/>
    <n v="21"/>
    <n v="105"/>
  </r>
  <r>
    <x v="11"/>
    <x v="0"/>
    <d v="2013-07-19T00:00:00"/>
    <d v="2013-07-19T00:00:00"/>
    <s v="Já Entregue"/>
    <x v="30"/>
    <x v="6"/>
    <s v="Já Pago"/>
    <d v="2013-07-22T00:00:00"/>
    <s v="2013.07"/>
    <x v="3"/>
    <s v="LAJE"/>
    <x v="36"/>
    <x v="20"/>
    <n v="1"/>
    <s v="vb"/>
    <s v="Laje"/>
    <n v="2200"/>
    <n v="2200"/>
  </r>
  <r>
    <x v="11"/>
    <x v="0"/>
    <d v="2013-07-22T00:00:00"/>
    <d v="2013-07-22T00:00:00"/>
    <s v="Já Entregue"/>
    <x v="30"/>
    <x v="6"/>
    <s v="Já Pago"/>
    <d v="2013-07-22T00:00:00"/>
    <s v="2013.07"/>
    <x v="3"/>
    <s v="LAJE"/>
    <x v="37"/>
    <x v="21"/>
    <n v="3"/>
    <s v="pc"/>
    <s v="Trelica"/>
    <n v="21"/>
    <n v="63"/>
  </r>
  <r>
    <x v="10"/>
    <x v="0"/>
    <d v="2013-07-22T00:00:00"/>
    <d v="2013-07-22T00:00:00"/>
    <s v="Já Entregue"/>
    <x v="30"/>
    <x v="6"/>
    <s v="Já Pago"/>
    <d v="2013-07-22T00:00:00"/>
    <s v="2013.07"/>
    <x v="3"/>
    <s v="MATERIAL BASICO"/>
    <x v="30"/>
    <x v="14"/>
    <n v="3"/>
    <s v="sc"/>
    <s v="Cimento 50kg"/>
    <n v="21"/>
    <n v="63"/>
  </r>
  <r>
    <x v="6"/>
    <x v="0"/>
    <d v="2013-07-22T00:00:00"/>
    <d v="2013-07-22T00:00:00"/>
    <s v="Já Entregue"/>
    <x v="30"/>
    <x v="6"/>
    <s v="Já Pago"/>
    <d v="2013-07-22T00:00:00"/>
    <s v="2013.07"/>
    <x v="3"/>
    <s v="MATERIAL BASICO"/>
    <x v="29"/>
    <x v="13"/>
    <n v="6.5"/>
    <s v="m3"/>
    <s v="Pedra marroada"/>
    <n v="55"/>
    <n v="357.5"/>
  </r>
  <r>
    <x v="10"/>
    <x v="0"/>
    <d v="2013-07-22T00:00:00"/>
    <d v="2013-07-22T00:00:00"/>
    <s v="Já Entregue"/>
    <x v="30"/>
    <x v="6"/>
    <s v="Já Pago"/>
    <d v="2013-07-22T00:00:00"/>
    <s v="2013.07"/>
    <x v="3"/>
    <s v="MATERIAL BASICO"/>
    <x v="30"/>
    <x v="14"/>
    <n v="5"/>
    <s v="sc"/>
    <s v="Cimento 50kg"/>
    <n v="21"/>
    <n v="105"/>
  </r>
  <r>
    <x v="10"/>
    <x v="0"/>
    <d v="2013-07-23T00:00:00"/>
    <d v="2013-07-23T00:00:00"/>
    <s v="Já Entregue"/>
    <x v="31"/>
    <x v="6"/>
    <s v="Já Pago"/>
    <d v="2013-07-23T00:00:00"/>
    <s v="2013.07"/>
    <x v="3"/>
    <s v="MATERIAL BASICO"/>
    <x v="30"/>
    <x v="14"/>
    <n v="5"/>
    <s v="sc"/>
    <s v="Cimento 50kg"/>
    <n v="21"/>
    <n v="105"/>
  </r>
  <r>
    <x v="12"/>
    <x v="0"/>
    <d v="2013-07-25T00:00:00"/>
    <d v="2013-07-25T00:00:00"/>
    <s v="Já Entregue"/>
    <x v="32"/>
    <x v="6"/>
    <s v="Já Pago"/>
    <d v="2013-07-25T00:00:00"/>
    <s v="2013.07"/>
    <x v="3"/>
    <s v="MATERIAL BASICO"/>
    <x v="38"/>
    <x v="22"/>
    <n v="120"/>
    <s v="un"/>
    <s v="Adit-cal"/>
    <n v="0.47"/>
    <n v="56.4"/>
  </r>
  <r>
    <x v="12"/>
    <x v="0"/>
    <d v="2013-07-25T00:00:00"/>
    <d v="2013-07-25T00:00:00"/>
    <s v="Já Entregue"/>
    <x v="32"/>
    <x v="6"/>
    <s v="Já Pago"/>
    <d v="2013-07-25T00:00:00"/>
    <s v="2013.07"/>
    <x v="3"/>
    <s v="IMPERMEABILIZANTE"/>
    <x v="39"/>
    <x v="23"/>
    <n v="3"/>
    <s v="bd"/>
    <s v="Vedacit"/>
    <n v="66.569999999999993"/>
    <n v="199.70999999999998"/>
  </r>
  <r>
    <x v="12"/>
    <x v="0"/>
    <d v="2013-07-25T00:00:00"/>
    <d v="2013-07-25T00:00:00"/>
    <s v="Já Entregue"/>
    <x v="32"/>
    <x v="6"/>
    <s v="Já Pago"/>
    <d v="2013-07-25T00:00:00"/>
    <s v="2013.07"/>
    <x v="3"/>
    <s v="IMPERMEABILIZANTE"/>
    <x v="39"/>
    <x v="24"/>
    <n v="1"/>
    <s v="bd"/>
    <s v="Neutrol 45"/>
    <n v="194.88"/>
    <n v="194.88"/>
  </r>
  <r>
    <x v="13"/>
    <x v="0"/>
    <d v="2013-07-26T00:00:00"/>
    <d v="2013-07-26T00:00:00"/>
    <s v="Já Entregue"/>
    <x v="10"/>
    <x v="6"/>
    <s v="Já Pago"/>
    <d v="2013-07-26T00:00:00"/>
    <s v="2013.07"/>
    <x v="3"/>
    <s v="MATERIAL BASICO"/>
    <x v="30"/>
    <x v="14"/>
    <n v="11"/>
    <s v="sc"/>
    <s v="Cimento 50kg"/>
    <n v="20"/>
    <n v="220"/>
  </r>
  <r>
    <x v="14"/>
    <x v="0"/>
    <d v="2013-07-28T00:00:00"/>
    <d v="2013-07-28T00:00:00"/>
    <s v="Já Entregue"/>
    <x v="33"/>
    <x v="6"/>
    <s v="Já Pago"/>
    <d v="2013-07-26T00:00:00"/>
    <s v="2013.07"/>
    <x v="3"/>
    <s v="ELETRICA"/>
    <x v="40"/>
    <x v="25"/>
    <n v="8"/>
    <s v="un"/>
    <s v="Plafon Clean 25cm"/>
    <n v="9.9"/>
    <n v="79.2"/>
  </r>
  <r>
    <x v="14"/>
    <x v="0"/>
    <d v="2013-07-28T00:00:00"/>
    <d v="2013-07-28T00:00:00"/>
    <s v="Já Entregue"/>
    <x v="33"/>
    <x v="6"/>
    <s v="Já Pago"/>
    <d v="2013-07-26T00:00:00"/>
    <s v="2013.07"/>
    <x v="3"/>
    <s v="HIDRAULICA"/>
    <x v="41"/>
    <x v="26"/>
    <n v="2"/>
    <s v="un"/>
    <s v="Engate Branco para caixa acoplada"/>
    <n v="4.0199999999999996"/>
    <n v="8.0399999999999991"/>
  </r>
  <r>
    <x v="14"/>
    <x v="0"/>
    <d v="2013-07-28T00:00:00"/>
    <d v="2013-07-28T00:00:00"/>
    <s v="Já Entregue"/>
    <x v="33"/>
    <x v="6"/>
    <s v="Já Pago"/>
    <d v="2013-07-26T00:00:00"/>
    <s v="2013.07"/>
    <x v="3"/>
    <s v="FERRAMENTA"/>
    <x v="42"/>
    <x v="27"/>
    <n v="1"/>
    <s v="un"/>
    <s v="Bota Couro Bico Aco"/>
    <n v="47.6"/>
    <n v="47.6"/>
  </r>
  <r>
    <x v="14"/>
    <x v="0"/>
    <d v="2013-07-28T00:00:00"/>
    <d v="2013-07-28T00:00:00"/>
    <s v="Já Entregue"/>
    <x v="33"/>
    <x v="6"/>
    <s v="Já Pago"/>
    <d v="2013-07-26T00:00:00"/>
    <s v="2013.07"/>
    <x v="3"/>
    <s v="HIDRAULICA"/>
    <x v="43"/>
    <x v="28"/>
    <n v="2"/>
    <s v="un"/>
    <s v="Bacia p/ cx acoplada"/>
    <n v="60.54"/>
    <n v="121.08"/>
  </r>
  <r>
    <x v="14"/>
    <x v="0"/>
    <d v="2013-07-28T00:00:00"/>
    <d v="2013-07-28T00:00:00"/>
    <s v="Já Entregue"/>
    <x v="33"/>
    <x v="6"/>
    <s v="Já Pago"/>
    <d v="2013-07-26T00:00:00"/>
    <s v="2013.07"/>
    <x v="3"/>
    <s v="HIDRAULICA"/>
    <x v="43"/>
    <x v="29"/>
    <n v="2"/>
    <s v="un"/>
    <s v="Caixa Acoplada Belize"/>
    <n v="109.36"/>
    <n v="218.72"/>
  </r>
  <r>
    <x v="11"/>
    <x v="0"/>
    <d v="2013-07-30T00:00:00"/>
    <d v="2013-07-30T00:00:00"/>
    <s v="Já Entregue"/>
    <x v="34"/>
    <x v="6"/>
    <s v="Já Pago"/>
    <d v="2013-07-30T00:00:00"/>
    <s v="2013.07"/>
    <x v="3"/>
    <s v="LAJE"/>
    <x v="44"/>
    <x v="30"/>
    <n v="50"/>
    <s v="pc"/>
    <s v="Calha U"/>
    <n v="1.7"/>
    <n v="85"/>
  </r>
  <r>
    <x v="13"/>
    <x v="0"/>
    <d v="2013-07-31T00:00:00"/>
    <d v="2013-07-31T00:00:00"/>
    <s v="Já Entregue"/>
    <x v="35"/>
    <x v="6"/>
    <s v="Já Pago"/>
    <d v="2013-07-31T00:00:00"/>
    <s v="2013.07"/>
    <x v="3"/>
    <s v="MATERIAL BASICO"/>
    <x v="30"/>
    <x v="14"/>
    <n v="5"/>
    <s v="sc"/>
    <s v="Cimento 50kg"/>
    <n v="20"/>
    <n v="100"/>
  </r>
  <r>
    <x v="11"/>
    <x v="0"/>
    <d v="2013-08-01T00:00:00"/>
    <d v="2013-08-01T00:00:00"/>
    <s v="Já Entregue"/>
    <x v="11"/>
    <x v="7"/>
    <s v="Já Pago"/>
    <d v="2013-08-01T00:00:00"/>
    <s v="2013.08"/>
    <x v="3"/>
    <s v="LAJE"/>
    <x v="45"/>
    <x v="31"/>
    <n v="1"/>
    <s v="pc"/>
    <s v="Viga 2.0m"/>
    <n v="15"/>
    <n v="15"/>
  </r>
  <r>
    <x v="11"/>
    <x v="0"/>
    <d v="2013-08-01T00:00:00"/>
    <d v="2013-08-01T00:00:00"/>
    <s v="Já Entregue"/>
    <x v="11"/>
    <x v="7"/>
    <s v="Já Pago"/>
    <d v="2013-08-01T00:00:00"/>
    <s v="2013.08"/>
    <x v="3"/>
    <s v="LAJE"/>
    <x v="45"/>
    <x v="31"/>
    <n v="2"/>
    <s v="pc"/>
    <s v="Viga 1.0m"/>
    <n v="6"/>
    <n v="12"/>
  </r>
  <r>
    <x v="11"/>
    <x v="0"/>
    <d v="2013-08-01T00:00:00"/>
    <d v="2013-08-01T00:00:00"/>
    <s v="Já Entregue"/>
    <x v="11"/>
    <x v="7"/>
    <s v="Já Pago"/>
    <d v="2013-08-01T00:00:00"/>
    <s v="2013.08"/>
    <x v="3"/>
    <s v="LAJE"/>
    <x v="45"/>
    <x v="31"/>
    <n v="1"/>
    <s v="pc"/>
    <s v="Viga 3.0m"/>
    <n v="45"/>
    <n v="45"/>
  </r>
  <r>
    <x v="11"/>
    <x v="0"/>
    <d v="2013-08-01T00:00:00"/>
    <d v="2013-08-01T00:00:00"/>
    <s v="Já Entregue"/>
    <x v="11"/>
    <x v="7"/>
    <s v="Já Pago"/>
    <d v="2013-08-01T00:00:00"/>
    <s v="2013.08"/>
    <x v="3"/>
    <s v="LAJE"/>
    <x v="45"/>
    <x v="31"/>
    <n v="1"/>
    <s v="pc"/>
    <s v="Viga 2.5m"/>
    <n v="25"/>
    <n v="25"/>
  </r>
  <r>
    <x v="11"/>
    <x v="0"/>
    <d v="2013-08-01T00:00:00"/>
    <d v="2013-08-01T00:00:00"/>
    <s v="Já Entregue"/>
    <x v="11"/>
    <x v="7"/>
    <s v="Já Pago"/>
    <d v="2013-08-01T00:00:00"/>
    <s v="2013.08"/>
    <x v="3"/>
    <s v="LAJE"/>
    <x v="46"/>
    <x v="32"/>
    <n v="8"/>
    <s v="m"/>
    <s v="Coluna 4m 7x5"/>
    <n v="11"/>
    <n v="88"/>
  </r>
  <r>
    <x v="11"/>
    <x v="0"/>
    <d v="2013-08-01T00:00:00"/>
    <d v="2013-08-01T00:00:00"/>
    <s v="Já Entregue"/>
    <x v="11"/>
    <x v="7"/>
    <s v="Já Pago"/>
    <d v="2013-08-01T00:00:00"/>
    <s v="2013.08"/>
    <x v="3"/>
    <s v="LAJE"/>
    <x v="46"/>
    <x v="21"/>
    <n v="15"/>
    <s v="m"/>
    <s v="Trelica"/>
    <n v="4.5"/>
    <n v="67.5"/>
  </r>
  <r>
    <x v="11"/>
    <x v="0"/>
    <d v="2013-08-01T00:00:00"/>
    <d v="2013-08-01T00:00:00"/>
    <s v="Já Entregue"/>
    <x v="11"/>
    <x v="7"/>
    <s v="Já Pago"/>
    <d v="2013-08-01T00:00:00"/>
    <s v="2013.08"/>
    <x v="3"/>
    <s v="MATERIAL BASICO"/>
    <x v="47"/>
    <x v="33"/>
    <n v="150"/>
    <s v="un"/>
    <s v="Tijolo Branco"/>
    <n v="0.18"/>
    <n v="27"/>
  </r>
  <r>
    <x v="11"/>
    <x v="0"/>
    <d v="2013-08-01T00:00:00"/>
    <d v="2013-08-01T00:00:00"/>
    <s v="Já Entregue"/>
    <x v="11"/>
    <x v="7"/>
    <s v="Já Pago"/>
    <d v="2013-08-01T00:00:00"/>
    <s v="2013.08"/>
    <x v="3"/>
    <s v="ALUGUEL"/>
    <x v="48"/>
    <x v="34"/>
    <n v="1"/>
    <s v="vb"/>
    <s v="Andaime 0,25 por dia - 16"/>
    <n v="180"/>
    <n v="180"/>
  </r>
  <r>
    <x v="15"/>
    <x v="0"/>
    <s v="02/082/013"/>
    <d v="2013-08-02T00:00:00"/>
    <s v="Já Entregue"/>
    <x v="36"/>
    <x v="7"/>
    <s v="Já Pago"/>
    <d v="2013-08-02T00:00:00"/>
    <s v="2013.08"/>
    <x v="3"/>
    <s v="MATERIAL BASICO"/>
    <x v="30"/>
    <x v="14"/>
    <n v="5"/>
    <s v="sc"/>
    <s v="Cimento 50kg"/>
    <n v="21"/>
    <n v="105"/>
  </r>
  <r>
    <x v="16"/>
    <x v="0"/>
    <d v="2013-08-05T00:00:00"/>
    <d v="2013-08-05T00:00:00"/>
    <s v="Já Entregue"/>
    <x v="37"/>
    <x v="7"/>
    <s v="Já Pago"/>
    <d v="2013-08-05T00:00:00"/>
    <s v="2013.08"/>
    <x v="3"/>
    <s v="MATERIAL BASICO"/>
    <x v="47"/>
    <x v="33"/>
    <n v="420"/>
    <s v="un"/>
    <s v="Tijolo Branco"/>
    <n v="0.16"/>
    <n v="67.2"/>
  </r>
  <r>
    <x v="17"/>
    <x v="0"/>
    <d v="2013-08-05T00:00:00"/>
    <d v="2013-08-05T00:00:00"/>
    <s v="Já Entregue"/>
    <x v="37"/>
    <x v="7"/>
    <s v="Já Pago"/>
    <d v="2013-08-05T00:00:00"/>
    <s v="2013.08"/>
    <x v="3"/>
    <s v="MATERIAL BASICO"/>
    <x v="30"/>
    <x v="14"/>
    <n v="5"/>
    <s v="sc"/>
    <s v="Cimento 50kg"/>
    <n v="21"/>
    <n v="105"/>
  </r>
  <r>
    <x v="11"/>
    <x v="0"/>
    <d v="2013-08-05T00:00:00"/>
    <d v="2013-08-05T00:00:00"/>
    <s v="Já Entregue"/>
    <x v="37"/>
    <x v="7"/>
    <s v="Já Pago"/>
    <d v="2013-08-05T00:00:00"/>
    <s v="2013.08"/>
    <x v="3"/>
    <s v="LAJE"/>
    <x v="49"/>
    <x v="35"/>
    <n v="110"/>
    <s v="pc"/>
    <s v="Canaleta L 33x13cm "/>
    <n v="1.4"/>
    <n v="154"/>
  </r>
  <r>
    <x v="11"/>
    <x v="0"/>
    <d v="2013-08-05T00:00:00"/>
    <d v="2013-08-05T00:00:00"/>
    <s v="Já Entregue"/>
    <x v="37"/>
    <x v="7"/>
    <s v="Já Pago"/>
    <d v="2013-08-05T00:00:00"/>
    <s v="2013.08"/>
    <x v="3"/>
    <s v="LAJE"/>
    <x v="45"/>
    <x v="31"/>
    <n v="1"/>
    <s v="pc"/>
    <s v="Viga 3.0m"/>
    <n v="30"/>
    <n v="30"/>
  </r>
  <r>
    <x v="15"/>
    <x v="0"/>
    <d v="2013-08-06T00:00:00"/>
    <d v="2013-08-06T00:00:00"/>
    <s v="Já Entregue"/>
    <x v="38"/>
    <x v="7"/>
    <s v="Já Pago"/>
    <d v="2013-08-06T00:00:00"/>
    <s v="2013.08"/>
    <x v="3"/>
    <s v="MATERIAL BASICO"/>
    <x v="30"/>
    <x v="14"/>
    <n v="5"/>
    <s v="sc"/>
    <s v="Cimento 50kg"/>
    <n v="21"/>
    <n v="105"/>
  </r>
  <r>
    <x v="11"/>
    <x v="0"/>
    <d v="2013-08-07T00:00:00"/>
    <d v="2013-08-08T00:00:00"/>
    <s v="Já Entregue"/>
    <x v="39"/>
    <x v="7"/>
    <s v="Já Pago"/>
    <d v="2013-08-07T00:00:00"/>
    <s v="2013.08"/>
    <x v="3"/>
    <s v="ALUGUEL"/>
    <x v="50"/>
    <x v="36"/>
    <n v="1"/>
    <s v="vb"/>
    <s v="Pontalete .25 por dia - 32"/>
    <n v="144"/>
    <n v="144"/>
  </r>
  <r>
    <x v="7"/>
    <x v="0"/>
    <d v="2013-08-08T00:00:00"/>
    <d v="2013-08-08T00:00:00"/>
    <s v="Já Entregue"/>
    <x v="12"/>
    <x v="7"/>
    <s v="Já Pago"/>
    <d v="2013-08-08T00:00:00"/>
    <s v="2013.08"/>
    <x v="3"/>
    <s v="TELHADO"/>
    <x v="51"/>
    <x v="37"/>
    <n v="3"/>
    <s v="kg"/>
    <s v="Prego 3/8&quot;"/>
    <n v="8"/>
    <n v="24"/>
  </r>
  <r>
    <x v="7"/>
    <x v="0"/>
    <d v="2013-08-08T00:00:00"/>
    <d v="2013-08-08T00:00:00"/>
    <s v="Já Entregue"/>
    <x v="12"/>
    <x v="7"/>
    <s v="Já Pago"/>
    <d v="2013-08-08T00:00:00"/>
    <s v="2013.08"/>
    <x v="3"/>
    <s v="MATERIAL BASICO"/>
    <x v="52"/>
    <x v="38"/>
    <n v="1"/>
    <s v="un"/>
    <s v="Serra starret"/>
    <n v="4"/>
    <n v="4"/>
  </r>
  <r>
    <x v="7"/>
    <x v="0"/>
    <d v="2013-08-08T00:00:00"/>
    <d v="2013-08-08T00:00:00"/>
    <s v="Já Entregue"/>
    <x v="12"/>
    <x v="7"/>
    <s v="Já Pago"/>
    <d v="2013-08-08T00:00:00"/>
    <s v="2013.08"/>
    <x v="3"/>
    <s v="MATERIAL BASICO"/>
    <x v="53"/>
    <x v="39"/>
    <n v="1"/>
    <s v="un"/>
    <s v="Arame Cozido"/>
    <n v="8"/>
    <n v="8"/>
  </r>
  <r>
    <x v="6"/>
    <x v="0"/>
    <d v="2013-08-08T00:00:00"/>
    <d v="2013-08-08T00:00:00"/>
    <s v="Já Entregue"/>
    <x v="12"/>
    <x v="7"/>
    <s v="Já Pago"/>
    <d v="2013-08-08T00:00:00"/>
    <s v="2013.08"/>
    <x v="3"/>
    <s v="MATERIAL BASICO"/>
    <x v="27"/>
    <x v="11"/>
    <n v="15"/>
    <s v="m3"/>
    <s v="Areia Media"/>
    <n v="20"/>
    <n v="300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Adaptador Soldavel caixa d'agua 50x1 1/2"/>
    <n v="14.9"/>
    <n v="13.214140016672875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Adaptador Soldavel caixa d'agua 20x1/2"/>
    <n v="6.9"/>
    <n v="6.11929973926462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6"/>
    <s v="un"/>
    <s v="Adaptador Soldavel curto 25x3/4 "/>
    <n v="0.5"/>
    <n v="2.6605651040280955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1"/>
    <n v="1"/>
    <s v="un"/>
    <s v="Adesivo Plastico 75g"/>
    <n v="3.5"/>
    <n v="3.1039926213661113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1"/>
    <n v="1"/>
    <s v="un"/>
    <s v="Boia Caixa d'agua 1/2x3/4"/>
    <n v="5.9"/>
    <n v="5.2324447045885885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2"/>
    <s v="un"/>
    <s v="Bucha Longa 50x40"/>
    <n v="1"/>
    <n v="1.7737100693520638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Bucha Longa 50x32"/>
    <n v="3.6"/>
    <n v="3.1926781248337148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Bucha 32x25"/>
    <n v="0.5"/>
    <n v="0.44342751733801594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Bucha Longa 50x25"/>
    <n v="2.1"/>
    <n v="1.8623955728196668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56"/>
    <x v="40"/>
    <n v="30"/>
    <s v="un"/>
    <s v="Caixa Amarela 4x2"/>
    <n v="1"/>
    <n v="26.605651040280954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Caixa d'agua 1000L"/>
    <n v="285.89999999999998"/>
    <n v="253.55185441387749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56"/>
    <x v="42"/>
    <n v="1"/>
    <s v="un"/>
    <s v="Caixa Cosern Monofasica"/>
    <n v="22"/>
    <n v="19.510810762872701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56"/>
    <x v="42"/>
    <n v="8"/>
    <s v="un"/>
    <s v="Caixa Passagem"/>
    <n v="3.3"/>
    <n v="23.412972915447238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7"/>
    <x v="42"/>
    <n v="2"/>
    <s v="un"/>
    <s v="Caixa Sifonada 100x100x50"/>
    <n v="7.9"/>
    <n v="14.012309547881303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58"/>
    <x v="43"/>
    <n v="100"/>
    <s v="un"/>
    <s v="Conduite 25mm"/>
    <n v="1.2"/>
    <n v="106.42260416112381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Cap Soldavel 20mm"/>
    <n v="0.5"/>
    <n v="0.44342751733801594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59"/>
    <x v="44"/>
    <n v="1"/>
    <s v="un"/>
    <s v="Conector Antena c/ Placa "/>
    <n v="3.4"/>
    <n v="3.0153071178985082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59"/>
    <x v="44"/>
    <n v="1"/>
    <s v="un"/>
    <s v="Conector Hast 1/2x5/8"/>
    <n v="1.8"/>
    <n v="1.5963390624168574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Curva 90 Soldavel 50mm"/>
    <n v="8.5"/>
    <n v="7.5382677947462708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0"/>
    <x v="45"/>
    <n v="1"/>
    <s v="un"/>
    <s v="Disjuntor Branco Unipolar 10A"/>
    <n v="9"/>
    <n v="7.9816953120842866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0"/>
    <x v="45"/>
    <n v="1"/>
    <s v="un"/>
    <s v="Disjuntor Monofasico 25A "/>
    <n v="9.5"/>
    <n v="8.4251228294223033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0"/>
    <x v="45"/>
    <n v="2"/>
    <s v="un"/>
    <s v="Disjuntor 20A"/>
    <n v="11.9"/>
    <n v="21.107149825289557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0"/>
    <x v="45"/>
    <n v="2"/>
    <s v="un"/>
    <s v="Disjuntor 25A"/>
    <n v="11.9"/>
    <n v="21.107149825289557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1"/>
    <x v="46"/>
    <n v="6"/>
    <s v="un"/>
    <s v="Duas Tomadas 2P+T"/>
    <n v="6.99"/>
    <n v="37.19470015431277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2"/>
    <x v="47"/>
    <n v="300"/>
    <s v="un"/>
    <s v="Fio Flexivel 1.5mm"/>
    <n v="0.65"/>
    <n v="172.93673176182619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2"/>
    <x v="47"/>
    <n v="300"/>
    <s v="un"/>
    <s v="Fio Flexivel 2.5mm"/>
    <n v="0.85"/>
    <n v="226.14803384238812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2"/>
    <x v="47"/>
    <n v="80"/>
    <s v="un"/>
    <s v="Fio Flexivel 4.0mm"/>
    <n v="1.99"/>
    <n v="141.18732152042426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2"/>
    <x v="47"/>
    <n v="36"/>
    <s v="un"/>
    <s v="Fio Flexivel 6.0mm "/>
    <n v="2.6"/>
    <n v="83.009631245676587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3"/>
    <x v="48"/>
    <n v="2"/>
    <s v="un"/>
    <s v="Fita isolante"/>
    <n v="6"/>
    <n v="10.642260416112382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4"/>
    <x v="49"/>
    <n v="1"/>
    <s v="un"/>
    <s v="Haste de Cobre 1.20 - 10.5mm"/>
    <n v="12.9"/>
    <n v="11.44042994732081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5"/>
    <x v="50"/>
    <n v="2"/>
    <s v="un"/>
    <s v="Interruptor Bipolar 25A"/>
    <n v="16.899999999999999"/>
    <n v="29.975700172049873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5"/>
    <x v="50"/>
    <n v="1"/>
    <s v="un"/>
    <s v="Interruptor Duplo Simles"/>
    <n v="5.2"/>
    <n v="4.6116461803153657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5"/>
    <x v="50"/>
    <n v="2"/>
    <s v="un"/>
    <s v="Interruptor Simples + Tomada"/>
    <n v="8.9"/>
    <n v="15.786019617233368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5"/>
    <x v="50"/>
    <n v="2"/>
    <s v="un"/>
    <s v="Interruptor Simples    "/>
    <n v="3.5"/>
    <n v="6.207985242732222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2"/>
    <s v="un"/>
    <s v="Joelho 90 100mm esgoto"/>
    <n v="3.9"/>
    <n v="6.917469270473048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10"/>
    <s v="un"/>
    <s v="Joelho 90 40mm esgoto"/>
    <n v="1"/>
    <n v="8.8685503467603191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5"/>
    <s v="un"/>
    <s v="Joelho 90 20mm Soldavel "/>
    <n v="0.6"/>
    <n v="2.6605651040280955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5"/>
    <s v="un"/>
    <s v="Joelho 90 25mm Soldavel "/>
    <n v="0.7"/>
    <n v="3.1039926213661113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Joelho 90 32mm Soldavel"/>
    <n v="1.6"/>
    <n v="1.4189680554816511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1"/>
    <s v="un"/>
    <s v="Joelho 90 25x1/2 LRM"/>
    <n v="3"/>
    <n v="29.266216144309052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4"/>
    <s v="un"/>
    <s v="Luva 100mm Esgoto"/>
    <n v="3.9"/>
    <n v="13.83493854094609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2"/>
    <s v="un"/>
    <s v="Luva 25mmx1/2 "/>
    <n v="1"/>
    <n v="1.7737100693520638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6"/>
    <x v="51"/>
    <n v="1"/>
    <s v="un"/>
    <s v="Placa Cega"/>
    <n v="1.5"/>
    <n v="1.3302825520140478"/>
  </r>
  <r>
    <x v="18"/>
    <x v="0"/>
    <d v="2013-08-08T00:00:00"/>
    <d v="2013-08-08T00:00:00"/>
    <s v="Já Entregue"/>
    <x v="12"/>
    <x v="7"/>
    <s v="Já Pago"/>
    <d v="2013-08-08T00:00:00"/>
    <s v="2013.08"/>
    <x v="3"/>
    <s v="TELHADO"/>
    <x v="51"/>
    <x v="37"/>
    <n v="1"/>
    <s v="un"/>
    <s v="Prego 1.1/4x14"/>
    <n v="9.9"/>
    <n v="8.7798648432927155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52"/>
    <n v="1"/>
    <s v="un"/>
    <s v="Registro de Esfera 50mm Soldavel"/>
    <n v="16.899999999999999"/>
    <n v="14.98785008602493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52"/>
    <n v="2"/>
    <s v="un"/>
    <s v="Registro Gaveta Luxo 3/4"/>
    <n v="35.9"/>
    <n v="63.676191489739082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52"/>
    <n v="2"/>
    <s v="un"/>
    <s v="Registro Pressao 1/2"/>
    <n v="26.9"/>
    <n v="47.712800865570507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2"/>
    <s v="un"/>
    <s v="Te 50mm Esgoto"/>
    <n v="4.5"/>
    <n v="7.981695312084286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2"/>
    <s v="un"/>
    <s v="Te 100x50mm Esgoto"/>
    <n v="8.9"/>
    <n v="15.786019617233368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40"/>
    <n v="1"/>
    <s v="un"/>
    <s v="Te 50x25mm Esgoto"/>
    <n v="4.9000000000000004"/>
    <n v="4.34558966991255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3"/>
    <s v="un"/>
    <s v="Te 25mm Soldavel"/>
    <n v="1"/>
    <n v="2.6605651040280955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40"/>
    <n v="1"/>
    <s v="un"/>
    <s v="Te 25x/1/2 LRM"/>
    <n v="4.7"/>
    <n v="4.1682186629773499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1"/>
    <x v="46"/>
    <n v="15"/>
    <s v="un"/>
    <s v="Tomada Simples"/>
    <n v="5.2"/>
    <n v="69.174692704730489"/>
  </r>
  <r>
    <x v="18"/>
    <x v="0"/>
    <d v="2013-08-08T00:00:00"/>
    <d v="2013-08-08T00:00:00"/>
    <s v="Já Entregue"/>
    <x v="12"/>
    <x v="7"/>
    <s v="Já Pago"/>
    <d v="2013-08-08T00:00:00"/>
    <s v="2013.08"/>
    <x v="3"/>
    <s v="ELETRICA"/>
    <x v="61"/>
    <x v="46"/>
    <n v="1"/>
    <s v="un"/>
    <s v="Tomada Telefone"/>
    <n v="7.9"/>
    <n v="7.006154773940651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53"/>
    <n v="14"/>
    <s v="un"/>
    <s v="Tubo 100mm"/>
    <n v="8.5"/>
    <n v="105.53574912644778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53"/>
    <n v="20"/>
    <s v="un"/>
    <s v="Tubo 20mm"/>
    <n v="1.8"/>
    <n v="31.92678124833714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53"/>
    <n v="18"/>
    <s v="un"/>
    <s v="Tubo 25mm"/>
    <n v="2.8"/>
    <n v="44.697493747672006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4"/>
    <x v="53"/>
    <n v="4"/>
    <s v="un"/>
    <s v="Tubo 32mm"/>
    <n v="5.9"/>
    <n v="20.929778818354354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53"/>
    <n v="16"/>
    <s v="un"/>
    <s v="Tubo 40mm"/>
    <n v="3.2"/>
    <n v="45.406977775412834"/>
  </r>
  <r>
    <x v="18"/>
    <x v="0"/>
    <d v="2013-08-08T00:00:00"/>
    <d v="2013-08-08T00:00:00"/>
    <s v="Já Entregue"/>
    <x v="12"/>
    <x v="7"/>
    <s v="Já Pago"/>
    <d v="2013-08-08T00:00:00"/>
    <s v="2013.08"/>
    <x v="3"/>
    <s v="HIDRAULICA"/>
    <x v="55"/>
    <x v="53"/>
    <n v="1"/>
    <s v="un"/>
    <s v="Tubo 50mm"/>
    <n v="9.8000000000000007"/>
    <n v="8.691179339825112"/>
  </r>
  <r>
    <x v="8"/>
    <x v="0"/>
    <d v="2013-08-09T00:00:00"/>
    <d v="2013-08-09T00:00:00"/>
    <s v="Já Entregue"/>
    <x v="40"/>
    <x v="7"/>
    <s v="Já Pago"/>
    <d v="2013-08-09T00:00:00"/>
    <s v="2013.08"/>
    <x v="3"/>
    <s v="TELHADO"/>
    <x v="67"/>
    <x v="54"/>
    <n v="321"/>
    <s v="m"/>
    <s v="Caibros"/>
    <n v="2.71"/>
    <n v="869.91"/>
  </r>
  <r>
    <x v="19"/>
    <x v="0"/>
    <d v="2013-08-09T00:00:00"/>
    <d v="2013-08-09T00:00:00"/>
    <s v="Já Entregue"/>
    <x v="40"/>
    <x v="7"/>
    <s v="Já Pago"/>
    <d v="2013-09-09T00:00:00"/>
    <s v="2013.09"/>
    <x v="3"/>
    <s v="MATERIAL BASICO"/>
    <x v="30"/>
    <x v="14"/>
    <n v="50"/>
    <s v="sc"/>
    <s v="Cimento 50kg"/>
    <n v="19.5"/>
    <n v="975"/>
  </r>
  <r>
    <x v="20"/>
    <x v="0"/>
    <d v="2013-08-10T00:00:00"/>
    <d v="2013-08-10T00:00:00"/>
    <s v="Já Entregue"/>
    <x v="41"/>
    <x v="8"/>
    <s v="Já Pago"/>
    <d v="2013-09-09T00:00:00"/>
    <s v="2013.09"/>
    <x v="3"/>
    <s v="ALUGUEL"/>
    <x v="68"/>
    <x v="55"/>
    <n v="1"/>
    <s v="vb"/>
    <s v="Betoneira 400l"/>
    <n v="384.85"/>
    <n v="384.85"/>
  </r>
  <r>
    <x v="21"/>
    <x v="0"/>
    <d v="2013-08-11T00:00:00"/>
    <d v="2013-08-21T00:00:00"/>
    <s v="Já Entregue"/>
    <x v="42"/>
    <x v="7"/>
    <s v="Já Pago"/>
    <d v="2013-08-11T00:00:00"/>
    <s v="2013.08"/>
    <x v="3"/>
    <s v="PISO"/>
    <x v="69"/>
    <x v="56"/>
    <n v="140"/>
    <s v="m"/>
    <s v="Ceramica 45x45 "/>
    <n v="11.6"/>
    <n v="1624"/>
  </r>
  <r>
    <x v="21"/>
    <x v="0"/>
    <d v="2013-08-11T00:00:00"/>
    <d v="2013-08-11T00:00:00"/>
    <s v="Já Entregue"/>
    <x v="42"/>
    <x v="7"/>
    <s v="Já Pago"/>
    <d v="2013-08-11T00:00:00"/>
    <s v="2013.08"/>
    <x v="3"/>
    <s v="ESQUADRIAS"/>
    <x v="70"/>
    <x v="57"/>
    <n v="2"/>
    <s v="pc"/>
    <s v="Fechadura Porta"/>
    <n v="24.12"/>
    <n v="48.24"/>
  </r>
  <r>
    <x v="21"/>
    <x v="0"/>
    <d v="2013-08-11T00:00:00"/>
    <d v="2013-08-11T00:00:00"/>
    <s v="Já Entregue"/>
    <x v="42"/>
    <x v="7"/>
    <s v="Já Pago"/>
    <d v="2013-08-11T00:00:00"/>
    <s v="2013.08"/>
    <x v="3"/>
    <s v="ESQUADRIAS"/>
    <x v="70"/>
    <x v="57"/>
    <n v="2"/>
    <s v="pc"/>
    <s v="Fechadura Porta"/>
    <n v="24.12"/>
    <n v="48.24"/>
  </r>
  <r>
    <x v="21"/>
    <x v="0"/>
    <d v="2013-08-11T00:00:00"/>
    <d v="2013-08-11T00:00:00"/>
    <s v="Já Entregue"/>
    <x v="42"/>
    <x v="7"/>
    <s v="Já Pago"/>
    <d v="2013-08-11T00:00:00"/>
    <s v="2013.08"/>
    <x v="3"/>
    <s v="ESQUADRIAS"/>
    <x v="70"/>
    <x v="57"/>
    <n v="1"/>
    <s v="pc"/>
    <s v="Fechadura Porta"/>
    <n v="38.07"/>
    <n v="38.07"/>
  </r>
  <r>
    <x v="21"/>
    <x v="0"/>
    <d v="2013-08-11T00:00:00"/>
    <d v="2013-08-11T00:00:00"/>
    <s v="Já Entregue"/>
    <x v="42"/>
    <x v="7"/>
    <s v="Já Pago"/>
    <d v="2013-08-11T00:00:00"/>
    <s v="2013.08"/>
    <x v="3"/>
    <s v="ESQUADRIAS"/>
    <x v="70"/>
    <x v="57"/>
    <n v="1"/>
    <s v="pc"/>
    <s v="Fechadura Porta"/>
    <n v="29.48"/>
    <n v="29.48"/>
  </r>
  <r>
    <x v="21"/>
    <x v="0"/>
    <d v="2013-08-11T00:00:00"/>
    <d v="2013-08-11T00:00:00"/>
    <s v="Já Entregue"/>
    <x v="42"/>
    <x v="7"/>
    <s v="Já Pago"/>
    <d v="2013-08-11T00:00:00"/>
    <s v="2013.08"/>
    <x v="3"/>
    <s v="ELETRICA"/>
    <x v="65"/>
    <x v="50"/>
    <n v="3"/>
    <s v="pc"/>
    <s v="Interrupptor paralelo c/ 3 secoes "/>
    <n v="12.92"/>
    <n v="38.76"/>
  </r>
  <r>
    <x v="21"/>
    <x v="0"/>
    <d v="2013-08-11T00:00:00"/>
    <d v="2013-08-11T00:00:00"/>
    <s v="Já Entregue"/>
    <x v="42"/>
    <x v="7"/>
    <s v="Já Pago"/>
    <d v="2013-08-11T00:00:00"/>
    <s v="2013.08"/>
    <x v="3"/>
    <s v="FERRAMENTA"/>
    <x v="71"/>
    <x v="58"/>
    <n v="1"/>
    <s v="pc"/>
    <s v="Chave teste"/>
    <n v="11.9"/>
    <n v="11.9"/>
  </r>
  <r>
    <x v="21"/>
    <x v="0"/>
    <d v="2013-08-11T00:00:00"/>
    <d v="2013-08-11T00:00:00"/>
    <s v="Já Entregue"/>
    <x v="42"/>
    <x v="7"/>
    <s v="Já Pago"/>
    <d v="2013-08-11T00:00:00"/>
    <s v="2013.08"/>
    <x v="3"/>
    <s v="ESQUADRIAS"/>
    <x v="72"/>
    <x v="59"/>
    <n v="4"/>
    <s v="pc"/>
    <s v="Dobradica p/ Porta Laminada"/>
    <n v="12.12"/>
    <n v="48.48"/>
  </r>
  <r>
    <x v="21"/>
    <x v="0"/>
    <d v="2013-08-11T00:00:00"/>
    <d v="2013-08-11T00:00:00"/>
    <s v="Já Entregue"/>
    <x v="42"/>
    <x v="7"/>
    <s v="Já Pago"/>
    <d v="2013-08-11T00:00:00"/>
    <s v="2013.08"/>
    <x v="3"/>
    <s v="ESQUADRIAS"/>
    <x v="72"/>
    <x v="59"/>
    <n v="1"/>
    <s v="pc"/>
    <s v="Dobradica c/ Anel"/>
    <n v="18.09"/>
    <n v="18.09"/>
  </r>
  <r>
    <x v="22"/>
    <x v="0"/>
    <d v="2013-08-11T00:00:00"/>
    <d v="2013-10-17T00:00:00"/>
    <s v="Já Entregue"/>
    <x v="43"/>
    <x v="9"/>
    <s v="Já Pago"/>
    <d v="2013-10-17T00:00:00"/>
    <s v="2013.10"/>
    <x v="3"/>
    <s v="ESQUADRIAS"/>
    <x v="73"/>
    <x v="60"/>
    <n v="1"/>
    <s v="pc"/>
    <s v="Portao Ferro 2,20mx 3.0m"/>
    <n v="830"/>
    <n v="830"/>
  </r>
  <r>
    <x v="23"/>
    <x v="0"/>
    <d v="2013-11-05T00:00:00"/>
    <d v="2013-11-05T00:00:00"/>
    <s v="Já Entregue"/>
    <x v="44"/>
    <x v="10"/>
    <s v="Já Pago"/>
    <d v="2013-11-05T00:00:00"/>
    <s v="2013.11"/>
    <x v="3"/>
    <s v="PINTURA"/>
    <x v="74"/>
    <x v="61"/>
    <n v="1"/>
    <s v="vb"/>
    <s v="Tintas"/>
    <n v="583"/>
    <n v="583"/>
  </r>
  <r>
    <x v="24"/>
    <x v="0"/>
    <d v="2013-08-14T00:00:00"/>
    <d v="2013-08-20T00:00:00"/>
    <s v="Já Entregue"/>
    <x v="45"/>
    <x v="7"/>
    <s v="Já Pago"/>
    <d v="2013-08-20T00:00:00"/>
    <s v="2013.08"/>
    <x v="3"/>
    <s v="TELHADO"/>
    <x v="75"/>
    <x v="62"/>
    <n v="3500"/>
    <s v="un"/>
    <s v="Telha Colonial "/>
    <n v="0.33"/>
    <n v="1155"/>
  </r>
  <r>
    <x v="8"/>
    <x v="0"/>
    <d v="2013-08-13T00:00:00"/>
    <d v="2013-08-14T00:00:00"/>
    <s v="Já Entregue"/>
    <x v="46"/>
    <x v="7"/>
    <s v="Já Pago"/>
    <d v="2013-08-13T00:00:00"/>
    <s v="2013.08"/>
    <x v="3"/>
    <s v="TELHADO"/>
    <x v="76"/>
    <x v="63"/>
    <n v="30.5"/>
    <s v="m"/>
    <s v="Angelim Serrado em Vigas de 5x11cm"/>
    <n v="9.8849999999999998"/>
    <n v="301.49250000000001"/>
  </r>
  <r>
    <x v="8"/>
    <x v="0"/>
    <d v="2013-08-13T00:00:00"/>
    <d v="2013-08-14T00:00:00"/>
    <s v="Já Entregue"/>
    <x v="46"/>
    <x v="7"/>
    <s v="Já Pago"/>
    <d v="2013-08-13T00:00:00"/>
    <s v="2013.08"/>
    <x v="3"/>
    <s v="TELHADO"/>
    <x v="76"/>
    <x v="64"/>
    <n v="26"/>
    <s v="m"/>
    <s v="Angelim Serrado em Vigas de 5x18cm"/>
    <n v="16.8"/>
    <n v="436.8"/>
  </r>
  <r>
    <x v="8"/>
    <x v="0"/>
    <d v="2013-08-13T00:00:00"/>
    <d v="2013-08-14T00:00:00"/>
    <s v="Já Entregue"/>
    <x v="46"/>
    <x v="7"/>
    <s v="Já Pago"/>
    <d v="2013-08-13T00:00:00"/>
    <s v="2013.08"/>
    <x v="3"/>
    <s v="TELHADO"/>
    <x v="77"/>
    <x v="65"/>
    <n v="34.5"/>
    <s v="m"/>
    <s v="Angelim Serrado em Vigas de 5x6Cm"/>
    <n v="5.8"/>
    <n v="200.1"/>
  </r>
  <r>
    <x v="8"/>
    <x v="0"/>
    <d v="2013-08-13T00:00:00"/>
    <d v="2013-08-14T00:00:00"/>
    <s v="Já Entregue"/>
    <x v="46"/>
    <x v="7"/>
    <s v="Já Pago"/>
    <d v="2013-08-13T00:00:00"/>
    <s v="2013.08"/>
    <x v="3"/>
    <s v="TELHADO"/>
    <x v="78"/>
    <x v="66"/>
    <n v="250"/>
    <s v="m"/>
    <s v="Macaranduba Serrada em Ripas"/>
    <n v="1.2749999999999999"/>
    <n v="318.75"/>
  </r>
  <r>
    <x v="25"/>
    <x v="0"/>
    <d v="2013-10-18T00:00:00"/>
    <d v="2013-10-18T00:00:00"/>
    <s v="Já Entregue"/>
    <x v="47"/>
    <x v="9"/>
    <s v="Já Pago"/>
    <d v="2013-10-18T00:00:00"/>
    <s v="2013.10"/>
    <x v="3"/>
    <s v="HIDRAULICA"/>
    <x v="43"/>
    <x v="67"/>
    <n v="1"/>
    <s v="vb"/>
    <s v="PECAS DE GRANITO"/>
    <n v="500"/>
    <n v="500"/>
  </r>
  <r>
    <x v="26"/>
    <x v="0"/>
    <d v="2013-09-05T00:00:00"/>
    <d v="2013-09-05T00:00:00"/>
    <s v="Já Entregue"/>
    <x v="17"/>
    <x v="8"/>
    <s v="Já Pago"/>
    <d v="2013-09-05T00:00:00"/>
    <s v="2013.09"/>
    <x v="3"/>
    <s v="MATERIAL BASICO"/>
    <x v="30"/>
    <x v="14"/>
    <n v="5"/>
    <s v="sc"/>
    <s v="Cimento 50kg"/>
    <n v="21"/>
    <n v="105"/>
  </r>
  <r>
    <x v="27"/>
    <x v="1"/>
    <d v="2013-09-05T00:00:00"/>
    <d v="2013-09-01T00:00:00"/>
    <s v="Já Entregue"/>
    <x v="48"/>
    <x v="8"/>
    <s v="Já Pago"/>
    <d v="2013-09-01T00:00:00"/>
    <s v="2013.09"/>
    <x v="3"/>
    <s v="MATERIAL BASICO"/>
    <x v="79"/>
    <x v="68"/>
    <n v="30"/>
    <s v="sc"/>
    <s v="Gesso"/>
    <n v="11.5"/>
    <n v="345"/>
  </r>
  <r>
    <x v="26"/>
    <x v="2"/>
    <d v="2013-09-09T00:00:00"/>
    <d v="2013-09-09T00:00:00"/>
    <s v="Já Entregue"/>
    <x v="49"/>
    <x v="8"/>
    <s v="Já Pago"/>
    <d v="2013-09-09T00:00:00"/>
    <s v="2013.09"/>
    <x v="3"/>
    <s v="MATERIAL BASICO"/>
    <x v="30"/>
    <x v="14"/>
    <n v="5"/>
    <s v="sc"/>
    <s v="Cimento 50kg"/>
    <n v="21"/>
    <n v="105"/>
  </r>
  <r>
    <x v="10"/>
    <x v="3"/>
    <d v="2013-09-11T00:00:00"/>
    <d v="2013-09-11T00:00:00"/>
    <s v="Já Entregue"/>
    <x v="50"/>
    <x v="8"/>
    <s v="Já Pago"/>
    <d v="2013-09-11T00:00:00"/>
    <s v="2013.09"/>
    <x v="3"/>
    <s v="HIDRAULICA"/>
    <x v="55"/>
    <x v="69"/>
    <n v="1"/>
    <s v="un"/>
    <s v="Luva 50mm esgoto"/>
    <n v="2.5"/>
    <n v="2.5"/>
  </r>
  <r>
    <x v="10"/>
    <x v="3"/>
    <d v="2013-09-11T00:00:00"/>
    <d v="2013-09-11T00:00:00"/>
    <s v="Já Entregue"/>
    <x v="50"/>
    <x v="8"/>
    <s v="Já Pago"/>
    <d v="2013-09-11T00:00:00"/>
    <s v="2013.09"/>
    <x v="3"/>
    <s v="HIDRAULICA"/>
    <x v="80"/>
    <x v="53"/>
    <n v="2"/>
    <s v="m"/>
    <s v="Tubo 50mm"/>
    <n v="5.65"/>
    <n v="11.3"/>
  </r>
  <r>
    <x v="10"/>
    <x v="4"/>
    <d v="2013-09-11T00:00:00"/>
    <d v="2013-09-11T00:00:00"/>
    <s v="Já Entregue"/>
    <x v="50"/>
    <x v="8"/>
    <s v="Já Pago"/>
    <d v="2013-09-11T00:00:00"/>
    <s v="2013.09"/>
    <x v="3"/>
    <s v="HIDRAULICA"/>
    <x v="80"/>
    <x v="70"/>
    <n v="5"/>
    <s v="un"/>
    <s v="Lixa Ferro"/>
    <n v="2.2999999999999998"/>
    <n v="11.5"/>
  </r>
  <r>
    <x v="10"/>
    <x v="5"/>
    <d v="2013-09-11T00:00:00"/>
    <d v="2013-09-11T00:00:00"/>
    <s v="Já Entregue"/>
    <x v="50"/>
    <x v="8"/>
    <s v="Já Pago"/>
    <d v="2013-09-11T00:00:00"/>
    <s v="2013.09"/>
    <x v="3"/>
    <s v="FERRAMENTA"/>
    <x v="81"/>
    <x v="71"/>
    <n v="1"/>
    <s v="un"/>
    <s v="Disco"/>
    <n v="9.5500000000000007"/>
    <n v="9.5500000000000007"/>
  </r>
  <r>
    <x v="28"/>
    <x v="6"/>
    <d v="2013-09-16T00:00:00"/>
    <d v="2013-09-16T00:00:00"/>
    <s v="Já Entregue"/>
    <x v="51"/>
    <x v="8"/>
    <s v="Já Pago"/>
    <d v="2013-09-16T00:00:00"/>
    <s v="2013.09"/>
    <x v="3"/>
    <s v="MATERIAL BASICO"/>
    <x v="30"/>
    <x v="14"/>
    <n v="5"/>
    <s v="un"/>
    <s v="Cimento 50kg"/>
    <n v="22"/>
    <n v="110"/>
  </r>
  <r>
    <x v="10"/>
    <x v="7"/>
    <d v="2013-09-18T00:00:00"/>
    <d v="2013-09-18T00:00:00"/>
    <s v="Já Entregue"/>
    <x v="52"/>
    <x v="8"/>
    <s v="Já Pago"/>
    <d v="2013-09-18T00:00:00"/>
    <s v="2013.09"/>
    <x v="3"/>
    <s v="HIDRAULICA"/>
    <x v="55"/>
    <x v="40"/>
    <n v="4"/>
    <s v="un"/>
    <s v="Joelho 90 40mm "/>
    <n v="0.8"/>
    <n v="3.2"/>
  </r>
  <r>
    <x v="10"/>
    <x v="7"/>
    <d v="2013-09-18T00:00:00"/>
    <d v="2013-09-18T00:00:00"/>
    <s v="Já Entregue"/>
    <x v="52"/>
    <x v="8"/>
    <s v="Já Pago"/>
    <d v="2013-09-18T00:00:00"/>
    <s v="2013.09"/>
    <x v="3"/>
    <s v="HIDRAULICA"/>
    <x v="55"/>
    <x v="40"/>
    <n v="1"/>
    <s v="un"/>
    <s v="Joelho 45 40mm "/>
    <n v="1.5"/>
    <n v="1.5"/>
  </r>
  <r>
    <x v="10"/>
    <x v="7"/>
    <d v="2013-09-18T00:00:00"/>
    <d v="2013-09-18T00:00:00"/>
    <s v="Já Entregue"/>
    <x v="52"/>
    <x v="8"/>
    <s v="Já Pago"/>
    <d v="2013-09-18T00:00:00"/>
    <s v="2013.09"/>
    <x v="3"/>
    <s v="HIDRAULICA"/>
    <x v="55"/>
    <x v="40"/>
    <n v="1"/>
    <s v="m"/>
    <s v="Tubo 50mm "/>
    <n v="8.9700000000000006"/>
    <n v="8.9700000000000006"/>
  </r>
  <r>
    <x v="28"/>
    <x v="6"/>
    <d v="2013-09-19T00:00:00"/>
    <d v="2013-09-19T00:00:00"/>
    <s v="Já Entregue"/>
    <x v="53"/>
    <x v="8"/>
    <s v="Já Pago"/>
    <d v="2013-09-19T00:00:00"/>
    <s v="2013.09"/>
    <x v="3"/>
    <s v="ELETRICA"/>
    <x v="82"/>
    <x v="72"/>
    <n v="1"/>
    <s v="un"/>
    <s v="Roldana Porcelana"/>
    <n v="18"/>
    <n v="18"/>
  </r>
  <r>
    <x v="29"/>
    <x v="6"/>
    <d v="2013-09-19T00:00:00"/>
    <d v="2013-09-19T00:00:00"/>
    <s v="Já Entregue"/>
    <x v="20"/>
    <x v="8"/>
    <s v="Já Pago"/>
    <d v="2013-09-29T00:00:00"/>
    <s v="2013.09"/>
    <x v="3"/>
    <s v="MATERIAL BASICO"/>
    <x v="30"/>
    <x v="14"/>
    <n v="5"/>
    <s v="un"/>
    <s v="Cimento 50kg"/>
    <n v="21"/>
    <n v="105"/>
  </r>
  <r>
    <x v="28"/>
    <x v="8"/>
    <d v="2013-09-23T00:00:00"/>
    <d v="2013-09-23T00:00:00"/>
    <s v="Já Entregue"/>
    <x v="54"/>
    <x v="8"/>
    <s v="Já Pago"/>
    <d v="2013-09-23T00:00:00"/>
    <s v="2013.09"/>
    <x v="3"/>
    <s v="ELETRICA"/>
    <x v="56"/>
    <x v="73"/>
    <n v="4"/>
    <s v="un"/>
    <s v="Caixa 4x2"/>
    <n v="1"/>
    <n v="4"/>
  </r>
  <r>
    <x v="28"/>
    <x v="8"/>
    <d v="2013-09-23T00:00:00"/>
    <d v="2013-09-23T00:00:00"/>
    <s v="Já Entregue"/>
    <x v="54"/>
    <x v="8"/>
    <s v="Já Pago"/>
    <d v="2013-09-23T00:00:00"/>
    <s v="2013.09"/>
    <x v="3"/>
    <s v="ELETRICA"/>
    <x v="83"/>
    <x v="74"/>
    <n v="1"/>
    <s v="un"/>
    <s v="Guia"/>
    <n v="4.5"/>
    <n v="4.5"/>
  </r>
  <r>
    <x v="28"/>
    <x v="8"/>
    <d v="2013-09-23T00:00:00"/>
    <d v="2013-09-23T00:00:00"/>
    <s v="Já Entregue"/>
    <x v="54"/>
    <x v="8"/>
    <s v="Já Pago"/>
    <d v="2013-09-23T00:00:00"/>
    <s v="2013.09"/>
    <x v="3"/>
    <s v="FERRAMENTA"/>
    <x v="81"/>
    <x v="71"/>
    <n v="1"/>
    <s v="un"/>
    <s v="Disco"/>
    <n v="11.5"/>
    <n v="11.5"/>
  </r>
  <r>
    <x v="29"/>
    <x v="9"/>
    <d v="2013-09-23T00:00:00"/>
    <d v="2013-09-23T00:00:00"/>
    <s v="Já Entregue"/>
    <x v="54"/>
    <x v="8"/>
    <s v="Já Pago"/>
    <d v="2013-09-23T00:00:00"/>
    <s v="2013.09"/>
    <x v="3"/>
    <s v="MATERIAL BASICO"/>
    <x v="30"/>
    <x v="14"/>
    <n v="5"/>
    <s v="un"/>
    <s v="Cimento 50kg"/>
    <n v="21"/>
    <n v="105"/>
  </r>
  <r>
    <x v="10"/>
    <x v="10"/>
    <d v="2013-09-24T00:00:00"/>
    <d v="2013-09-24T00:00:00"/>
    <s v="Já Entregue"/>
    <x v="55"/>
    <x v="8"/>
    <s v="Já Pago"/>
    <d v="2013-09-24T00:00:00"/>
    <s v="2013.09"/>
    <x v="3"/>
    <s v="HIDRAULICA"/>
    <x v="54"/>
    <x v="40"/>
    <n v="4"/>
    <s v="un"/>
    <s v="Joelho 90 20mm "/>
    <n v="0.5"/>
    <n v="2"/>
  </r>
  <r>
    <x v="10"/>
    <x v="10"/>
    <d v="2013-09-24T00:00:00"/>
    <d v="2013-09-24T00:00:00"/>
    <s v="Já Entregue"/>
    <x v="55"/>
    <x v="8"/>
    <s v="Já Pago"/>
    <d v="2013-09-24T00:00:00"/>
    <s v="2013.09"/>
    <x v="3"/>
    <s v="HIDRAULICA"/>
    <x v="54"/>
    <x v="40"/>
    <n v="1"/>
    <s v="un"/>
    <s v="Torneira"/>
    <n v="3"/>
    <n v="3"/>
  </r>
  <r>
    <x v="10"/>
    <x v="10"/>
    <d v="2013-09-24T00:00:00"/>
    <d v="2013-09-24T00:00:00"/>
    <s v="Já Entregue"/>
    <x v="55"/>
    <x v="8"/>
    <s v="Já Pago"/>
    <d v="2013-09-24T00:00:00"/>
    <s v="2013.09"/>
    <x v="3"/>
    <s v="HIDRAULICA"/>
    <x v="54"/>
    <x v="40"/>
    <n v="2"/>
    <s v="un"/>
    <s v="Te 20mm "/>
    <n v="0.6"/>
    <n v="1.2"/>
  </r>
  <r>
    <x v="10"/>
    <x v="10"/>
    <d v="2013-09-24T00:00:00"/>
    <d v="2013-09-24T00:00:00"/>
    <s v="Já Entregue"/>
    <x v="55"/>
    <x v="8"/>
    <s v="Já Pago"/>
    <d v="2013-09-24T00:00:00"/>
    <s v="2013.09"/>
    <x v="3"/>
    <s v="HIDRAULICA"/>
    <x v="54"/>
    <x v="40"/>
    <n v="1"/>
    <s v="un"/>
    <s v="Joelho 90 1/2'"/>
    <n v="2.8"/>
    <n v="2.8"/>
  </r>
  <r>
    <x v="10"/>
    <x v="10"/>
    <d v="2013-09-24T00:00:00"/>
    <d v="2013-09-24T00:00:00"/>
    <s v="Já Entregue"/>
    <x v="55"/>
    <x v="8"/>
    <s v="Já Pago"/>
    <d v="2013-09-24T00:00:00"/>
    <s v="2013.09"/>
    <x v="3"/>
    <s v="HIDRAULICA"/>
    <x v="54"/>
    <x v="40"/>
    <n v="1"/>
    <s v="un"/>
    <s v="Registro Esfera  1/2'"/>
    <n v="5.4"/>
    <n v="5.4"/>
  </r>
  <r>
    <x v="10"/>
    <x v="11"/>
    <d v="2013-09-26T00:00:00"/>
    <d v="2013-09-26T00:00:00"/>
    <s v="Já Entregue"/>
    <x v="56"/>
    <x v="8"/>
    <s v="Já Pago"/>
    <d v="2013-09-26T00:00:00"/>
    <s v="2013.09"/>
    <x v="3"/>
    <s v="MATERIAL BASICO"/>
    <x v="30"/>
    <x v="14"/>
    <n v="5"/>
    <s v="sc"/>
    <s v="Cimento 50kg"/>
    <n v="21"/>
    <n v="105"/>
  </r>
  <r>
    <x v="30"/>
    <x v="12"/>
    <d v="2013-09-26T00:00:00"/>
    <d v="2013-09-26T00:00:00"/>
    <s v="Já Entregue"/>
    <x v="56"/>
    <x v="8"/>
    <s v="Já Pago"/>
    <d v="2013-09-26T00:00:00"/>
    <s v="2013.09"/>
    <x v="3"/>
    <s v="FERRAMENTA"/>
    <x v="81"/>
    <x v="71"/>
    <n v="1"/>
    <s v="un"/>
    <s v="Disco Bosch Diamantado"/>
    <n v="30.5"/>
    <n v="30.5"/>
  </r>
  <r>
    <x v="30"/>
    <x v="13"/>
    <d v="2013-09-26T00:00:00"/>
    <d v="2013-09-26T00:00:00"/>
    <s v="Já Entregue"/>
    <x v="56"/>
    <x v="8"/>
    <s v="Já Pago"/>
    <d v="2013-09-26T00:00:00"/>
    <s v="2013.09"/>
    <x v="3"/>
    <s v="ELETRICA"/>
    <x v="84"/>
    <x v="75"/>
    <n v="1"/>
    <s v="un"/>
    <s v="Centro Distribuicao 8 Disjuntores"/>
    <n v="23"/>
    <n v="23"/>
  </r>
  <r>
    <x v="10"/>
    <x v="14"/>
    <d v="2013-09-27T00:00:00"/>
    <d v="2013-09-27T00:00:00"/>
    <s v="Já Entregue"/>
    <x v="21"/>
    <x v="8"/>
    <s v="Já Pago"/>
    <d v="2013-09-27T00:00:00"/>
    <s v="2013.09"/>
    <x v="3"/>
    <s v="MATERIAL BASICO"/>
    <x v="51"/>
    <x v="37"/>
    <n v="1"/>
    <s v="kg"/>
    <s v="Prego 2 x 10"/>
    <n v="7.6"/>
    <n v="7.6"/>
  </r>
  <r>
    <x v="10"/>
    <x v="15"/>
    <d v="2013-09-27T00:00:00"/>
    <d v="2013-09-27T00:00:00"/>
    <s v="Já Entregue"/>
    <x v="21"/>
    <x v="8"/>
    <s v="Já Pago"/>
    <d v="2013-09-27T00:00:00"/>
    <s v="2013.09"/>
    <x v="3"/>
    <s v="HIDRAULICA"/>
    <x v="54"/>
    <x v="76"/>
    <n v="1"/>
    <s v="un"/>
    <s v="Barra Tubo Soldavel 20mm"/>
    <n v="8.8000000000000007"/>
    <n v="8.8000000000000007"/>
  </r>
  <r>
    <x v="10"/>
    <x v="15"/>
    <d v="2013-09-27T00:00:00"/>
    <d v="2013-09-27T00:00:00"/>
    <s v="Já Entregue"/>
    <x v="21"/>
    <x v="8"/>
    <s v="Já Pago"/>
    <d v="2013-09-27T00:00:00"/>
    <s v="2013.09"/>
    <x v="3"/>
    <s v="HIDRAULICA"/>
    <x v="54"/>
    <x v="77"/>
    <n v="1"/>
    <s v="un"/>
    <s v="Joelho 90 20mm"/>
    <n v="1"/>
    <n v="1"/>
  </r>
  <r>
    <x v="28"/>
    <x v="16"/>
    <d v="2013-09-27T00:00:00"/>
    <d v="2013-09-27T00:00:00"/>
    <s v="Já Entregue"/>
    <x v="21"/>
    <x v="8"/>
    <s v="Já Pago"/>
    <d v="2013-09-27T00:00:00"/>
    <s v="2013.09"/>
    <x v="3"/>
    <s v="ELETRICA"/>
    <x v="56"/>
    <x v="78"/>
    <n v="5"/>
    <s v="un"/>
    <s v="Caixa 4x2"/>
    <n v="1"/>
    <n v="5"/>
  </r>
  <r>
    <x v="28"/>
    <x v="17"/>
    <d v="2013-09-28T00:00:00"/>
    <d v="2013-09-27T00:00:00"/>
    <s v="Já Entregue"/>
    <x v="21"/>
    <x v="8"/>
    <s v="Já Pago"/>
    <d v="2013-09-27T00:00:00"/>
    <s v="2013.09"/>
    <x v="3"/>
    <s v="HIDRAULICA"/>
    <x v="85"/>
    <x v="79"/>
    <n v="2"/>
    <s v="un"/>
    <s v="Valvula"/>
    <n v="10.62"/>
    <n v="21.24"/>
  </r>
  <r>
    <x v="31"/>
    <x v="18"/>
    <d v="2013-10-01T00:00:00"/>
    <d v="2013-10-01T00:00:00"/>
    <s v="Já Entregue"/>
    <x v="22"/>
    <x v="9"/>
    <s v="Já Pago"/>
    <d v="2013-10-04T00:00:00"/>
    <s v="2013.10"/>
    <x v="3"/>
    <s v="LAJE"/>
    <x v="36"/>
    <x v="80"/>
    <n v="12"/>
    <s v="un"/>
    <s v="Chapinha"/>
    <n v="7"/>
    <n v="84"/>
  </r>
  <r>
    <x v="31"/>
    <x v="18"/>
    <d v="2013-10-01T00:00:00"/>
    <d v="2013-10-01T00:00:00"/>
    <s v="Já Entregue"/>
    <x v="22"/>
    <x v="9"/>
    <s v="Já Pago"/>
    <d v="2013-10-04T00:00:00"/>
    <s v="2013.10"/>
    <x v="3"/>
    <s v="LAJE"/>
    <x v="36"/>
    <x v="81"/>
    <n v="9"/>
    <s v="un"/>
    <s v="Rufos 1x19"/>
    <n v="7"/>
    <n v="63"/>
  </r>
  <r>
    <x v="31"/>
    <x v="18"/>
    <d v="2013-10-01T00:00:00"/>
    <d v="2013-10-01T00:00:00"/>
    <s v="Já Entregue"/>
    <x v="22"/>
    <x v="9"/>
    <s v="Já Pago"/>
    <d v="2013-10-04T00:00:00"/>
    <s v="2013.10"/>
    <x v="3"/>
    <s v="LAJE"/>
    <x v="36"/>
    <x v="81"/>
    <n v="8"/>
    <s v="un"/>
    <s v="Rufos 1x?"/>
    <n v="7"/>
    <n v="56"/>
  </r>
  <r>
    <x v="32"/>
    <x v="19"/>
    <d v="2013-10-04T00:00:00"/>
    <d v="2013-10-04T00:00:00"/>
    <s v="Já Entregue"/>
    <x v="22"/>
    <x v="9"/>
    <s v="Já Pago"/>
    <d v="2013-10-04T00:00:00"/>
    <s v="2013.10"/>
    <x v="3"/>
    <s v="HIDRAULICA"/>
    <x v="43"/>
    <x v="82"/>
    <n v="1"/>
    <s v="un"/>
    <s v="Cuba Inox 41x32x11"/>
    <n v="37.729999999999997"/>
    <n v="37.729999999999997"/>
  </r>
  <r>
    <x v="32"/>
    <x v="19"/>
    <d v="2013-10-04T00:00:00"/>
    <d v="2013-10-04T00:00:00"/>
    <s v="Já Entregue"/>
    <x v="22"/>
    <x v="9"/>
    <s v="Já Pago"/>
    <d v="2013-10-04T00:00:00"/>
    <s v="2013.10"/>
    <x v="3"/>
    <s v="HIDRAULICA"/>
    <x v="41"/>
    <x v="79"/>
    <n v="1"/>
    <s v="un"/>
    <s v="Valvula para Pia Americana"/>
    <n v="9.9"/>
    <n v="9.9"/>
  </r>
  <r>
    <x v="32"/>
    <x v="19"/>
    <d v="2013-10-04T00:00:00"/>
    <d v="2013-10-04T00:00:00"/>
    <s v="Já Entregue"/>
    <x v="22"/>
    <x v="9"/>
    <s v="Já Pago"/>
    <d v="2013-10-04T00:00:00"/>
    <s v="2013.10"/>
    <x v="3"/>
    <s v="HIDRAULICA"/>
    <x v="41"/>
    <x v="79"/>
    <n v="1"/>
    <s v="un"/>
    <s v="Sifao Plastico Sanfona Universal"/>
    <n v="6.29"/>
    <n v="6.29"/>
  </r>
  <r>
    <x v="33"/>
    <x v="20"/>
    <d v="2013-10-04T00:00:00"/>
    <d v="2013-10-04T00:00:00"/>
    <s v="Já Entregue"/>
    <x v="22"/>
    <x v="9"/>
    <s v="Já Pago"/>
    <d v="2013-10-04T00:00:00"/>
    <s v="2013.10"/>
    <x v="3"/>
    <s v="HIDRAULICA"/>
    <x v="43"/>
    <x v="83"/>
    <n v="1"/>
    <s v="un"/>
    <s v="Tanque e Suporte"/>
    <n v="100.5"/>
    <n v="100.5"/>
  </r>
  <r>
    <x v="32"/>
    <x v="21"/>
    <d v="2013-10-04T00:00:00"/>
    <d v="2013-10-04T00:00:00"/>
    <s v="Já Entregue"/>
    <x v="22"/>
    <x v="9"/>
    <s v="Já Pago"/>
    <d v="2013-10-04T00:00:00"/>
    <s v="2013.10"/>
    <x v="3"/>
    <s v="PINTURA"/>
    <x v="86"/>
    <x v="84"/>
    <n v="5"/>
    <s v="un"/>
    <s v="Lixa Massa Numero 120 Tigre"/>
    <n v="0.49"/>
    <n v="2.4500000000000002"/>
  </r>
  <r>
    <x v="32"/>
    <x v="21"/>
    <d v="2013-10-04T00:00:00"/>
    <d v="2013-10-04T00:00:00"/>
    <s v="Já Entregue"/>
    <x v="22"/>
    <x v="9"/>
    <s v="Já Pago"/>
    <d v="2013-10-04T00:00:00"/>
    <s v="2013.10"/>
    <x v="3"/>
    <s v="HIDRAULICA"/>
    <x v="41"/>
    <x v="85"/>
    <n v="1"/>
    <s v="un"/>
    <s v="Registro de Gaveta 3/4"/>
    <n v="27.06"/>
    <n v="27.06"/>
  </r>
  <r>
    <x v="32"/>
    <x v="21"/>
    <d v="2013-10-04T00:00:00"/>
    <d v="2013-10-04T00:00:00"/>
    <s v="Já Entregue"/>
    <x v="22"/>
    <x v="9"/>
    <s v="Já Pago"/>
    <d v="2013-10-04T00:00:00"/>
    <s v="2013.10"/>
    <x v="3"/>
    <s v="HIDRAULICA"/>
    <x v="41"/>
    <x v="86"/>
    <n v="2"/>
    <s v="un"/>
    <s v="Adaptador Soldavel 25mm"/>
    <n v="0.74"/>
    <n v="1.48"/>
  </r>
  <r>
    <x v="32"/>
    <x v="21"/>
    <d v="2013-10-04T00:00:00"/>
    <d v="2013-10-04T00:00:00"/>
    <s v="Já Entregue"/>
    <x v="22"/>
    <x v="9"/>
    <s v="Já Pago"/>
    <d v="2013-10-04T00:00:00"/>
    <s v="2013.10"/>
    <x v="3"/>
    <s v="PINTURA"/>
    <x v="74"/>
    <x v="87"/>
    <n v="1"/>
    <s v="La"/>
    <s v="Latex Super Demais Lata 18l Branco Neve"/>
    <n v="55"/>
    <n v="55"/>
  </r>
  <r>
    <x v="32"/>
    <x v="21"/>
    <d v="2013-10-04T00:00:00"/>
    <d v="2013-10-04T00:00:00"/>
    <s v="Já Entregue"/>
    <x v="22"/>
    <x v="9"/>
    <s v="Já Pago"/>
    <d v="2013-10-04T00:00:00"/>
    <s v="2013.10"/>
    <x v="3"/>
    <s v="HIDRAULICA"/>
    <x v="41"/>
    <x v="69"/>
    <n v="2"/>
    <s v="un"/>
    <s v="Luva 25x1/2"/>
    <n v="1.57"/>
    <n v="3.14"/>
  </r>
  <r>
    <x v="32"/>
    <x v="21"/>
    <d v="2013-10-04T00:00:00"/>
    <d v="2013-10-04T00:00:00"/>
    <s v="Já Entregue"/>
    <x v="22"/>
    <x v="9"/>
    <s v="Já Pago"/>
    <d v="2013-10-04T00:00:00"/>
    <s v="2013.10"/>
    <x v="3"/>
    <s v="HIDRAULICA"/>
    <x v="41"/>
    <x v="79"/>
    <n v="2"/>
    <s v="un"/>
    <s v="Valvula p/ Lavatorio Plastico VL3"/>
    <n v="3.05"/>
    <n v="6.1"/>
  </r>
  <r>
    <x v="32"/>
    <x v="21"/>
    <d v="2013-10-04T00:00:00"/>
    <d v="2013-10-04T00:00:00"/>
    <s v="Já Entregue"/>
    <x v="22"/>
    <x v="9"/>
    <s v="Já Pago"/>
    <d v="2013-10-04T00:00:00"/>
    <s v="2013.10"/>
    <x v="3"/>
    <s v="HIDRAULICA"/>
    <x v="41"/>
    <x v="88"/>
    <n v="1"/>
    <s v="un"/>
    <s v="Sifao Plastico Sanfona Dupla SDU"/>
    <n v="17.79"/>
    <n v="17.79"/>
  </r>
  <r>
    <x v="32"/>
    <x v="21"/>
    <d v="2013-10-04T00:00:00"/>
    <d v="2013-10-04T00:00:00"/>
    <s v="Já Entregue"/>
    <x v="22"/>
    <x v="9"/>
    <s v="Já Pago"/>
    <d v="2013-10-04T00:00:00"/>
    <s v="2013.10"/>
    <x v="3"/>
    <s v="HIDRAULICA"/>
    <x v="43"/>
    <x v="89"/>
    <n v="2"/>
    <s v="un"/>
    <s v="Cuba Emb Oval 39x30"/>
    <n v="29"/>
    <n v="58"/>
  </r>
  <r>
    <x v="10"/>
    <x v="22"/>
    <d v="2013-10-07T00:00:00"/>
    <d v="2013-10-07T00:00:00"/>
    <s v="Já Entregue"/>
    <x v="57"/>
    <x v="9"/>
    <s v="Já Pago"/>
    <d v="2013-10-07T00:00:00"/>
    <s v="2013.10"/>
    <x v="3"/>
    <s v="HIDRAULICA"/>
    <x v="41"/>
    <x v="90"/>
    <n v="1"/>
    <s v="un"/>
    <s v="Adesivo Plastico 75g"/>
    <n v="3"/>
    <n v="3"/>
  </r>
  <r>
    <x v="10"/>
    <x v="23"/>
    <d v="2013-10-07T00:00:00"/>
    <d v="2013-10-07T00:00:00"/>
    <s v="Já Entregue"/>
    <x v="57"/>
    <x v="9"/>
    <s v="Já Pago"/>
    <d v="2013-10-07T00:00:00"/>
    <s v="2013.10"/>
    <x v="3"/>
    <s v="FERRAMENTA"/>
    <x v="81"/>
    <x v="71"/>
    <n v="1"/>
    <s v="un"/>
    <s v="Disco para Makita"/>
    <n v="11"/>
    <n v="11"/>
  </r>
  <r>
    <x v="34"/>
    <x v="24"/>
    <d v="2013-10-08T00:00:00"/>
    <d v="2013-10-08T00:00:00"/>
    <s v="Já Entregue"/>
    <x v="58"/>
    <x v="9"/>
    <s v="Já Pago"/>
    <d v="2013-10-08T00:00:00"/>
    <s v="2013.10"/>
    <x v="3"/>
    <s v="MATERIAL BASICO"/>
    <x v="87"/>
    <x v="91"/>
    <n v="1"/>
    <s v="vb"/>
    <s v="Cacamba"/>
    <n v="150"/>
    <n v="150"/>
  </r>
  <r>
    <x v="10"/>
    <x v="25"/>
    <d v="2013-10-15T00:00:00"/>
    <d v="2013-10-16T00:00:00"/>
    <s v="Já Entregue"/>
    <x v="59"/>
    <x v="9"/>
    <s v="Já Pago"/>
    <d v="2013-10-16T00:00:00"/>
    <s v="2013.10"/>
    <x v="3"/>
    <s v="MATERIAL BASICO"/>
    <x v="30"/>
    <x v="14"/>
    <n v="4"/>
    <s v="sc"/>
    <s v="Cimento 50kg"/>
    <n v="23"/>
    <n v="92"/>
  </r>
  <r>
    <x v="10"/>
    <x v="26"/>
    <d v="2013-10-16T00:00:00"/>
    <d v="2013-10-16T00:00:00"/>
    <s v="Já Entregue"/>
    <x v="59"/>
    <x v="9"/>
    <s v="Já Pago"/>
    <d v="2013-10-16T00:00:00"/>
    <s v="2013.10"/>
    <x v="3"/>
    <s v="ELETRICA"/>
    <x v="56"/>
    <x v="42"/>
    <n v="1"/>
    <s v="un"/>
    <s v="Caixa Aterramento Neutro"/>
    <n v="2.9"/>
    <n v="2.9"/>
  </r>
  <r>
    <x v="10"/>
    <x v="27"/>
    <d v="2013-10-16T00:00:00"/>
    <d v="2013-10-16T00:00:00"/>
    <s v="Já Entregue"/>
    <x v="59"/>
    <x v="9"/>
    <s v="Já Pago"/>
    <d v="2013-10-16T00:00:00"/>
    <s v="2013.10"/>
    <x v="3"/>
    <s v="MATERIAL BASICO"/>
    <x v="30"/>
    <x v="14"/>
    <n v="3"/>
    <s v="sc"/>
    <s v="Cimento 50kg"/>
    <n v="23"/>
    <n v="69"/>
  </r>
  <r>
    <x v="35"/>
    <x v="28"/>
    <d v="2013-10-17T00:00:00"/>
    <d v="2013-10-17T00:00:00"/>
    <s v="Já Entregue"/>
    <x v="43"/>
    <x v="9"/>
    <s v="Já Pago"/>
    <d v="2013-10-17T00:00:00"/>
    <s v="2013.10"/>
    <x v="3"/>
    <s v="MATERIAL BASICO"/>
    <x v="30"/>
    <x v="14"/>
    <n v="5"/>
    <s v="sc"/>
    <s v="Cimento 50kg"/>
    <n v="22.5"/>
    <n v="112.5"/>
  </r>
  <r>
    <x v="10"/>
    <x v="29"/>
    <d v="2013-10-18T00:00:00"/>
    <d v="2013-10-18T00:00:00"/>
    <s v="Já Entregue"/>
    <x v="47"/>
    <x v="9"/>
    <s v="Já Pago"/>
    <d v="2013-10-18T00:00:00"/>
    <s v="2013.10"/>
    <x v="3"/>
    <s v="MATERIAL BASICO"/>
    <x v="30"/>
    <x v="14"/>
    <n v="2"/>
    <s v="sc"/>
    <s v="Cimento 50kg"/>
    <n v="23"/>
    <n v="46"/>
  </r>
  <r>
    <x v="36"/>
    <x v="30"/>
    <d v="2013-10-18T00:00:00"/>
    <d v="2013-10-18T00:00:00"/>
    <s v="Já Entregue"/>
    <x v="47"/>
    <x v="9"/>
    <s v="Já Pago"/>
    <d v="2013-10-18T00:00:00"/>
    <s v="2013.10"/>
    <x v="3"/>
    <s v="PINTURA"/>
    <x v="88"/>
    <x v="92"/>
    <n v="1"/>
    <s v="La"/>
    <s v="Verniz Mogno "/>
    <n v="55"/>
    <n v="55"/>
  </r>
  <r>
    <x v="36"/>
    <x v="30"/>
    <d v="2013-10-18T00:00:00"/>
    <d v="2013-10-18T00:00:00"/>
    <s v="Já Entregue"/>
    <x v="47"/>
    <x v="9"/>
    <s v="Já Pago"/>
    <d v="2013-10-18T00:00:00"/>
    <s v="2013.10"/>
    <x v="3"/>
    <s v="PINTURA"/>
    <x v="89"/>
    <x v="93"/>
    <n v="1"/>
    <s v="un"/>
    <s v="Trincha Media"/>
    <n v="4.7"/>
    <n v="4.7"/>
  </r>
  <r>
    <x v="36"/>
    <x v="30"/>
    <d v="2013-10-18T00:00:00"/>
    <d v="2013-10-18T00:00:00"/>
    <s v="Já Entregue"/>
    <x v="47"/>
    <x v="9"/>
    <s v="Já Pago"/>
    <d v="2013-10-18T00:00:00"/>
    <s v="2013.10"/>
    <x v="3"/>
    <s v="PINTURA"/>
    <x v="89"/>
    <x v="93"/>
    <n v="1"/>
    <s v="un"/>
    <s v="Trincha Media"/>
    <n v="1.6"/>
    <n v="1.6"/>
  </r>
  <r>
    <x v="28"/>
    <x v="31"/>
    <d v="2013-10-20T00:00:00"/>
    <d v="2013-10-18T00:00:00"/>
    <s v="Já Entregue"/>
    <x v="47"/>
    <x v="9"/>
    <s v="Já Pago"/>
    <d v="2013-10-18T00:00:00"/>
    <s v="2013.10"/>
    <x v="3"/>
    <s v="PISO"/>
    <x v="90"/>
    <x v="94"/>
    <n v="5"/>
    <s v="sc"/>
    <s v="Argamassa"/>
    <n v="8"/>
    <n v="40"/>
  </r>
  <r>
    <x v="28"/>
    <x v="32"/>
    <d v="2013-10-23T00:00:00"/>
    <d v="2013-10-18T00:00:00"/>
    <s v="Já Entregue"/>
    <x v="47"/>
    <x v="9"/>
    <s v="Já Pago"/>
    <d v="2013-10-18T00:00:00"/>
    <s v="2013.10"/>
    <x v="3"/>
    <s v="MATERIAL BASICO"/>
    <x v="30"/>
    <x v="14"/>
    <n v="3"/>
    <s v="sc"/>
    <s v="Cimento 50kg"/>
    <n v="23"/>
    <n v="69"/>
  </r>
  <r>
    <x v="37"/>
    <x v="33"/>
    <d v="2013-10-25T00:00:00"/>
    <d v="2013-10-18T00:00:00"/>
    <s v="Já Entregue"/>
    <x v="47"/>
    <x v="9"/>
    <s v="Já Pago"/>
    <d v="2013-10-18T00:00:00"/>
    <s v="2013.10"/>
    <x v="3"/>
    <s v="MATERIAL BASICO"/>
    <x v="30"/>
    <x v="14"/>
    <n v="3"/>
    <s v="sc"/>
    <s v="Cimento 50kg"/>
    <n v="23"/>
    <n v="69"/>
  </r>
  <r>
    <x v="28"/>
    <x v="34"/>
    <d v="2013-10-28T00:00:00"/>
    <d v="2013-10-18T00:00:00"/>
    <s v="Já Entregue"/>
    <x v="47"/>
    <x v="9"/>
    <s v="Já Pago"/>
    <d v="2013-10-18T00:00:00"/>
    <s v="2013.10"/>
    <x v="3"/>
    <s v="FERRAMENTA"/>
    <x v="91"/>
    <x v="95"/>
    <n v="5"/>
    <s v="un"/>
    <s v="Lixa Disco"/>
    <n v="4.9000000000000004"/>
    <n v="24.5"/>
  </r>
  <r>
    <x v="38"/>
    <x v="0"/>
    <m/>
    <m/>
    <m/>
    <x v="60"/>
    <x v="11"/>
    <m/>
    <m/>
    <m/>
    <x v="4"/>
    <m/>
    <x v="92"/>
    <x v="96"/>
    <m/>
    <m/>
    <m/>
    <m/>
    <m/>
  </r>
  <r>
    <x v="39"/>
    <x v="35"/>
    <d v="2013-10-28T00:00:00"/>
    <d v="2013-10-18T00:00:00"/>
    <s v="Já Entregue"/>
    <x v="47"/>
    <x v="9"/>
    <s v="Já Pago"/>
    <d v="2013-10-18T00:00:00"/>
    <s v="2013.10"/>
    <x v="3"/>
    <s v="ELETRICA"/>
    <x v="61"/>
    <x v="46"/>
    <n v="2"/>
    <s v="un"/>
    <s v="Tomada 20A"/>
    <n v="4.5999999999999996"/>
    <n v="9.1999999999999993"/>
  </r>
  <r>
    <x v="39"/>
    <x v="35"/>
    <d v="2013-10-28T00:00:00"/>
    <d v="2013-10-18T00:00:00"/>
    <s v="Já Entregue"/>
    <x v="47"/>
    <x v="9"/>
    <s v="Já Pago"/>
    <d v="2013-10-18T00:00:00"/>
    <s v="2013.10"/>
    <x v="3"/>
    <s v="ELETRICA"/>
    <x v="93"/>
    <x v="97"/>
    <n v="1"/>
    <s v="un"/>
    <s v="Passador"/>
    <n v="4.5"/>
    <n v="4.5"/>
  </r>
  <r>
    <x v="39"/>
    <x v="35"/>
    <d v="2013-10-28T00:00:00"/>
    <d v="2013-10-18T00:00:00"/>
    <s v="Já Entregue"/>
    <x v="47"/>
    <x v="9"/>
    <s v="Já Pago"/>
    <d v="2013-10-18T00:00:00"/>
    <s v="2013.10"/>
    <x v="3"/>
    <s v="ELETRICA"/>
    <x v="94"/>
    <x v="98"/>
    <n v="1"/>
    <s v="un"/>
    <s v="Barra Terra 12 Furos"/>
    <n v="24.4"/>
    <n v="24.4"/>
  </r>
  <r>
    <x v="39"/>
    <x v="35"/>
    <d v="2013-10-28T00:00:00"/>
    <d v="2013-10-18T00:00:00"/>
    <s v="Já Entregue"/>
    <x v="47"/>
    <x v="9"/>
    <s v="Já Pago"/>
    <d v="2013-10-18T00:00:00"/>
    <s v="2013.10"/>
    <x v="3"/>
    <s v="ELETRICA"/>
    <x v="94"/>
    <x v="99"/>
    <n v="1"/>
    <s v="un"/>
    <s v="Barra Neutro 12 Furos"/>
    <n v="24.4"/>
    <n v="24.4"/>
  </r>
  <r>
    <x v="39"/>
    <x v="35"/>
    <d v="2013-10-28T00:00:00"/>
    <d v="2013-10-18T00:00:00"/>
    <s v="Já Entregue"/>
    <x v="47"/>
    <x v="9"/>
    <s v="Já Pago"/>
    <d v="2013-10-18T00:00:00"/>
    <s v="2013.10"/>
    <x v="3"/>
    <s v="ELETRICA"/>
    <x v="62"/>
    <x v="47"/>
    <n v="1"/>
    <s v="un"/>
    <s v="100m fio 1,5mm Azul"/>
    <n v="55"/>
    <n v="55"/>
  </r>
  <r>
    <x v="38"/>
    <x v="0"/>
    <m/>
    <m/>
    <m/>
    <x v="60"/>
    <x v="11"/>
    <m/>
    <m/>
    <m/>
    <x v="4"/>
    <m/>
    <x v="92"/>
    <x v="96"/>
    <m/>
    <m/>
    <m/>
    <m/>
    <m/>
  </r>
  <r>
    <x v="37"/>
    <x v="36"/>
    <d v="2013-10-30T00:00:00"/>
    <d v="2013-10-18T00:00:00"/>
    <s v="Já Entregue"/>
    <x v="47"/>
    <x v="9"/>
    <s v="Já Pago"/>
    <d v="2013-10-18T00:00:00"/>
    <s v="2013.10"/>
    <x v="3"/>
    <s v="PINTURA"/>
    <x v="95"/>
    <x v="100"/>
    <n v="1"/>
    <s v="gl"/>
    <s v="Selador"/>
    <n v="17"/>
    <n v="17"/>
  </r>
  <r>
    <x v="36"/>
    <x v="37"/>
    <d v="2013-10-30T00:00:00"/>
    <d v="2013-10-18T00:00:00"/>
    <s v="Já Entregue"/>
    <x v="47"/>
    <x v="9"/>
    <s v="Já Pago"/>
    <d v="2013-10-18T00:00:00"/>
    <s v="2013.10"/>
    <x v="3"/>
    <s v="FERRAMENTA"/>
    <x v="96"/>
    <x v="101"/>
    <n v="1"/>
    <s v="pc"/>
    <s v="Broca 3/16"/>
    <n v="4.7"/>
    <n v="4.7"/>
  </r>
  <r>
    <x v="10"/>
    <x v="38"/>
    <d v="2013-11-01T00:00:00"/>
    <d v="2013-11-05T00:00:00"/>
    <s v="Já Entregue"/>
    <x v="61"/>
    <x v="10"/>
    <s v="Já Pago"/>
    <d v="2013-11-05T00:00:00"/>
    <s v="2013.11"/>
    <x v="3"/>
    <s v="FERRAMENTA"/>
    <x v="81"/>
    <x v="71"/>
    <n v="1"/>
    <s v="un"/>
    <s v="Disco"/>
    <n v="9.5500000000000007"/>
    <n v="9.5500000000000007"/>
  </r>
  <r>
    <x v="40"/>
    <x v="39"/>
    <d v="2013-11-02T00:00:00"/>
    <d v="2013-11-02T00:00:00"/>
    <s v="Já Entregue"/>
    <x v="62"/>
    <x v="10"/>
    <s v="Já Pago"/>
    <d v="2013-11-02T00:00:00"/>
    <s v="2013.11"/>
    <x v="3"/>
    <s v="PISO"/>
    <x v="90"/>
    <x v="94"/>
    <n v="8"/>
    <s v="pc"/>
    <s v="Argamassa"/>
    <n v="8"/>
    <n v="64"/>
  </r>
  <r>
    <x v="10"/>
    <x v="40"/>
    <d v="2013-11-05T00:00:00"/>
    <d v="2013-11-05T00:00:00"/>
    <s v="Já Entregue"/>
    <x v="61"/>
    <x v="10"/>
    <s v="Já Pago"/>
    <d v="2013-11-05T00:00:00"/>
    <s v="2013.11"/>
    <x v="3"/>
    <s v="PINTURA"/>
    <x v="97"/>
    <x v="102"/>
    <n v="1"/>
    <s v="un"/>
    <s v="Kit para Textura"/>
    <n v="12.8"/>
    <n v="12.8"/>
  </r>
  <r>
    <x v="37"/>
    <x v="41"/>
    <d v="2013-11-06T00:00:00"/>
    <d v="2013-11-06T00:00:00"/>
    <s v="Já Entregue"/>
    <x v="63"/>
    <x v="10"/>
    <s v="Já Pago"/>
    <d v="2013-11-06T00:00:00"/>
    <s v="2013.11"/>
    <x v="3"/>
    <s v="FERRAMENTA"/>
    <x v="98"/>
    <x v="103"/>
    <n v="1"/>
    <s v="un"/>
    <s v="Masseira"/>
    <n v="6.75"/>
    <n v="6.75"/>
  </r>
  <r>
    <x v="37"/>
    <x v="42"/>
    <d v="2013-11-07T00:00:00"/>
    <d v="2013-11-07T00:00:00"/>
    <s v="Já Entregue"/>
    <x v="64"/>
    <x v="10"/>
    <s v="Já Pago"/>
    <d v="2013-11-05T00:00:00"/>
    <s v="2013.11"/>
    <x v="3"/>
    <s v="FERRAMENTA"/>
    <x v="99"/>
    <x v="104"/>
    <n v="1"/>
    <s v="pc"/>
    <s v="Martelo de Borracha"/>
    <n v="8.1999999999999993"/>
    <n v="8.1999999999999993"/>
  </r>
  <r>
    <x v="41"/>
    <x v="43"/>
    <d v="2013-11-07T00:00:00"/>
    <d v="2013-11-07T00:00:00"/>
    <s v="Já Entregue"/>
    <x v="64"/>
    <x v="10"/>
    <s v="Já Pago"/>
    <d v="2013-11-05T00:00:00"/>
    <s v="2013.11"/>
    <x v="3"/>
    <s v="PINTURA"/>
    <x v="97"/>
    <x v="102"/>
    <n v="1"/>
    <s v="un"/>
    <s v="Kit para Textura"/>
    <n v="12.8"/>
    <n v="12.8"/>
  </r>
  <r>
    <x v="37"/>
    <x v="44"/>
    <d v="2013-11-07T00:00:00"/>
    <d v="2013-11-07T00:00:00"/>
    <s v="Já Entregue"/>
    <x v="64"/>
    <x v="10"/>
    <s v="Já Pago"/>
    <d v="2013-11-05T00:00:00"/>
    <s v="2013.11"/>
    <x v="3"/>
    <s v="PISO"/>
    <x v="90"/>
    <x v="94"/>
    <n v="3"/>
    <s v="sc"/>
    <s v="Argamassa"/>
    <n v="6"/>
    <n v="18"/>
  </r>
  <r>
    <x v="40"/>
    <x v="45"/>
    <d v="2013-11-07T00:00:00"/>
    <d v="2013-11-07T00:00:00"/>
    <s v="Já Entregue"/>
    <x v="64"/>
    <x v="10"/>
    <s v="Já Pago"/>
    <d v="2013-11-05T00:00:00"/>
    <s v="2013.11"/>
    <x v="3"/>
    <s v="PISO"/>
    <x v="90"/>
    <x v="94"/>
    <n v="10"/>
    <s v="sc"/>
    <s v="Argamassa"/>
    <n v="5"/>
    <n v="50"/>
  </r>
  <r>
    <x v="40"/>
    <x v="46"/>
    <d v="2013-11-08T00:00:00"/>
    <d v="2013-12-27T00:00:00"/>
    <s v="Já Entregue"/>
    <x v="65"/>
    <x v="12"/>
    <s v="Já Pago"/>
    <d v="2013-12-27T00:00:00"/>
    <s v="2013.12"/>
    <x v="3"/>
    <s v="MATERIAL BASICO"/>
    <x v="30"/>
    <x v="14"/>
    <n v="1"/>
    <s v="sc"/>
    <s v="Cimento 50kg"/>
    <n v="23"/>
    <n v="23"/>
  </r>
  <r>
    <x v="40"/>
    <x v="46"/>
    <d v="2013-11-08T00:00:00"/>
    <d v="2013-12-27T00:00:00"/>
    <s v="Já Entregue"/>
    <x v="65"/>
    <x v="12"/>
    <s v="Já Pago"/>
    <d v="2013-12-27T00:00:00"/>
    <s v="2013.12"/>
    <x v="3"/>
    <s v="PISO"/>
    <x v="90"/>
    <x v="94"/>
    <n v="4"/>
    <s v="sc"/>
    <s v="Argamassa"/>
    <n v="8"/>
    <n v="32"/>
  </r>
  <r>
    <x v="40"/>
    <x v="46"/>
    <d v="2013-11-08T00:00:00"/>
    <d v="2013-12-27T00:00:00"/>
    <s v="Já Entregue"/>
    <x v="65"/>
    <x v="12"/>
    <s v="Já Pago"/>
    <d v="2013-12-27T00:00:00"/>
    <s v="2013.12"/>
    <x v="3"/>
    <s v="PISO"/>
    <x v="100"/>
    <x v="105"/>
    <n v="10"/>
    <s v="sc"/>
    <s v="Rejunte"/>
    <n v="2"/>
    <n v="20"/>
  </r>
  <r>
    <x v="42"/>
    <x v="36"/>
    <d v="2013-11-11T00:00:00"/>
    <d v="2013-12-27T00:00:00"/>
    <s v="Já Entregue"/>
    <x v="65"/>
    <x v="12"/>
    <s v="Já Pago"/>
    <d v="2013-12-27T00:00:00"/>
    <s v="2013.12"/>
    <x v="3"/>
    <s v="PINTURA"/>
    <x v="74"/>
    <x v="106"/>
    <n v="1"/>
    <s v="lt"/>
    <s v="Zarcao"/>
    <n v="13"/>
    <n v="13"/>
  </r>
  <r>
    <x v="38"/>
    <x v="0"/>
    <m/>
    <m/>
    <m/>
    <x v="60"/>
    <x v="11"/>
    <m/>
    <m/>
    <m/>
    <x v="4"/>
    <m/>
    <x v="92"/>
    <x v="96"/>
    <m/>
    <m/>
    <m/>
    <m/>
    <m/>
  </r>
  <r>
    <x v="43"/>
    <x v="47"/>
    <d v="2013-11-13T00:00:00"/>
    <d v="2013-12-27T00:00:00"/>
    <s v="Já Entregue"/>
    <x v="65"/>
    <x v="12"/>
    <s v="Já Pago"/>
    <d v="2013-12-27T00:00:00"/>
    <s v="2013.12"/>
    <x v="3"/>
    <s v="PINTURA"/>
    <x v="101"/>
    <x v="107"/>
    <n v="1"/>
    <s v="un"/>
    <s v="Fita Crepe"/>
    <n v="8"/>
    <n v="8"/>
  </r>
  <r>
    <x v="44"/>
    <x v="48"/>
    <d v="2013-11-13T00:00:00"/>
    <d v="2013-12-27T00:00:00"/>
    <s v="Já Entregue"/>
    <x v="65"/>
    <x v="12"/>
    <s v="Já Pago"/>
    <d v="2013-12-27T00:00:00"/>
    <s v="2013.12"/>
    <x v="3"/>
    <s v="PINTURA"/>
    <x v="97"/>
    <x v="102"/>
    <n v="1"/>
    <s v="un"/>
    <s v="Rolo"/>
    <n v="6"/>
    <n v="6"/>
  </r>
  <r>
    <x v="40"/>
    <x v="49"/>
    <d v="2013-11-14T00:00:00"/>
    <d v="2013-12-27T00:00:00"/>
    <s v="Já Entregue"/>
    <x v="65"/>
    <x v="12"/>
    <s v="Já Pago"/>
    <d v="2013-12-27T00:00:00"/>
    <s v="2013.12"/>
    <x v="3"/>
    <s v="PISO"/>
    <x v="90"/>
    <x v="94"/>
    <n v="10"/>
    <s v="sc"/>
    <s v="Argamassa"/>
    <n v="8"/>
    <n v="80"/>
  </r>
  <r>
    <x v="45"/>
    <x v="50"/>
    <d v="2013-11-16T00:00:00"/>
    <d v="2013-12-27T00:00:00"/>
    <s v="Já Entregue"/>
    <x v="65"/>
    <x v="12"/>
    <s v="Já Pago"/>
    <d v="2013-12-27T00:00:00"/>
    <s v="2013.12"/>
    <x v="3"/>
    <s v="MATERIAL BASICO"/>
    <x v="102"/>
    <x v="108"/>
    <n v="20"/>
    <s v="pc"/>
    <s v="Piso Tatil"/>
    <n v="2"/>
    <n v="40"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28"/>
    <x v="31"/>
    <d v="2013-10-20T00:00:00"/>
    <d v="2013-10-18T00:00:00"/>
    <s v="Já Entregue"/>
    <x v="47"/>
    <x v="9"/>
    <s v="Já Pago"/>
    <d v="2013-10-18T00:00:00"/>
    <s v="2013.10"/>
    <x v="3"/>
    <s v="PISO"/>
    <x v="90"/>
    <x v="94"/>
    <n v="5"/>
    <s v="sc"/>
    <s v="Argamassa"/>
    <n v="8"/>
    <n v="40"/>
  </r>
  <r>
    <x v="46"/>
    <x v="51"/>
    <d v="2013-11-19T00:00:00"/>
    <d v="2013-12-27T00:00:00"/>
    <s v="Já Entregue"/>
    <x v="65"/>
    <x v="12"/>
    <s v="Já Pago"/>
    <d v="2013-12-27T00:00:00"/>
    <s v="2013.12"/>
    <x v="3"/>
    <s v="HIDRAULICA"/>
    <x v="103"/>
    <x v="109"/>
    <n v="1"/>
    <s v="un"/>
    <s v="Veda Rosca"/>
    <n v="8.08"/>
    <n v="8.08"/>
  </r>
  <r>
    <x v="46"/>
    <x v="51"/>
    <d v="2013-11-19T00:00:00"/>
    <d v="2013-12-27T00:00:00"/>
    <s v="Já Entregue"/>
    <x v="65"/>
    <x v="12"/>
    <s v="Já Pago"/>
    <d v="2013-12-27T00:00:00"/>
    <s v="2013.12"/>
    <x v="3"/>
    <s v="HIDRAULICA"/>
    <x v="104"/>
    <x v="40"/>
    <n v="1"/>
    <s v="un"/>
    <s v="Adaptador Soldavel 1/4"/>
    <n v="2.5299999999999998"/>
    <n v="2.5299999999999998"/>
  </r>
  <r>
    <x v="46"/>
    <x v="51"/>
    <d v="2013-11-19T00:00:00"/>
    <d v="2013-12-27T00:00:00"/>
    <s v="Já Entregue"/>
    <x v="65"/>
    <x v="12"/>
    <s v="Já Pago"/>
    <d v="2013-12-27T00:00:00"/>
    <s v="2013.12"/>
    <x v="3"/>
    <s v="HIDRAULICA"/>
    <x v="104"/>
    <x v="40"/>
    <n v="1"/>
    <s v="un"/>
    <s v="Luva 1/2"/>
    <n v="2.81"/>
    <n v="2.81"/>
  </r>
  <r>
    <x v="46"/>
    <x v="51"/>
    <d v="2013-11-19T00:00:00"/>
    <d v="2013-12-27T00:00:00"/>
    <s v="Já Entregue"/>
    <x v="65"/>
    <x v="12"/>
    <s v="Já Pago"/>
    <d v="2013-12-27T00:00:00"/>
    <s v="2013.12"/>
    <x v="3"/>
    <s v="HIDRAULICA"/>
    <x v="105"/>
    <x v="41"/>
    <n v="1"/>
    <s v="un"/>
    <s v="Adesivo"/>
    <n v="1.69"/>
    <n v="1.69"/>
  </r>
  <r>
    <x v="46"/>
    <x v="51"/>
    <d v="2013-11-19T00:00:00"/>
    <d v="2013-12-27T00:00:00"/>
    <s v="Já Entregue"/>
    <x v="65"/>
    <x v="12"/>
    <s v="Já Pago"/>
    <d v="2013-12-27T00:00:00"/>
    <s v="2013.12"/>
    <x v="3"/>
    <s v="HIDRAULICA"/>
    <x v="104"/>
    <x v="40"/>
    <n v="1"/>
    <s v="un"/>
    <s v="Bucha Reducao 40/20"/>
    <n v="1.88"/>
    <n v="1.88"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40"/>
    <x v="52"/>
    <d v="2013-11-20T00:00:00"/>
    <d v="2013-12-27T00:00:00"/>
    <s v="Já Entregue"/>
    <x v="65"/>
    <x v="12"/>
    <s v="Já Pago"/>
    <d v="2013-12-27T00:00:00"/>
    <s v="2013.12"/>
    <x v="3"/>
    <s v="FERRAMENTA"/>
    <x v="81"/>
    <x v="71"/>
    <n v="1"/>
    <s v="pc"/>
    <s v="Disco"/>
    <n v="12"/>
    <n v="12"/>
  </r>
  <r>
    <x v="40"/>
    <x v="53"/>
    <d v="2013-11-21T00:00:00"/>
    <d v="2013-12-27T00:00:00"/>
    <s v="Já Entregue"/>
    <x v="65"/>
    <x v="12"/>
    <s v="Já Pago"/>
    <d v="2013-12-27T00:00:00"/>
    <s v="2013.12"/>
    <x v="3"/>
    <s v="MATERIAL BASICO"/>
    <x v="106"/>
    <x v="67"/>
    <n v="1"/>
    <s v="pc"/>
    <s v="Soleira"/>
    <n v="30"/>
    <n v="30"/>
  </r>
  <r>
    <x v="40"/>
    <x v="54"/>
    <d v="2013-11-21T00:00:00"/>
    <d v="2013-12-27T00:00:00"/>
    <s v="Já Entregue"/>
    <x v="65"/>
    <x v="12"/>
    <s v="Já Pago"/>
    <d v="2013-12-27T00:00:00"/>
    <s v="2013.12"/>
    <x v="3"/>
    <s v="MATERIAL BASICO"/>
    <x v="30"/>
    <x v="14"/>
    <n v="1"/>
    <s v="sc"/>
    <s v="Cimento 50kg"/>
    <n v="23"/>
    <n v="23"/>
  </r>
  <r>
    <x v="47"/>
    <x v="55"/>
    <d v="2013-11-25T00:00:00"/>
    <d v="2013-12-27T00:00:00"/>
    <s v="Já Entregue"/>
    <x v="65"/>
    <x v="12"/>
    <s v="Já Pago"/>
    <d v="2013-12-27T00:00:00"/>
    <s v="2013.12"/>
    <x v="3"/>
    <s v="FERRAMENTA"/>
    <x v="107"/>
    <x v="110"/>
    <n v="1"/>
    <s v="un"/>
    <s v="Serra Marmore"/>
    <n v="129"/>
    <n v="129"/>
  </r>
  <r>
    <x v="40"/>
    <x v="56"/>
    <d v="2013-11-25T00:00:00"/>
    <d v="2013-12-27T00:00:00"/>
    <s v="Já Entregue"/>
    <x v="65"/>
    <x v="12"/>
    <s v="Já Pago"/>
    <d v="2013-12-27T00:00:00"/>
    <s v="2013.12"/>
    <x v="3"/>
    <s v="PISO"/>
    <x v="90"/>
    <x v="94"/>
    <n v="5"/>
    <s v="sc"/>
    <s v="Argamassa"/>
    <n v="8"/>
    <n v="40"/>
  </r>
  <r>
    <x v="40"/>
    <x v="57"/>
    <d v="2013-11-27T00:00:00"/>
    <d v="2013-12-27T00:00:00"/>
    <s v="Já Entregue"/>
    <x v="65"/>
    <x v="12"/>
    <s v="Já Pago"/>
    <d v="2013-12-27T00:00:00"/>
    <s v="2013.12"/>
    <x v="3"/>
    <s v="PISO"/>
    <x v="90"/>
    <x v="94"/>
    <n v="10"/>
    <s v="sc"/>
    <s v="Argamassa"/>
    <n v="8"/>
    <n v="80"/>
  </r>
  <r>
    <x v="40"/>
    <x v="58"/>
    <d v="2013-12-04T00:00:00"/>
    <d v="2013-12-04T00:00:00"/>
    <s v="Já Entregue"/>
    <x v="66"/>
    <x v="12"/>
    <s v="Já Pago"/>
    <d v="2013-12-04T00:00:00"/>
    <s v="2013.12"/>
    <x v="3"/>
    <s v="PISO"/>
    <x v="100"/>
    <x v="105"/>
    <n v="10"/>
    <s v="sc"/>
    <s v="Rejunte"/>
    <n v="2"/>
    <n v="20"/>
  </r>
  <r>
    <x v="40"/>
    <x v="58"/>
    <d v="2013-12-04T00:00:00"/>
    <d v="2013-12-04T00:00:00"/>
    <s v="Já Entregue"/>
    <x v="66"/>
    <x v="12"/>
    <s v="Já Pago"/>
    <d v="2013-12-04T00:00:00"/>
    <s v="2013.12"/>
    <x v="3"/>
    <s v="PISO"/>
    <x v="108"/>
    <x v="111"/>
    <n v="1"/>
    <s v="pc"/>
    <s v="Palheta"/>
    <n v="2"/>
    <n v="2"/>
  </r>
  <r>
    <x v="10"/>
    <x v="59"/>
    <d v="2013-12-06T00:00:00"/>
    <d v="2013-12-06T00:00:00"/>
    <s v="Já Entregue"/>
    <x v="67"/>
    <x v="12"/>
    <s v="Já Pago"/>
    <d v="2013-12-06T00:00:00"/>
    <s v="2013.12"/>
    <x v="3"/>
    <s v="PINTURA"/>
    <x v="109"/>
    <x v="112"/>
    <n v="1"/>
    <s v="un"/>
    <s v="Pincel 888 e Rolo"/>
    <n v="6.8"/>
    <n v="6.8"/>
  </r>
  <r>
    <x v="10"/>
    <x v="60"/>
    <d v="2013-12-07T00:00:00"/>
    <d v="2013-12-07T00:00:00"/>
    <s v="Já Entregue"/>
    <x v="68"/>
    <x v="12"/>
    <s v="Já Pago"/>
    <d v="2013-12-07T00:00:00"/>
    <s v="2013.12"/>
    <x v="3"/>
    <s v="FERRAMENTA"/>
    <x v="96"/>
    <x v="101"/>
    <n v="1"/>
    <s v="un"/>
    <s v="Broca 114-16"/>
    <n v="3.6"/>
    <n v="3.6"/>
  </r>
  <r>
    <x v="10"/>
    <x v="61"/>
    <d v="2013-12-07T00:00:00"/>
    <d v="2013-12-07T00:00:00"/>
    <s v="Já Entregue"/>
    <x v="68"/>
    <x v="12"/>
    <s v="Já Pago"/>
    <d v="2013-12-07T00:00:00"/>
    <s v="2013.12"/>
    <x v="3"/>
    <s v="FERRAMENTA"/>
    <x v="81"/>
    <x v="71"/>
    <n v="1"/>
    <s v="un"/>
    <s v="Disco"/>
    <n v="14.85"/>
    <n v="14.85"/>
  </r>
  <r>
    <x v="41"/>
    <x v="43"/>
    <d v="2013-12-07T00:00:00"/>
    <d v="2013-12-07T00:00:00"/>
    <s v="Já Entregue"/>
    <x v="68"/>
    <x v="12"/>
    <s v="Já Pago"/>
    <d v="2013-12-07T00:00:00"/>
    <s v="2013.12"/>
    <x v="3"/>
    <s v="ESQUADRIAS"/>
    <x v="33"/>
    <x v="113"/>
    <n v="2"/>
    <s v="pc"/>
    <s v="Porta 0.60m"/>
    <n v="84"/>
    <n v="168"/>
  </r>
  <r>
    <x v="10"/>
    <x v="62"/>
    <d v="2013-12-10T00:00:00"/>
    <d v="2013-12-10T00:00:00"/>
    <s v="Já Entregue"/>
    <x v="69"/>
    <x v="12"/>
    <s v="Já Pago"/>
    <d v="2013-12-10T00:00:00"/>
    <s v="2013.12"/>
    <x v="3"/>
    <s v="FERRAMENTA"/>
    <x v="81"/>
    <x v="71"/>
    <n v="1"/>
    <s v="un"/>
    <s v="Disco Shark"/>
    <n v="12"/>
    <n v="12"/>
  </r>
  <r>
    <x v="10"/>
    <x v="63"/>
    <d v="2013-12-12T00:00:00"/>
    <d v="2013-12-12T00:00:00"/>
    <s v="Já Entregue"/>
    <x v="70"/>
    <x v="12"/>
    <s v="Já Pago"/>
    <d v="2013-12-12T00:00:00"/>
    <s v="2013.12"/>
    <x v="3"/>
    <s v="PINTURA"/>
    <x v="86"/>
    <x v="114"/>
    <n v="8"/>
    <s v="un"/>
    <s v="Disco Shark"/>
    <n v="1"/>
    <n v="8"/>
  </r>
  <r>
    <x v="40"/>
    <x v="64"/>
    <d v="2013-12-12T00:00:00"/>
    <d v="2013-12-12T00:00:00"/>
    <s v="Já Entregue"/>
    <x v="70"/>
    <x v="12"/>
    <s v="Já Pago"/>
    <d v="2013-12-12T00:00:00"/>
    <s v="2013.12"/>
    <x v="3"/>
    <s v="PINTURA"/>
    <x v="110"/>
    <x v="115"/>
    <n v="1"/>
    <s v="un"/>
    <s v="Solvente"/>
    <n v="7"/>
    <n v="7"/>
  </r>
  <r>
    <x v="40"/>
    <x v="64"/>
    <d v="2013-12-12T00:00:00"/>
    <d v="2013-12-12T00:00:00"/>
    <s v="Já Entregue"/>
    <x v="70"/>
    <x v="12"/>
    <s v="Já Pago"/>
    <d v="2013-12-12T00:00:00"/>
    <s v="2013.12"/>
    <x v="3"/>
    <s v="PINTURA"/>
    <x v="101"/>
    <x v="116"/>
    <n v="1"/>
    <s v="un"/>
    <s v="Fita Crepe Fina"/>
    <n v="4"/>
    <n v="4"/>
  </r>
  <r>
    <x v="40"/>
    <x v="64"/>
    <d v="2013-12-12T00:00:00"/>
    <d v="2013-12-12T00:00:00"/>
    <s v="Já Entregue"/>
    <x v="70"/>
    <x v="12"/>
    <s v="Já Pago"/>
    <d v="2013-12-12T00:00:00"/>
    <s v="2013.12"/>
    <x v="3"/>
    <s v="PINTURA"/>
    <x v="101"/>
    <x v="116"/>
    <n v="1"/>
    <s v="un"/>
    <s v="Fita Crepe Grossa"/>
    <n v="8.5"/>
    <n v="8.5"/>
  </r>
  <r>
    <x v="40"/>
    <x v="58"/>
    <d v="2013-12-12T00:00:00"/>
    <d v="2013-12-12T00:00:00"/>
    <s v="Já Entregue"/>
    <x v="70"/>
    <x v="12"/>
    <s v="Já Pago"/>
    <d v="2013-12-12T00:00:00"/>
    <s v="2013.12"/>
    <x v="3"/>
    <s v="FERRAMENTA"/>
    <x v="111"/>
    <x v="42"/>
    <n v="1"/>
    <s v="un"/>
    <s v="Caixa Correio"/>
    <n v="21"/>
    <n v="21"/>
  </r>
  <r>
    <x v="48"/>
    <x v="65"/>
    <d v="2013-12-14T00:00:00"/>
    <d v="2013-12-14T00:00:00"/>
    <s v="Já Entregue"/>
    <x v="71"/>
    <x v="12"/>
    <s v="Já Pago"/>
    <d v="2013-12-14T00:00:00"/>
    <s v="2013.12"/>
    <x v="3"/>
    <s v="ESQUADRIAS"/>
    <x v="33"/>
    <x v="113"/>
    <n v="1"/>
    <s v="pc"/>
    <s v="Porta 0.60m"/>
    <n v="95"/>
    <n v="95"/>
  </r>
  <r>
    <x v="28"/>
    <x v="66"/>
    <d v="2013-12-15T00:00:00"/>
    <d v="2013-12-15T00:00:00"/>
    <s v="Já Entregue"/>
    <x v="72"/>
    <x v="12"/>
    <s v="Já Pago"/>
    <d v="2013-12-15T00:00:00"/>
    <s v="2013.12"/>
    <x v="3"/>
    <s v="PINTURA"/>
    <x v="112"/>
    <x v="117"/>
    <n v="1"/>
    <s v="un"/>
    <s v="Massa Corrida"/>
    <n v="10.9"/>
    <n v="10.9"/>
  </r>
  <r>
    <x v="28"/>
    <x v="66"/>
    <d v="2013-12-15T00:00:00"/>
    <d v="2013-12-15T00:00:00"/>
    <s v="Já Entregue"/>
    <x v="72"/>
    <x v="12"/>
    <s v="Já Pago"/>
    <d v="2013-12-15T00:00:00"/>
    <s v="2013.12"/>
    <x v="3"/>
    <s v="MATERIAL BASICO"/>
    <x v="47"/>
    <x v="33"/>
    <n v="25"/>
    <s v="un"/>
    <s v="Tijolo Branco"/>
    <n v="0.18"/>
    <n v="4.5"/>
  </r>
  <r>
    <x v="28"/>
    <x v="66"/>
    <d v="2013-12-15T00:00:00"/>
    <d v="2013-12-15T00:00:00"/>
    <s v="Já Entregue"/>
    <x v="72"/>
    <x v="12"/>
    <s v="Já Pago"/>
    <d v="2013-12-15T00:00:00"/>
    <s v="2013.12"/>
    <x v="3"/>
    <s v="MATERIAL BASICO"/>
    <x v="30"/>
    <x v="14"/>
    <n v="1"/>
    <s v="un"/>
    <s v="Cimento 50kg"/>
    <n v="25"/>
    <n v="25"/>
  </r>
  <r>
    <x v="28"/>
    <x v="66"/>
    <d v="2013-12-15T00:00:00"/>
    <d v="2013-12-15T00:00:00"/>
    <s v="Já Entregue"/>
    <x v="72"/>
    <x v="12"/>
    <s v="Já Pago"/>
    <d v="2013-12-15T00:00:00"/>
    <s v="2013.12"/>
    <x v="3"/>
    <s v="FERRAMENTA"/>
    <x v="113"/>
    <x v="118"/>
    <n v="1"/>
    <s v="un"/>
    <s v="Escova Aco"/>
    <n v="3.25"/>
    <n v="3.25"/>
  </r>
  <r>
    <x v="28"/>
    <x v="66"/>
    <d v="2013-12-15T00:00:00"/>
    <d v="2013-12-15T00:00:00"/>
    <s v="Já Entregue"/>
    <x v="72"/>
    <x v="12"/>
    <s v="Já Pago"/>
    <d v="2013-12-15T00:00:00"/>
    <s v="2013.12"/>
    <x v="3"/>
    <s v="PINTURA"/>
    <x v="89"/>
    <x v="93"/>
    <n v="1"/>
    <s v="un"/>
    <s v="Trincha"/>
    <n v="1"/>
    <n v="1"/>
  </r>
  <r>
    <x v="28"/>
    <x v="66"/>
    <d v="2013-12-15T00:00:00"/>
    <d v="2013-12-15T00:00:00"/>
    <s v="Já Entregue"/>
    <x v="72"/>
    <x v="12"/>
    <s v="Já Pago"/>
    <d v="2013-12-15T00:00:00"/>
    <s v="2013.12"/>
    <x v="3"/>
    <s v="PINTURA"/>
    <x v="114"/>
    <x v="119"/>
    <n v="1"/>
    <s v="un"/>
    <s v="Trincha"/>
    <n v="5"/>
    <n v="5"/>
  </r>
  <r>
    <x v="36"/>
    <x v="67"/>
    <d v="2013-12-16T00:00:00"/>
    <d v="2013-12-16T00:00:00"/>
    <s v="Já Entregue"/>
    <x v="73"/>
    <x v="12"/>
    <s v="Já Pago"/>
    <d v="2013-12-16T00:00:00"/>
    <s v="2013.12"/>
    <x v="3"/>
    <s v="PINTURA"/>
    <x v="86"/>
    <x v="120"/>
    <n v="5"/>
    <s v="un"/>
    <s v="Lixa"/>
    <n v="0.6"/>
    <n v="3"/>
  </r>
  <r>
    <x v="36"/>
    <x v="67"/>
    <d v="2013-12-16T00:00:00"/>
    <d v="2013-12-16T00:00:00"/>
    <s v="Já Entregue"/>
    <x v="73"/>
    <x v="12"/>
    <s v="Já Pago"/>
    <d v="2013-12-16T00:00:00"/>
    <s v="2013.12"/>
    <x v="3"/>
    <s v="PINTURA"/>
    <x v="112"/>
    <x v="117"/>
    <n v="1"/>
    <s v="un"/>
    <s v="Massa Corrida"/>
    <n v="10.5"/>
    <n v="10.5"/>
  </r>
  <r>
    <x v="36"/>
    <x v="67"/>
    <d v="2013-12-16T00:00:00"/>
    <d v="2013-12-16T00:00:00"/>
    <s v="Já Entregue"/>
    <x v="73"/>
    <x v="12"/>
    <s v="Já Pago"/>
    <d v="2013-12-16T00:00:00"/>
    <s v="2013.12"/>
    <x v="3"/>
    <s v="PINTURA"/>
    <x v="89"/>
    <x v="93"/>
    <n v="1"/>
    <s v="un"/>
    <s v="Trincha Media Sintetica"/>
    <n v="3"/>
    <n v="3"/>
  </r>
  <r>
    <x v="36"/>
    <x v="67"/>
    <d v="2013-12-16T00:00:00"/>
    <d v="2013-12-16T00:00:00"/>
    <s v="Já Entregue"/>
    <x v="73"/>
    <x v="12"/>
    <s v="Já Pago"/>
    <d v="2013-12-16T00:00:00"/>
    <s v="2013.12"/>
    <x v="3"/>
    <s v="PINTURA"/>
    <x v="88"/>
    <x v="92"/>
    <n v="1"/>
    <s v="un"/>
    <s v="Verniz Mogno GL"/>
    <n v="58"/>
    <n v="58"/>
  </r>
  <r>
    <x v="36"/>
    <x v="68"/>
    <d v="2013-12-16T00:00:00"/>
    <d v="2013-12-16T00:00:00"/>
    <s v="Já Entregue"/>
    <x v="73"/>
    <x v="12"/>
    <s v="Já Pago"/>
    <d v="2013-12-16T00:00:00"/>
    <s v="2013.12"/>
    <x v="3"/>
    <s v="PINTURA"/>
    <x v="115"/>
    <x v="121"/>
    <n v="2"/>
    <s v="un"/>
    <s v="Thinner "/>
    <n v="6.6"/>
    <n v="13.2"/>
  </r>
  <r>
    <x v="49"/>
    <x v="69"/>
    <d v="2013-12-16T00:00:00"/>
    <d v="2013-12-16T00:00:00"/>
    <s v="Já Entregue"/>
    <x v="73"/>
    <x v="12"/>
    <s v="Já Pago"/>
    <d v="2013-12-16T00:00:00"/>
    <s v="2013.12"/>
    <x v="3"/>
    <s v="ELETRICA"/>
    <x v="116"/>
    <x v="122"/>
    <n v="1"/>
    <s v="un"/>
    <s v="Fio de Aco"/>
    <n v="16"/>
    <n v="16"/>
  </r>
  <r>
    <x v="10"/>
    <x v="70"/>
    <d v="2013-12-17T00:00:00"/>
    <d v="2013-12-17T00:00:00"/>
    <s v="Já Entregue"/>
    <x v="74"/>
    <x v="12"/>
    <s v="Já Pago"/>
    <d v="2013-12-17T00:00:00"/>
    <s v="2013.12"/>
    <x v="3"/>
    <s v="ELETRICA"/>
    <x v="63"/>
    <x v="48"/>
    <n v="1"/>
    <s v="un"/>
    <s v="Fita Isolante"/>
    <n v="4.5999999999999996"/>
    <n v="4.5999999999999996"/>
  </r>
  <r>
    <x v="40"/>
    <x v="71"/>
    <d v="2013-12-17T00:00:00"/>
    <d v="2013-12-17T00:00:00"/>
    <s v="Já Entregue"/>
    <x v="74"/>
    <x v="12"/>
    <s v="Já Pago"/>
    <d v="2013-12-17T00:00:00"/>
    <s v="2013.12"/>
    <x v="3"/>
    <s v="PINTURA"/>
    <x v="117"/>
    <x v="117"/>
    <n v="1"/>
    <s v="lt"/>
    <s v="Massa Corrida"/>
    <n v="28"/>
    <n v="28"/>
  </r>
  <r>
    <x v="40"/>
    <x v="71"/>
    <d v="2013-12-17T00:00:00"/>
    <d v="2013-12-17T00:00:00"/>
    <s v="Já Entregue"/>
    <x v="74"/>
    <x v="12"/>
    <s v="Já Pago"/>
    <d v="2013-12-17T00:00:00"/>
    <s v="2013.12"/>
    <x v="3"/>
    <s v="PINTURA"/>
    <x v="117"/>
    <x v="123"/>
    <n v="1"/>
    <s v="lt"/>
    <s v="Latex PVA"/>
    <n v="58"/>
    <n v="58"/>
  </r>
  <r>
    <x v="40"/>
    <x v="71"/>
    <d v="2013-12-17T00:00:00"/>
    <d v="2013-12-17T00:00:00"/>
    <s v="Já Entregue"/>
    <x v="74"/>
    <x v="12"/>
    <s v="Já Pago"/>
    <d v="2013-12-17T00:00:00"/>
    <s v="2013.12"/>
    <x v="3"/>
    <s v="ELETRICA"/>
    <x v="118"/>
    <x v="124"/>
    <n v="2"/>
    <s v="lt"/>
    <s v="Lampada"/>
    <n v="8.5"/>
    <n v="17"/>
  </r>
  <r>
    <x v="40"/>
    <x v="71"/>
    <d v="2013-12-17T00:00:00"/>
    <d v="2013-12-17T00:00:00"/>
    <s v="Já Entregue"/>
    <x v="74"/>
    <x v="12"/>
    <s v="Já Pago"/>
    <d v="2013-12-17T00:00:00"/>
    <s v="2013.12"/>
    <x v="3"/>
    <s v="ELETRICA"/>
    <x v="119"/>
    <x v="125"/>
    <n v="2"/>
    <s v="lt"/>
    <s v="Bocal"/>
    <n v="2.5"/>
    <n v="5"/>
  </r>
  <r>
    <x v="40"/>
    <x v="71"/>
    <d v="2013-12-17T00:00:00"/>
    <d v="2013-12-17T00:00:00"/>
    <s v="Já Entregue"/>
    <x v="74"/>
    <x v="12"/>
    <s v="Já Pago"/>
    <d v="2013-12-17T00:00:00"/>
    <s v="2013.12"/>
    <x v="3"/>
    <s v="ELETRICA"/>
    <x v="118"/>
    <x v="124"/>
    <n v="2"/>
    <s v="un"/>
    <s v="Solvente"/>
    <n v="8.5"/>
    <n v="17"/>
  </r>
  <r>
    <x v="40"/>
    <x v="71"/>
    <d v="2013-12-17T00:00:00"/>
    <d v="2013-12-17T00:00:00"/>
    <s v="Já Entregue"/>
    <x v="74"/>
    <x v="12"/>
    <s v="Já Pago"/>
    <d v="2013-12-17T00:00:00"/>
    <s v="2013.12"/>
    <x v="3"/>
    <s v="ELETRICA"/>
    <x v="119"/>
    <x v="125"/>
    <n v="2"/>
    <s v="un"/>
    <s v="Bocal"/>
    <n v="2.5"/>
    <n v="5"/>
  </r>
  <r>
    <x v="38"/>
    <x v="0"/>
    <m/>
    <m/>
    <m/>
    <x v="60"/>
    <x v="11"/>
    <m/>
    <m/>
    <m/>
    <x v="4"/>
    <m/>
    <x v="92"/>
    <x v="96"/>
    <m/>
    <m/>
    <m/>
    <m/>
    <m/>
  </r>
  <r>
    <x v="36"/>
    <x v="72"/>
    <d v="2013-12-17T00:00:00"/>
    <d v="2013-12-17T00:00:00"/>
    <s v="Já Entregue"/>
    <x v="74"/>
    <x v="12"/>
    <s v="Já Pago"/>
    <d v="2013-12-17T00:00:00"/>
    <s v="2013.12"/>
    <x v="3"/>
    <s v="PINTURA"/>
    <x v="74"/>
    <x v="61"/>
    <n v="1"/>
    <s v="lt"/>
    <s v="Latex Latao 18l"/>
    <n v="122"/>
    <n v="122"/>
  </r>
  <r>
    <x v="36"/>
    <x v="72"/>
    <d v="2013-12-17T00:00:00"/>
    <d v="2013-12-17T00:00:00"/>
    <s v="Já Entregue"/>
    <x v="74"/>
    <x v="12"/>
    <s v="Já Pago"/>
    <d v="2013-12-17T00:00:00"/>
    <s v="2013.12"/>
    <x v="3"/>
    <s v="PINTURA"/>
    <x v="74"/>
    <x v="61"/>
    <n v="1"/>
    <s v="lt"/>
    <s v="Textura Decorati"/>
    <n v="85"/>
    <n v="85"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40"/>
    <x v="73"/>
    <d v="2013-12-19T00:00:00"/>
    <d v="2013-12-19T00:00:00"/>
    <s v="Já Entregue"/>
    <x v="75"/>
    <x v="12"/>
    <s v="Já Pago"/>
    <d v="2013-12-19T00:00:00"/>
    <s v="2013.12"/>
    <x v="3"/>
    <s v="PISO"/>
    <x v="90"/>
    <x v="94"/>
    <n v="3"/>
    <s v="sc"/>
    <s v="Argamassa"/>
    <n v="8"/>
    <n v="24"/>
  </r>
  <r>
    <x v="10"/>
    <x v="74"/>
    <d v="2013-12-20T00:00:00"/>
    <d v="2013-12-20T00:00:00"/>
    <s v="Já Entregue"/>
    <x v="76"/>
    <x v="12"/>
    <s v="Já Pago"/>
    <d v="2013-12-20T00:00:00"/>
    <s v="2013.12"/>
    <x v="3"/>
    <s v="PISO"/>
    <x v="90"/>
    <x v="94"/>
    <n v="2"/>
    <s v="un"/>
    <s v="Argamassa"/>
    <n v="9"/>
    <n v="18"/>
  </r>
  <r>
    <x v="40"/>
    <x v="75"/>
    <d v="2013-12-20T00:00:00"/>
    <d v="2013-12-20T00:00:00"/>
    <s v="Já Entregue"/>
    <x v="76"/>
    <x v="12"/>
    <s v="Já Pago"/>
    <d v="2013-12-20T00:00:00"/>
    <s v="2013.12"/>
    <x v="3"/>
    <s v="MATERIAL BASICO"/>
    <x v="51"/>
    <x v="126"/>
    <n v="1"/>
    <s v="un"/>
    <s v="Prego para Alisar"/>
    <n v="2"/>
    <n v="2"/>
  </r>
  <r>
    <x v="40"/>
    <x v="75"/>
    <d v="2013-12-20T00:00:00"/>
    <d v="2013-12-20T00:00:00"/>
    <s v="Já Entregue"/>
    <x v="76"/>
    <x v="12"/>
    <s v="Já Pago"/>
    <d v="2013-12-20T00:00:00"/>
    <s v="2013.12"/>
    <x v="3"/>
    <s v="PISO"/>
    <x v="90"/>
    <x v="94"/>
    <n v="5"/>
    <s v="sc"/>
    <s v="Argamassa"/>
    <n v="8"/>
    <n v="40"/>
  </r>
  <r>
    <x v="50"/>
    <x v="75"/>
    <d v="2013-12-20T00:00:00"/>
    <d v="2013-12-20T00:00:00"/>
    <s v="Já Entregue"/>
    <x v="76"/>
    <x v="12"/>
    <s v="Já Pago"/>
    <d v="2013-12-20T00:00:00"/>
    <s v="2013.12"/>
    <x v="3"/>
    <s v="ELETRICA"/>
    <x v="116"/>
    <x v="127"/>
    <n v="32"/>
    <s v="pc"/>
    <s v="Haste Industrial"/>
    <n v="5.5"/>
    <n v="176"/>
  </r>
  <r>
    <x v="50"/>
    <x v="75"/>
    <d v="2013-12-20T00:00:00"/>
    <d v="2013-12-20T00:00:00"/>
    <s v="Já Entregue"/>
    <x v="76"/>
    <x v="12"/>
    <s v="Já Pago"/>
    <d v="2013-12-20T00:00:00"/>
    <s v="2013.12"/>
    <x v="3"/>
    <s v="ELETRICA"/>
    <x v="116"/>
    <x v="122"/>
    <n v="1"/>
    <s v="un"/>
    <s v="Fio de Aco"/>
    <n v="16"/>
    <n v="16"/>
  </r>
  <r>
    <x v="17"/>
    <x v="76"/>
    <d v="2013-12-26T00:00:00"/>
    <d v="2013-12-26T00:00:00"/>
    <s v="Já Entregue"/>
    <x v="77"/>
    <x v="12"/>
    <s v="Já Pago"/>
    <d v="2013-12-26T00:00:00"/>
    <s v="2013.12"/>
    <x v="3"/>
    <s v="PISO"/>
    <x v="100"/>
    <x v="105"/>
    <n v="5"/>
    <s v="sc"/>
    <s v="Rejunte"/>
    <n v="2.5"/>
    <n v="12.5"/>
  </r>
  <r>
    <x v="28"/>
    <x v="77"/>
    <d v="2013-12-27T00:00:00"/>
    <d v="2013-12-27T00:00:00"/>
    <s v="Já Entregue"/>
    <x v="65"/>
    <x v="12"/>
    <s v="Já Pago"/>
    <d v="2013-12-27T00:00:00"/>
    <s v="2013.12"/>
    <x v="3"/>
    <s v="HIDRAULICA"/>
    <x v="105"/>
    <x v="41"/>
    <n v="1"/>
    <s v="un"/>
    <s v="Adesivo"/>
    <n v="3"/>
    <n v="3"/>
  </r>
  <r>
    <x v="38"/>
    <x v="0"/>
    <m/>
    <m/>
    <m/>
    <x v="60"/>
    <x v="11"/>
    <m/>
    <m/>
    <m/>
    <x v="4"/>
    <m/>
    <x v="92"/>
    <x v="96"/>
    <m/>
    <m/>
    <m/>
    <m/>
    <m/>
  </r>
  <r>
    <x v="51"/>
    <x v="78"/>
    <d v="2014-01-04T00:00:00"/>
    <d v="2014-01-04T00:00:00"/>
    <s v="Já Entregue"/>
    <x v="78"/>
    <x v="13"/>
    <s v="Já Pago"/>
    <d v="2014-01-04T00:00:00"/>
    <s v="2014.01"/>
    <x v="3"/>
    <s v="HIDRAULICA"/>
    <x v="120"/>
    <x v="128"/>
    <n v="2"/>
    <s v="pc"/>
    <s v="Chuveiro"/>
    <n v="12"/>
    <n v="24"/>
  </r>
  <r>
    <x v="51"/>
    <x v="78"/>
    <d v="2014-01-04T00:00:00"/>
    <d v="2014-01-04T00:00:00"/>
    <s v="Já Entregue"/>
    <x v="78"/>
    <x v="13"/>
    <s v="Já Pago"/>
    <d v="2014-01-04T00:00:00"/>
    <s v="2014.01"/>
    <x v="3"/>
    <s v="ESQUADRIAS"/>
    <x v="72"/>
    <x v="59"/>
    <n v="1"/>
    <s v="pc"/>
    <s v="Dobradica"/>
    <n v="4"/>
    <n v="4"/>
  </r>
  <r>
    <x v="51"/>
    <x v="78"/>
    <d v="2014-01-04T00:00:00"/>
    <d v="2014-01-04T00:00:00"/>
    <s v="Já Entregue"/>
    <x v="78"/>
    <x v="13"/>
    <s v="Já Pago"/>
    <d v="2014-01-04T00:00:00"/>
    <s v="2014.01"/>
    <x v="3"/>
    <s v="HIDRAULICA"/>
    <x v="121"/>
    <x v="129"/>
    <n v="1"/>
    <s v="un"/>
    <s v="Cola"/>
    <n v="7"/>
    <n v="7"/>
  </r>
  <r>
    <x v="40"/>
    <x v="78"/>
    <d v="2014-01-04T00:00:00"/>
    <d v="2014-01-04T00:00:00"/>
    <s v="Já Entregue"/>
    <x v="78"/>
    <x v="13"/>
    <s v="Já Pago"/>
    <d v="2014-01-04T00:00:00"/>
    <s v="2014.01"/>
    <x v="3"/>
    <s v="HIDRAULICA"/>
    <x v="122"/>
    <x v="88"/>
    <n v="1"/>
    <s v="pc"/>
    <s v="Sifao"/>
    <n v="14.5"/>
    <n v="14.5"/>
  </r>
  <r>
    <x v="40"/>
    <x v="78"/>
    <d v="2014-01-04T00:00:00"/>
    <d v="2014-01-04T00:00:00"/>
    <s v="Já Entregue"/>
    <x v="78"/>
    <x v="13"/>
    <s v="Já Pago"/>
    <d v="2014-01-04T00:00:00"/>
    <s v="2014.01"/>
    <x v="3"/>
    <s v="HIDRAULICA"/>
    <x v="123"/>
    <x v="26"/>
    <n v="1"/>
    <s v="pc"/>
    <s v="Engate"/>
    <n v="10.5"/>
    <n v="10.5"/>
  </r>
  <r>
    <x v="40"/>
    <x v="78"/>
    <d v="2014-01-04T00:00:00"/>
    <d v="2014-01-12T00:00:00"/>
    <s v="Já Entregue"/>
    <x v="78"/>
    <x v="13"/>
    <s v="Já Pago"/>
    <d v="2014-01-04T00:00:00"/>
    <s v="2014.01"/>
    <x v="3"/>
    <s v="HIDRAULICA"/>
    <x v="41"/>
    <x v="79"/>
    <n v="1"/>
    <s v="pc"/>
    <s v="Valvula"/>
    <n v="4"/>
    <n v="4"/>
  </r>
  <r>
    <x v="39"/>
    <x v="79"/>
    <d v="2014-01-09T00:00:00"/>
    <d v="2014-01-09T00:00:00"/>
    <s v="Já Entregue"/>
    <x v="79"/>
    <x v="13"/>
    <s v="Já Pago"/>
    <d v="2014-01-09T00:00:00"/>
    <s v="2014.01"/>
    <x v="3"/>
    <s v="ELETRICA"/>
    <x v="119"/>
    <x v="125"/>
    <n v="6"/>
    <s v="pc"/>
    <s v="Bocal"/>
    <n v="4"/>
    <n v="24"/>
  </r>
  <r>
    <x v="39"/>
    <x v="79"/>
    <d v="2014-01-09T00:00:00"/>
    <d v="2014-01-09T00:00:00"/>
    <s v="Já Entregue"/>
    <x v="79"/>
    <x v="13"/>
    <s v="Já Pago"/>
    <d v="2014-01-09T00:00:00"/>
    <s v="2014.01"/>
    <x v="3"/>
    <s v="FERRAMENTA"/>
    <x v="124"/>
    <x v="130"/>
    <n v="1"/>
    <s v="pc"/>
    <s v="Alicate"/>
    <n v="11.4"/>
    <n v="11.4"/>
  </r>
  <r>
    <x v="39"/>
    <x v="79"/>
    <d v="2014-01-09T00:00:00"/>
    <d v="2014-01-09T00:00:00"/>
    <s v="Já Entregue"/>
    <x v="79"/>
    <x v="13"/>
    <s v="Já Pago"/>
    <d v="2014-01-09T00:00:00"/>
    <s v="2014.01"/>
    <x v="3"/>
    <s v="ELETRICA"/>
    <x v="66"/>
    <x v="51"/>
    <n v="1"/>
    <s v="pc"/>
    <s v="Placa Cega"/>
    <n v="1.4"/>
    <n v="1.4"/>
  </r>
  <r>
    <x v="39"/>
    <x v="79"/>
    <d v="2014-01-09T00:00:00"/>
    <d v="2014-01-09T00:00:00"/>
    <s v="Já Entregue"/>
    <x v="79"/>
    <x v="13"/>
    <s v="Já Pago"/>
    <d v="2014-01-09T00:00:00"/>
    <s v="2014.01"/>
    <x v="3"/>
    <s v="ELETRICA"/>
    <x v="118"/>
    <x v="124"/>
    <n v="5"/>
    <s v="un"/>
    <s v="Lampada"/>
    <n v="5.4"/>
    <n v="27"/>
  </r>
  <r>
    <x v="51"/>
    <x v="78"/>
    <d v="2014-01-12T00:00:00"/>
    <d v="2014-01-12T00:00:00"/>
    <s v="Já Entregue"/>
    <x v="80"/>
    <x v="13"/>
    <s v="Já Pago"/>
    <d v="2014-01-12T00:00:00"/>
    <s v="2014.01"/>
    <x v="3"/>
    <s v="PISO"/>
    <x v="100"/>
    <x v="105"/>
    <n v="3"/>
    <s v="sc"/>
    <s v="Rejunte"/>
    <n v="2"/>
    <n v="6"/>
  </r>
  <r>
    <x v="51"/>
    <x v="78"/>
    <d v="2014-01-12T00:00:00"/>
    <d v="2014-01-12T00:00:00"/>
    <s v="Já Entregue"/>
    <x v="80"/>
    <x v="13"/>
    <s v="Já Pago"/>
    <d v="2014-01-12T00:00:00"/>
    <s v="2014.01"/>
    <x v="3"/>
    <s v="MATERIAL BASICO"/>
    <x v="100"/>
    <x v="105"/>
    <n v="10"/>
    <s v="kg"/>
    <s v="Cimento 50kg"/>
    <n v="1"/>
    <n v="10"/>
  </r>
  <r>
    <x v="52"/>
    <x v="80"/>
    <d v="2014-01-15T00:00:00"/>
    <d v="2014-01-15T00:00:00"/>
    <s v="Já Entregue"/>
    <x v="81"/>
    <x v="13"/>
    <s v="Já Pago"/>
    <d v="2014-01-15T00:00:00"/>
    <s v="2014.01"/>
    <x v="3"/>
    <s v="ELETRICA"/>
    <x v="116"/>
    <x v="131"/>
    <n v="1"/>
    <s v="pc"/>
    <s v="Eletrificador GENO 10000"/>
    <n v="131.24"/>
    <n v="131.24"/>
  </r>
  <r>
    <x v="52"/>
    <x v="81"/>
    <d v="2014-01-16T00:00:00"/>
    <d v="2014-01-16T00:00:00"/>
    <s v="Já Entregue"/>
    <x v="82"/>
    <x v="13"/>
    <s v="Já Pago"/>
    <d v="2014-01-16T00:00:00"/>
    <s v="2014.01"/>
    <x v="3"/>
    <s v="ELETRICA"/>
    <x v="116"/>
    <x v="122"/>
    <n v="1"/>
    <s v="pc"/>
    <s v="Arame 0.45"/>
    <n v="16"/>
    <n v="16"/>
  </r>
  <r>
    <x v="38"/>
    <x v="0"/>
    <m/>
    <m/>
    <m/>
    <x v="60"/>
    <x v="11"/>
    <m/>
    <m/>
    <m/>
    <x v="4"/>
    <m/>
    <x v="92"/>
    <x v="96"/>
    <m/>
    <m/>
    <m/>
    <m/>
    <m/>
  </r>
  <r>
    <x v="53"/>
    <x v="0"/>
    <d v="2014-01-01T00:00:00"/>
    <d v="2014-01-01T00:00:00"/>
    <s v="Já Entregue"/>
    <x v="83"/>
    <x v="13"/>
    <s v="Já Pago"/>
    <d v="2014-01-01T00:00:00"/>
    <s v="2014.01"/>
    <x v="1"/>
    <s v="AGUA"/>
    <x v="125"/>
    <x v="132"/>
    <n v="1"/>
    <s v="vb"/>
    <s v="4 Contas de Agua"/>
    <n v="202.37"/>
    <n v="202.37"/>
  </r>
  <r>
    <x v="54"/>
    <x v="0"/>
    <d v="2014-01-01T00:00:00"/>
    <d v="2014-01-01T00:00:00"/>
    <s v="Já Entregue"/>
    <x v="83"/>
    <x v="13"/>
    <s v="Já Pago"/>
    <d v="2014-01-01T00:00:00"/>
    <s v="2014.01"/>
    <x v="1"/>
    <s v="ENERGIA"/>
    <x v="126"/>
    <x v="133"/>
    <n v="1"/>
    <s v="vb"/>
    <s v="2 Contas de Energia Eletrica"/>
    <n v="29.16"/>
    <n v="29.16"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  <r>
    <x v="38"/>
    <x v="0"/>
    <m/>
    <m/>
    <m/>
    <x v="60"/>
    <x v="11"/>
    <m/>
    <m/>
    <m/>
    <x v="4"/>
    <m/>
    <x v="92"/>
    <x v="9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6">
  <r>
    <x v="0"/>
    <m/>
    <d v="2013-04-18T00:00:00"/>
    <d v="2013-04-18T00:00:00"/>
    <s v="Já Entregue"/>
    <d v="2013-04-18T00:00:00"/>
    <s v="2013.04"/>
    <s v="Já Pago"/>
    <d v="2013-04-18T00:00:00"/>
    <x v="0"/>
    <s v="TERRENO"/>
    <s v="TERRENO"/>
    <x v="0"/>
    <s v="Terreno "/>
    <n v="1"/>
    <s v="vb"/>
    <s v="Terreno 10x20m "/>
    <n v="17000"/>
    <n v="17000"/>
  </r>
  <r>
    <x v="1"/>
    <m/>
    <d v="2013-04-26T00:00:00"/>
    <d v="2013-04-26T00:00:00"/>
    <s v="Já Entregue"/>
    <d v="2013-04-26T00:00:00"/>
    <s v="2013.04"/>
    <s v="Já Pago"/>
    <d v="2013-04-26T00:00:00"/>
    <x v="0"/>
    <s v="SERVICOS"/>
    <s v="CARTORIO"/>
    <x v="1"/>
    <s v="Escritura Publica "/>
    <n v="1"/>
    <s v="vb"/>
    <s v="Escritura Publica de Compra"/>
    <n v="525"/>
    <n v="525"/>
  </r>
  <r>
    <x v="1"/>
    <m/>
    <d v="2014-03-15T00:00:00"/>
    <d v="2014-03-15T00:00:00"/>
    <s v="Já Entregue"/>
    <d v="2014-03-15T00:00:00"/>
    <s v="2014.03"/>
    <s v="Já Pago"/>
    <d v="2014-03-15T00:00:00"/>
    <x v="1"/>
    <s v="SERVICOS"/>
    <s v="CARTORIO"/>
    <x v="2"/>
    <s v="Averbacao da Escritura"/>
    <n v="1"/>
    <s v="vb"/>
    <s v="Averbacao"/>
    <n v="268"/>
    <n v="268"/>
  </r>
  <r>
    <x v="1"/>
    <m/>
    <d v="2014-03-15T00:00:00"/>
    <d v="2014-03-15T00:00:00"/>
    <s v="Já Entregue"/>
    <d v="2014-03-15T00:00:00"/>
    <s v="2014.03"/>
    <s v="Já Pago"/>
    <d v="2014-03-15T00:00:00"/>
    <x v="1"/>
    <s v="SERVICOS"/>
    <s v="CARTORIO"/>
    <x v="3"/>
    <s v="Certidao de Onus"/>
    <n v="1"/>
    <s v="vb"/>
    <s v="Certidao de Onus Real"/>
    <n v="257"/>
    <n v="257"/>
  </r>
  <r>
    <x v="2"/>
    <m/>
    <d v="2013-05-15T00:00:00"/>
    <d v="2013-05-15T00:00:00"/>
    <s v="Já Entregue"/>
    <d v="2013-05-15T00:00:00"/>
    <s v="2013.05"/>
    <s v="Já Pago"/>
    <d v="2013-05-15T00:00:00"/>
    <x v="2"/>
    <s v="SERVICOS"/>
    <s v="ARQUITETO"/>
    <x v="4"/>
    <s v="Projeto"/>
    <n v="1"/>
    <s v="vb"/>
    <s v="Projeto Arquitetonico e RRT "/>
    <n v="1100"/>
    <n v="1100"/>
  </r>
  <r>
    <x v="3"/>
    <m/>
    <d v="2013-05-27T00:00:00"/>
    <d v="2013-05-27T00:00:00"/>
    <s v="Já Entregue"/>
    <d v="2013-05-27T00:00:00"/>
    <s v="2013.05"/>
    <s v="Já Pago"/>
    <d v="2013-05-27T00:00:00"/>
    <x v="2"/>
    <s v="SERVICOS"/>
    <s v="PREFEITURA"/>
    <x v="5"/>
    <s v="ITIV"/>
    <n v="1"/>
    <s v="vb"/>
    <s v="ITIV"/>
    <n v="494"/>
    <n v="494"/>
  </r>
  <r>
    <x v="3"/>
    <m/>
    <d v="2014-04-10T00:00:00"/>
    <d v="2014-04-10T00:00:00"/>
    <s v="Já Entregue"/>
    <d v="2014-04-10T00:00:00"/>
    <s v="2014.04"/>
    <s v="Já Pago"/>
    <d v="2014-04-10T00:00:00"/>
    <x v="3"/>
    <s v="SERVICOS"/>
    <s v="PREFEITURA"/>
    <x v="6"/>
    <s v="IPTU"/>
    <n v="1"/>
    <s v="vb"/>
    <s v="IPTU"/>
    <n v="44.91"/>
    <n v="44.91"/>
  </r>
  <r>
    <x v="3"/>
    <m/>
    <d v="2013-06-11T00:00:00"/>
    <d v="2013-06-11T00:00:00"/>
    <s v="Já Entregue"/>
    <d v="2013-06-11T00:00:00"/>
    <s v="2013.06"/>
    <s v="Já Pago"/>
    <d v="2013-06-11T00:00:00"/>
    <x v="4"/>
    <s v="SERVICOS"/>
    <s v="PREFEITURA"/>
    <x v="7"/>
    <s v="Alvara"/>
    <n v="1"/>
    <s v="vb"/>
    <s v="Alvara de Construcao"/>
    <n v="81.650000000000006"/>
    <n v="81.650000000000006"/>
  </r>
  <r>
    <x v="4"/>
    <m/>
    <d v="2014-02-21T00:00:00"/>
    <d v="2014-02-21T00:00:00"/>
    <s v="Já Entregue"/>
    <d v="2014-02-21T00:00:00"/>
    <s v="2014.02"/>
    <s v="Já Pago"/>
    <d v="2014-02-21T00:00:00"/>
    <x v="5"/>
    <s v="SERVICOS"/>
    <s v="RECEITA FEDERAL"/>
    <x v="8"/>
    <s v="INSS"/>
    <n v="1"/>
    <s v="vb"/>
    <s v="INSS sobre servicos"/>
    <n v="999.75"/>
    <n v="999.75"/>
  </r>
  <r>
    <x v="5"/>
    <m/>
    <d v="2013-07-12T00:00:00"/>
    <d v="2013-07-12T00:00:00"/>
    <s v="Já Entregue"/>
    <d v="2013-07-12T00:00:00"/>
    <s v="2013.07"/>
    <s v="Já Pago"/>
    <d v="2013-07-15T00:00:00"/>
    <x v="6"/>
    <s v="MAO DE OBRA"/>
    <s v="MAO DE OBRA"/>
    <x v="9"/>
    <s v="Mao de Obra"/>
    <n v="1"/>
    <s v="vb"/>
    <s v="Mao de Obra"/>
    <n v="1000"/>
    <n v="1000"/>
  </r>
  <r>
    <x v="5"/>
    <m/>
    <d v="2013-07-19T00:00:00"/>
    <d v="2013-07-19T00:00:00"/>
    <s v="Já Entregue"/>
    <d v="2013-07-19T00:00:00"/>
    <s v="2013.07"/>
    <s v="Já Pago"/>
    <d v="2013-07-19T00:00:00"/>
    <x v="6"/>
    <s v="MAO DE OBRA"/>
    <s v="MAO DE OBRA"/>
    <x v="10"/>
    <s v="Mao de Obra"/>
    <n v="1"/>
    <s v="vb"/>
    <s v="Mao de Obra"/>
    <n v="1000"/>
    <n v="1000"/>
  </r>
  <r>
    <x v="5"/>
    <m/>
    <d v="2013-07-26T00:00:00"/>
    <d v="2013-07-26T00:00:00"/>
    <s v="Já Entregue"/>
    <d v="2013-07-26T00:00:00"/>
    <s v="2013.07"/>
    <s v="Já Pago"/>
    <d v="2013-07-26T00:00:00"/>
    <x v="6"/>
    <s v="MAO DE OBRA"/>
    <s v="MAO DE OBRA"/>
    <x v="11"/>
    <s v="Mao de Obra"/>
    <n v="1"/>
    <s v="vb"/>
    <s v="Mao de Obra"/>
    <n v="1000"/>
    <n v="1000"/>
  </r>
  <r>
    <x v="5"/>
    <m/>
    <d v="2013-08-01T00:00:00"/>
    <d v="2013-08-01T00:00:00"/>
    <s v="Já Entregue"/>
    <d v="2013-08-01T00:00:00"/>
    <s v="2013.08"/>
    <s v="Já Pago"/>
    <d v="2013-08-02T00:00:00"/>
    <x v="7"/>
    <s v="MAO DE OBRA"/>
    <s v="MAO DE OBRA"/>
    <x v="12"/>
    <s v="Mao de Obra"/>
    <n v="1"/>
    <s v="vb"/>
    <s v="Mao de Obra"/>
    <n v="1000"/>
    <n v="1000"/>
  </r>
  <r>
    <x v="5"/>
    <m/>
    <d v="2013-08-08T00:00:00"/>
    <d v="2013-08-08T00:00:00"/>
    <s v="Já Entregue"/>
    <d v="2013-08-08T00:00:00"/>
    <s v="2013.08"/>
    <s v="Já Pago"/>
    <d v="2013-08-09T00:00:00"/>
    <x v="7"/>
    <s v="MAO DE OBRA"/>
    <s v="MAO DE OBRA"/>
    <x v="13"/>
    <s v="Mao de Obra"/>
    <n v="1"/>
    <s v="vb"/>
    <s v="Mao de Obra"/>
    <n v="1000"/>
    <n v="1000"/>
  </r>
  <r>
    <x v="5"/>
    <m/>
    <d v="2013-08-10T00:00:00"/>
    <d v="2013-08-10T00:00:00"/>
    <s v="Já Entregue"/>
    <d v="2013-08-10T00:00:00"/>
    <s v="2013.08"/>
    <s v="Já Pago"/>
    <d v="2013-08-10T00:00:00"/>
    <x v="7"/>
    <s v="MAO DE OBRA"/>
    <s v="MAO DE OBRA"/>
    <x v="14"/>
    <s v="Mao de Obra"/>
    <n v="1"/>
    <s v="vb"/>
    <s v="Mao de Obra"/>
    <n v="250"/>
    <n v="250"/>
  </r>
  <r>
    <x v="5"/>
    <m/>
    <d v="2013-08-16T00:00:00"/>
    <d v="2013-08-16T00:00:00"/>
    <s v="Já Entregue"/>
    <d v="2013-08-16T00:00:00"/>
    <s v="2013.08"/>
    <s v="Já Pago"/>
    <d v="2013-08-16T00:00:00"/>
    <x v="7"/>
    <s v="MAO DE OBRA"/>
    <s v="MAO DE OBRA"/>
    <x v="15"/>
    <s v="Mao de Obra"/>
    <n v="1"/>
    <s v="vb"/>
    <s v="Mao de Obra"/>
    <n v="1300"/>
    <n v="1300"/>
  </r>
  <r>
    <x v="5"/>
    <m/>
    <d v="2013-08-23T00:00:00"/>
    <d v="2013-08-23T00:00:00"/>
    <s v="Já Entregue"/>
    <d v="2013-08-23T00:00:00"/>
    <s v="2013.08"/>
    <s v="Já Pago"/>
    <d v="2013-08-23T00:00:00"/>
    <x v="7"/>
    <s v="MAO DE OBRA"/>
    <s v="MAO DE OBRA"/>
    <x v="16"/>
    <s v="Mao de Obra"/>
    <n v="1"/>
    <s v="vb"/>
    <s v="Mao de Obra"/>
    <n v="1000"/>
    <n v="1000"/>
  </r>
  <r>
    <x v="5"/>
    <m/>
    <d v="2013-08-30T00:00:00"/>
    <d v="2013-08-30T00:00:00"/>
    <s v="Já Entregue"/>
    <d v="2013-08-30T00:00:00"/>
    <s v="2013.08"/>
    <s v="Já Pago"/>
    <d v="2013-08-30T00:00:00"/>
    <x v="7"/>
    <s v="MAO DE OBRA"/>
    <s v="MAO DE OBRA"/>
    <x v="17"/>
    <s v="Mao de Obra"/>
    <n v="1"/>
    <s v="vb"/>
    <s v="Mao de Obra"/>
    <n v="1000"/>
    <n v="1000"/>
  </r>
  <r>
    <x v="5"/>
    <m/>
    <d v="2013-09-05T00:00:00"/>
    <d v="2013-09-05T00:00:00"/>
    <s v="Já Entregue"/>
    <d v="2013-09-05T00:00:00"/>
    <s v="2013.09"/>
    <s v="Já Pago"/>
    <d v="2013-09-06T00:00:00"/>
    <x v="8"/>
    <s v="MAO DE OBRA"/>
    <s v="MAO DE OBRA"/>
    <x v="18"/>
    <s v="Mao de Obra"/>
    <n v="1"/>
    <s v="vb"/>
    <s v="Mao de Obra"/>
    <n v="1700"/>
    <n v="1700"/>
  </r>
  <r>
    <x v="5"/>
    <m/>
    <d v="2013-08-12T00:00:00"/>
    <d v="2013-09-12T00:00:00"/>
    <s v="Já Entregue"/>
    <d v="2013-09-12T00:00:00"/>
    <s v="2013.09"/>
    <s v="Já Pago"/>
    <d v="2013-09-12T00:00:00"/>
    <x v="8"/>
    <s v="MAO DE OBRA"/>
    <s v="MAO DE OBRA"/>
    <x v="19"/>
    <s v="Mao de Obra"/>
    <n v="1"/>
    <s v="vb"/>
    <s v="Mao de Obra"/>
    <n v="150"/>
    <n v="150"/>
  </r>
  <r>
    <x v="5"/>
    <m/>
    <d v="2013-09-13T00:00:00"/>
    <d v="2013-09-13T00:00:00"/>
    <s v="Já Entregue"/>
    <d v="2013-09-13T00:00:00"/>
    <s v="2013.09"/>
    <s v="Já Pago"/>
    <d v="2013-09-13T00:00:00"/>
    <x v="8"/>
    <s v="MAO DE OBRA"/>
    <s v="MAO DE OBRA"/>
    <x v="20"/>
    <s v="Mao de Obra"/>
    <n v="1"/>
    <s v="vb"/>
    <s v="Mao de Obra"/>
    <n v="600"/>
    <n v="600"/>
  </r>
  <r>
    <x v="5"/>
    <m/>
    <d v="2013-09-19T00:00:00"/>
    <d v="2013-09-19T00:00:00"/>
    <s v="Já Entregue"/>
    <d v="2013-09-19T00:00:00"/>
    <s v="2013.09"/>
    <s v="Já Pago"/>
    <d v="2013-09-20T00:00:00"/>
    <x v="8"/>
    <s v="MAO DE OBRA"/>
    <s v="MAO DE OBRA"/>
    <x v="21"/>
    <s v="Mao de Obra"/>
    <n v="1"/>
    <s v="vb"/>
    <s v="Mao de Obra"/>
    <n v="550"/>
    <n v="550"/>
  </r>
  <r>
    <x v="5"/>
    <m/>
    <d v="2013-09-27T00:00:00"/>
    <d v="2013-09-27T00:00:00"/>
    <s v="Já Entregue"/>
    <d v="2013-09-27T00:00:00"/>
    <s v="2013.09"/>
    <s v="Já Pago"/>
    <d v="2013-09-27T00:00:00"/>
    <x v="8"/>
    <s v="MAO DE OBRA"/>
    <s v="MAO DE OBRA"/>
    <x v="22"/>
    <s v="Mao de Obra"/>
    <n v="1"/>
    <s v="vb"/>
    <s v="Mao de Obra"/>
    <n v="300"/>
    <n v="300"/>
  </r>
  <r>
    <x v="5"/>
    <m/>
    <d v="2013-10-04T00:00:00"/>
    <d v="2013-10-04T00:00:00"/>
    <s v="Já Entregue"/>
    <d v="2013-10-04T00:00:00"/>
    <s v="2013.10"/>
    <s v="Já Pago"/>
    <d v="2013-10-04T00:00:00"/>
    <x v="9"/>
    <s v="MAO DE OBRA"/>
    <s v="MAO DE OBRA"/>
    <x v="23"/>
    <s v="Mao de Obra"/>
    <n v="1"/>
    <s v="vb"/>
    <s v="Mao de Obra"/>
    <n v="340"/>
    <n v="340"/>
  </r>
  <r>
    <x v="5"/>
    <m/>
    <d v="2013-10-12T00:00:00"/>
    <d v="2013-10-12T00:00:00"/>
    <s v="Já Entregue"/>
    <d v="2013-10-12T00:00:00"/>
    <s v="2013.10"/>
    <s v="Já Pago"/>
    <d v="2013-10-12T00:00:00"/>
    <x v="9"/>
    <s v="MAO DE OBRA"/>
    <s v="MAO DE OBRA"/>
    <x v="24"/>
    <s v="Mao de Obra"/>
    <n v="1"/>
    <s v="vb"/>
    <s v="Mao de Obra"/>
    <n v="50"/>
    <n v="50"/>
  </r>
  <r>
    <x v="5"/>
    <m/>
    <d v="2013-10-12T00:00:00"/>
    <d v="2013-10-12T00:00:00"/>
    <s v="Já Entregue"/>
    <d v="2013-10-12T00:00:00"/>
    <s v="2013.10"/>
    <s v="Já Pago"/>
    <d v="2013-10-12T00:00:00"/>
    <x v="9"/>
    <s v="MAO DE OBRA"/>
    <s v="MAO DE OBRA"/>
    <x v="24"/>
    <s v="Mao de Obra"/>
    <n v="1"/>
    <s v="vb"/>
    <s v="Mao de Obra"/>
    <n v="50"/>
    <n v="50"/>
  </r>
  <r>
    <x v="5"/>
    <m/>
    <d v="2013-11-04T00:00:00"/>
    <d v="2013-11-04T00:00:00"/>
    <s v="Já Entregue"/>
    <d v="2013-11-04T00:00:00"/>
    <s v="2013.11"/>
    <s v="Já Pago"/>
    <d v="2013-11-04T00:00:00"/>
    <x v="10"/>
    <s v="MAO DE OBRA"/>
    <s v="MAO DE OBRA"/>
    <x v="25"/>
    <s v="Mao de Obra"/>
    <n v="1"/>
    <s v="vb"/>
    <s v="Mao de Obra"/>
    <n v="135"/>
    <n v="135"/>
  </r>
  <r>
    <x v="5"/>
    <m/>
    <d v="2013-11-25T00:00:00"/>
    <d v="2013-11-25T00:00:00"/>
    <s v="Já Entregue"/>
    <d v="2013-11-25T00:00:00"/>
    <s v="2013.11"/>
    <s v="Já Pago"/>
    <d v="2013-11-25T00:00:00"/>
    <x v="10"/>
    <s v="MAO DE OBRA"/>
    <s v="MAO DE OBRA"/>
    <x v="25"/>
    <s v="Mao de Obra"/>
    <n v="1"/>
    <s v="vb"/>
    <s v="Mao de Obra"/>
    <n v="175"/>
    <n v="175"/>
  </r>
  <r>
    <x v="6"/>
    <m/>
    <d v="2013-07-12T00:00:00"/>
    <d v="2013-07-12T00:00:00"/>
    <s v="Já Entregue"/>
    <d v="2013-07-12T00:00:00"/>
    <s v="2013.07"/>
    <s v="Já Pago"/>
    <d v="2013-07-12T00:00:00"/>
    <x v="6"/>
    <s v="MATERIAL"/>
    <s v="MATERIAL BASICO"/>
    <x v="26"/>
    <s v="Tijolo"/>
    <n v="10000"/>
    <s v="pc"/>
    <s v="Tijolo Ceramico 8 furos 9x19x19 cm"/>
    <n v="0.31"/>
    <n v="3100"/>
  </r>
  <r>
    <x v="6"/>
    <m/>
    <d v="2013-07-12T00:00:00"/>
    <d v="2013-07-12T00:00:00"/>
    <s v="Já Entregue"/>
    <d v="2013-07-12T00:00:00"/>
    <s v="2013.07"/>
    <s v="Já Pago"/>
    <d v="2013-07-12T00:00:00"/>
    <x v="6"/>
    <s v="MATERIAL"/>
    <s v="MATERIAL BASICO"/>
    <x v="27"/>
    <s v="Areia"/>
    <n v="15"/>
    <s v="m3"/>
    <s v="Areia Media"/>
    <n v="20"/>
    <n v="300"/>
  </r>
  <r>
    <x v="6"/>
    <m/>
    <d v="2013-07-12T00:00:00"/>
    <d v="2013-07-12T00:00:00"/>
    <s v="Já Entregue"/>
    <d v="2013-07-12T00:00:00"/>
    <s v="2013.07"/>
    <s v="Já Pago"/>
    <d v="2013-07-12T00:00:00"/>
    <x v="6"/>
    <s v="MATERIAL"/>
    <s v="MATERIAL BASICO"/>
    <x v="28"/>
    <s v="Brita"/>
    <n v="5"/>
    <s v="m3"/>
    <s v="Pedra Brita 01"/>
    <n v="80"/>
    <n v="400"/>
  </r>
  <r>
    <x v="6"/>
    <m/>
    <d v="2013-07-12T00:00:00"/>
    <d v="2013-07-12T00:00:00"/>
    <s v="Já Entregue"/>
    <d v="2013-07-12T00:00:00"/>
    <s v="2013.07"/>
    <s v="Já Pago"/>
    <d v="2013-07-15T00:00:00"/>
    <x v="6"/>
    <s v="MATERIAL"/>
    <s v="MATERIAL BASICO"/>
    <x v="29"/>
    <s v="Pedra"/>
    <n v="6.5"/>
    <s v="m3"/>
    <s v="Pedra marroada"/>
    <n v="55"/>
    <n v="357.5"/>
  </r>
  <r>
    <x v="7"/>
    <m/>
    <d v="2013-07-16T00:00:00"/>
    <d v="2013-07-16T00:00:00"/>
    <s v="Já Entregue"/>
    <d v="2013-07-16T00:00:00"/>
    <s v="2013.07"/>
    <s v="Já Pago"/>
    <d v="2013-07-16T00:00:00"/>
    <x v="6"/>
    <s v="MATERIAL"/>
    <s v="MATERIAL BASICO"/>
    <x v="30"/>
    <s v="Cimento"/>
    <n v="5"/>
    <s v="sc"/>
    <s v="Cimento 50kg"/>
    <n v="21"/>
    <n v="105"/>
  </r>
  <r>
    <x v="8"/>
    <m/>
    <d v="2013-07-16T00:00:00"/>
    <d v="2013-07-17T00:00:00"/>
    <s v="Já Entregue"/>
    <d v="2013-07-16T00:00:00"/>
    <s v="2013.07"/>
    <s v="Já Pago"/>
    <d v="2013-07-16T00:00:00"/>
    <x v="6"/>
    <s v="MATERIAL"/>
    <s v="TELHADO"/>
    <x v="31"/>
    <s v="Tabua"/>
    <n v="44"/>
    <s v="m "/>
    <s v="Tabua 20x2,5 cm Angelim "/>
    <n v="5.78"/>
    <n v="254.32000000000002"/>
  </r>
  <r>
    <x v="8"/>
    <m/>
    <d v="2013-07-16T00:00:00"/>
    <d v="2013-07-17T00:00:00"/>
    <s v="Já Entregue"/>
    <d v="2013-07-16T00:00:00"/>
    <s v="2013.07"/>
    <s v="Já Pago"/>
    <d v="2013-07-16T00:00:00"/>
    <x v="6"/>
    <s v="MATERIAL"/>
    <s v="TELHADO"/>
    <x v="32"/>
    <s v="Frechal"/>
    <n v="15"/>
    <s v="m "/>
    <s v="Frechal 5x4 cm Angelim"/>
    <n v="4.29"/>
    <n v="64.349999999999994"/>
  </r>
  <r>
    <x v="9"/>
    <m/>
    <d v="2013-07-16T00:00:00"/>
    <d v="2013-08-12T00:00:00"/>
    <s v="Já Entregue"/>
    <d v="2013-07-16T00:00:00"/>
    <s v="2013.07"/>
    <s v="Já Pago"/>
    <d v="2013-07-16T00:00:00"/>
    <x v="6"/>
    <s v="MATERIAL"/>
    <s v="ESQUADRIAS"/>
    <x v="33"/>
    <s v="Portas &amp; Janelas"/>
    <n v="1"/>
    <s v="vb"/>
    <s v="Portas, Janelas, Caixas e Alisares"/>
    <n v="1500"/>
    <n v="1500"/>
  </r>
  <r>
    <x v="9"/>
    <m/>
    <d v="2013-07-16T00:00:00"/>
    <d v="2013-08-12T00:00:00"/>
    <s v="Já Entregue"/>
    <d v="2013-08-12T00:00:00"/>
    <s v="2013.08"/>
    <s v="Já Pago"/>
    <d v="2013-08-12T00:00:00"/>
    <x v="7"/>
    <s v="MATERIAL"/>
    <s v="ESQUADRIAS"/>
    <x v="33"/>
    <s v="Portas &amp; Janelas"/>
    <n v="1"/>
    <s v="vb"/>
    <s v="Portas, Janelas, Caixas e Alisares"/>
    <n v="1500"/>
    <n v="1500"/>
  </r>
  <r>
    <x v="10"/>
    <m/>
    <d v="2013-07-17T00:00:00"/>
    <d v="2013-07-17T00:00:00"/>
    <s v="Já Entregue"/>
    <d v="2013-07-17T00:00:00"/>
    <s v="2013.07"/>
    <s v="Já Pago"/>
    <d v="2013-09-17T00:00:00"/>
    <x v="8"/>
    <s v="MATERIAL"/>
    <s v="MATERIAL BASICO"/>
    <x v="30"/>
    <s v="Cimento"/>
    <n v="5"/>
    <s v="sc"/>
    <s v="Cimento 50kg"/>
    <n v="21"/>
    <n v="105"/>
  </r>
  <r>
    <x v="10"/>
    <m/>
    <d v="2013-07-18T00:00:00"/>
    <d v="2013-07-18T00:00:00"/>
    <s v="Já Entregue"/>
    <d v="2013-07-18T00:00:00"/>
    <s v="2013.07"/>
    <s v="Já Pago"/>
    <d v="2013-07-18T00:00:00"/>
    <x v="6"/>
    <s v="MATERIAL"/>
    <s v="MATERIAL BASICO"/>
    <x v="30"/>
    <s v="Cimento"/>
    <n v="6"/>
    <s v="sc"/>
    <s v="Cimento 50kg"/>
    <n v="21"/>
    <n v="126"/>
  </r>
  <r>
    <x v="10"/>
    <m/>
    <d v="2013-07-18T00:00:00"/>
    <d v="2013-07-18T00:00:00"/>
    <s v="Já Entregue"/>
    <d v="2013-07-18T00:00:00"/>
    <s v="2013.07"/>
    <s v="Já Pago"/>
    <d v="2013-07-18T00:00:00"/>
    <x v="6"/>
    <s v="MATERIAL"/>
    <s v="FERRAMENTA"/>
    <x v="34"/>
    <s v="Colher Pedreiro"/>
    <n v="1"/>
    <s v="un"/>
    <s v="Colher de Pedreiro"/>
    <n v="18"/>
    <n v="18"/>
  </r>
  <r>
    <x v="10"/>
    <m/>
    <d v="2013-07-18T00:00:00"/>
    <d v="2013-07-18T00:00:00"/>
    <s v="Já Entregue"/>
    <d v="2013-07-18T00:00:00"/>
    <s v="2013.07"/>
    <s v="Já Pago"/>
    <d v="2013-07-18T00:00:00"/>
    <x v="6"/>
    <s v="MATERIAL"/>
    <s v="FERRAMENTA"/>
    <x v="35"/>
    <s v="Luvas"/>
    <n v="3"/>
    <s v="un"/>
    <s v="Luvas"/>
    <n v="3"/>
    <n v="9"/>
  </r>
  <r>
    <x v="10"/>
    <m/>
    <d v="2013-07-19T00:00:00"/>
    <d v="2013-07-19T00:00:00"/>
    <s v="Já Entregue"/>
    <d v="2013-07-19T00:00:00"/>
    <s v="2013.07"/>
    <s v="Já Pago"/>
    <d v="2013-07-19T00:00:00"/>
    <x v="6"/>
    <s v="MATERIAL"/>
    <s v="MATERIAL BASICO"/>
    <x v="30"/>
    <s v="Cimento"/>
    <n v="5"/>
    <s v="un"/>
    <s v="Cimento 50kg"/>
    <n v="21"/>
    <n v="105"/>
  </r>
  <r>
    <x v="11"/>
    <m/>
    <d v="2013-07-19T00:00:00"/>
    <d v="2013-07-19T00:00:00"/>
    <s v="Já Entregue"/>
    <d v="2013-07-22T00:00:00"/>
    <s v="2013.07"/>
    <s v="Já Pago"/>
    <d v="2013-07-22T00:00:00"/>
    <x v="6"/>
    <s v="MATERIAL"/>
    <s v="LAJE"/>
    <x v="36"/>
    <s v="Laje"/>
    <n v="1"/>
    <s v="vb"/>
    <s v="Laje"/>
    <n v="2200"/>
    <n v="2200"/>
  </r>
  <r>
    <x v="11"/>
    <m/>
    <d v="2013-07-22T00:00:00"/>
    <d v="2013-07-22T00:00:00"/>
    <s v="Já Entregue"/>
    <d v="2013-07-22T00:00:00"/>
    <s v="2013.07"/>
    <s v="Já Pago"/>
    <d v="2013-07-22T00:00:00"/>
    <x v="6"/>
    <s v="MATERIAL"/>
    <s v="LAJE"/>
    <x v="37"/>
    <s v="Trelica"/>
    <n v="3"/>
    <s v="pc"/>
    <s v="Trelica"/>
    <n v="21"/>
    <n v="63"/>
  </r>
  <r>
    <x v="10"/>
    <m/>
    <d v="2013-07-22T00:00:00"/>
    <d v="2013-07-22T00:00:00"/>
    <s v="Já Entregue"/>
    <d v="2013-07-22T00:00:00"/>
    <s v="2013.07"/>
    <s v="Já Pago"/>
    <d v="2013-07-22T00:00:00"/>
    <x v="6"/>
    <s v="MATERIAL"/>
    <s v="MATERIAL BASICO"/>
    <x v="30"/>
    <s v="Cimento"/>
    <n v="3"/>
    <s v="sc"/>
    <s v="Cimento 50kg"/>
    <n v="21"/>
    <n v="63"/>
  </r>
  <r>
    <x v="6"/>
    <m/>
    <d v="2013-07-22T00:00:00"/>
    <d v="2013-07-22T00:00:00"/>
    <s v="Já Entregue"/>
    <d v="2013-07-22T00:00:00"/>
    <s v="2013.07"/>
    <s v="Já Pago"/>
    <d v="2013-07-22T00:00:00"/>
    <x v="6"/>
    <s v="MATERIAL"/>
    <s v="MATERIAL BASICO"/>
    <x v="29"/>
    <s v="Pedra"/>
    <n v="6.5"/>
    <s v="m3"/>
    <s v="Pedra marroada"/>
    <n v="55"/>
    <n v="357.5"/>
  </r>
  <r>
    <x v="10"/>
    <m/>
    <d v="2013-07-22T00:00:00"/>
    <d v="2013-07-22T00:00:00"/>
    <s v="Já Entregue"/>
    <d v="2013-07-22T00:00:00"/>
    <s v="2013.07"/>
    <s v="Já Pago"/>
    <d v="2013-07-22T00:00:00"/>
    <x v="6"/>
    <s v="MATERIAL"/>
    <s v="MATERIAL BASICO"/>
    <x v="30"/>
    <s v="Cimento"/>
    <n v="5"/>
    <s v="sc"/>
    <s v="Cimento 50kg"/>
    <n v="21"/>
    <n v="105"/>
  </r>
  <r>
    <x v="10"/>
    <m/>
    <d v="2013-07-23T00:00:00"/>
    <d v="2013-07-23T00:00:00"/>
    <s v="Já Entregue"/>
    <d v="2013-07-23T00:00:00"/>
    <s v="2013.07"/>
    <s v="Já Pago"/>
    <d v="2013-07-23T00:00:00"/>
    <x v="6"/>
    <s v="MATERIAL"/>
    <s v="MATERIAL BASICO"/>
    <x v="30"/>
    <s v="Cimento"/>
    <n v="5"/>
    <s v="sc"/>
    <s v="Cimento 50kg"/>
    <n v="21"/>
    <n v="105"/>
  </r>
  <r>
    <x v="12"/>
    <m/>
    <d v="2013-07-25T00:00:00"/>
    <d v="2013-07-25T00:00:00"/>
    <s v="Já Entregue"/>
    <d v="2013-07-25T00:00:00"/>
    <s v="2013.07"/>
    <s v="Já Pago"/>
    <d v="2013-07-25T00:00:00"/>
    <x v="6"/>
    <s v="MATERIAL"/>
    <s v="MATERIAL BASICO"/>
    <x v="38"/>
    <s v="Adit-cal"/>
    <n v="120"/>
    <s v="un"/>
    <s v="Adit-cal"/>
    <n v="0.47"/>
    <n v="56.4"/>
  </r>
  <r>
    <x v="12"/>
    <m/>
    <d v="2013-07-25T00:00:00"/>
    <d v="2013-07-25T00:00:00"/>
    <s v="Já Entregue"/>
    <d v="2013-07-25T00:00:00"/>
    <s v="2013.07"/>
    <s v="Já Pago"/>
    <d v="2013-07-25T00:00:00"/>
    <x v="6"/>
    <s v="MATERIAL"/>
    <s v="IMPERMEABILIZANTE"/>
    <x v="39"/>
    <s v="Vedacit"/>
    <n v="3"/>
    <s v="bd"/>
    <s v="Vedacit"/>
    <n v="66.569999999999993"/>
    <n v="199.70999999999998"/>
  </r>
  <r>
    <x v="12"/>
    <m/>
    <d v="2013-07-25T00:00:00"/>
    <d v="2013-07-25T00:00:00"/>
    <s v="Já Entregue"/>
    <d v="2013-07-25T00:00:00"/>
    <s v="2013.07"/>
    <s v="Já Pago"/>
    <d v="2013-07-25T00:00:00"/>
    <x v="6"/>
    <s v="MATERIAL"/>
    <s v="IMPERMEABILIZANTE"/>
    <x v="39"/>
    <s v="Neutrol"/>
    <n v="1"/>
    <s v="bd"/>
    <s v="Neutrol 45"/>
    <n v="194.88"/>
    <n v="194.88"/>
  </r>
  <r>
    <x v="13"/>
    <m/>
    <d v="2013-07-26T00:00:00"/>
    <d v="2013-07-26T00:00:00"/>
    <s v="Já Entregue"/>
    <d v="2013-07-26T00:00:00"/>
    <s v="2013.07"/>
    <s v="Já Pago"/>
    <d v="2013-07-26T00:00:00"/>
    <x v="6"/>
    <s v="MATERIAL"/>
    <s v="MATERIAL BASICO"/>
    <x v="30"/>
    <s v="Cimento"/>
    <n v="11"/>
    <s v="sc"/>
    <s v="Cimento 50kg"/>
    <n v="20"/>
    <n v="220"/>
  </r>
  <r>
    <x v="14"/>
    <m/>
    <d v="2013-07-28T00:00:00"/>
    <d v="2013-07-28T00:00:00"/>
    <s v="Já Entregue"/>
    <d v="2013-07-28T00:00:00"/>
    <s v="2013.07"/>
    <s v="Já Pago"/>
    <d v="2013-07-26T00:00:00"/>
    <x v="6"/>
    <s v="MATERIAL"/>
    <s v="ELETRICA"/>
    <x v="40"/>
    <s v="Plafon"/>
    <n v="8"/>
    <s v="un"/>
    <s v="Plafon Clean 25cm"/>
    <n v="9.9"/>
    <n v="79.2"/>
  </r>
  <r>
    <x v="14"/>
    <m/>
    <d v="2013-07-28T00:00:00"/>
    <d v="2013-07-28T00:00:00"/>
    <s v="Já Entregue"/>
    <d v="2013-07-28T00:00:00"/>
    <s v="2013.07"/>
    <s v="Já Pago"/>
    <d v="2013-07-26T00:00:00"/>
    <x v="6"/>
    <s v="MATERIAL"/>
    <s v="HIDRAULICA"/>
    <x v="41"/>
    <s v="Engate"/>
    <n v="2"/>
    <s v="un"/>
    <s v="Engate Branco para caixa acoplada"/>
    <n v="4.0199999999999996"/>
    <n v="8.0399999999999991"/>
  </r>
  <r>
    <x v="14"/>
    <m/>
    <d v="2013-07-28T00:00:00"/>
    <d v="2013-07-28T00:00:00"/>
    <s v="Já Entregue"/>
    <d v="2013-07-28T00:00:00"/>
    <s v="2013.07"/>
    <s v="Já Pago"/>
    <d v="2013-07-26T00:00:00"/>
    <x v="6"/>
    <s v="MATERIAL"/>
    <s v="FERRAMENTA"/>
    <x v="42"/>
    <s v="Bota"/>
    <n v="1"/>
    <s v="un"/>
    <s v="Bota Couro Bico Aco"/>
    <n v="47.6"/>
    <n v="47.6"/>
  </r>
  <r>
    <x v="14"/>
    <m/>
    <d v="2013-07-28T00:00:00"/>
    <d v="2013-07-28T00:00:00"/>
    <s v="Já Entregue"/>
    <d v="2013-07-28T00:00:00"/>
    <s v="2013.07"/>
    <s v="Já Pago"/>
    <d v="2013-07-26T00:00:00"/>
    <x v="6"/>
    <s v="MATERIAL"/>
    <s v="HIDRAULICA"/>
    <x v="43"/>
    <s v="Bacia"/>
    <n v="2"/>
    <s v="un"/>
    <s v="Bacia p/ cx acoplada"/>
    <n v="60.54"/>
    <n v="121.08"/>
  </r>
  <r>
    <x v="14"/>
    <m/>
    <d v="2013-07-28T00:00:00"/>
    <d v="2013-07-28T00:00:00"/>
    <s v="Já Entregue"/>
    <d v="2013-07-28T00:00:00"/>
    <s v="2013.07"/>
    <s v="Já Pago"/>
    <d v="2013-07-26T00:00:00"/>
    <x v="6"/>
    <s v="MATERIAL"/>
    <s v="HIDRAULICA"/>
    <x v="43"/>
    <s v="Caixa Acoplada"/>
    <n v="2"/>
    <s v="un"/>
    <s v="Caixa Acoplada Belize"/>
    <n v="109.36"/>
    <n v="218.72"/>
  </r>
  <r>
    <x v="11"/>
    <m/>
    <d v="2013-07-30T00:00:00"/>
    <d v="2013-07-30T00:00:00"/>
    <s v="Já Entregue"/>
    <d v="2013-07-30T00:00:00"/>
    <s v="2013.07"/>
    <s v="Já Pago"/>
    <d v="2013-07-30T00:00:00"/>
    <x v="6"/>
    <s v="MATERIAL"/>
    <s v="LAJE"/>
    <x v="44"/>
    <s v="Calha U"/>
    <n v="50"/>
    <s v="pc"/>
    <s v="Calha U"/>
    <n v="1.7"/>
    <n v="85"/>
  </r>
  <r>
    <x v="13"/>
    <m/>
    <d v="2013-07-31T00:00:00"/>
    <d v="2013-07-31T00:00:00"/>
    <s v="Já Entregue"/>
    <d v="2013-07-31T00:00:00"/>
    <s v="2013.07"/>
    <s v="Já Pago"/>
    <d v="2013-07-31T00:00:00"/>
    <x v="6"/>
    <s v="MATERIAL"/>
    <s v="MATERIAL BASICO"/>
    <x v="30"/>
    <s v="Cimento"/>
    <n v="5"/>
    <s v="sc"/>
    <s v="Cimento 50kg"/>
    <n v="20"/>
    <n v="100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LAJE"/>
    <x v="45"/>
    <s v="Viga"/>
    <n v="1"/>
    <s v="pc"/>
    <s v="Viga 2.0m"/>
    <n v="15"/>
    <n v="15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LAJE"/>
    <x v="45"/>
    <s v="Viga"/>
    <n v="2"/>
    <s v="pc"/>
    <s v="Viga 1.0m"/>
    <n v="6"/>
    <n v="12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LAJE"/>
    <x v="45"/>
    <s v="Viga"/>
    <n v="1"/>
    <s v="pc"/>
    <s v="Viga 3.0m"/>
    <n v="45"/>
    <n v="45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LAJE"/>
    <x v="45"/>
    <s v="Viga"/>
    <n v="1"/>
    <s v="pc"/>
    <s v="Viga 2.5m"/>
    <n v="25"/>
    <n v="25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LAJE"/>
    <x v="46"/>
    <s v="Coluna"/>
    <n v="8"/>
    <s v="m"/>
    <s v="Coluna 4m 7x5"/>
    <n v="11"/>
    <n v="88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LAJE"/>
    <x v="46"/>
    <s v="Trelica"/>
    <n v="15"/>
    <s v="m"/>
    <s v="Trelica"/>
    <n v="4.5"/>
    <n v="67.5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MATERIAL BASICO"/>
    <x v="47"/>
    <s v="Tijolo Branco"/>
    <n v="150"/>
    <s v="un"/>
    <s v="Tijolo Branco"/>
    <n v="0.18"/>
    <n v="27"/>
  </r>
  <r>
    <x v="11"/>
    <m/>
    <d v="2013-08-01T00:00:00"/>
    <d v="2013-08-01T00:00:00"/>
    <s v="Já Entregue"/>
    <d v="2013-08-01T00:00:00"/>
    <s v="2013.08"/>
    <s v="Já Pago"/>
    <d v="2013-08-01T00:00:00"/>
    <x v="7"/>
    <s v="MATERIAL"/>
    <s v="ALUGUEL"/>
    <x v="48"/>
    <s v="Andaime"/>
    <n v="1"/>
    <s v="vb"/>
    <s v="Andaime 0,25 por dia - 16"/>
    <n v="180"/>
    <n v="180"/>
  </r>
  <r>
    <x v="15"/>
    <m/>
    <s v="02/082/013"/>
    <d v="2013-08-02T00:00:00"/>
    <s v="Já Entregue"/>
    <d v="2013-08-02T00:00:00"/>
    <s v="2013.08"/>
    <s v="Já Pago"/>
    <d v="2013-08-02T00:00:00"/>
    <x v="7"/>
    <s v="MATERIAL"/>
    <s v="MATERIAL BASICO"/>
    <x v="30"/>
    <s v="Cimento"/>
    <n v="5"/>
    <s v="sc"/>
    <s v="Cimento 50kg"/>
    <n v="21"/>
    <n v="105"/>
  </r>
  <r>
    <x v="16"/>
    <m/>
    <d v="2013-08-05T00:00:00"/>
    <d v="2013-08-05T00:00:00"/>
    <s v="Já Entregue"/>
    <d v="2013-08-05T00:00:00"/>
    <s v="2013.08"/>
    <s v="Já Pago"/>
    <d v="2013-08-05T00:00:00"/>
    <x v="7"/>
    <s v="MATERIAL"/>
    <s v="MATERIAL BASICO"/>
    <x v="47"/>
    <s v="Tijolo Branco"/>
    <n v="420"/>
    <s v="un"/>
    <s v="Tijolo Branco"/>
    <n v="0.16"/>
    <n v="67.2"/>
  </r>
  <r>
    <x v="17"/>
    <m/>
    <d v="2013-08-05T00:00:00"/>
    <d v="2013-08-05T00:00:00"/>
    <s v="Já Entregue"/>
    <d v="2013-08-05T00:00:00"/>
    <s v="2013.08"/>
    <s v="Já Pago"/>
    <d v="2013-08-05T00:00:00"/>
    <x v="7"/>
    <s v="MATERIAL"/>
    <s v="MATERIAL BASICO"/>
    <x v="30"/>
    <s v="Cimento"/>
    <n v="5"/>
    <s v="sc"/>
    <s v="Cimento 50kg"/>
    <n v="21"/>
    <n v="105"/>
  </r>
  <r>
    <x v="11"/>
    <m/>
    <d v="2013-08-05T00:00:00"/>
    <d v="2013-08-05T00:00:00"/>
    <s v="Já Entregue"/>
    <d v="2013-08-05T00:00:00"/>
    <s v="2013.08"/>
    <s v="Já Pago"/>
    <d v="2013-08-05T00:00:00"/>
    <x v="7"/>
    <s v="MATERIAL"/>
    <s v="LAJE"/>
    <x v="49"/>
    <s v="Canaleta"/>
    <n v="110"/>
    <s v="pc"/>
    <s v="Canaleta L 33x13cm "/>
    <n v="1.4"/>
    <n v="154"/>
  </r>
  <r>
    <x v="11"/>
    <m/>
    <d v="2013-08-05T00:00:00"/>
    <d v="2013-08-05T00:00:00"/>
    <s v="Já Entregue"/>
    <d v="2013-08-05T00:00:00"/>
    <s v="2013.08"/>
    <s v="Já Pago"/>
    <d v="2013-08-05T00:00:00"/>
    <x v="7"/>
    <s v="MATERIAL"/>
    <s v="LAJE"/>
    <x v="45"/>
    <s v="Viga"/>
    <n v="1"/>
    <s v="pc"/>
    <s v="Viga 3.0m"/>
    <n v="30"/>
    <n v="30"/>
  </r>
  <r>
    <x v="15"/>
    <m/>
    <d v="2013-08-06T00:00:00"/>
    <d v="2013-08-06T00:00:00"/>
    <s v="Já Entregue"/>
    <d v="2013-08-06T00:00:00"/>
    <s v="2013.08"/>
    <s v="Já Pago"/>
    <d v="2013-08-06T00:00:00"/>
    <x v="7"/>
    <s v="MATERIAL"/>
    <s v="MATERIAL BASICO"/>
    <x v="30"/>
    <s v="Cimento"/>
    <n v="5"/>
    <s v="sc"/>
    <s v="Cimento 50kg"/>
    <n v="21"/>
    <n v="105"/>
  </r>
  <r>
    <x v="11"/>
    <m/>
    <d v="2013-08-07T00:00:00"/>
    <d v="2013-08-08T00:00:00"/>
    <s v="Já Entregue"/>
    <d v="2013-08-07T00:00:00"/>
    <s v="2013.08"/>
    <s v="Já Pago"/>
    <d v="2013-08-07T00:00:00"/>
    <x v="7"/>
    <s v="MATERIAL"/>
    <s v="ALUGUEL"/>
    <x v="50"/>
    <s v="Pontalete"/>
    <n v="1"/>
    <s v="vb"/>
    <s v="Pontalete .25 por dia - 32"/>
    <n v="144"/>
    <n v="144"/>
  </r>
  <r>
    <x v="7"/>
    <m/>
    <d v="2013-08-08T00:00:00"/>
    <d v="2013-08-08T00:00:00"/>
    <s v="Já Entregue"/>
    <d v="2013-08-08T00:00:00"/>
    <s v="2013.08"/>
    <s v="Já Pago"/>
    <d v="2013-08-08T00:00:00"/>
    <x v="7"/>
    <s v="MATERIAL"/>
    <s v="TELHADO"/>
    <x v="51"/>
    <s v="Prego"/>
    <n v="3"/>
    <s v="kg"/>
    <s v="Prego 3/8&quot;"/>
    <n v="8"/>
    <n v="24"/>
  </r>
  <r>
    <x v="7"/>
    <m/>
    <d v="2013-08-08T00:00:00"/>
    <d v="2013-08-08T00:00:00"/>
    <s v="Já Entregue"/>
    <d v="2013-08-08T00:00:00"/>
    <s v="2013.08"/>
    <s v="Já Pago"/>
    <d v="2013-08-08T00:00:00"/>
    <x v="7"/>
    <s v="MATERIAL"/>
    <s v="MATERIAL BASICO"/>
    <x v="52"/>
    <s v="Serra"/>
    <n v="1"/>
    <s v="un"/>
    <s v="Serra starret"/>
    <n v="4"/>
    <n v="4"/>
  </r>
  <r>
    <x v="7"/>
    <m/>
    <d v="2013-08-08T00:00:00"/>
    <d v="2013-08-08T00:00:00"/>
    <s v="Já Entregue"/>
    <d v="2013-08-08T00:00:00"/>
    <s v="2013.08"/>
    <s v="Já Pago"/>
    <d v="2013-08-08T00:00:00"/>
    <x v="7"/>
    <s v="MATERIAL"/>
    <s v="MATERIAL BASICO"/>
    <x v="53"/>
    <s v="Arame cozido"/>
    <n v="1"/>
    <s v="un"/>
    <s v="Arame Cozido"/>
    <n v="8"/>
    <n v="8"/>
  </r>
  <r>
    <x v="6"/>
    <m/>
    <d v="2013-08-08T00:00:00"/>
    <d v="2013-08-08T00:00:00"/>
    <s v="Já Entregue"/>
    <d v="2013-08-08T00:00:00"/>
    <s v="2013.08"/>
    <s v="Já Pago"/>
    <d v="2013-08-08T00:00:00"/>
    <x v="7"/>
    <s v="MATERIAL"/>
    <s v="MATERIAL BASICO"/>
    <x v="27"/>
    <s v="Areia"/>
    <n v="15"/>
    <s v="m3"/>
    <s v="Areia Media"/>
    <n v="20"/>
    <n v="300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Adaptador Soldavel caixa d'agua 50x1 1/2"/>
    <n v="14.9"/>
    <n v="13.214140016672875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Adaptador Soldavel caixa d'agua 20x1/2"/>
    <n v="6.9"/>
    <n v="6.11929973926462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6"/>
    <s v="un"/>
    <s v="Adaptador Soldavel curto 25x3/4 "/>
    <n v="0.5"/>
    <n v="2.6605651040280955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Adesivo"/>
    <n v="1"/>
    <s v="un"/>
    <s v="Adesivo"/>
    <n v="3.5"/>
    <n v="3.1039926213661113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Adesivo"/>
    <n v="1"/>
    <s v="un"/>
    <s v="Boia Caixa d'agua 1/2x3/4"/>
    <n v="5.9"/>
    <n v="5.2324447045885885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2"/>
    <s v="un"/>
    <s v="Bucha Longa 50x40"/>
    <n v="1"/>
    <n v="1.773710069352063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Bucha Longa 50x32"/>
    <n v="3.6"/>
    <n v="3.192678124833714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Bucha 32x25"/>
    <n v="0.5"/>
    <n v="0.44342751733801594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Bucha Longa 50x25"/>
    <n v="2.1"/>
    <n v="1.862395572819666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5"/>
    <s v="Conexao"/>
    <n v="30"/>
    <s v="un"/>
    <s v="Caixa Amarela 4x2"/>
    <n v="1"/>
    <n v="26.605651040280954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Caixa d'agua 1000L"/>
    <n v="285.89999999999998"/>
    <n v="253.55185441387749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5"/>
    <s v="Caixa"/>
    <n v="1"/>
    <s v="un"/>
    <s v="Caixa Cosern Monofasica"/>
    <n v="22"/>
    <n v="19.510810762872701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5"/>
    <s v="Caixa"/>
    <n v="8"/>
    <s v="un"/>
    <s v="Caixa Passagem"/>
    <n v="3.3"/>
    <n v="23.41297291544723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aixa"/>
    <n v="2"/>
    <s v="un"/>
    <s v="Caixa Sifonada 100x100x50"/>
    <n v="7.9"/>
    <n v="14.012309547881303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6"/>
    <s v="Conduite"/>
    <n v="100"/>
    <s v="un"/>
    <s v="Conduite 25mm"/>
    <n v="1.2"/>
    <n v="106.42260416112381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Cap Soldavel 20mm"/>
    <n v="0.5"/>
    <n v="0.44342751733801594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7"/>
    <s v="Conector"/>
    <n v="1"/>
    <s v="un"/>
    <s v="Conector Antena c/ Placa "/>
    <n v="3.4"/>
    <n v="3.0153071178985082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7"/>
    <s v="Conector"/>
    <n v="1"/>
    <s v="un"/>
    <s v="Conector Hast 1/2x5/8"/>
    <n v="1.8"/>
    <n v="1.5963390624168574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Curva 90 Soldavel 50mm"/>
    <n v="8.5"/>
    <n v="7.538267794746270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8"/>
    <s v="Disjuntor"/>
    <n v="1"/>
    <s v="un"/>
    <s v="Disjuntor Branco Unipolar 10A"/>
    <n v="9"/>
    <n v="7.981695312084286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8"/>
    <s v="Disjuntor"/>
    <n v="1"/>
    <s v="un"/>
    <s v="Disjuntor 25A"/>
    <n v="9.5"/>
    <n v="8.4251228294223033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8"/>
    <s v="Disjuntor"/>
    <n v="2"/>
    <s v="un"/>
    <s v="Disjuntor 20A"/>
    <n v="11.9"/>
    <n v="21.107149825289557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8"/>
    <s v="Disjuntor"/>
    <n v="2"/>
    <s v="un"/>
    <s v="Disjuntor 25A"/>
    <n v="11.9"/>
    <n v="21.107149825289557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9"/>
    <s v="Tomada"/>
    <n v="6"/>
    <s v="un"/>
    <s v="Duas Tomadas 2P+T"/>
    <n v="6.99"/>
    <n v="37.19470015431277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0"/>
    <s v="Condutor"/>
    <n v="300"/>
    <s v="un"/>
    <s v="Condutor Flexivel 1.5mm"/>
    <n v="0.65"/>
    <n v="172.93673176182619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0"/>
    <s v="Condutor"/>
    <n v="300"/>
    <s v="un"/>
    <s v="Condutor Flexivel 2.5mm"/>
    <n v="0.85"/>
    <n v="226.14803384238812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0"/>
    <s v="Condutor"/>
    <n v="80"/>
    <s v="un"/>
    <s v="Condutor Flexivel 4.0mm"/>
    <n v="1.99"/>
    <n v="141.1873215204242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0"/>
    <s v="Condutor"/>
    <n v="36"/>
    <s v="un"/>
    <s v="Condutor Flexivel 6.0mm "/>
    <n v="2.6"/>
    <n v="83.009631245676587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1"/>
    <s v="Fita Isolante"/>
    <n v="2"/>
    <s v="un"/>
    <s v="Fita isolante"/>
    <n v="6"/>
    <n v="10.642260416112382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2"/>
    <s v="Haste de Cobre"/>
    <n v="1"/>
    <s v="un"/>
    <s v="Haste de Cobre 1.20 - 10.5mm"/>
    <n v="12.9"/>
    <n v="11.44042994732081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3"/>
    <s v="Interruptor"/>
    <n v="2"/>
    <s v="un"/>
    <s v="Interruptor Bipolar 25A"/>
    <n v="16.899999999999999"/>
    <n v="29.975700172049873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3"/>
    <s v="Interruptor"/>
    <n v="1"/>
    <s v="un"/>
    <s v="Interruptor Duplo Simles"/>
    <n v="5.2"/>
    <n v="4.6116461803153657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3"/>
    <s v="Interruptor"/>
    <n v="2"/>
    <s v="un"/>
    <s v="Interruptor Simples + Tomada"/>
    <n v="8.9"/>
    <n v="15.78601961723336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3"/>
    <s v="Interruptor"/>
    <n v="2"/>
    <s v="un"/>
    <s v="Interruptor Simples    "/>
    <n v="3.5"/>
    <n v="6.207985242732222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2"/>
    <s v="un"/>
    <s v="Joelho 90 100mm"/>
    <n v="3.9"/>
    <n v="6.91746927047304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10"/>
    <s v="un"/>
    <s v="Joelho 90 40mm"/>
    <n v="1"/>
    <n v="8.8685503467603191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5"/>
    <s v="un"/>
    <s v="Joelho 90 20mm"/>
    <n v="0.6"/>
    <n v="2.6605651040280955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5"/>
    <s v="un"/>
    <s v="Joelho 90 25mm"/>
    <n v="0.7"/>
    <n v="3.1039926213661113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Joelho 90 32mm"/>
    <n v="1.6"/>
    <n v="1.4189680554816511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1"/>
    <s v="un"/>
    <s v="Joelho 90 25x1/2 LRM"/>
    <n v="3"/>
    <n v="29.266216144309052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4"/>
    <s v="un"/>
    <s v="Luva 100mm"/>
    <n v="3.9"/>
    <n v="13.83493854094609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2"/>
    <s v="un"/>
    <s v="Luva 25mmx1/2 "/>
    <n v="1"/>
    <n v="1.773710069352063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64"/>
    <s v="Placa Cega"/>
    <n v="1"/>
    <s v="un"/>
    <s v="Placa Cega"/>
    <n v="1.5"/>
    <n v="1.330282552014047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TELHADO"/>
    <x v="51"/>
    <s v="Prego"/>
    <n v="1"/>
    <s v="un"/>
    <s v="Prego 1.1/4x14"/>
    <n v="9.9"/>
    <n v="8.7798648432927155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Registro"/>
    <n v="1"/>
    <s v="un"/>
    <s v="Registro Esfera 50mm Soldavel"/>
    <n v="16.899999999999999"/>
    <n v="14.98785008602493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Registro"/>
    <n v="2"/>
    <s v="un"/>
    <s v="Registro Gaveta Luxo 3/4"/>
    <n v="35.9"/>
    <n v="63.676191489739082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Registro"/>
    <n v="2"/>
    <s v="un"/>
    <s v="Registro Pressao 1/2"/>
    <n v="26.9"/>
    <n v="47.712800865570507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2"/>
    <s v="un"/>
    <s v="Te 50mm Esgoto"/>
    <n v="4.5"/>
    <n v="7.981695312084286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2"/>
    <s v="un"/>
    <s v="Te 100x50mm Esgoto"/>
    <n v="8.9"/>
    <n v="15.78601961723336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Conexao"/>
    <n v="1"/>
    <s v="un"/>
    <s v="Te 50x25mm Esgoto"/>
    <n v="4.9000000000000004"/>
    <n v="4.34558966991255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3"/>
    <s v="un"/>
    <s v="Te 25mm"/>
    <n v="1"/>
    <n v="2.6605651040280955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Conexao"/>
    <n v="1"/>
    <s v="un"/>
    <s v="Te 25x/1/2 LRM"/>
    <n v="4.7"/>
    <n v="4.1682186629773499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9"/>
    <s v="Tomada"/>
    <n v="15"/>
    <s v="un"/>
    <s v="Tomada Simples"/>
    <n v="5.2"/>
    <n v="69.174692704730489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ELETRICA"/>
    <x v="59"/>
    <s v="Tomada"/>
    <n v="1"/>
    <s v="un"/>
    <s v="Tomada Telefone"/>
    <n v="7.9"/>
    <n v="7.006154773940651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Tubo"/>
    <n v="14"/>
    <s v="un"/>
    <s v="Tubo 100mm"/>
    <n v="8.5"/>
    <n v="105.53574912644778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Tubo"/>
    <n v="20"/>
    <s v="un"/>
    <s v="Tubo 20mm"/>
    <n v="1.8"/>
    <n v="31.92678124833714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Tubo"/>
    <n v="18"/>
    <s v="un"/>
    <s v="Tubo 25mm"/>
    <n v="2.8"/>
    <n v="44.697493747672006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41"/>
    <s v="Tubo"/>
    <n v="4"/>
    <s v="un"/>
    <s v="Tubo 32mm"/>
    <n v="5.9"/>
    <n v="20.929778818354354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Tubo"/>
    <n v="16"/>
    <s v="un"/>
    <s v="Tubo 40mm"/>
    <n v="3.2"/>
    <n v="45.406977775412834"/>
  </r>
  <r>
    <x v="18"/>
    <m/>
    <d v="2013-08-08T00:00:00"/>
    <d v="2013-08-08T00:00:00"/>
    <s v="Já Entregue"/>
    <d v="2013-08-08T00:00:00"/>
    <s v="2013.08"/>
    <s v="Já Pago"/>
    <d v="2013-08-08T00:00:00"/>
    <x v="7"/>
    <s v="MATERIAL"/>
    <s v="HIDRAULICA"/>
    <x v="54"/>
    <s v="Tubo"/>
    <n v="1"/>
    <s v="un"/>
    <s v="Tubo 50mm"/>
    <n v="9.8000000000000007"/>
    <n v="8.691179339825112"/>
  </r>
  <r>
    <x v="8"/>
    <m/>
    <d v="2013-08-09T00:00:00"/>
    <d v="2013-08-09T00:00:00"/>
    <s v="Já Entregue"/>
    <d v="2013-08-09T00:00:00"/>
    <s v="2013.08"/>
    <s v="Já Pago"/>
    <d v="2013-08-09T00:00:00"/>
    <x v="7"/>
    <s v="MATERIAL"/>
    <s v="TELHADO"/>
    <x v="65"/>
    <s v="Caibro"/>
    <n v="321"/>
    <s v="m"/>
    <s v="Caibros"/>
    <n v="2.71"/>
    <n v="869.91"/>
  </r>
  <r>
    <x v="19"/>
    <m/>
    <d v="2013-08-09T00:00:00"/>
    <d v="2013-08-09T00:00:00"/>
    <s v="Já Entregue"/>
    <d v="2013-08-09T00:00:00"/>
    <s v="2013.08"/>
    <s v="Já Pago"/>
    <d v="2013-09-09T00:00:00"/>
    <x v="8"/>
    <s v="MATERIAL"/>
    <s v="MATERIAL BASICO"/>
    <x v="30"/>
    <s v="Cimento"/>
    <n v="50"/>
    <s v="sc"/>
    <s v="Cimento 50kg"/>
    <n v="19.5"/>
    <n v="975"/>
  </r>
  <r>
    <x v="20"/>
    <m/>
    <d v="2013-08-10T00:00:00"/>
    <d v="2013-08-10T00:00:00"/>
    <s v="Já Entregue"/>
    <d v="2013-09-20T00:00:00"/>
    <s v="2013.09"/>
    <s v="Já Pago"/>
    <d v="2013-09-09T00:00:00"/>
    <x v="8"/>
    <s v="MATERIAL"/>
    <s v="ALUGUEL"/>
    <x v="66"/>
    <s v="Betoneira"/>
    <n v="1"/>
    <s v="vb"/>
    <s v="Betoneira 400l"/>
    <n v="384.85"/>
    <n v="384.85"/>
  </r>
  <r>
    <x v="21"/>
    <m/>
    <d v="2013-08-11T00:00:00"/>
    <d v="2013-08-21T00:00:00"/>
    <s v="Já Entregue"/>
    <d v="2013-08-11T00:00:00"/>
    <s v="2013.08"/>
    <s v="Já Pago"/>
    <d v="2013-08-11T00:00:00"/>
    <x v="7"/>
    <s v="MATERIAL"/>
    <s v="PISO"/>
    <x v="67"/>
    <s v="Ceramica"/>
    <n v="140"/>
    <s v="m"/>
    <s v="Ceramica 45x45 "/>
    <n v="11.6"/>
    <n v="1624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SQUADRIAS"/>
    <x v="68"/>
    <s v="Fechadura"/>
    <n v="2"/>
    <s v="pc"/>
    <s v="Fechadura Porta"/>
    <n v="24.12"/>
    <n v="48.24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SQUADRIAS"/>
    <x v="68"/>
    <s v="Fechadura"/>
    <n v="2"/>
    <s v="pc"/>
    <s v="Fechadura Porta"/>
    <n v="24.12"/>
    <n v="48.24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SQUADRIAS"/>
    <x v="68"/>
    <s v="Fechadura"/>
    <n v="1"/>
    <s v="pc"/>
    <s v="Fechadura Porta"/>
    <n v="38.07"/>
    <n v="38.07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SQUADRIAS"/>
    <x v="68"/>
    <s v="Fechadura"/>
    <n v="1"/>
    <s v="pc"/>
    <s v="Fechadura Porta"/>
    <n v="29.48"/>
    <n v="29.48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LETRICA"/>
    <x v="63"/>
    <s v="Interruptor"/>
    <n v="3"/>
    <s v="pc"/>
    <s v="Interruptor paralelo c/ 3 secoes "/>
    <n v="12.92"/>
    <n v="38.76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FERRAMENTA"/>
    <x v="69"/>
    <s v="Chave Teste"/>
    <n v="1"/>
    <s v="pc"/>
    <s v="Chave teste"/>
    <n v="11.9"/>
    <n v="11.9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SQUADRIAS"/>
    <x v="70"/>
    <s v="Dobradica"/>
    <n v="4"/>
    <s v="pc"/>
    <s v="Dobradica p/ Porta Laminada"/>
    <n v="12.12"/>
    <n v="48.48"/>
  </r>
  <r>
    <x v="21"/>
    <m/>
    <d v="2013-08-11T00:00:00"/>
    <d v="2013-08-11T00:00:00"/>
    <s v="Já Entregue"/>
    <d v="2013-08-11T00:00:00"/>
    <s v="2013.08"/>
    <s v="Já Pago"/>
    <d v="2013-08-11T00:00:00"/>
    <x v="7"/>
    <s v="MATERIAL"/>
    <s v="ESQUADRIAS"/>
    <x v="70"/>
    <s v="Dobradica"/>
    <n v="1"/>
    <s v="pc"/>
    <s v="Dobradica c/ Anel"/>
    <n v="18.09"/>
    <n v="18.09"/>
  </r>
  <r>
    <x v="22"/>
    <m/>
    <d v="2013-08-11T00:00:00"/>
    <d v="2013-10-17T00:00:00"/>
    <s v="Já Entregue"/>
    <d v="2013-10-17T00:00:00"/>
    <s v="2013.10"/>
    <s v="Já Pago"/>
    <d v="2013-10-17T00:00:00"/>
    <x v="9"/>
    <s v="MATERIAL"/>
    <s v="ESQUADRIAS"/>
    <x v="71"/>
    <s v="Portao"/>
    <n v="1"/>
    <s v="pc"/>
    <s v="Portao Ferro 2,20mx 3.0m"/>
    <n v="830"/>
    <n v="830"/>
  </r>
  <r>
    <x v="23"/>
    <m/>
    <d v="2013-11-05T00:00:00"/>
    <d v="2013-11-05T00:00:00"/>
    <s v="Já Entregue"/>
    <d v="2013-11-20T00:00:00"/>
    <s v="2013.11"/>
    <s v="Já Pago"/>
    <d v="2013-11-05T00:00:00"/>
    <x v="10"/>
    <s v="MATERIAL"/>
    <s v="PINTURA"/>
    <x v="72"/>
    <s v="Tinta"/>
    <n v="1"/>
    <s v="vb"/>
    <s v="Tintas"/>
    <n v="583"/>
    <n v="583"/>
  </r>
  <r>
    <x v="24"/>
    <m/>
    <d v="2013-08-14T00:00:00"/>
    <d v="2013-08-20T00:00:00"/>
    <s v="Já Entregue"/>
    <d v="2013-08-20T00:00:00"/>
    <s v="2013.08"/>
    <s v="Já Pago"/>
    <d v="2013-08-20T00:00:00"/>
    <x v="7"/>
    <s v="MATERIAL"/>
    <s v="TELHADO"/>
    <x v="73"/>
    <s v="Telha"/>
    <n v="3500"/>
    <s v="un"/>
    <s v="Telha Colonial "/>
    <n v="0.33"/>
    <n v="1155"/>
  </r>
  <r>
    <x v="8"/>
    <m/>
    <d v="2013-08-13T00:00:00"/>
    <d v="2013-08-14T00:00:00"/>
    <s v="Já Entregue"/>
    <d v="2013-08-13T00:00:00"/>
    <s v="2013.08"/>
    <s v="Já Pago"/>
    <d v="2013-08-13T00:00:00"/>
    <x v="7"/>
    <s v="MATERIAL"/>
    <s v="TELHADO"/>
    <x v="74"/>
    <s v="LINHA 3/5"/>
    <n v="30.5"/>
    <s v="m"/>
    <s v="Angelim Serrado em Vigas de 5x11cm"/>
    <n v="9.8849999999999998"/>
    <n v="301.49250000000001"/>
  </r>
  <r>
    <x v="8"/>
    <m/>
    <d v="2013-08-13T00:00:00"/>
    <d v="2013-08-14T00:00:00"/>
    <s v="Já Entregue"/>
    <d v="2013-08-13T00:00:00"/>
    <s v="2013.08"/>
    <s v="Já Pago"/>
    <d v="2013-08-13T00:00:00"/>
    <x v="7"/>
    <s v="MATERIAL"/>
    <s v="TELHADO"/>
    <x v="74"/>
    <s v="LINHA 3/8"/>
    <n v="26"/>
    <s v="m"/>
    <s v="Angelim Serrado em Vigas de 5x18cm"/>
    <n v="16.8"/>
    <n v="436.8"/>
  </r>
  <r>
    <x v="8"/>
    <m/>
    <d v="2013-08-13T00:00:00"/>
    <d v="2013-08-14T00:00:00"/>
    <s v="Já Entregue"/>
    <d v="2013-08-13T00:00:00"/>
    <s v="2013.08"/>
    <s v="Já Pago"/>
    <d v="2013-08-13T00:00:00"/>
    <x v="7"/>
    <s v="MATERIAL"/>
    <s v="TELHADO"/>
    <x v="75"/>
    <s v="BARROTE"/>
    <n v="34.5"/>
    <s v="m"/>
    <s v="Angelim Serrado em Vigas de 5x6Cm"/>
    <n v="5.8"/>
    <n v="200.1"/>
  </r>
  <r>
    <x v="8"/>
    <m/>
    <d v="2013-08-13T00:00:00"/>
    <d v="2013-08-14T00:00:00"/>
    <s v="Já Entregue"/>
    <d v="2013-08-13T00:00:00"/>
    <s v="2013.08"/>
    <s v="Já Pago"/>
    <d v="2013-08-13T00:00:00"/>
    <x v="7"/>
    <s v="MATERIAL"/>
    <s v="TELHADO"/>
    <x v="76"/>
    <s v="RIPA"/>
    <n v="250"/>
    <s v="m"/>
    <s v="Macaranduba Serrada em Ripas"/>
    <n v="1.2749999999999999"/>
    <n v="318.75"/>
  </r>
  <r>
    <x v="25"/>
    <m/>
    <d v="2013-10-18T00:00:00"/>
    <d v="2013-10-18T00:00:00"/>
    <s v="Já Entregue"/>
    <d v="2013-10-18T00:00:00"/>
    <s v="2013.10"/>
    <s v="Já Pago"/>
    <d v="2013-10-18T00:00:00"/>
    <x v="9"/>
    <s v="MATERIAL"/>
    <s v="HIDRAULICA"/>
    <x v="43"/>
    <s v="GRANITO"/>
    <n v="1"/>
    <s v="vb"/>
    <s v="PECAS DE GRANITO"/>
    <n v="500"/>
    <n v="500"/>
  </r>
  <r>
    <x v="26"/>
    <m/>
    <d v="2013-09-05T00:00:00"/>
    <d v="2013-09-05T00:00:00"/>
    <s v="Já Entregue"/>
    <d v="2013-09-05T00:00:00"/>
    <s v="2013.09"/>
    <s v="Já Pago"/>
    <d v="2013-09-05T00:00:00"/>
    <x v="8"/>
    <s v="MATERIAL"/>
    <s v="MATERIAL BASICO"/>
    <x v="30"/>
    <s v="Cimento"/>
    <n v="5"/>
    <s v="sc"/>
    <s v="Cimento 50kg"/>
    <n v="21"/>
    <n v="105"/>
  </r>
  <r>
    <x v="27"/>
    <s v="169"/>
    <d v="2013-09-05T00:00:00"/>
    <d v="2013-09-01T00:00:00"/>
    <s v="Já Entregue"/>
    <d v="2013-09-01T00:00:00"/>
    <s v="2013.09"/>
    <s v="Já Pago"/>
    <d v="2013-09-01T00:00:00"/>
    <x v="8"/>
    <s v="MATERIAL"/>
    <s v="MATERIAL BASICO"/>
    <x v="77"/>
    <s v="Gesso"/>
    <n v="30"/>
    <s v="sc"/>
    <s v="Gesso"/>
    <n v="11.5"/>
    <n v="345"/>
  </r>
  <r>
    <x v="26"/>
    <s v="A0909"/>
    <d v="2013-09-09T00:00:00"/>
    <d v="2013-09-09T00:00:00"/>
    <s v="Já Entregue"/>
    <d v="2013-09-09T00:00:00"/>
    <s v="2013.09"/>
    <s v="Já Pago"/>
    <d v="2013-09-09T00:00:00"/>
    <x v="8"/>
    <s v="MATERIAL"/>
    <s v="MATERIAL BASICO"/>
    <x v="30"/>
    <s v="Cimento"/>
    <n v="5"/>
    <s v="sc"/>
    <s v="Cimento 50kg"/>
    <n v="21"/>
    <n v="105"/>
  </r>
  <r>
    <x v="10"/>
    <n v="28"/>
    <d v="2013-09-11T00:00:00"/>
    <d v="2013-09-11T00:00:00"/>
    <s v="Já Entregue"/>
    <d v="2013-09-11T00:00:00"/>
    <s v="2013.09"/>
    <s v="Já Pago"/>
    <d v="2013-09-11T00:00:00"/>
    <x v="8"/>
    <s v="MATERIAL"/>
    <s v="HIDRAULICA"/>
    <x v="54"/>
    <s v="Luva"/>
    <n v="1"/>
    <s v="un"/>
    <s v="Luva 50mm"/>
    <n v="2.5"/>
    <n v="2.5"/>
  </r>
  <r>
    <x v="10"/>
    <n v="28"/>
    <d v="2013-09-11T00:00:00"/>
    <d v="2013-09-11T00:00:00"/>
    <s v="Já Entregue"/>
    <d v="2013-09-11T00:00:00"/>
    <s v="2013.09"/>
    <s v="Já Pago"/>
    <d v="2013-09-11T00:00:00"/>
    <x v="8"/>
    <s v="MATERIAL"/>
    <s v="HIDRAULICA"/>
    <x v="54"/>
    <s v="Tubo"/>
    <n v="2"/>
    <s v="m"/>
    <s v="Tubo 50mm"/>
    <n v="5.65"/>
    <n v="11.3"/>
  </r>
  <r>
    <x v="10"/>
    <n v="10"/>
    <d v="2013-09-11T00:00:00"/>
    <d v="2013-09-11T00:00:00"/>
    <s v="Já Entregue"/>
    <d v="2013-09-11T00:00:00"/>
    <s v="2013.09"/>
    <s v="Já Pago"/>
    <d v="2013-09-11T00:00:00"/>
    <x v="8"/>
    <s v="MATERIAL"/>
    <s v="HIDRAULICA"/>
    <x v="41"/>
    <s v="Lixa "/>
    <n v="5"/>
    <s v="un"/>
    <s v="Lixa Ferro"/>
    <n v="2.2999999999999998"/>
    <n v="11.5"/>
  </r>
  <r>
    <x v="10"/>
    <n v="13"/>
    <d v="2013-09-11T00:00:00"/>
    <d v="2013-09-11T00:00:00"/>
    <s v="Já Entregue"/>
    <d v="2013-09-11T00:00:00"/>
    <s v="2013.09"/>
    <s v="Já Pago"/>
    <d v="2013-09-11T00:00:00"/>
    <x v="8"/>
    <s v="MATERIAL"/>
    <s v="FERRAMENTA"/>
    <x v="78"/>
    <s v="Disco"/>
    <n v="1"/>
    <s v="un"/>
    <s v="Disco"/>
    <n v="9.5500000000000007"/>
    <n v="9.5500000000000007"/>
  </r>
  <r>
    <x v="28"/>
    <s v="A1909"/>
    <d v="2013-09-16T00:00:00"/>
    <d v="2013-09-16T00:00:00"/>
    <s v="Já Entregue"/>
    <d v="2013-09-16T00:00:00"/>
    <s v="2013.09"/>
    <s v="Já Pago"/>
    <d v="2013-09-16T00:00:00"/>
    <x v="8"/>
    <s v="MATERIAL"/>
    <s v="MATERIAL BASICO"/>
    <x v="30"/>
    <s v="Cimento"/>
    <n v="5"/>
    <s v="un"/>
    <s v="Cimento 50kg"/>
    <n v="22"/>
    <n v="110"/>
  </r>
  <r>
    <x v="10"/>
    <n v="11"/>
    <d v="2013-09-18T00:00:00"/>
    <d v="2013-09-18T00:00:00"/>
    <s v="Já Entregue"/>
    <d v="2013-09-18T00:00:00"/>
    <s v="2013.09"/>
    <s v="Já Pago"/>
    <d v="2013-09-18T00:00:00"/>
    <x v="8"/>
    <s v="MATERIAL"/>
    <s v="HIDRAULICA"/>
    <x v="54"/>
    <s v="Conexao"/>
    <n v="4"/>
    <s v="un"/>
    <s v="Joelho 90 40mm"/>
    <n v="0.8"/>
    <n v="3.2"/>
  </r>
  <r>
    <x v="10"/>
    <n v="11"/>
    <d v="2013-09-18T00:00:00"/>
    <d v="2013-09-18T00:00:00"/>
    <s v="Já Entregue"/>
    <d v="2013-09-18T00:00:00"/>
    <s v="2013.09"/>
    <s v="Já Pago"/>
    <d v="2013-09-18T00:00:00"/>
    <x v="8"/>
    <s v="MATERIAL"/>
    <s v="HIDRAULICA"/>
    <x v="54"/>
    <s v="Conexao"/>
    <n v="1"/>
    <s v="un"/>
    <s v="Joelho 45 40mm"/>
    <n v="1.5"/>
    <n v="1.5"/>
  </r>
  <r>
    <x v="10"/>
    <n v="11"/>
    <d v="2013-09-18T00:00:00"/>
    <d v="2013-09-18T00:00:00"/>
    <s v="Já Entregue"/>
    <d v="2013-09-18T00:00:00"/>
    <s v="2013.09"/>
    <s v="Já Pago"/>
    <d v="2013-09-18T00:00:00"/>
    <x v="8"/>
    <s v="MATERIAL"/>
    <s v="HIDRAULICA"/>
    <x v="54"/>
    <s v="Conexao"/>
    <n v="1"/>
    <s v="m"/>
    <s v="Tubo 50mm "/>
    <n v="8.9700000000000006"/>
    <n v="8.9700000000000006"/>
  </r>
  <r>
    <x v="28"/>
    <s v="A1909"/>
    <d v="2013-09-19T00:00:00"/>
    <d v="2013-09-19T00:00:00"/>
    <s v="Já Entregue"/>
    <d v="2013-09-29T00:00:00"/>
    <s v="2013.09"/>
    <s v="Já Pago"/>
    <d v="2013-09-19T00:00:00"/>
    <x v="8"/>
    <s v="MATERIAL"/>
    <s v="ELETRICA"/>
    <x v="79"/>
    <s v="Roldana de Porcelana"/>
    <n v="1"/>
    <s v="un"/>
    <s v="Roldana Porcelana"/>
    <n v="18"/>
    <n v="18"/>
  </r>
  <r>
    <x v="29"/>
    <s v="A1909"/>
    <d v="2013-09-19T00:00:00"/>
    <d v="2013-09-19T00:00:00"/>
    <s v="Já Entregue"/>
    <d v="2013-09-19T00:00:00"/>
    <s v="2013.09"/>
    <s v="Já Pago"/>
    <d v="2013-09-29T00:00:00"/>
    <x v="8"/>
    <s v="MATERIAL"/>
    <s v="MATERIAL BASICO"/>
    <x v="30"/>
    <s v="Cimento"/>
    <n v="5"/>
    <s v="un"/>
    <s v="Cimento 50kg"/>
    <n v="21"/>
    <n v="105"/>
  </r>
  <r>
    <x v="28"/>
    <s v="A2309"/>
    <d v="2013-09-23T00:00:00"/>
    <d v="2013-09-23T00:00:00"/>
    <s v="Já Entregue"/>
    <d v="2013-09-23T00:00:00"/>
    <s v="2013.09"/>
    <s v="Já Pago"/>
    <d v="2013-09-23T00:00:00"/>
    <x v="8"/>
    <s v="MATERIAL"/>
    <s v="ELETRICA"/>
    <x v="55"/>
    <s v="Caixa 4x2 "/>
    <n v="4"/>
    <s v="un"/>
    <s v="Caixa Amarela 4x2"/>
    <n v="1"/>
    <n v="4"/>
  </r>
  <r>
    <x v="28"/>
    <s v="A2309"/>
    <d v="2013-09-23T00:00:00"/>
    <d v="2013-09-23T00:00:00"/>
    <s v="Já Entregue"/>
    <d v="2013-09-23T00:00:00"/>
    <s v="2013.09"/>
    <s v="Já Pago"/>
    <d v="2013-09-23T00:00:00"/>
    <x v="8"/>
    <s v="MATERIAL"/>
    <s v="ELETRICA"/>
    <x v="80"/>
    <s v="Guia Fio "/>
    <n v="1"/>
    <s v="un"/>
    <s v="Guia"/>
    <n v="4.5"/>
    <n v="4.5"/>
  </r>
  <r>
    <x v="28"/>
    <s v="A2309"/>
    <d v="2013-09-23T00:00:00"/>
    <d v="2013-09-23T00:00:00"/>
    <s v="Já Entregue"/>
    <d v="2013-09-23T00:00:00"/>
    <s v="2013.09"/>
    <s v="Já Pago"/>
    <d v="2013-09-23T00:00:00"/>
    <x v="8"/>
    <s v="MATERIAL"/>
    <s v="FERRAMENTA"/>
    <x v="78"/>
    <s v="Disco"/>
    <n v="1"/>
    <s v="un"/>
    <s v="Disco"/>
    <n v="11.5"/>
    <n v="11.5"/>
  </r>
  <r>
    <x v="29"/>
    <s v="2304"/>
    <d v="2013-09-23T00:00:00"/>
    <d v="2013-09-23T00:00:00"/>
    <s v="Já Entregue"/>
    <d v="2013-09-23T00:00:00"/>
    <s v="2013.09"/>
    <s v="Já Pago"/>
    <d v="2013-09-23T00:00:00"/>
    <x v="8"/>
    <s v="MATERIAL"/>
    <s v="MATERIAL BASICO"/>
    <x v="30"/>
    <s v="Cimento"/>
    <n v="5"/>
    <s v="un"/>
    <s v="Cimento 50kg"/>
    <n v="21"/>
    <n v="105"/>
  </r>
  <r>
    <x v="10"/>
    <n v="328"/>
    <d v="2013-09-24T00:00:00"/>
    <d v="2013-09-24T00:00:00"/>
    <s v="Já Entregue"/>
    <d v="2013-09-24T00:00:00"/>
    <s v="2013.09"/>
    <s v="Já Pago"/>
    <d v="2013-09-24T00:00:00"/>
    <x v="8"/>
    <s v="MATERIAL"/>
    <s v="HIDRAULICA"/>
    <x v="41"/>
    <s v="Conexao"/>
    <n v="4"/>
    <s v="un"/>
    <s v="Joelho 90 20mm"/>
    <n v="0.5"/>
    <n v="2"/>
  </r>
  <r>
    <x v="10"/>
    <n v="328"/>
    <d v="2013-09-24T00:00:00"/>
    <d v="2013-09-24T00:00:00"/>
    <s v="Já Entregue"/>
    <d v="2013-09-24T00:00:00"/>
    <s v="2013.09"/>
    <s v="Já Pago"/>
    <d v="2013-09-24T00:00:00"/>
    <x v="8"/>
    <s v="MATERIAL"/>
    <s v="HIDRAULICA"/>
    <x v="41"/>
    <s v="Conexao"/>
    <n v="1"/>
    <s v="un"/>
    <s v="Torneira"/>
    <n v="3"/>
    <n v="3"/>
  </r>
  <r>
    <x v="10"/>
    <n v="328"/>
    <d v="2013-09-24T00:00:00"/>
    <d v="2013-09-24T00:00:00"/>
    <s v="Já Entregue"/>
    <d v="2013-09-24T00:00:00"/>
    <s v="2013.09"/>
    <s v="Já Pago"/>
    <d v="2013-09-24T00:00:00"/>
    <x v="8"/>
    <s v="MATERIAL"/>
    <s v="HIDRAULICA"/>
    <x v="41"/>
    <s v="Conexao"/>
    <n v="2"/>
    <s v="un"/>
    <s v="Te 20mm "/>
    <n v="0.6"/>
    <n v="1.2"/>
  </r>
  <r>
    <x v="10"/>
    <n v="328"/>
    <d v="2013-09-24T00:00:00"/>
    <d v="2013-09-24T00:00:00"/>
    <s v="Já Entregue"/>
    <d v="2013-09-24T00:00:00"/>
    <s v="2013.09"/>
    <s v="Já Pago"/>
    <d v="2013-09-24T00:00:00"/>
    <x v="8"/>
    <s v="MATERIAL"/>
    <s v="HIDRAULICA"/>
    <x v="41"/>
    <s v="Conexao"/>
    <n v="1"/>
    <s v="un"/>
    <s v="Joelho 90 1/2'"/>
    <n v="2.8"/>
    <n v="2.8"/>
  </r>
  <r>
    <x v="10"/>
    <n v="328"/>
    <d v="2013-09-24T00:00:00"/>
    <d v="2013-09-24T00:00:00"/>
    <s v="Já Entregue"/>
    <d v="2013-09-24T00:00:00"/>
    <s v="2013.09"/>
    <s v="Já Pago"/>
    <d v="2013-09-24T00:00:00"/>
    <x v="8"/>
    <s v="MATERIAL"/>
    <s v="HIDRAULICA"/>
    <x v="41"/>
    <s v="Conexao"/>
    <n v="1"/>
    <s v="un"/>
    <s v="Registro Esfera  1/2'"/>
    <n v="5.4"/>
    <n v="5.4"/>
  </r>
  <r>
    <x v="10"/>
    <s v="A2609"/>
    <d v="2013-09-26T00:00:00"/>
    <d v="2013-09-26T00:00:00"/>
    <s v="Já Entregue"/>
    <d v="2013-09-26T00:00:00"/>
    <s v="2013.09"/>
    <s v="Já Pago"/>
    <d v="2013-09-26T00:00:00"/>
    <x v="8"/>
    <s v="MATERIAL"/>
    <s v="MATERIAL BASICO"/>
    <x v="30"/>
    <s v="Cimento"/>
    <n v="5"/>
    <s v="sc"/>
    <s v="Cimento 50kg"/>
    <n v="21"/>
    <n v="105"/>
  </r>
  <r>
    <x v="30"/>
    <s v="5646"/>
    <d v="2013-09-26T00:00:00"/>
    <d v="2013-09-26T00:00:00"/>
    <s v="Já Entregue"/>
    <d v="2013-09-26T00:00:00"/>
    <s v="2013.09"/>
    <s v="Já Pago"/>
    <d v="2013-09-26T00:00:00"/>
    <x v="8"/>
    <s v="MATERIAL"/>
    <s v="FERRAMENTA"/>
    <x v="78"/>
    <s v="Disco"/>
    <n v="1"/>
    <s v="un"/>
    <s v="Disco Bosch Diamantado"/>
    <n v="30.5"/>
    <n v="30.5"/>
  </r>
  <r>
    <x v="30"/>
    <s v="5647"/>
    <d v="2013-09-26T00:00:00"/>
    <d v="2013-09-26T00:00:00"/>
    <s v="Já Entregue"/>
    <d v="2013-09-26T00:00:00"/>
    <s v="2013.09"/>
    <s v="Já Pago"/>
    <d v="2013-09-26T00:00:00"/>
    <x v="8"/>
    <s v="MATERIAL"/>
    <s v="ELETRICA"/>
    <x v="81"/>
    <s v="Quadro Distribuicao"/>
    <n v="1"/>
    <s v="un"/>
    <s v="Centro Distribuicao 8 Disjuntores"/>
    <n v="23"/>
    <n v="23"/>
  </r>
  <r>
    <x v="10"/>
    <s v="401"/>
    <d v="2013-09-27T00:00:00"/>
    <d v="2013-09-27T00:00:00"/>
    <s v="Já Entregue"/>
    <d v="2013-09-27T00:00:00"/>
    <s v="2013.09"/>
    <s v="Já Pago"/>
    <d v="2013-09-27T00:00:00"/>
    <x v="8"/>
    <s v="MATERIAL"/>
    <s v="MATERIAL BASICO"/>
    <x v="51"/>
    <s v="Prego"/>
    <n v="1"/>
    <s v="kg"/>
    <s v="Prego 2 x 10"/>
    <n v="7.6"/>
    <n v="7.6"/>
  </r>
  <r>
    <x v="10"/>
    <s v="406"/>
    <d v="2013-09-27T00:00:00"/>
    <d v="2013-09-27T00:00:00"/>
    <s v="Já Entregue"/>
    <d v="2013-09-27T00:00:00"/>
    <s v="2013.09"/>
    <s v="Já Pago"/>
    <d v="2013-09-27T00:00:00"/>
    <x v="8"/>
    <s v="MATERIAL"/>
    <s v="HIDRAULICA"/>
    <x v="41"/>
    <s v="Tubo 20mm"/>
    <n v="1"/>
    <s v="un"/>
    <s v="Barra Tubo Soldavel 20mm"/>
    <n v="8.8000000000000007"/>
    <n v="8.8000000000000007"/>
  </r>
  <r>
    <x v="10"/>
    <s v="406"/>
    <d v="2013-09-27T00:00:00"/>
    <d v="2013-09-27T00:00:00"/>
    <s v="Já Entregue"/>
    <d v="2013-09-27T00:00:00"/>
    <s v="2013.09"/>
    <s v="Já Pago"/>
    <d v="2013-09-27T00:00:00"/>
    <x v="8"/>
    <s v="MATERIAL"/>
    <s v="HIDRAULICA"/>
    <x v="41"/>
    <s v="Joelho"/>
    <n v="1"/>
    <s v="un"/>
    <s v="Joelho 90 20mm"/>
    <n v="1"/>
    <n v="1"/>
  </r>
  <r>
    <x v="28"/>
    <s v="2709"/>
    <d v="2013-09-27T00:00:00"/>
    <d v="2013-09-27T00:00:00"/>
    <s v="Já Entregue"/>
    <d v="2013-09-27T00:00:00"/>
    <s v="2013.09"/>
    <s v="Já Pago"/>
    <d v="2013-09-27T00:00:00"/>
    <x v="8"/>
    <s v="MATERIAL"/>
    <s v="ELETRICA"/>
    <x v="55"/>
    <s v="Caixa 4x2"/>
    <n v="5"/>
    <s v="un"/>
    <s v="Caixa Amarela 4x2"/>
    <n v="1"/>
    <n v="5"/>
  </r>
  <r>
    <x v="28"/>
    <s v="9201"/>
    <d v="2013-09-28T00:00:00"/>
    <d v="2013-09-27T00:00:00"/>
    <s v="Já Entregue"/>
    <d v="2013-09-27T00:00:00"/>
    <s v="2013.09"/>
    <s v="Já Pago"/>
    <d v="2013-09-27T00:00:00"/>
    <x v="8"/>
    <s v="MATERIAL"/>
    <s v="HIDRAULICA"/>
    <x v="54"/>
    <s v="Valvula"/>
    <n v="2"/>
    <s v="un"/>
    <s v="Valvula"/>
    <n v="10.62"/>
    <n v="21.24"/>
  </r>
  <r>
    <x v="31"/>
    <s v="0110"/>
    <d v="2013-10-01T00:00:00"/>
    <d v="2013-10-01T00:00:00"/>
    <s v="Já Entregue"/>
    <d v="2013-10-04T00:00:00"/>
    <s v="2013.10"/>
    <s v="Já Pago"/>
    <d v="2013-10-04T00:00:00"/>
    <x v="9"/>
    <s v="MATERIAL"/>
    <s v="LAJE"/>
    <x v="36"/>
    <s v="Chapinha"/>
    <n v="12"/>
    <s v="un"/>
    <s v="Chapinha"/>
    <n v="7"/>
    <n v="84"/>
  </r>
  <r>
    <x v="31"/>
    <s v="0110"/>
    <d v="2013-10-01T00:00:00"/>
    <d v="2013-10-01T00:00:00"/>
    <s v="Já Entregue"/>
    <d v="2013-10-04T00:00:00"/>
    <s v="2013.10"/>
    <s v="Já Pago"/>
    <d v="2013-10-04T00:00:00"/>
    <x v="9"/>
    <s v="MATERIAL"/>
    <s v="LAJE"/>
    <x v="36"/>
    <s v="Rufos"/>
    <n v="9"/>
    <s v="un"/>
    <s v="Rufos 1x19"/>
    <n v="7"/>
    <n v="63"/>
  </r>
  <r>
    <x v="31"/>
    <s v="0110"/>
    <d v="2013-10-01T00:00:00"/>
    <d v="2013-10-01T00:00:00"/>
    <s v="Já Entregue"/>
    <d v="2013-10-04T00:00:00"/>
    <s v="2013.10"/>
    <s v="Já Pago"/>
    <d v="2013-10-04T00:00:00"/>
    <x v="9"/>
    <s v="MATERIAL"/>
    <s v="LAJE"/>
    <x v="36"/>
    <s v="Rufos"/>
    <n v="8"/>
    <s v="un"/>
    <s v="Rufos 1x?"/>
    <n v="7"/>
    <n v="56"/>
  </r>
  <r>
    <x v="32"/>
    <s v="23391"/>
    <d v="2013-10-04T00:00:00"/>
    <d v="2013-10-04T00:00:00"/>
    <s v="Já Entregue"/>
    <d v="2013-10-04T00:00:00"/>
    <s v="2013.10"/>
    <s v="Já Pago"/>
    <d v="2013-10-04T00:00:00"/>
    <x v="9"/>
    <s v="MATERIAL"/>
    <s v="HIDRAULICA"/>
    <x v="43"/>
    <s v="Cuba Inox"/>
    <n v="1"/>
    <s v="un"/>
    <s v="Cuba Inox 41x32x11"/>
    <n v="37.729999999999997"/>
    <n v="37.729999999999997"/>
  </r>
  <r>
    <x v="32"/>
    <s v="23391"/>
    <d v="2013-10-04T00:00:00"/>
    <d v="2013-10-04T00:00:00"/>
    <s v="Já Entregue"/>
    <d v="2013-10-04T00:00:00"/>
    <s v="2013.10"/>
    <s v="Já Pago"/>
    <d v="2013-10-04T00:00:00"/>
    <x v="9"/>
    <s v="MATERIAL"/>
    <s v="HIDRAULICA"/>
    <x v="41"/>
    <s v="Valvula"/>
    <n v="1"/>
    <s v="un"/>
    <s v="Valvula para Pia Americana"/>
    <n v="9.9"/>
    <n v="9.9"/>
  </r>
  <r>
    <x v="32"/>
    <s v="23391"/>
    <d v="2013-10-04T00:00:00"/>
    <d v="2013-10-04T00:00:00"/>
    <s v="Já Entregue"/>
    <d v="2013-10-04T00:00:00"/>
    <s v="2013.10"/>
    <s v="Já Pago"/>
    <d v="2013-10-04T00:00:00"/>
    <x v="9"/>
    <s v="MATERIAL"/>
    <s v="HIDRAULICA"/>
    <x v="41"/>
    <s v="Valvula"/>
    <n v="1"/>
    <s v="un"/>
    <s v="Sifao Plastico Sanfona Universal"/>
    <n v="6.29"/>
    <n v="6.29"/>
  </r>
  <r>
    <x v="33"/>
    <s v="0641"/>
    <d v="2013-10-04T00:00:00"/>
    <d v="2013-10-04T00:00:00"/>
    <s v="Já Entregue"/>
    <d v="2013-10-04T00:00:00"/>
    <s v="2013.10"/>
    <s v="Já Pago"/>
    <d v="2013-10-04T00:00:00"/>
    <x v="9"/>
    <s v="MATERIAL"/>
    <s v="HIDRAULICA"/>
    <x v="43"/>
    <s v="Tanque"/>
    <n v="1"/>
    <s v="un"/>
    <s v="Tanque e Suporte"/>
    <n v="100.5"/>
    <n v="100.5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PINTURA"/>
    <x v="82"/>
    <s v="Lixa"/>
    <n v="5"/>
    <s v="un"/>
    <s v="Lixa Massa Numero 120 Tigre"/>
    <n v="0.49"/>
    <n v="2.4500000000000002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HIDRAULICA"/>
    <x v="41"/>
    <s v="Registro Gaveta"/>
    <n v="1"/>
    <s v="un"/>
    <s v="Registro de Gaveta 3/4"/>
    <n v="27.06"/>
    <n v="27.06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HIDRAULICA"/>
    <x v="41"/>
    <s v="Adaptador"/>
    <n v="2"/>
    <s v="un"/>
    <s v="Adaptador Soldavel 25mm"/>
    <n v="0.74"/>
    <n v="1.48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PINTURA"/>
    <x v="72"/>
    <s v="Latex"/>
    <n v="1"/>
    <s v="La"/>
    <s v="Latex Super Demais Lata 18l Branco Neve"/>
    <n v="55"/>
    <n v="55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HIDRAULICA"/>
    <x v="41"/>
    <s v="Luva"/>
    <n v="2"/>
    <s v="un"/>
    <s v="Luva 25x1/2"/>
    <n v="1.57"/>
    <n v="3.14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HIDRAULICA"/>
    <x v="54"/>
    <s v="Valvula"/>
    <n v="2"/>
    <s v="un"/>
    <s v="Valvula p/ Lavatorio Plastico VL3"/>
    <n v="3.05"/>
    <n v="6.1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HIDRAULICA"/>
    <x v="54"/>
    <s v="Sifao"/>
    <n v="1"/>
    <s v="un"/>
    <s v="Sifao Plastico Sanfona Dupla SDU"/>
    <n v="17.79"/>
    <n v="17.79"/>
  </r>
  <r>
    <x v="32"/>
    <s v="12034"/>
    <d v="2013-10-04T00:00:00"/>
    <d v="2013-10-04T00:00:00"/>
    <s v="Já Entregue"/>
    <d v="2013-10-04T00:00:00"/>
    <s v="2013.10"/>
    <s v="Já Pago"/>
    <d v="2013-10-04T00:00:00"/>
    <x v="9"/>
    <s v="MATERIAL"/>
    <s v="HIDRAULICA"/>
    <x v="43"/>
    <s v="Cuba"/>
    <n v="2"/>
    <s v="un"/>
    <s v="Cuba Emb Oval 39x30"/>
    <n v="29"/>
    <n v="58"/>
  </r>
  <r>
    <x v="10"/>
    <n v="591"/>
    <d v="2013-10-07T00:00:00"/>
    <d v="2013-10-07T00:00:00"/>
    <s v="Já Entregue"/>
    <d v="2013-10-07T00:00:00"/>
    <s v="2013.10"/>
    <s v="Já Pago"/>
    <d v="2013-10-07T00:00:00"/>
    <x v="9"/>
    <s v="MATERIAL"/>
    <s v="HIDRAULICA"/>
    <x v="41"/>
    <s v="Adesivo Plastico 75g"/>
    <n v="1"/>
    <s v="un"/>
    <s v="Adesivo Plastico 75g"/>
    <n v="3"/>
    <n v="3"/>
  </r>
  <r>
    <x v="10"/>
    <s v="0710"/>
    <d v="2013-10-07T00:00:00"/>
    <d v="2013-10-07T00:00:00"/>
    <s v="Já Entregue"/>
    <d v="2013-10-07T00:00:00"/>
    <s v="2013.10"/>
    <s v="Já Pago"/>
    <d v="2013-10-07T00:00:00"/>
    <x v="9"/>
    <s v="MATERIAL"/>
    <s v="FERRAMENTA"/>
    <x v="78"/>
    <s v="Disco"/>
    <n v="1"/>
    <s v="un"/>
    <s v="Disco para Makita"/>
    <n v="11"/>
    <n v="11"/>
  </r>
  <r>
    <x v="34"/>
    <s v="0810"/>
    <d v="2013-10-08T00:00:00"/>
    <d v="2013-10-08T00:00:00"/>
    <s v="Já Entregue"/>
    <d v="2013-10-08T00:00:00"/>
    <s v="2013.10"/>
    <s v="Já Pago"/>
    <d v="2013-10-08T00:00:00"/>
    <x v="9"/>
    <s v="MATERIAL"/>
    <s v="MATERIAL BASICO"/>
    <x v="83"/>
    <s v="Areia Barroada"/>
    <n v="1"/>
    <s v="vb"/>
    <s v="Cacamba"/>
    <n v="150"/>
    <n v="150"/>
  </r>
  <r>
    <x v="10"/>
    <s v="763"/>
    <d v="2013-10-15T00:00:00"/>
    <d v="2013-10-16T00:00:00"/>
    <s v="Já Entregue"/>
    <d v="2013-10-16T00:00:00"/>
    <s v="2013.10"/>
    <s v="Já Pago"/>
    <d v="2013-10-16T00:00:00"/>
    <x v="9"/>
    <s v="MATERIAL"/>
    <s v="MATERIAL BASICO"/>
    <x v="30"/>
    <s v="Cimento"/>
    <n v="4"/>
    <s v="sc"/>
    <s v="Cimento 50kg"/>
    <n v="23"/>
    <n v="92"/>
  </r>
  <r>
    <x v="10"/>
    <s v="798"/>
    <d v="2013-10-16T00:00:00"/>
    <d v="2013-10-16T00:00:00"/>
    <s v="Já Entregue"/>
    <d v="2013-10-16T00:00:00"/>
    <s v="2013.10"/>
    <s v="Já Pago"/>
    <d v="2013-10-16T00:00:00"/>
    <x v="9"/>
    <s v="MATERIAL"/>
    <s v="ELETRICA"/>
    <x v="55"/>
    <s v="Caixa"/>
    <n v="1"/>
    <s v="un"/>
    <s v="Caixa Aterramento Neutro"/>
    <n v="2.9"/>
    <n v="2.9"/>
  </r>
  <r>
    <x v="10"/>
    <s v="797"/>
    <d v="2013-10-16T00:00:00"/>
    <d v="2013-10-16T00:00:00"/>
    <s v="Já Entregue"/>
    <d v="2013-10-16T00:00:00"/>
    <s v="2013.10"/>
    <s v="Já Pago"/>
    <d v="2013-10-16T00:00:00"/>
    <x v="9"/>
    <s v="MATERIAL"/>
    <s v="MATERIAL BASICO"/>
    <x v="30"/>
    <s v="Cimento"/>
    <n v="3"/>
    <s v="sc"/>
    <s v="Cimento 50kg"/>
    <n v="23"/>
    <n v="69"/>
  </r>
  <r>
    <x v="35"/>
    <s v="1710"/>
    <d v="2013-10-17T00:00:00"/>
    <d v="2013-10-17T00:00:00"/>
    <s v="Já Entregue"/>
    <d v="2013-10-17T00:00:00"/>
    <s v="2013.10"/>
    <s v="Já Pago"/>
    <d v="2013-10-17T00:00:00"/>
    <x v="9"/>
    <s v="MATERIAL"/>
    <s v="MATERIAL BASICO"/>
    <x v="30"/>
    <s v="Cimento"/>
    <n v="5"/>
    <s v="sc"/>
    <s v="Cimento 50kg"/>
    <n v="22.5"/>
    <n v="112.5"/>
  </r>
  <r>
    <x v="10"/>
    <s v="0847"/>
    <d v="2013-10-18T00:00:00"/>
    <d v="2013-10-18T00:00:00"/>
    <s v="Já Entregue"/>
    <d v="2013-10-18T00:00:00"/>
    <s v="2013.10"/>
    <s v="Já Pago"/>
    <d v="2013-10-18T00:00:00"/>
    <x v="9"/>
    <s v="MATERIAL"/>
    <s v="MATERIAL BASICO"/>
    <x v="30"/>
    <s v="Cimento"/>
    <n v="2"/>
    <s v="sc"/>
    <s v="Cimento 50kg"/>
    <n v="23"/>
    <n v="46"/>
  </r>
  <r>
    <x v="36"/>
    <s v="2880"/>
    <d v="2013-10-18T00:00:00"/>
    <d v="2013-10-18T00:00:00"/>
    <s v="Já Entregue"/>
    <d v="2013-10-18T00:00:00"/>
    <s v="2013.10"/>
    <s v="Já Pago"/>
    <d v="2013-10-18T00:00:00"/>
    <x v="9"/>
    <s v="MATERIAL"/>
    <s v="PINTURA"/>
    <x v="84"/>
    <s v="Verniz"/>
    <n v="1"/>
    <s v="La"/>
    <s v="Verniz Mogno "/>
    <n v="55"/>
    <n v="55"/>
  </r>
  <r>
    <x v="36"/>
    <s v="2880"/>
    <d v="2013-10-18T00:00:00"/>
    <d v="2013-10-18T00:00:00"/>
    <s v="Já Entregue"/>
    <d v="2013-10-18T00:00:00"/>
    <s v="2013.10"/>
    <s v="Já Pago"/>
    <d v="2013-10-18T00:00:00"/>
    <x v="9"/>
    <s v="MATERIAL"/>
    <s v="PINTURA"/>
    <x v="85"/>
    <s v="Trincha"/>
    <n v="1"/>
    <s v="un"/>
    <s v="Trincha Media"/>
    <n v="4.7"/>
    <n v="4.7"/>
  </r>
  <r>
    <x v="36"/>
    <s v="2880"/>
    <d v="2013-10-18T00:00:00"/>
    <d v="2013-10-18T00:00:00"/>
    <s v="Já Entregue"/>
    <d v="2013-10-18T00:00:00"/>
    <s v="2013.10"/>
    <s v="Já Pago"/>
    <d v="2013-10-18T00:00:00"/>
    <x v="9"/>
    <s v="MATERIAL"/>
    <s v="PINTURA"/>
    <x v="85"/>
    <s v="Trincha"/>
    <n v="1"/>
    <s v="un"/>
    <s v="Trincha Media"/>
    <n v="1.6"/>
    <n v="1.6"/>
  </r>
  <r>
    <x v="28"/>
    <s v="2010"/>
    <d v="2013-10-20T00:00:00"/>
    <d v="2013-10-18T00:00:00"/>
    <s v="Já Entregue"/>
    <d v="2013-10-18T00:00:00"/>
    <s v="2013.10"/>
    <s v="Já Pago"/>
    <d v="2013-10-18T00:00:00"/>
    <x v="9"/>
    <s v="MATERIAL"/>
    <s v="PISO"/>
    <x v="86"/>
    <s v="Argamassa"/>
    <n v="5"/>
    <s v="sc"/>
    <s v="Argamassa"/>
    <n v="8"/>
    <n v="40"/>
  </r>
  <r>
    <x v="28"/>
    <s v="2310"/>
    <d v="2013-10-23T00:00:00"/>
    <d v="2013-10-18T00:00:00"/>
    <s v="Já Entregue"/>
    <d v="2013-10-18T00:00:00"/>
    <s v="2013.10"/>
    <s v="Já Pago"/>
    <d v="2013-10-18T00:00:00"/>
    <x v="9"/>
    <s v="MATERIAL"/>
    <s v="MATERIAL BASICO"/>
    <x v="30"/>
    <s v="Cimento"/>
    <n v="3"/>
    <s v="sc"/>
    <s v="Cimento 50kg"/>
    <n v="23"/>
    <n v="69"/>
  </r>
  <r>
    <x v="37"/>
    <s v="0998"/>
    <d v="2013-10-25T00:00:00"/>
    <d v="2013-10-18T00:00:00"/>
    <s v="Já Entregue"/>
    <d v="2013-10-18T00:00:00"/>
    <s v="2013.10"/>
    <s v="Já Pago"/>
    <d v="2013-10-18T00:00:00"/>
    <x v="9"/>
    <s v="MATERIAL"/>
    <s v="MATERIAL BASICO"/>
    <x v="30"/>
    <s v="Cimento"/>
    <n v="3"/>
    <s v="sc"/>
    <s v="Cimento 50kg"/>
    <n v="23"/>
    <n v="69"/>
  </r>
  <r>
    <x v="28"/>
    <s v="2810"/>
    <d v="2013-10-28T00:00:00"/>
    <d v="2013-10-18T00:00:00"/>
    <s v="Já Entregue"/>
    <d v="2013-10-18T00:00:00"/>
    <s v="2013.10"/>
    <s v="Já Pago"/>
    <d v="2013-10-18T00:00:00"/>
    <x v="9"/>
    <s v="MATERIAL"/>
    <s v="FERRAMENTA"/>
    <x v="87"/>
    <s v="Lixa Disco"/>
    <n v="5"/>
    <s v="un"/>
    <s v="Lixa Disco"/>
    <n v="4.9000000000000004"/>
    <n v="24.5"/>
  </r>
  <r>
    <x v="38"/>
    <m/>
    <m/>
    <m/>
    <m/>
    <m/>
    <m/>
    <m/>
    <m/>
    <x v="11"/>
    <m/>
    <m/>
    <x v="88"/>
    <m/>
    <m/>
    <m/>
    <m/>
    <m/>
    <m/>
  </r>
  <r>
    <x v="39"/>
    <s v="2893"/>
    <d v="2013-10-28T00:00:00"/>
    <d v="2013-10-18T00:00:00"/>
    <s v="Já Entregue"/>
    <d v="2013-10-18T00:00:00"/>
    <s v="2013.10"/>
    <s v="Já Pago"/>
    <d v="2013-10-18T00:00:00"/>
    <x v="9"/>
    <s v="MATERIAL"/>
    <s v="ELETRICA"/>
    <x v="59"/>
    <s v="Tomada"/>
    <n v="2"/>
    <s v="un"/>
    <s v="Tomada 20A"/>
    <n v="4.5999999999999996"/>
    <n v="9.1999999999999993"/>
  </r>
  <r>
    <x v="39"/>
    <s v="2893"/>
    <d v="2013-10-28T00:00:00"/>
    <d v="2013-10-18T00:00:00"/>
    <s v="Já Entregue"/>
    <d v="2013-10-18T00:00:00"/>
    <s v="2013.10"/>
    <s v="Já Pago"/>
    <d v="2013-10-18T00:00:00"/>
    <x v="9"/>
    <s v="MATERIAL"/>
    <s v="ELETRICA"/>
    <x v="89"/>
    <s v="Passador"/>
    <n v="1"/>
    <s v="un"/>
    <s v="Passador"/>
    <n v="4.5"/>
    <n v="4.5"/>
  </r>
  <r>
    <x v="39"/>
    <s v="2893"/>
    <d v="2013-10-28T00:00:00"/>
    <d v="2013-10-18T00:00:00"/>
    <s v="Já Entregue"/>
    <d v="2013-10-18T00:00:00"/>
    <s v="2013.10"/>
    <s v="Já Pago"/>
    <d v="2013-10-18T00:00:00"/>
    <x v="9"/>
    <s v="MATERIAL"/>
    <s v="ELETRICA"/>
    <x v="90"/>
    <s v="Barra Terra"/>
    <n v="1"/>
    <s v="un"/>
    <s v="Barra Terra 12 Furos"/>
    <n v="24.4"/>
    <n v="24.4"/>
  </r>
  <r>
    <x v="39"/>
    <s v="2893"/>
    <d v="2013-10-28T00:00:00"/>
    <d v="2013-10-18T00:00:00"/>
    <s v="Já Entregue"/>
    <d v="2013-10-18T00:00:00"/>
    <s v="2013.10"/>
    <s v="Já Pago"/>
    <d v="2013-10-18T00:00:00"/>
    <x v="9"/>
    <s v="MATERIAL"/>
    <s v="ELETRICA"/>
    <x v="90"/>
    <s v="Barra Neutro"/>
    <n v="1"/>
    <s v="un"/>
    <s v="Barra Neutro 12 Furos"/>
    <n v="24.4"/>
    <n v="24.4"/>
  </r>
  <r>
    <x v="39"/>
    <s v="2893"/>
    <d v="2013-10-28T00:00:00"/>
    <d v="2013-10-18T00:00:00"/>
    <s v="Já Entregue"/>
    <d v="2013-10-18T00:00:00"/>
    <s v="2013.10"/>
    <s v="Já Pago"/>
    <d v="2013-10-18T00:00:00"/>
    <x v="9"/>
    <s v="MATERIAL"/>
    <s v="ELETRICA"/>
    <x v="60"/>
    <s v="Condutor"/>
    <n v="1"/>
    <s v="un"/>
    <s v="Condutor 100m fio 1,5mm Azul"/>
    <n v="55"/>
    <n v="55"/>
  </r>
  <r>
    <x v="38"/>
    <m/>
    <m/>
    <m/>
    <m/>
    <m/>
    <m/>
    <m/>
    <m/>
    <x v="11"/>
    <m/>
    <m/>
    <x v="88"/>
    <m/>
    <m/>
    <m/>
    <m/>
    <m/>
    <m/>
  </r>
  <r>
    <x v="37"/>
    <s v="1111"/>
    <d v="2013-10-30T00:00:00"/>
    <d v="2013-10-18T00:00:00"/>
    <s v="Já Entregue"/>
    <d v="2013-10-18T00:00:00"/>
    <s v="2013.10"/>
    <s v="Já Pago"/>
    <d v="2013-10-18T00:00:00"/>
    <x v="9"/>
    <s v="MATERIAL"/>
    <s v="PINTURA"/>
    <x v="91"/>
    <s v="Selador"/>
    <n v="1"/>
    <s v="gl"/>
    <s v="Selador"/>
    <n v="17"/>
    <n v="17"/>
  </r>
  <r>
    <x v="36"/>
    <s v="187420"/>
    <d v="2013-10-30T00:00:00"/>
    <d v="2013-10-18T00:00:00"/>
    <s v="Já Entregue"/>
    <d v="2013-10-18T00:00:00"/>
    <s v="2013.10"/>
    <s v="Já Pago"/>
    <d v="2013-10-18T00:00:00"/>
    <x v="9"/>
    <s v="MATERIAL"/>
    <s v="FERRAMENTA"/>
    <x v="92"/>
    <s v="Broca"/>
    <n v="1"/>
    <s v="pc"/>
    <s v="Broca 3/16"/>
    <n v="4.7"/>
    <n v="4.7"/>
  </r>
  <r>
    <x v="10"/>
    <s v="1143"/>
    <d v="2013-11-01T00:00:00"/>
    <d v="2013-11-05T00:00:00"/>
    <s v="Já Entregue"/>
    <d v="2013-11-05T00:00:00"/>
    <s v="2013.11"/>
    <s v="Já Pago"/>
    <d v="2013-11-05T00:00:00"/>
    <x v="10"/>
    <s v="MATERIAL"/>
    <s v="FERRAMENTA"/>
    <x v="78"/>
    <s v="Disco"/>
    <n v="1"/>
    <s v="un"/>
    <s v="Disco"/>
    <n v="9.5500000000000007"/>
    <n v="9.5500000000000007"/>
  </r>
  <r>
    <x v="40"/>
    <s v="0211"/>
    <d v="2013-11-02T00:00:00"/>
    <d v="2013-11-02T00:00:00"/>
    <s v="Já Entregue"/>
    <d v="2013-11-02T00:00:00"/>
    <s v="2013.11"/>
    <s v="Já Pago"/>
    <d v="2013-11-02T00:00:00"/>
    <x v="10"/>
    <s v="MATERIAL"/>
    <s v="PISO"/>
    <x v="86"/>
    <s v="Argamassa"/>
    <n v="8"/>
    <s v="pc"/>
    <s v="Argamassa"/>
    <n v="8"/>
    <n v="64"/>
  </r>
  <r>
    <x v="10"/>
    <s v="0007"/>
    <d v="2013-11-05T00:00:00"/>
    <d v="2013-11-05T00:00:00"/>
    <s v="Já Entregue"/>
    <d v="2013-11-05T00:00:00"/>
    <s v="2013.11"/>
    <s v="Já Pago"/>
    <d v="2013-11-05T00:00:00"/>
    <x v="10"/>
    <s v="MATERIAL"/>
    <s v="PINTURA"/>
    <x v="93"/>
    <s v="Rolo"/>
    <n v="1"/>
    <s v="un"/>
    <s v="Kit para Textura"/>
    <n v="12.8"/>
    <n v="12.8"/>
  </r>
  <r>
    <x v="37"/>
    <s v="0030"/>
    <d v="2013-11-06T00:00:00"/>
    <d v="2013-11-06T00:00:00"/>
    <s v="Já Entregue"/>
    <d v="2013-11-06T00:00:00"/>
    <s v="2013.11"/>
    <s v="Já Pago"/>
    <d v="2013-11-06T00:00:00"/>
    <x v="10"/>
    <s v="MATERIAL"/>
    <s v="FERRAMENTA"/>
    <x v="94"/>
    <s v="Masseira"/>
    <n v="1"/>
    <s v="un"/>
    <s v="Masseira"/>
    <n v="6.75"/>
    <n v="6.75"/>
  </r>
  <r>
    <x v="37"/>
    <s v="0060"/>
    <d v="2013-11-07T00:00:00"/>
    <d v="2013-11-07T00:00:00"/>
    <s v="Já Entregue"/>
    <d v="2013-11-07T00:00:00"/>
    <s v="2013.11"/>
    <s v="Já Pago"/>
    <d v="2013-11-05T00:00:00"/>
    <x v="10"/>
    <s v="MATERIAL"/>
    <s v="FERRAMENTA"/>
    <x v="95"/>
    <s v="Martelo Borracha"/>
    <n v="1"/>
    <s v="pc"/>
    <s v="Martelo de Borracha"/>
    <n v="8.1999999999999993"/>
    <n v="8.1999999999999993"/>
  </r>
  <r>
    <x v="41"/>
    <s v="12459"/>
    <d v="2013-11-07T00:00:00"/>
    <d v="2013-11-07T00:00:00"/>
    <s v="Já Entregue"/>
    <d v="2013-11-07T00:00:00"/>
    <s v="2013.11"/>
    <s v="Já Pago"/>
    <d v="2013-11-05T00:00:00"/>
    <x v="10"/>
    <s v="MATERIAL"/>
    <s v="PINTURA"/>
    <x v="93"/>
    <s v="Rolo"/>
    <n v="1"/>
    <s v="un"/>
    <s v="Kit para Textura"/>
    <n v="12.8"/>
    <n v="12.8"/>
  </r>
  <r>
    <x v="37"/>
    <s v="0069"/>
    <d v="2013-11-07T00:00:00"/>
    <d v="2013-11-07T00:00:00"/>
    <s v="Já Entregue"/>
    <d v="2013-11-07T00:00:00"/>
    <s v="2013.11"/>
    <s v="Já Pago"/>
    <d v="2013-11-05T00:00:00"/>
    <x v="10"/>
    <s v="MATERIAL"/>
    <s v="PISO"/>
    <x v="86"/>
    <s v="Argamassa"/>
    <n v="3"/>
    <s v="sc"/>
    <s v="Argamassa"/>
    <n v="6"/>
    <n v="18"/>
  </r>
  <r>
    <x v="40"/>
    <s v="0711"/>
    <d v="2013-11-07T00:00:00"/>
    <d v="2013-11-07T00:00:00"/>
    <s v="Já Entregue"/>
    <d v="2013-11-07T00:00:00"/>
    <s v="2013.11"/>
    <s v="Já Pago"/>
    <d v="2013-11-05T00:00:00"/>
    <x v="10"/>
    <s v="MATERIAL"/>
    <s v="PISO"/>
    <x v="86"/>
    <s v="Argamassa"/>
    <n v="10"/>
    <s v="sc"/>
    <s v="Argamassa"/>
    <n v="5"/>
    <n v="50"/>
  </r>
  <r>
    <x v="40"/>
    <s v="0811"/>
    <d v="2013-11-08T00:00:00"/>
    <d v="2013-12-27T00:00:00"/>
    <s v="Já Entregue"/>
    <d v="2013-12-27T00:00:00"/>
    <s v="2013.12"/>
    <s v="Já Pago"/>
    <d v="2013-12-27T00:00:00"/>
    <x v="12"/>
    <s v="MATERIAL"/>
    <s v="MATERIAL BASICO"/>
    <x v="30"/>
    <s v="Cimento"/>
    <n v="1"/>
    <s v="sc"/>
    <s v="Cimento 50kg"/>
    <n v="23"/>
    <n v="23"/>
  </r>
  <r>
    <x v="40"/>
    <s v="0811"/>
    <d v="2013-11-08T00:00:00"/>
    <d v="2013-12-27T00:00:00"/>
    <s v="Já Entregue"/>
    <d v="2013-12-27T00:00:00"/>
    <s v="2013.12"/>
    <s v="Já Pago"/>
    <d v="2013-12-27T00:00:00"/>
    <x v="12"/>
    <s v="MATERIAL"/>
    <s v="PISO"/>
    <x v="86"/>
    <s v="Argamassa"/>
    <n v="4"/>
    <s v="sc"/>
    <s v="Argamassa"/>
    <n v="8"/>
    <n v="32"/>
  </r>
  <r>
    <x v="40"/>
    <s v="0811"/>
    <d v="2013-11-08T00:00:00"/>
    <d v="2013-12-27T00:00:00"/>
    <s v="Já Entregue"/>
    <d v="2013-12-27T00:00:00"/>
    <s v="2013.12"/>
    <s v="Já Pago"/>
    <d v="2013-12-27T00:00:00"/>
    <x v="12"/>
    <s v="MATERIAL"/>
    <s v="PISO"/>
    <x v="96"/>
    <s v="Rejunte"/>
    <n v="10"/>
    <s v="sc"/>
    <s v="Rejunte"/>
    <n v="2"/>
    <n v="20"/>
  </r>
  <r>
    <x v="42"/>
    <s v="1111"/>
    <d v="2013-11-11T00:00:00"/>
    <d v="2013-12-27T00:00:00"/>
    <s v="Já Entregue"/>
    <d v="2013-12-27T00:00:00"/>
    <s v="2013.12"/>
    <s v="Já Pago"/>
    <d v="2013-12-27T00:00:00"/>
    <x v="12"/>
    <s v="MATERIAL"/>
    <s v="PINTURA"/>
    <x v="72"/>
    <s v="Zarcao"/>
    <n v="1"/>
    <s v="lt"/>
    <s v="Zarcao"/>
    <n v="13"/>
    <n v="13"/>
  </r>
  <r>
    <x v="38"/>
    <m/>
    <m/>
    <m/>
    <m/>
    <m/>
    <m/>
    <m/>
    <m/>
    <x v="11"/>
    <m/>
    <m/>
    <x v="88"/>
    <m/>
    <m/>
    <m/>
    <m/>
    <m/>
    <m/>
  </r>
  <r>
    <x v="43"/>
    <s v="3959"/>
    <d v="2013-11-13T00:00:00"/>
    <d v="2013-12-27T00:00:00"/>
    <s v="Já Entregue"/>
    <d v="2013-12-27T00:00:00"/>
    <s v="2013.12"/>
    <s v="Já Pago"/>
    <d v="2013-12-27T00:00:00"/>
    <x v="12"/>
    <s v="MATERIAL"/>
    <s v="PINTURA"/>
    <x v="97"/>
    <s v="Fita Crepe"/>
    <n v="1"/>
    <s v="un"/>
    <s v="Fita Crepe"/>
    <n v="8"/>
    <n v="8"/>
  </r>
  <r>
    <x v="44"/>
    <s v="1502"/>
    <d v="2013-11-13T00:00:00"/>
    <d v="2013-12-27T00:00:00"/>
    <s v="Já Entregue"/>
    <d v="2013-12-27T00:00:00"/>
    <s v="2013.12"/>
    <s v="Já Pago"/>
    <d v="2013-12-27T00:00:00"/>
    <x v="12"/>
    <s v="MATERIAL"/>
    <s v="PINTURA"/>
    <x v="93"/>
    <s v="Rolo"/>
    <n v="1"/>
    <s v="un"/>
    <s v="Rolo"/>
    <n v="6"/>
    <n v="6"/>
  </r>
  <r>
    <x v="40"/>
    <s v="1411"/>
    <d v="2013-11-14T00:00:00"/>
    <d v="2013-12-27T00:00:00"/>
    <s v="Já Entregue"/>
    <d v="2013-12-27T00:00:00"/>
    <s v="2013.12"/>
    <s v="Já Pago"/>
    <d v="2013-12-27T00:00:00"/>
    <x v="12"/>
    <s v="MATERIAL"/>
    <s v="PISO"/>
    <x v="86"/>
    <s v="Argamassa"/>
    <n v="10"/>
    <s v="sc"/>
    <s v="Argamassa"/>
    <n v="8"/>
    <n v="80"/>
  </r>
  <r>
    <x v="45"/>
    <s v="1611"/>
    <d v="2013-11-16T00:00:00"/>
    <d v="2013-12-27T00:00:00"/>
    <s v="Já Entregue"/>
    <d v="2013-12-27T00:00:00"/>
    <s v="2013.12"/>
    <s v="Já Pago"/>
    <d v="2013-12-27T00:00:00"/>
    <x v="12"/>
    <s v="MATERIAL"/>
    <s v="MATERIAL BASICO"/>
    <x v="98"/>
    <s v="Piso Tatil"/>
    <n v="20"/>
    <s v="pc"/>
    <s v="Piso Tatil"/>
    <n v="2"/>
    <n v="40"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28"/>
    <s v="2010"/>
    <d v="2013-10-20T00:00:00"/>
    <d v="2013-10-18T00:00:00"/>
    <s v="Já Entregue"/>
    <d v="2013-10-18T00:00:00"/>
    <s v="2013.10"/>
    <s v="Já Pago"/>
    <d v="2013-10-18T00:00:00"/>
    <x v="9"/>
    <s v="MATERIAL"/>
    <s v="PISO"/>
    <x v="86"/>
    <s v="Argamassa"/>
    <n v="5"/>
    <s v="sc"/>
    <s v="Argamassa"/>
    <n v="8"/>
    <n v="40"/>
  </r>
  <r>
    <x v="46"/>
    <s v="6924"/>
    <d v="2013-11-19T00:00:00"/>
    <d v="2013-12-27T00:00:00"/>
    <s v="Já Entregue"/>
    <d v="2013-12-27T00:00:00"/>
    <s v="2013.12"/>
    <s v="Já Pago"/>
    <d v="2013-12-27T00:00:00"/>
    <x v="12"/>
    <s v="MATERIAL"/>
    <s v="HIDRAULICA"/>
    <x v="41"/>
    <s v="Veda Rosca"/>
    <n v="1"/>
    <s v="un"/>
    <s v="Veda Rosca"/>
    <n v="8.08"/>
    <n v="8.08"/>
  </r>
  <r>
    <x v="46"/>
    <s v="6924"/>
    <d v="2013-11-19T00:00:00"/>
    <d v="2013-12-27T00:00:00"/>
    <s v="Já Entregue"/>
    <d v="2013-12-27T00:00:00"/>
    <s v="2013.12"/>
    <s v="Já Pago"/>
    <d v="2013-12-27T00:00:00"/>
    <x v="12"/>
    <s v="MATERIAL"/>
    <s v="HIDRAULICA"/>
    <x v="41"/>
    <s v="Conexao"/>
    <n v="1"/>
    <s v="un"/>
    <s v="Adaptador Soldavel 1/4"/>
    <n v="2.5299999999999998"/>
    <n v="2.5299999999999998"/>
  </r>
  <r>
    <x v="46"/>
    <s v="6924"/>
    <d v="2013-11-19T00:00:00"/>
    <d v="2013-12-27T00:00:00"/>
    <s v="Já Entregue"/>
    <d v="2013-12-27T00:00:00"/>
    <s v="2013.12"/>
    <s v="Já Pago"/>
    <d v="2013-12-27T00:00:00"/>
    <x v="12"/>
    <s v="MATERIAL"/>
    <s v="HIDRAULICA"/>
    <x v="41"/>
    <s v="Conexao"/>
    <n v="1"/>
    <s v="un"/>
    <s v="Luva 1/2"/>
    <n v="2.81"/>
    <n v="2.81"/>
  </r>
  <r>
    <x v="46"/>
    <s v="6924"/>
    <d v="2013-11-19T00:00:00"/>
    <d v="2013-12-27T00:00:00"/>
    <s v="Já Entregue"/>
    <d v="2013-12-27T00:00:00"/>
    <s v="2013.12"/>
    <s v="Já Pago"/>
    <d v="2013-12-27T00:00:00"/>
    <x v="12"/>
    <s v="MATERIAL"/>
    <s v="HIDRAULICA"/>
    <x v="41"/>
    <s v="Adesivo"/>
    <n v="1"/>
    <s v="un"/>
    <s v="Adesivo"/>
    <n v="1.69"/>
    <n v="1.69"/>
  </r>
  <r>
    <x v="46"/>
    <s v="6924"/>
    <d v="2013-11-19T00:00:00"/>
    <d v="2013-12-27T00:00:00"/>
    <s v="Já Entregue"/>
    <d v="2013-12-27T00:00:00"/>
    <s v="2013.12"/>
    <s v="Já Pago"/>
    <d v="2013-12-27T00:00:00"/>
    <x v="12"/>
    <s v="MATERIAL"/>
    <s v="HIDRAULICA"/>
    <x v="41"/>
    <s v="Conexao"/>
    <n v="1"/>
    <s v="un"/>
    <s v="Bucha Reducao 40/20"/>
    <n v="1.88"/>
    <n v="1.88"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40"/>
    <s v="0328"/>
    <d v="2013-11-20T00:00:00"/>
    <d v="2013-12-27T00:00:00"/>
    <s v="Já Entregue"/>
    <d v="2013-12-27T00:00:00"/>
    <s v="2013.12"/>
    <s v="Já Pago"/>
    <d v="2013-12-27T00:00:00"/>
    <x v="12"/>
    <s v="MATERIAL"/>
    <s v="FERRAMENTA"/>
    <x v="78"/>
    <s v="Disco"/>
    <n v="1"/>
    <s v="pc"/>
    <s v="Disco"/>
    <n v="12"/>
    <n v="12"/>
  </r>
  <r>
    <x v="40"/>
    <s v="2111"/>
    <d v="2013-11-21T00:00:00"/>
    <d v="2013-12-27T00:00:00"/>
    <s v="Já Entregue"/>
    <d v="2013-12-27T00:00:00"/>
    <s v="2013.12"/>
    <s v="Já Pago"/>
    <d v="2013-12-27T00:00:00"/>
    <x v="12"/>
    <s v="MATERIAL"/>
    <s v="MATERIAL BASICO"/>
    <x v="99"/>
    <s v="Granito"/>
    <n v="1"/>
    <s v="pc"/>
    <s v="Soleira"/>
    <n v="30"/>
    <n v="30"/>
  </r>
  <r>
    <x v="40"/>
    <s v="0369"/>
    <d v="2013-11-21T00:00:00"/>
    <d v="2013-12-27T00:00:00"/>
    <s v="Já Entregue"/>
    <d v="2013-12-27T00:00:00"/>
    <s v="2013.12"/>
    <s v="Já Pago"/>
    <d v="2013-12-27T00:00:00"/>
    <x v="12"/>
    <s v="MATERIAL"/>
    <s v="MATERIAL BASICO"/>
    <x v="30"/>
    <s v="Cimento"/>
    <n v="1"/>
    <s v="sc"/>
    <s v="Cimento 50kg"/>
    <n v="23"/>
    <n v="23"/>
  </r>
  <r>
    <x v="47"/>
    <s v="587"/>
    <d v="2013-11-25T00:00:00"/>
    <d v="2013-12-27T00:00:00"/>
    <s v="Já Entregue"/>
    <d v="2013-12-27T00:00:00"/>
    <s v="2013.12"/>
    <s v="Já Pago"/>
    <d v="2013-12-27T00:00:00"/>
    <x v="12"/>
    <s v="MATERIAL"/>
    <s v="FERRAMENTA"/>
    <x v="100"/>
    <s v="Serra Marmore"/>
    <n v="1"/>
    <s v="un"/>
    <s v="Serra Marmore"/>
    <n v="129"/>
    <n v="129"/>
  </r>
  <r>
    <x v="40"/>
    <s v="2511"/>
    <d v="2013-11-25T00:00:00"/>
    <d v="2013-12-27T00:00:00"/>
    <s v="Já Entregue"/>
    <d v="2013-12-27T00:00:00"/>
    <s v="2013.12"/>
    <s v="Já Pago"/>
    <d v="2013-12-27T00:00:00"/>
    <x v="12"/>
    <s v="MATERIAL"/>
    <s v="PISO"/>
    <x v="86"/>
    <s v="Argamassa"/>
    <n v="5"/>
    <s v="sc"/>
    <s v="Argamassa"/>
    <n v="8"/>
    <n v="40"/>
  </r>
  <r>
    <x v="40"/>
    <s v="2711"/>
    <d v="2013-11-27T00:00:00"/>
    <d v="2013-12-27T00:00:00"/>
    <s v="Já Entregue"/>
    <d v="2013-12-27T00:00:00"/>
    <s v="2013.12"/>
    <s v="Já Pago"/>
    <d v="2013-12-27T00:00:00"/>
    <x v="12"/>
    <s v="MATERIAL"/>
    <s v="PISO"/>
    <x v="86"/>
    <s v="Argamassa"/>
    <n v="10"/>
    <s v="sc"/>
    <s v="Argamassa"/>
    <n v="8"/>
    <n v="80"/>
  </r>
  <r>
    <x v="40"/>
    <s v="1213"/>
    <d v="2013-12-04T00:00:00"/>
    <d v="2013-12-04T00:00:00"/>
    <s v="Já Entregue"/>
    <d v="2013-12-04T00:00:00"/>
    <s v="2013.12"/>
    <s v="Já Pago"/>
    <d v="2013-12-04T00:00:00"/>
    <x v="12"/>
    <s v="MATERIAL"/>
    <s v="PISO"/>
    <x v="96"/>
    <s v="Rejunte"/>
    <n v="10"/>
    <s v="sc"/>
    <s v="Rejunte"/>
    <n v="2"/>
    <n v="20"/>
  </r>
  <r>
    <x v="40"/>
    <s v="1213"/>
    <d v="2013-12-04T00:00:00"/>
    <d v="2013-12-04T00:00:00"/>
    <s v="Já Entregue"/>
    <d v="2013-12-04T00:00:00"/>
    <s v="2013.12"/>
    <s v="Já Pago"/>
    <d v="2013-12-04T00:00:00"/>
    <x v="12"/>
    <s v="MATERIAL"/>
    <s v="PISO"/>
    <x v="101"/>
    <s v="Palheta"/>
    <n v="1"/>
    <s v="pc"/>
    <s v="Palheta"/>
    <n v="2"/>
    <n v="2"/>
  </r>
  <r>
    <x v="10"/>
    <s v="0712"/>
    <d v="2013-12-06T00:00:00"/>
    <d v="2013-12-06T00:00:00"/>
    <s v="Já Entregue"/>
    <d v="2013-12-06T00:00:00"/>
    <s v="2013.12"/>
    <s v="Já Pago"/>
    <d v="2013-12-06T00:00:00"/>
    <x v="12"/>
    <s v="MATERIAL"/>
    <s v="PINTURA"/>
    <x v="102"/>
    <s v="Pincel"/>
    <n v="1"/>
    <s v="un"/>
    <s v="Pincel 888 e Rolo"/>
    <n v="6.8"/>
    <n v="6.8"/>
  </r>
  <r>
    <x v="10"/>
    <s v="0755"/>
    <d v="2013-12-07T00:00:00"/>
    <d v="2013-12-07T00:00:00"/>
    <s v="Já Entregue"/>
    <d v="2013-12-07T00:00:00"/>
    <s v="2013.12"/>
    <s v="Já Pago"/>
    <d v="2013-12-07T00:00:00"/>
    <x v="12"/>
    <s v="MATERIAL"/>
    <s v="FERRAMENTA"/>
    <x v="92"/>
    <s v="Broca"/>
    <n v="1"/>
    <s v="un"/>
    <s v="Broca 114-16"/>
    <n v="3.6"/>
    <n v="3.6"/>
  </r>
  <r>
    <x v="10"/>
    <s v="0732"/>
    <d v="2013-12-07T00:00:00"/>
    <d v="2013-12-07T00:00:00"/>
    <s v="Já Entregue"/>
    <d v="2013-12-07T00:00:00"/>
    <s v="2013.12"/>
    <s v="Já Pago"/>
    <d v="2013-12-07T00:00:00"/>
    <x v="12"/>
    <s v="MATERIAL"/>
    <s v="FERRAMENTA"/>
    <x v="78"/>
    <s v="Disco"/>
    <n v="1"/>
    <s v="un"/>
    <s v="Disco"/>
    <n v="14.85"/>
    <n v="14.85"/>
  </r>
  <r>
    <x v="41"/>
    <s v="12459"/>
    <d v="2013-12-07T00:00:00"/>
    <d v="2013-12-07T00:00:00"/>
    <s v="Já Entregue"/>
    <d v="2013-12-07T00:00:00"/>
    <s v="2013.12"/>
    <s v="Já Pago"/>
    <d v="2013-12-07T00:00:00"/>
    <x v="12"/>
    <s v="MATERIAL"/>
    <s v="ESQUADRIAS"/>
    <x v="33"/>
    <s v="Porta"/>
    <n v="2"/>
    <s v="pc"/>
    <s v="Porta 0.60m"/>
    <n v="84"/>
    <n v="168"/>
  </r>
  <r>
    <x v="10"/>
    <s v="0794"/>
    <d v="2013-12-10T00:00:00"/>
    <d v="2013-12-10T00:00:00"/>
    <s v="Já Entregue"/>
    <d v="2013-12-10T00:00:00"/>
    <s v="2013.12"/>
    <s v="Já Pago"/>
    <d v="2013-12-10T00:00:00"/>
    <x v="12"/>
    <s v="MATERIAL"/>
    <s v="FERRAMENTA"/>
    <x v="78"/>
    <s v="Disco"/>
    <n v="1"/>
    <s v="un"/>
    <s v="Disco Shark"/>
    <n v="12"/>
    <n v="12"/>
  </r>
  <r>
    <x v="10"/>
    <s v="0858"/>
    <d v="2013-12-12T00:00:00"/>
    <d v="2013-12-12T00:00:00"/>
    <s v="Já Entregue"/>
    <d v="2013-12-12T00:00:00"/>
    <s v="2013.12"/>
    <s v="Já Pago"/>
    <d v="2013-12-12T00:00:00"/>
    <x v="12"/>
    <s v="MATERIAL"/>
    <s v="PINTURA"/>
    <x v="82"/>
    <s v="Lixa 150"/>
    <n v="8"/>
    <s v="un"/>
    <s v="Disco Shark"/>
    <n v="1"/>
    <n v="8"/>
  </r>
  <r>
    <x v="40"/>
    <s v="1212"/>
    <d v="2013-12-12T00:00:00"/>
    <d v="2013-12-12T00:00:00"/>
    <s v="Já Entregue"/>
    <d v="2013-12-12T00:00:00"/>
    <s v="2013.12"/>
    <s v="Já Pago"/>
    <d v="2013-12-12T00:00:00"/>
    <x v="12"/>
    <s v="MATERIAL"/>
    <s v="PINTURA"/>
    <x v="103"/>
    <s v="Solvente"/>
    <n v="1"/>
    <s v="un"/>
    <s v="Solvente"/>
    <n v="7"/>
    <n v="7"/>
  </r>
  <r>
    <x v="40"/>
    <s v="1212"/>
    <d v="2013-12-12T00:00:00"/>
    <d v="2013-12-12T00:00:00"/>
    <s v="Já Entregue"/>
    <d v="2013-12-12T00:00:00"/>
    <s v="2013.12"/>
    <s v="Já Pago"/>
    <d v="2013-12-12T00:00:00"/>
    <x v="12"/>
    <s v="MATERIAL"/>
    <s v="PINTURA"/>
    <x v="97"/>
    <s v="Fita Crepe "/>
    <n v="1"/>
    <s v="un"/>
    <s v="Fita Crepe Fina"/>
    <n v="4"/>
    <n v="4"/>
  </r>
  <r>
    <x v="40"/>
    <s v="1212"/>
    <d v="2013-12-12T00:00:00"/>
    <d v="2013-12-12T00:00:00"/>
    <s v="Já Entregue"/>
    <d v="2013-12-12T00:00:00"/>
    <s v="2013.12"/>
    <s v="Já Pago"/>
    <d v="2013-12-12T00:00:00"/>
    <x v="12"/>
    <s v="MATERIAL"/>
    <s v="PINTURA"/>
    <x v="97"/>
    <s v="Fita Crepe "/>
    <n v="1"/>
    <s v="un"/>
    <s v="Fita Crepe Grossa"/>
    <n v="8.5"/>
    <n v="8.5"/>
  </r>
  <r>
    <x v="40"/>
    <s v="1213"/>
    <d v="2013-12-12T00:00:00"/>
    <d v="2013-12-12T00:00:00"/>
    <s v="Já Entregue"/>
    <d v="2013-12-12T00:00:00"/>
    <s v="2013.12"/>
    <s v="Já Pago"/>
    <d v="2013-12-12T00:00:00"/>
    <x v="12"/>
    <s v="MATERIAL"/>
    <s v="FERRAMENTA"/>
    <x v="104"/>
    <s v="Caixa"/>
    <n v="1"/>
    <s v="un"/>
    <s v="Caixa Correio"/>
    <n v="21"/>
    <n v="21"/>
  </r>
  <r>
    <x v="48"/>
    <s v="15568"/>
    <d v="2013-12-14T00:00:00"/>
    <d v="2013-12-14T00:00:00"/>
    <s v="Já Entregue"/>
    <d v="2013-12-14T00:00:00"/>
    <s v="2013.12"/>
    <s v="Já Pago"/>
    <d v="2013-12-14T00:00:00"/>
    <x v="12"/>
    <s v="MATERIAL"/>
    <s v="ESQUADRIAS"/>
    <x v="33"/>
    <s v="Porta"/>
    <n v="1"/>
    <s v="pc"/>
    <s v="Porta 0.60m"/>
    <n v="95"/>
    <n v="95"/>
  </r>
  <r>
    <x v="28"/>
    <s v="1512"/>
    <d v="2013-12-15T00:00:00"/>
    <d v="2013-12-15T00:00:00"/>
    <s v="Já Entregue"/>
    <d v="2013-12-15T00:00:00"/>
    <s v="2013.12"/>
    <s v="Já Pago"/>
    <d v="2013-12-15T00:00:00"/>
    <x v="12"/>
    <s v="MATERIAL"/>
    <s v="PINTURA"/>
    <x v="105"/>
    <s v="Massa Corrida"/>
    <n v="1"/>
    <s v="un"/>
    <s v="Massa Corrida"/>
    <n v="10.9"/>
    <n v="10.9"/>
  </r>
  <r>
    <x v="28"/>
    <s v="1512"/>
    <d v="2013-12-15T00:00:00"/>
    <d v="2013-12-15T00:00:00"/>
    <s v="Já Entregue"/>
    <d v="2013-12-15T00:00:00"/>
    <s v="2013.12"/>
    <s v="Já Pago"/>
    <d v="2013-12-15T00:00:00"/>
    <x v="12"/>
    <s v="MATERIAL"/>
    <s v="MATERIAL BASICO"/>
    <x v="47"/>
    <s v="Tijolo Branco"/>
    <n v="25"/>
    <s v="un"/>
    <s v="Tijolo Branco"/>
    <n v="0.18"/>
    <n v="4.5"/>
  </r>
  <r>
    <x v="28"/>
    <s v="1512"/>
    <d v="2013-12-15T00:00:00"/>
    <d v="2013-12-15T00:00:00"/>
    <s v="Já Entregue"/>
    <d v="2013-12-15T00:00:00"/>
    <s v="2013.12"/>
    <s v="Já Pago"/>
    <d v="2013-12-15T00:00:00"/>
    <x v="12"/>
    <s v="MATERIAL"/>
    <s v="MATERIAL BASICO"/>
    <x v="30"/>
    <s v="Cimento"/>
    <n v="1"/>
    <s v="un"/>
    <s v="Cimento 50kg"/>
    <n v="25"/>
    <n v="25"/>
  </r>
  <r>
    <x v="28"/>
    <s v="1512"/>
    <d v="2013-12-15T00:00:00"/>
    <d v="2013-12-15T00:00:00"/>
    <s v="Já Entregue"/>
    <d v="2013-12-15T00:00:00"/>
    <s v="2013.12"/>
    <s v="Já Pago"/>
    <d v="2013-12-15T00:00:00"/>
    <x v="12"/>
    <s v="MATERIAL"/>
    <s v="FERRAMENTA"/>
    <x v="106"/>
    <s v="Escova Aco"/>
    <n v="1"/>
    <s v="un"/>
    <s v="Escova Aco"/>
    <n v="3.25"/>
    <n v="3.25"/>
  </r>
  <r>
    <x v="28"/>
    <s v="1512"/>
    <d v="2013-12-15T00:00:00"/>
    <d v="2013-12-15T00:00:00"/>
    <s v="Já Entregue"/>
    <d v="2013-12-15T00:00:00"/>
    <s v="2013.12"/>
    <s v="Já Pago"/>
    <d v="2013-12-15T00:00:00"/>
    <x v="12"/>
    <s v="MATERIAL"/>
    <s v="PINTURA"/>
    <x v="85"/>
    <s v="Trincha"/>
    <n v="1"/>
    <s v="un"/>
    <s v="Trincha"/>
    <n v="1"/>
    <n v="1"/>
  </r>
  <r>
    <x v="28"/>
    <s v="1512"/>
    <d v="2013-12-15T00:00:00"/>
    <d v="2013-12-15T00:00:00"/>
    <s v="Já Entregue"/>
    <d v="2013-12-15T00:00:00"/>
    <s v="2013.12"/>
    <s v="Já Pago"/>
    <d v="2013-12-15T00:00:00"/>
    <x v="12"/>
    <s v="MATERIAL"/>
    <s v="PINTURA"/>
    <x v="107"/>
    <s v="Cal"/>
    <n v="1"/>
    <s v="un"/>
    <s v="Trincha"/>
    <n v="5"/>
    <n v="5"/>
  </r>
  <r>
    <x v="36"/>
    <s v="195304"/>
    <d v="2013-12-16T00:00:00"/>
    <d v="2013-12-16T00:00:00"/>
    <s v="Já Entregue"/>
    <d v="2013-12-16T00:00:00"/>
    <s v="2013.12"/>
    <s v="Já Pago"/>
    <d v="2013-12-16T00:00:00"/>
    <x v="12"/>
    <s v="MATERIAL"/>
    <s v="PINTURA"/>
    <x v="82"/>
    <s v="Lixa 100"/>
    <n v="5"/>
    <s v="un"/>
    <s v="Lixa"/>
    <n v="0.6"/>
    <n v="3"/>
  </r>
  <r>
    <x v="36"/>
    <s v="195304"/>
    <d v="2013-12-16T00:00:00"/>
    <d v="2013-12-16T00:00:00"/>
    <s v="Já Entregue"/>
    <d v="2013-12-16T00:00:00"/>
    <s v="2013.12"/>
    <s v="Já Pago"/>
    <d v="2013-12-16T00:00:00"/>
    <x v="12"/>
    <s v="MATERIAL"/>
    <s v="PINTURA"/>
    <x v="105"/>
    <s v="Massa Corrida"/>
    <n v="1"/>
    <s v="un"/>
    <s v="Massa Corrida"/>
    <n v="10.5"/>
    <n v="10.5"/>
  </r>
  <r>
    <x v="36"/>
    <s v="195304"/>
    <d v="2013-12-16T00:00:00"/>
    <d v="2013-12-16T00:00:00"/>
    <s v="Já Entregue"/>
    <d v="2013-12-16T00:00:00"/>
    <s v="2013.12"/>
    <s v="Já Pago"/>
    <d v="2013-12-16T00:00:00"/>
    <x v="12"/>
    <s v="MATERIAL"/>
    <s v="PINTURA"/>
    <x v="85"/>
    <s v="Trincha"/>
    <n v="1"/>
    <s v="un"/>
    <s v="Trincha Media Sintetica"/>
    <n v="3"/>
    <n v="3"/>
  </r>
  <r>
    <x v="36"/>
    <s v="195304"/>
    <d v="2013-12-16T00:00:00"/>
    <d v="2013-12-16T00:00:00"/>
    <s v="Já Entregue"/>
    <d v="2013-12-16T00:00:00"/>
    <s v="2013.12"/>
    <s v="Já Pago"/>
    <d v="2013-12-16T00:00:00"/>
    <x v="12"/>
    <s v="MATERIAL"/>
    <s v="PINTURA"/>
    <x v="84"/>
    <s v="Verniz"/>
    <n v="1"/>
    <s v="un"/>
    <s v="Verniz Mogno GL"/>
    <n v="58"/>
    <n v="58"/>
  </r>
  <r>
    <x v="36"/>
    <s v="195307"/>
    <d v="2013-12-16T00:00:00"/>
    <d v="2013-12-16T00:00:00"/>
    <s v="Já Entregue"/>
    <d v="2013-12-16T00:00:00"/>
    <s v="2013.12"/>
    <s v="Já Pago"/>
    <d v="2013-12-16T00:00:00"/>
    <x v="12"/>
    <s v="MATERIAL"/>
    <s v="PINTURA"/>
    <x v="108"/>
    <s v="Thinner"/>
    <n v="2"/>
    <s v="un"/>
    <s v="Thinner "/>
    <n v="6.6"/>
    <n v="13.2"/>
  </r>
  <r>
    <x v="49"/>
    <s v="358397"/>
    <d v="2013-12-16T00:00:00"/>
    <d v="2013-12-16T00:00:00"/>
    <s v="Já Entregue"/>
    <d v="2013-12-16T00:00:00"/>
    <s v="2013.12"/>
    <s v="Já Pago"/>
    <d v="2013-12-16T00:00:00"/>
    <x v="12"/>
    <s v="MATERIAL"/>
    <s v="ELETRICA"/>
    <x v="109"/>
    <s v="Fio de Aco"/>
    <n v="1"/>
    <s v="un"/>
    <s v="Fio de Aco"/>
    <n v="16"/>
    <n v="16"/>
  </r>
  <r>
    <x v="10"/>
    <s v="0982"/>
    <d v="2013-12-17T00:00:00"/>
    <d v="2013-12-17T00:00:00"/>
    <s v="Já Entregue"/>
    <d v="2013-12-17T00:00:00"/>
    <s v="2013.12"/>
    <s v="Já Pago"/>
    <d v="2013-12-17T00:00:00"/>
    <x v="12"/>
    <s v="MATERIAL"/>
    <s v="ELETRICA"/>
    <x v="61"/>
    <s v="Fita Isolante"/>
    <n v="1"/>
    <s v="un"/>
    <s v="Fita Isolante"/>
    <n v="4.5999999999999996"/>
    <n v="4.5999999999999996"/>
  </r>
  <r>
    <x v="40"/>
    <s v="1712"/>
    <d v="2013-12-17T00:00:00"/>
    <d v="2013-12-17T00:00:00"/>
    <s v="Já Entregue"/>
    <d v="2013-12-17T00:00:00"/>
    <s v="2013.12"/>
    <s v="Já Pago"/>
    <d v="2013-12-17T00:00:00"/>
    <x v="12"/>
    <s v="MATERIAL"/>
    <s v="PINTURA"/>
    <x v="110"/>
    <s v="Massa Corrida"/>
    <n v="1"/>
    <s v="lt"/>
    <s v="Massa Corrida"/>
    <n v="28"/>
    <n v="28"/>
  </r>
  <r>
    <x v="40"/>
    <s v="1712"/>
    <d v="2013-12-17T00:00:00"/>
    <d v="2013-12-17T00:00:00"/>
    <s v="Já Entregue"/>
    <d v="2013-12-17T00:00:00"/>
    <s v="2013.12"/>
    <s v="Já Pago"/>
    <d v="2013-12-17T00:00:00"/>
    <x v="12"/>
    <s v="MATERIAL"/>
    <s v="PINTURA"/>
    <x v="110"/>
    <s v="Tinta PVA"/>
    <n v="1"/>
    <s v="lt"/>
    <s v="Latex PVA"/>
    <n v="58"/>
    <n v="58"/>
  </r>
  <r>
    <x v="40"/>
    <s v="1712"/>
    <d v="2013-12-17T00:00:00"/>
    <d v="2013-12-17T00:00:00"/>
    <s v="Já Entregue"/>
    <d v="2013-12-17T00:00:00"/>
    <s v="2013.12"/>
    <s v="Já Pago"/>
    <d v="2013-12-17T00:00:00"/>
    <x v="12"/>
    <s v="MATERIAL"/>
    <s v="ELETRICA"/>
    <x v="111"/>
    <s v="Lampada"/>
    <n v="2"/>
    <s v="lt"/>
    <s v="Lampada"/>
    <n v="8.5"/>
    <n v="17"/>
  </r>
  <r>
    <x v="40"/>
    <s v="1712"/>
    <d v="2013-12-17T00:00:00"/>
    <d v="2013-12-17T00:00:00"/>
    <s v="Já Entregue"/>
    <d v="2013-12-17T00:00:00"/>
    <s v="2013.12"/>
    <s v="Já Pago"/>
    <d v="2013-12-17T00:00:00"/>
    <x v="12"/>
    <s v="MATERIAL"/>
    <s v="ELETRICA"/>
    <x v="112"/>
    <s v="Bocal"/>
    <n v="2"/>
    <s v="lt"/>
    <s v="Bocal"/>
    <n v="2.5"/>
    <n v="5"/>
  </r>
  <r>
    <x v="40"/>
    <s v="1712"/>
    <d v="2013-12-17T00:00:00"/>
    <d v="2013-12-17T00:00:00"/>
    <s v="Já Entregue"/>
    <d v="2013-12-17T00:00:00"/>
    <s v="2013.12"/>
    <s v="Já Pago"/>
    <d v="2013-12-17T00:00:00"/>
    <x v="12"/>
    <s v="MATERIAL"/>
    <s v="ELETRICA"/>
    <x v="111"/>
    <s v="Lampada"/>
    <n v="2"/>
    <s v="un"/>
    <s v="Solvente"/>
    <n v="8.5"/>
    <n v="17"/>
  </r>
  <r>
    <x v="40"/>
    <s v="1712"/>
    <d v="2013-12-17T00:00:00"/>
    <d v="2013-12-17T00:00:00"/>
    <s v="Já Entregue"/>
    <d v="2013-12-17T00:00:00"/>
    <s v="2013.12"/>
    <s v="Já Pago"/>
    <d v="2013-12-17T00:00:00"/>
    <x v="12"/>
    <s v="MATERIAL"/>
    <s v="ELETRICA"/>
    <x v="112"/>
    <s v="Bocal"/>
    <n v="2"/>
    <s v="un"/>
    <s v="Bocal"/>
    <n v="2.5"/>
    <n v="5"/>
  </r>
  <r>
    <x v="38"/>
    <m/>
    <m/>
    <m/>
    <m/>
    <m/>
    <m/>
    <m/>
    <m/>
    <x v="11"/>
    <m/>
    <m/>
    <x v="88"/>
    <m/>
    <m/>
    <m/>
    <m/>
    <m/>
    <m/>
  </r>
  <r>
    <x v="36"/>
    <s v="5485"/>
    <d v="2013-12-17T00:00:00"/>
    <d v="2013-12-17T00:00:00"/>
    <s v="Já Entregue"/>
    <d v="2013-12-17T00:00:00"/>
    <s v="2013.12"/>
    <s v="Já Pago"/>
    <d v="2013-12-17T00:00:00"/>
    <x v="12"/>
    <s v="MATERIAL"/>
    <s v="PINTURA"/>
    <x v="72"/>
    <s v="Tinta"/>
    <n v="1"/>
    <s v="lt"/>
    <s v="Latex Latao 18l"/>
    <n v="122"/>
    <n v="122"/>
  </r>
  <r>
    <x v="36"/>
    <s v="5485"/>
    <d v="2013-12-17T00:00:00"/>
    <d v="2013-12-17T00:00:00"/>
    <s v="Já Entregue"/>
    <d v="2013-12-17T00:00:00"/>
    <s v="2013.12"/>
    <s v="Já Pago"/>
    <d v="2013-12-17T00:00:00"/>
    <x v="12"/>
    <s v="MATERIAL"/>
    <s v="PINTURA"/>
    <x v="72"/>
    <s v="Tinta"/>
    <n v="1"/>
    <s v="lt"/>
    <s v="Textura Decorati"/>
    <n v="85"/>
    <n v="85"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40"/>
    <s v="1912"/>
    <d v="2013-12-19T00:00:00"/>
    <d v="2013-12-19T00:00:00"/>
    <s v="Já Entregue"/>
    <d v="2013-12-19T00:00:00"/>
    <s v="2013.12"/>
    <s v="Já Pago"/>
    <d v="2013-12-19T00:00:00"/>
    <x v="12"/>
    <s v="MATERIAL"/>
    <s v="PISO"/>
    <x v="86"/>
    <s v="Argamassa"/>
    <n v="3"/>
    <s v="sc"/>
    <s v="Argamassa"/>
    <n v="8"/>
    <n v="24"/>
  </r>
  <r>
    <x v="10"/>
    <s v="1078"/>
    <d v="2013-12-20T00:00:00"/>
    <d v="2013-12-20T00:00:00"/>
    <s v="Já Entregue"/>
    <d v="2013-12-20T00:00:00"/>
    <s v="2013.12"/>
    <s v="Já Pago"/>
    <d v="2013-12-20T00:00:00"/>
    <x v="12"/>
    <s v="MATERIAL"/>
    <s v="PISO"/>
    <x v="86"/>
    <s v="Argamassa"/>
    <n v="2"/>
    <s v="un"/>
    <s v="Argamassa"/>
    <n v="9"/>
    <n v="18"/>
  </r>
  <r>
    <x v="40"/>
    <s v="2012"/>
    <d v="2013-12-20T00:00:00"/>
    <d v="2013-12-20T00:00:00"/>
    <s v="Já Entregue"/>
    <d v="2013-12-20T00:00:00"/>
    <s v="2013.12"/>
    <s v="Já Pago"/>
    <d v="2013-12-20T00:00:00"/>
    <x v="12"/>
    <s v="MATERIAL"/>
    <s v="MATERIAL BASICO"/>
    <x v="51"/>
    <s v="Prego alisar"/>
    <n v="1"/>
    <s v="un"/>
    <s v="Prego para Alisar"/>
    <n v="2"/>
    <n v="2"/>
  </r>
  <r>
    <x v="40"/>
    <s v="2012"/>
    <d v="2013-12-20T00:00:00"/>
    <d v="2013-12-20T00:00:00"/>
    <s v="Já Entregue"/>
    <d v="2013-12-20T00:00:00"/>
    <s v="2013.12"/>
    <s v="Já Pago"/>
    <d v="2013-12-20T00:00:00"/>
    <x v="12"/>
    <s v="MATERIAL"/>
    <s v="PISO"/>
    <x v="86"/>
    <s v="Argamassa"/>
    <n v="5"/>
    <s v="sc"/>
    <s v="Argamassa"/>
    <n v="8"/>
    <n v="40"/>
  </r>
  <r>
    <x v="50"/>
    <s v="2012"/>
    <d v="2013-12-20T00:00:00"/>
    <d v="2013-12-20T00:00:00"/>
    <s v="Já Entregue"/>
    <d v="2013-12-20T00:00:00"/>
    <s v="2013.12"/>
    <s v="Já Pago"/>
    <d v="2013-12-20T00:00:00"/>
    <x v="12"/>
    <s v="MATERIAL"/>
    <s v="ELETRICA"/>
    <x v="109"/>
    <s v="Haste"/>
    <n v="32"/>
    <s v="pc"/>
    <s v="Haste Industrial"/>
    <n v="5.5"/>
    <n v="176"/>
  </r>
  <r>
    <x v="50"/>
    <s v="2012"/>
    <d v="2013-12-20T00:00:00"/>
    <d v="2013-12-20T00:00:00"/>
    <s v="Já Entregue"/>
    <d v="2013-12-20T00:00:00"/>
    <s v="2013.12"/>
    <s v="Já Pago"/>
    <d v="2013-12-20T00:00:00"/>
    <x v="12"/>
    <s v="MATERIAL"/>
    <s v="ELETRICA"/>
    <x v="109"/>
    <s v="Fio de Aco"/>
    <n v="1"/>
    <s v="un"/>
    <s v="Fio de Aco"/>
    <n v="16"/>
    <n v="16"/>
  </r>
  <r>
    <x v="17"/>
    <s v="0203"/>
    <d v="2013-12-26T00:00:00"/>
    <d v="2013-12-26T00:00:00"/>
    <s v="Já Entregue"/>
    <d v="2013-12-26T00:00:00"/>
    <s v="2013.12"/>
    <s v="Já Pago"/>
    <d v="2013-12-26T00:00:00"/>
    <x v="12"/>
    <s v="MATERIAL"/>
    <s v="PISO"/>
    <x v="96"/>
    <s v="Rejunte"/>
    <n v="5"/>
    <s v="sc"/>
    <s v="Rejunte"/>
    <n v="2.5"/>
    <n v="12.5"/>
  </r>
  <r>
    <x v="28"/>
    <s v="2712"/>
    <d v="2013-12-27T00:00:00"/>
    <d v="2013-12-27T00:00:00"/>
    <s v="Já Entregue"/>
    <d v="2013-12-27T00:00:00"/>
    <s v="2013.12"/>
    <s v="Já Pago"/>
    <d v="2013-12-27T00:00:00"/>
    <x v="12"/>
    <s v="MATERIAL"/>
    <s v="HIDRAULICA"/>
    <x v="41"/>
    <s v="Adesivo"/>
    <n v="1"/>
    <s v="un"/>
    <s v="Adesivo"/>
    <n v="3"/>
    <n v="3"/>
  </r>
  <r>
    <x v="38"/>
    <m/>
    <m/>
    <m/>
    <m/>
    <m/>
    <m/>
    <m/>
    <m/>
    <x v="11"/>
    <m/>
    <m/>
    <x v="88"/>
    <m/>
    <m/>
    <m/>
    <m/>
    <m/>
    <m/>
  </r>
  <r>
    <x v="51"/>
    <s v="0114"/>
    <d v="2014-01-04T00:00:00"/>
    <d v="2014-01-04T00:00:00"/>
    <s v="Já Entregue"/>
    <d v="2014-01-04T00:00:00"/>
    <s v="2014.01"/>
    <s v="Já Pago"/>
    <d v="2014-01-04T00:00:00"/>
    <x v="13"/>
    <s v="MATERIAL"/>
    <s v="HIDRAULICA"/>
    <x v="41"/>
    <s v="Chuveiro"/>
    <n v="2"/>
    <s v="pc"/>
    <s v="Chuveiro"/>
    <n v="12"/>
    <n v="24"/>
  </r>
  <r>
    <x v="51"/>
    <s v="0114"/>
    <d v="2014-01-04T00:00:00"/>
    <d v="2014-01-04T00:00:00"/>
    <s v="Já Entregue"/>
    <d v="2014-01-04T00:00:00"/>
    <s v="2014.01"/>
    <s v="Já Pago"/>
    <d v="2014-01-04T00:00:00"/>
    <x v="13"/>
    <s v="MATERIAL"/>
    <s v="ESQUADRIAS"/>
    <x v="70"/>
    <s v="Dobradica"/>
    <n v="1"/>
    <s v="pc"/>
    <s v="Dobradica"/>
    <n v="4"/>
    <n v="4"/>
  </r>
  <r>
    <x v="51"/>
    <s v="0114"/>
    <d v="2014-01-04T00:00:00"/>
    <d v="2014-01-04T00:00:00"/>
    <s v="Já Entregue"/>
    <d v="2014-01-04T00:00:00"/>
    <s v="2014.01"/>
    <s v="Já Pago"/>
    <d v="2014-01-04T00:00:00"/>
    <x v="13"/>
    <s v="MATERIAL"/>
    <s v="HIDRAULICA"/>
    <x v="41"/>
    <s v="Cola"/>
    <n v="1"/>
    <s v="un"/>
    <s v="Cola"/>
    <n v="7"/>
    <n v="7"/>
  </r>
  <r>
    <x v="40"/>
    <s v="0114"/>
    <d v="2014-01-04T00:00:00"/>
    <d v="2014-01-04T00:00:00"/>
    <s v="Já Entregue"/>
    <d v="2014-01-04T00:00:00"/>
    <s v="2014.01"/>
    <s v="Já Pago"/>
    <d v="2014-01-04T00:00:00"/>
    <x v="13"/>
    <s v="MATERIAL"/>
    <s v="HIDRAULICA"/>
    <x v="54"/>
    <s v="Sifao"/>
    <n v="1"/>
    <s v="pc"/>
    <s v="Sifao"/>
    <n v="14.5"/>
    <n v="14.5"/>
  </r>
  <r>
    <x v="40"/>
    <s v="0114"/>
    <d v="2014-01-04T00:00:00"/>
    <d v="2014-01-04T00:00:00"/>
    <s v="Já Entregue"/>
    <d v="2014-01-04T00:00:00"/>
    <s v="2014.01"/>
    <s v="Já Pago"/>
    <d v="2014-01-04T00:00:00"/>
    <x v="13"/>
    <s v="MATERIAL"/>
    <s v="HIDRAULICA"/>
    <x v="54"/>
    <s v="Engate"/>
    <n v="1"/>
    <s v="pc"/>
    <s v="Engate"/>
    <n v="10.5"/>
    <n v="10.5"/>
  </r>
  <r>
    <x v="40"/>
    <s v="0114"/>
    <d v="2014-01-04T00:00:00"/>
    <d v="2014-01-12T00:00:00"/>
    <s v="Já Entregue"/>
    <d v="2014-01-04T00:00:00"/>
    <s v="2014.01"/>
    <s v="Já Pago"/>
    <d v="2014-01-04T00:00:00"/>
    <x v="13"/>
    <s v="MATERIAL"/>
    <s v="HIDRAULICA"/>
    <x v="54"/>
    <s v="Valvula"/>
    <n v="1"/>
    <s v="pc"/>
    <s v="Valvula"/>
    <n v="4"/>
    <n v="4"/>
  </r>
  <r>
    <x v="39"/>
    <s v="45846"/>
    <d v="2014-01-09T00:00:00"/>
    <d v="2014-01-09T00:00:00"/>
    <s v="Já Entregue"/>
    <d v="2014-01-09T00:00:00"/>
    <s v="2014.01"/>
    <s v="Já Pago"/>
    <d v="2014-01-09T00:00:00"/>
    <x v="13"/>
    <s v="MATERIAL"/>
    <s v="ELETRICA"/>
    <x v="112"/>
    <s v="Bocal"/>
    <n v="6"/>
    <s v="pc"/>
    <s v="Bocal"/>
    <n v="4"/>
    <n v="24"/>
  </r>
  <r>
    <x v="39"/>
    <s v="45846"/>
    <d v="2014-01-09T00:00:00"/>
    <d v="2014-01-09T00:00:00"/>
    <s v="Já Entregue"/>
    <d v="2014-01-09T00:00:00"/>
    <s v="2014.01"/>
    <s v="Já Pago"/>
    <d v="2014-01-09T00:00:00"/>
    <x v="13"/>
    <s v="MATERIAL"/>
    <s v="FERRAMENTA"/>
    <x v="113"/>
    <s v="Alicate"/>
    <n v="1"/>
    <s v="pc"/>
    <s v="Alicate"/>
    <n v="11.4"/>
    <n v="11.4"/>
  </r>
  <r>
    <x v="39"/>
    <s v="45846"/>
    <d v="2014-01-09T00:00:00"/>
    <d v="2014-01-09T00:00:00"/>
    <s v="Já Entregue"/>
    <d v="2014-01-09T00:00:00"/>
    <s v="2014.01"/>
    <s v="Já Pago"/>
    <d v="2014-01-09T00:00:00"/>
    <x v="13"/>
    <s v="MATERIAL"/>
    <s v="ELETRICA"/>
    <x v="64"/>
    <s v="Placa Cega"/>
    <n v="1"/>
    <s v="pc"/>
    <s v="Placa Cega"/>
    <n v="1.4"/>
    <n v="1.4"/>
  </r>
  <r>
    <x v="39"/>
    <s v="45846"/>
    <d v="2014-01-09T00:00:00"/>
    <d v="2014-01-09T00:00:00"/>
    <s v="Já Entregue"/>
    <d v="2014-01-09T00:00:00"/>
    <s v="2014.01"/>
    <s v="Já Pago"/>
    <d v="2014-01-09T00:00:00"/>
    <x v="13"/>
    <s v="MATERIAL"/>
    <s v="ELETRICA"/>
    <x v="111"/>
    <s v="Lampada"/>
    <n v="5"/>
    <s v="un"/>
    <s v="Lampada"/>
    <n v="5.4"/>
    <n v="27"/>
  </r>
  <r>
    <x v="51"/>
    <s v="0114"/>
    <d v="2014-01-12T00:00:00"/>
    <d v="2014-01-12T00:00:00"/>
    <s v="Já Entregue"/>
    <d v="2014-01-12T00:00:00"/>
    <s v="2014.01"/>
    <s v="Já Pago"/>
    <d v="2014-01-12T00:00:00"/>
    <x v="13"/>
    <s v="MATERIAL"/>
    <s v="PISO"/>
    <x v="96"/>
    <s v="Rejunte"/>
    <n v="3"/>
    <s v="sc"/>
    <s v="Rejunte"/>
    <n v="2"/>
    <n v="6"/>
  </r>
  <r>
    <x v="51"/>
    <s v="0114"/>
    <d v="2014-01-12T00:00:00"/>
    <d v="2014-01-12T00:00:00"/>
    <s v="Já Entregue"/>
    <d v="2014-01-12T00:00:00"/>
    <s v="2014.01"/>
    <s v="Já Pago"/>
    <d v="2014-01-12T00:00:00"/>
    <x v="13"/>
    <s v="MATERIAL"/>
    <s v="MATERIAL BASICO"/>
    <x v="96"/>
    <s v="Rejunte"/>
    <n v="10"/>
    <s v="kg"/>
    <s v="Cimento 50kg"/>
    <n v="1"/>
    <n v="10"/>
  </r>
  <r>
    <x v="52"/>
    <s v="0822"/>
    <d v="2014-01-15T00:00:00"/>
    <d v="2014-01-15T00:00:00"/>
    <s v="Já Entregue"/>
    <d v="2014-01-15T00:00:00"/>
    <s v="2014.01"/>
    <s v="Já Pago"/>
    <d v="2014-01-15T00:00:00"/>
    <x v="13"/>
    <s v="MATERIAL"/>
    <s v="ELETRICA"/>
    <x v="109"/>
    <s v="Eletrificador"/>
    <n v="1"/>
    <s v="pc"/>
    <s v="Eletrificador GENO 10000"/>
    <n v="131.24"/>
    <n v="131.24"/>
  </r>
  <r>
    <x v="52"/>
    <s v="8397"/>
    <d v="2014-01-16T00:00:00"/>
    <d v="2014-01-16T00:00:00"/>
    <s v="Já Entregue"/>
    <d v="2014-01-16T00:00:00"/>
    <s v="2014.01"/>
    <s v="Já Pago"/>
    <d v="2014-01-16T00:00:00"/>
    <x v="13"/>
    <s v="MATERIAL"/>
    <s v="ELETRICA"/>
    <x v="109"/>
    <s v="Fio de Aco"/>
    <n v="1"/>
    <s v="pc"/>
    <s v="Arame 0.45"/>
    <n v="16"/>
    <n v="16"/>
  </r>
  <r>
    <x v="38"/>
    <m/>
    <m/>
    <m/>
    <m/>
    <m/>
    <m/>
    <m/>
    <m/>
    <x v="11"/>
    <m/>
    <m/>
    <x v="88"/>
    <m/>
    <m/>
    <m/>
    <m/>
    <m/>
    <m/>
  </r>
  <r>
    <x v="53"/>
    <m/>
    <d v="2014-01-01T00:00:00"/>
    <d v="2014-01-01T00:00:00"/>
    <s v="Já Entregue"/>
    <d v="2014-01-01T00:00:00"/>
    <s v="2014.01"/>
    <s v="Já Pago"/>
    <d v="2014-01-01T00:00:00"/>
    <x v="13"/>
    <s v="SERVICOS"/>
    <s v="AGUA"/>
    <x v="114"/>
    <s v="Agua"/>
    <n v="1"/>
    <s v="vb"/>
    <s v="4 Contas de Agua"/>
    <n v="202.37"/>
    <n v="202.37"/>
  </r>
  <r>
    <x v="54"/>
    <m/>
    <d v="2014-01-01T00:00:00"/>
    <d v="2014-01-01T00:00:00"/>
    <s v="Já Entregue"/>
    <d v="2014-01-01T00:00:00"/>
    <s v="2014.01"/>
    <s v="Já Pago"/>
    <d v="2014-01-01T00:00:00"/>
    <x v="13"/>
    <s v="MAO DE OBRA"/>
    <s v="MAO DE OBRA"/>
    <x v="115"/>
    <s v="Cerca Eletrica"/>
    <n v="1"/>
    <s v="vb"/>
    <s v="Troca Eletrificador + Fiação"/>
    <n v="1500"/>
    <n v="1500"/>
  </r>
  <r>
    <x v="55"/>
    <m/>
    <d v="2014-01-01T00:00:00"/>
    <d v="2014-01-01T00:00:00"/>
    <s v="Já Entregue"/>
    <d v="2014-01-01T00:00:00"/>
    <s v="2014.01"/>
    <s v="Já Pago"/>
    <d v="2014-01-01T00:00:00"/>
    <x v="13"/>
    <s v="SERVICOS"/>
    <s v="ELETRICA"/>
    <x v="116"/>
    <s v="Energia"/>
    <n v="1"/>
    <s v="vb"/>
    <s v="2 Contas de Energia Eletrica"/>
    <n v="29.16"/>
    <n v="29.16"/>
  </r>
  <r>
    <x v="56"/>
    <m/>
    <d v="2014-01-01T00:00:00"/>
    <d v="2014-01-01T00:00:00"/>
    <s v="Já Entregue"/>
    <d v="2014-01-01T00:00:00"/>
    <s v="2014.01"/>
    <s v="Já Pago"/>
    <d v="2014-01-01T00:00:00"/>
    <x v="13"/>
    <s v="MAO DE OBRA"/>
    <s v="MAO DE OBRA"/>
    <x v="115"/>
    <s v="Troca Rufo"/>
    <n v="1"/>
    <s v="vb"/>
    <s v="Troca Rufo Rebaichamento telhado"/>
    <n v="600"/>
    <n v="600"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  <r>
    <x v="38"/>
    <m/>
    <m/>
    <m/>
    <m/>
    <m/>
    <m/>
    <m/>
    <m/>
    <x v="11"/>
    <m/>
    <m/>
    <x v="88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5">
  <r>
    <x v="0"/>
    <x v="0"/>
    <d v="2013-04-18T00:00:00"/>
    <d v="2013-04-18T00:00:00"/>
    <x v="0"/>
    <d v="2013-04-18T00:00:00"/>
    <x v="0"/>
    <x v="0"/>
    <x v="0"/>
    <x v="0"/>
    <x v="0"/>
    <x v="0"/>
    <x v="0"/>
    <s v="Terreno "/>
    <n v="1"/>
    <s v="vb"/>
    <x v="0"/>
    <n v="17000"/>
    <n v="17000"/>
  </r>
  <r>
    <x v="1"/>
    <x v="0"/>
    <d v="2013-04-26T00:00:00"/>
    <d v="2013-04-26T00:00:00"/>
    <x v="0"/>
    <d v="2013-04-26T00:00:00"/>
    <x v="0"/>
    <x v="0"/>
    <x v="1"/>
    <x v="0"/>
    <x v="1"/>
    <x v="1"/>
    <x v="1"/>
    <s v="Escritura Publica "/>
    <n v="1"/>
    <s v="vb"/>
    <x v="1"/>
    <n v="525"/>
    <n v="525"/>
  </r>
  <r>
    <x v="1"/>
    <x v="0"/>
    <d v="2014-03-15T00:00:00"/>
    <d v="2014-03-15T00:00:00"/>
    <x v="0"/>
    <d v="2014-03-15T00:00:00"/>
    <x v="1"/>
    <x v="0"/>
    <x v="2"/>
    <x v="1"/>
    <x v="1"/>
    <x v="1"/>
    <x v="2"/>
    <s v="Averbacao da Escritura"/>
    <n v="1"/>
    <s v="vb"/>
    <x v="2"/>
    <n v="268"/>
    <n v="268"/>
  </r>
  <r>
    <x v="1"/>
    <x v="0"/>
    <d v="2014-03-15T00:00:00"/>
    <d v="2014-03-15T00:00:00"/>
    <x v="0"/>
    <d v="2014-03-15T00:00:00"/>
    <x v="1"/>
    <x v="0"/>
    <x v="2"/>
    <x v="1"/>
    <x v="1"/>
    <x v="1"/>
    <x v="3"/>
    <s v="Certidao de Onus"/>
    <n v="1"/>
    <s v="vb"/>
    <x v="3"/>
    <n v="257"/>
    <n v="257"/>
  </r>
  <r>
    <x v="2"/>
    <x v="0"/>
    <d v="2013-05-15T00:00:00"/>
    <d v="2013-05-15T00:00:00"/>
    <x v="0"/>
    <d v="2013-05-15T00:00:00"/>
    <x v="2"/>
    <x v="0"/>
    <x v="3"/>
    <x v="2"/>
    <x v="1"/>
    <x v="2"/>
    <x v="4"/>
    <s v="Projeto"/>
    <n v="1"/>
    <s v="vb"/>
    <x v="4"/>
    <n v="1100"/>
    <n v="1100"/>
  </r>
  <r>
    <x v="3"/>
    <x v="0"/>
    <d v="2013-05-27T00:00:00"/>
    <d v="2013-05-27T00:00:00"/>
    <x v="0"/>
    <d v="2013-05-27T00:00:00"/>
    <x v="2"/>
    <x v="0"/>
    <x v="4"/>
    <x v="2"/>
    <x v="1"/>
    <x v="3"/>
    <x v="5"/>
    <s v="ITIV"/>
    <n v="1"/>
    <s v="vb"/>
    <x v="5"/>
    <n v="494"/>
    <n v="494"/>
  </r>
  <r>
    <x v="3"/>
    <x v="0"/>
    <d v="2014-04-10T00:00:00"/>
    <d v="2014-04-10T00:00:00"/>
    <x v="0"/>
    <d v="2014-04-10T00:00:00"/>
    <x v="3"/>
    <x v="0"/>
    <x v="5"/>
    <x v="3"/>
    <x v="1"/>
    <x v="3"/>
    <x v="6"/>
    <s v="IPTU"/>
    <n v="1"/>
    <s v="vb"/>
    <x v="6"/>
    <n v="44.91"/>
    <n v="44.91"/>
  </r>
  <r>
    <x v="3"/>
    <x v="0"/>
    <d v="2013-06-11T00:00:00"/>
    <d v="2013-06-11T00:00:00"/>
    <x v="0"/>
    <d v="2013-06-11T00:00:00"/>
    <x v="4"/>
    <x v="0"/>
    <x v="6"/>
    <x v="4"/>
    <x v="1"/>
    <x v="3"/>
    <x v="7"/>
    <s v="Alvara"/>
    <n v="1"/>
    <s v="vb"/>
    <x v="7"/>
    <n v="81.650000000000006"/>
    <n v="81.650000000000006"/>
  </r>
  <r>
    <x v="4"/>
    <x v="0"/>
    <d v="2014-02-21T00:00:00"/>
    <d v="2014-02-21T00:00:00"/>
    <x v="0"/>
    <d v="2014-02-21T00:00:00"/>
    <x v="5"/>
    <x v="0"/>
    <x v="7"/>
    <x v="5"/>
    <x v="1"/>
    <x v="4"/>
    <x v="8"/>
    <s v="INSS"/>
    <n v="1"/>
    <s v="vb"/>
    <x v="8"/>
    <n v="999.75"/>
    <n v="999.75"/>
  </r>
  <r>
    <x v="5"/>
    <x v="0"/>
    <d v="2013-07-12T00:00:00"/>
    <d v="2013-07-12T00:00:00"/>
    <x v="0"/>
    <d v="2013-07-12T00:00:00"/>
    <x v="6"/>
    <x v="0"/>
    <x v="8"/>
    <x v="6"/>
    <x v="2"/>
    <x v="5"/>
    <x v="9"/>
    <s v="Mao de Obra"/>
    <n v="1"/>
    <s v="vb"/>
    <x v="9"/>
    <n v="1000"/>
    <n v="1000"/>
  </r>
  <r>
    <x v="5"/>
    <x v="0"/>
    <d v="2013-07-19T00:00:00"/>
    <d v="2013-07-19T00:00:00"/>
    <x v="0"/>
    <d v="2013-07-19T00:00:00"/>
    <x v="6"/>
    <x v="0"/>
    <x v="9"/>
    <x v="6"/>
    <x v="2"/>
    <x v="5"/>
    <x v="10"/>
    <s v="Mao de Obra"/>
    <n v="1"/>
    <s v="vb"/>
    <x v="9"/>
    <n v="1000"/>
    <n v="1000"/>
  </r>
  <r>
    <x v="5"/>
    <x v="0"/>
    <d v="2013-07-26T00:00:00"/>
    <d v="2013-07-26T00:00:00"/>
    <x v="0"/>
    <d v="2013-07-26T00:00:00"/>
    <x v="6"/>
    <x v="0"/>
    <x v="10"/>
    <x v="6"/>
    <x v="2"/>
    <x v="5"/>
    <x v="11"/>
    <s v="Mao de Obra"/>
    <n v="1"/>
    <s v="vb"/>
    <x v="9"/>
    <n v="1000"/>
    <n v="1000"/>
  </r>
  <r>
    <x v="5"/>
    <x v="0"/>
    <d v="2013-08-01T00:00:00"/>
    <d v="2013-08-01T00:00:00"/>
    <x v="0"/>
    <d v="2013-08-01T00:00:00"/>
    <x v="7"/>
    <x v="0"/>
    <x v="11"/>
    <x v="7"/>
    <x v="2"/>
    <x v="5"/>
    <x v="12"/>
    <s v="Mao de Obra"/>
    <n v="1"/>
    <s v="vb"/>
    <x v="9"/>
    <n v="1000"/>
    <n v="1000"/>
  </r>
  <r>
    <x v="5"/>
    <x v="0"/>
    <d v="2013-08-08T00:00:00"/>
    <d v="2013-08-08T00:00:00"/>
    <x v="0"/>
    <d v="2013-08-08T00:00:00"/>
    <x v="7"/>
    <x v="0"/>
    <x v="12"/>
    <x v="7"/>
    <x v="2"/>
    <x v="5"/>
    <x v="13"/>
    <s v="Mao de Obra"/>
    <n v="1"/>
    <s v="vb"/>
    <x v="9"/>
    <n v="1000"/>
    <n v="1000"/>
  </r>
  <r>
    <x v="5"/>
    <x v="0"/>
    <d v="2013-08-10T00:00:00"/>
    <d v="2013-08-10T00:00:00"/>
    <x v="0"/>
    <d v="2013-08-10T00:00:00"/>
    <x v="7"/>
    <x v="0"/>
    <x v="13"/>
    <x v="7"/>
    <x v="2"/>
    <x v="5"/>
    <x v="14"/>
    <s v="Mao de Obra"/>
    <n v="1"/>
    <s v="vb"/>
    <x v="9"/>
    <n v="250"/>
    <n v="250"/>
  </r>
  <r>
    <x v="5"/>
    <x v="0"/>
    <d v="2013-08-16T00:00:00"/>
    <d v="2013-08-16T00:00:00"/>
    <x v="0"/>
    <d v="2013-08-16T00:00:00"/>
    <x v="7"/>
    <x v="0"/>
    <x v="14"/>
    <x v="7"/>
    <x v="2"/>
    <x v="5"/>
    <x v="15"/>
    <s v="Mao de Obra"/>
    <n v="1"/>
    <s v="vb"/>
    <x v="9"/>
    <n v="1300"/>
    <n v="1300"/>
  </r>
  <r>
    <x v="5"/>
    <x v="0"/>
    <d v="2013-08-23T00:00:00"/>
    <d v="2013-08-23T00:00:00"/>
    <x v="0"/>
    <d v="2013-08-23T00:00:00"/>
    <x v="7"/>
    <x v="0"/>
    <x v="15"/>
    <x v="7"/>
    <x v="2"/>
    <x v="5"/>
    <x v="16"/>
    <s v="Mao de Obra"/>
    <n v="1"/>
    <s v="vb"/>
    <x v="9"/>
    <n v="1000"/>
    <n v="1000"/>
  </r>
  <r>
    <x v="5"/>
    <x v="0"/>
    <d v="2013-08-30T00:00:00"/>
    <d v="2013-08-30T00:00:00"/>
    <x v="0"/>
    <d v="2013-08-30T00:00:00"/>
    <x v="7"/>
    <x v="0"/>
    <x v="16"/>
    <x v="7"/>
    <x v="2"/>
    <x v="5"/>
    <x v="17"/>
    <s v="Mao de Obra"/>
    <n v="1"/>
    <s v="vb"/>
    <x v="9"/>
    <n v="1000"/>
    <n v="1000"/>
  </r>
  <r>
    <x v="5"/>
    <x v="0"/>
    <d v="2013-09-05T00:00:00"/>
    <d v="2013-09-05T00:00:00"/>
    <x v="0"/>
    <d v="2013-09-05T00:00:00"/>
    <x v="8"/>
    <x v="0"/>
    <x v="17"/>
    <x v="8"/>
    <x v="2"/>
    <x v="5"/>
    <x v="18"/>
    <s v="Mao de Obra"/>
    <n v="1"/>
    <s v="vb"/>
    <x v="9"/>
    <n v="1700"/>
    <n v="1700"/>
  </r>
  <r>
    <x v="5"/>
    <x v="0"/>
    <d v="2013-08-12T00:00:00"/>
    <d v="2013-09-12T00:00:00"/>
    <x v="0"/>
    <d v="2013-09-12T00:00:00"/>
    <x v="8"/>
    <x v="0"/>
    <x v="18"/>
    <x v="8"/>
    <x v="2"/>
    <x v="5"/>
    <x v="19"/>
    <s v="Mao de Obra"/>
    <n v="1"/>
    <s v="vb"/>
    <x v="9"/>
    <n v="150"/>
    <n v="150"/>
  </r>
  <r>
    <x v="5"/>
    <x v="0"/>
    <d v="2013-09-13T00:00:00"/>
    <d v="2013-09-13T00:00:00"/>
    <x v="0"/>
    <d v="2013-09-13T00:00:00"/>
    <x v="8"/>
    <x v="0"/>
    <x v="19"/>
    <x v="8"/>
    <x v="2"/>
    <x v="5"/>
    <x v="20"/>
    <s v="Mao de Obra"/>
    <n v="1"/>
    <s v="vb"/>
    <x v="9"/>
    <n v="600"/>
    <n v="600"/>
  </r>
  <r>
    <x v="5"/>
    <x v="0"/>
    <d v="2013-09-19T00:00:00"/>
    <d v="2013-09-19T00:00:00"/>
    <x v="0"/>
    <d v="2013-09-19T00:00:00"/>
    <x v="8"/>
    <x v="0"/>
    <x v="20"/>
    <x v="8"/>
    <x v="2"/>
    <x v="5"/>
    <x v="21"/>
    <s v="Mao de Obra"/>
    <n v="1"/>
    <s v="vb"/>
    <x v="9"/>
    <n v="550"/>
    <n v="550"/>
  </r>
  <r>
    <x v="5"/>
    <x v="0"/>
    <d v="2013-09-27T00:00:00"/>
    <d v="2013-09-27T00:00:00"/>
    <x v="0"/>
    <d v="2013-09-27T00:00:00"/>
    <x v="8"/>
    <x v="0"/>
    <x v="21"/>
    <x v="8"/>
    <x v="2"/>
    <x v="5"/>
    <x v="22"/>
    <s v="Mao de Obra"/>
    <n v="1"/>
    <s v="vb"/>
    <x v="9"/>
    <n v="300"/>
    <n v="300"/>
  </r>
  <r>
    <x v="5"/>
    <x v="0"/>
    <d v="2013-10-04T00:00:00"/>
    <d v="2013-10-04T00:00:00"/>
    <x v="0"/>
    <d v="2013-10-04T00:00:00"/>
    <x v="9"/>
    <x v="0"/>
    <x v="22"/>
    <x v="9"/>
    <x v="2"/>
    <x v="5"/>
    <x v="23"/>
    <s v="Mao de Obra"/>
    <n v="1"/>
    <s v="vb"/>
    <x v="9"/>
    <n v="340"/>
    <n v="340"/>
  </r>
  <r>
    <x v="5"/>
    <x v="0"/>
    <d v="2013-10-12T00:00:00"/>
    <d v="2013-10-12T00:00:00"/>
    <x v="0"/>
    <d v="2013-10-12T00:00:00"/>
    <x v="9"/>
    <x v="0"/>
    <x v="23"/>
    <x v="9"/>
    <x v="2"/>
    <x v="5"/>
    <x v="24"/>
    <s v="Mao de Obra"/>
    <n v="1"/>
    <s v="vb"/>
    <x v="9"/>
    <n v="50"/>
    <n v="50"/>
  </r>
  <r>
    <x v="5"/>
    <x v="0"/>
    <d v="2013-10-12T00:00:00"/>
    <d v="2013-10-12T00:00:00"/>
    <x v="0"/>
    <d v="2013-10-12T00:00:00"/>
    <x v="9"/>
    <x v="0"/>
    <x v="23"/>
    <x v="9"/>
    <x v="2"/>
    <x v="5"/>
    <x v="24"/>
    <s v="Mao de Obra"/>
    <n v="1"/>
    <s v="vb"/>
    <x v="9"/>
    <n v="50"/>
    <n v="50"/>
  </r>
  <r>
    <x v="5"/>
    <x v="0"/>
    <d v="2013-11-04T00:00:00"/>
    <d v="2013-11-04T00:00:00"/>
    <x v="0"/>
    <d v="2013-11-04T00:00:00"/>
    <x v="10"/>
    <x v="0"/>
    <x v="24"/>
    <x v="10"/>
    <x v="2"/>
    <x v="5"/>
    <x v="25"/>
    <s v="Mao de Obra"/>
    <n v="1"/>
    <s v="vb"/>
    <x v="9"/>
    <n v="135"/>
    <n v="135"/>
  </r>
  <r>
    <x v="5"/>
    <x v="0"/>
    <d v="2013-11-25T00:00:00"/>
    <d v="2013-11-25T00:00:00"/>
    <x v="0"/>
    <d v="2013-11-25T00:00:00"/>
    <x v="10"/>
    <x v="0"/>
    <x v="25"/>
    <x v="10"/>
    <x v="2"/>
    <x v="5"/>
    <x v="25"/>
    <s v="Mao de Obra"/>
    <n v="1"/>
    <s v="vb"/>
    <x v="9"/>
    <n v="175"/>
    <n v="175"/>
  </r>
  <r>
    <x v="6"/>
    <x v="0"/>
    <d v="2013-07-12T00:00:00"/>
    <d v="2013-07-12T00:00:00"/>
    <x v="0"/>
    <d v="2013-07-12T00:00:00"/>
    <x v="6"/>
    <x v="0"/>
    <x v="26"/>
    <x v="6"/>
    <x v="3"/>
    <x v="6"/>
    <x v="26"/>
    <s v="Tijolo"/>
    <n v="10000"/>
    <s v="pc"/>
    <x v="10"/>
    <n v="0.31"/>
    <n v="3100"/>
  </r>
  <r>
    <x v="6"/>
    <x v="0"/>
    <d v="2013-07-12T00:00:00"/>
    <d v="2013-07-12T00:00:00"/>
    <x v="0"/>
    <d v="2013-07-12T00:00:00"/>
    <x v="6"/>
    <x v="0"/>
    <x v="26"/>
    <x v="6"/>
    <x v="3"/>
    <x v="6"/>
    <x v="27"/>
    <s v="Areia"/>
    <n v="15"/>
    <s v="m3"/>
    <x v="11"/>
    <n v="20"/>
    <n v="300"/>
  </r>
  <r>
    <x v="6"/>
    <x v="0"/>
    <d v="2013-07-12T00:00:00"/>
    <d v="2013-07-12T00:00:00"/>
    <x v="0"/>
    <d v="2013-07-12T00:00:00"/>
    <x v="6"/>
    <x v="0"/>
    <x v="26"/>
    <x v="6"/>
    <x v="3"/>
    <x v="6"/>
    <x v="28"/>
    <s v="Brita"/>
    <n v="5"/>
    <s v="m3"/>
    <x v="12"/>
    <n v="80"/>
    <n v="400"/>
  </r>
  <r>
    <x v="6"/>
    <x v="0"/>
    <d v="2013-07-12T00:00:00"/>
    <d v="2013-07-12T00:00:00"/>
    <x v="0"/>
    <d v="2013-07-12T00:00:00"/>
    <x v="6"/>
    <x v="0"/>
    <x v="8"/>
    <x v="6"/>
    <x v="3"/>
    <x v="6"/>
    <x v="29"/>
    <s v="Pedra"/>
    <n v="6.5"/>
    <s v="m3"/>
    <x v="13"/>
    <n v="55"/>
    <n v="357.5"/>
  </r>
  <r>
    <x v="7"/>
    <x v="0"/>
    <d v="2013-07-16T00:00:00"/>
    <d v="2013-07-16T00:00:00"/>
    <x v="0"/>
    <d v="2013-07-16T00:00:00"/>
    <x v="6"/>
    <x v="0"/>
    <x v="27"/>
    <x v="6"/>
    <x v="3"/>
    <x v="6"/>
    <x v="30"/>
    <s v="Cimento"/>
    <n v="5"/>
    <s v="sc"/>
    <x v="14"/>
    <n v="21"/>
    <n v="105"/>
  </r>
  <r>
    <x v="8"/>
    <x v="0"/>
    <d v="2013-07-16T00:00:00"/>
    <d v="2013-07-17T00:00:00"/>
    <x v="0"/>
    <d v="2013-07-16T00:00:00"/>
    <x v="6"/>
    <x v="0"/>
    <x v="27"/>
    <x v="6"/>
    <x v="3"/>
    <x v="7"/>
    <x v="31"/>
    <s v="Tabua"/>
    <n v="44"/>
    <s v="m "/>
    <x v="15"/>
    <n v="5.78"/>
    <n v="254.32000000000002"/>
  </r>
  <r>
    <x v="8"/>
    <x v="0"/>
    <d v="2013-07-16T00:00:00"/>
    <d v="2013-07-17T00:00:00"/>
    <x v="0"/>
    <d v="2013-07-16T00:00:00"/>
    <x v="6"/>
    <x v="0"/>
    <x v="27"/>
    <x v="6"/>
    <x v="3"/>
    <x v="7"/>
    <x v="32"/>
    <s v="Frechal"/>
    <n v="15"/>
    <s v="m "/>
    <x v="16"/>
    <n v="4.29"/>
    <n v="64.349999999999994"/>
  </r>
  <r>
    <x v="9"/>
    <x v="0"/>
    <d v="2013-07-16T00:00:00"/>
    <d v="2013-08-12T00:00:00"/>
    <x v="0"/>
    <d v="2013-07-16T00:00:00"/>
    <x v="6"/>
    <x v="0"/>
    <x v="27"/>
    <x v="6"/>
    <x v="3"/>
    <x v="8"/>
    <x v="33"/>
    <s v="Portas &amp; Janelas"/>
    <n v="1"/>
    <s v="vb"/>
    <x v="17"/>
    <n v="1500"/>
    <n v="1500"/>
  </r>
  <r>
    <x v="9"/>
    <x v="0"/>
    <d v="2013-07-16T00:00:00"/>
    <d v="2013-08-12T00:00:00"/>
    <x v="0"/>
    <d v="2013-08-12T00:00:00"/>
    <x v="7"/>
    <x v="0"/>
    <x v="28"/>
    <x v="7"/>
    <x v="3"/>
    <x v="8"/>
    <x v="33"/>
    <s v="Portas &amp; Janelas"/>
    <n v="1"/>
    <s v="vb"/>
    <x v="17"/>
    <n v="1500"/>
    <n v="1500"/>
  </r>
  <r>
    <x v="10"/>
    <x v="0"/>
    <d v="2013-07-17T00:00:00"/>
    <d v="2013-07-17T00:00:00"/>
    <x v="0"/>
    <d v="2013-07-17T00:00:00"/>
    <x v="6"/>
    <x v="0"/>
    <x v="29"/>
    <x v="8"/>
    <x v="3"/>
    <x v="6"/>
    <x v="30"/>
    <s v="Cimento"/>
    <n v="5"/>
    <s v="sc"/>
    <x v="14"/>
    <n v="21"/>
    <n v="105"/>
  </r>
  <r>
    <x v="10"/>
    <x v="0"/>
    <d v="2013-07-18T00:00:00"/>
    <d v="2013-07-18T00:00:00"/>
    <x v="0"/>
    <d v="2013-07-18T00:00:00"/>
    <x v="6"/>
    <x v="0"/>
    <x v="30"/>
    <x v="6"/>
    <x v="3"/>
    <x v="6"/>
    <x v="30"/>
    <s v="Cimento"/>
    <n v="6"/>
    <s v="sc"/>
    <x v="14"/>
    <n v="21"/>
    <n v="126"/>
  </r>
  <r>
    <x v="10"/>
    <x v="0"/>
    <d v="2013-07-18T00:00:00"/>
    <d v="2013-07-18T00:00:00"/>
    <x v="0"/>
    <d v="2013-07-18T00:00:00"/>
    <x v="6"/>
    <x v="0"/>
    <x v="30"/>
    <x v="6"/>
    <x v="3"/>
    <x v="9"/>
    <x v="34"/>
    <s v="Colher Pedreiro"/>
    <n v="1"/>
    <s v="un"/>
    <x v="18"/>
    <n v="18"/>
    <n v="18"/>
  </r>
  <r>
    <x v="10"/>
    <x v="0"/>
    <d v="2013-07-18T00:00:00"/>
    <d v="2013-07-18T00:00:00"/>
    <x v="0"/>
    <d v="2013-07-18T00:00:00"/>
    <x v="6"/>
    <x v="0"/>
    <x v="30"/>
    <x v="6"/>
    <x v="3"/>
    <x v="9"/>
    <x v="35"/>
    <s v="Luvas"/>
    <n v="3"/>
    <s v="un"/>
    <x v="19"/>
    <n v="3"/>
    <n v="9"/>
  </r>
  <r>
    <x v="10"/>
    <x v="0"/>
    <d v="2013-07-19T00:00:00"/>
    <d v="2013-07-19T00:00:00"/>
    <x v="0"/>
    <d v="2013-07-19T00:00:00"/>
    <x v="6"/>
    <x v="0"/>
    <x v="9"/>
    <x v="6"/>
    <x v="3"/>
    <x v="6"/>
    <x v="30"/>
    <s v="Cimento"/>
    <n v="5"/>
    <s v="un"/>
    <x v="14"/>
    <n v="21"/>
    <n v="105"/>
  </r>
  <r>
    <x v="11"/>
    <x v="0"/>
    <d v="2013-07-19T00:00:00"/>
    <d v="2013-07-19T00:00:00"/>
    <x v="0"/>
    <d v="2013-07-22T00:00:00"/>
    <x v="6"/>
    <x v="0"/>
    <x v="31"/>
    <x v="6"/>
    <x v="3"/>
    <x v="10"/>
    <x v="36"/>
    <s v="Laje"/>
    <n v="1"/>
    <s v="vb"/>
    <x v="20"/>
    <n v="2200"/>
    <n v="2200"/>
  </r>
  <r>
    <x v="11"/>
    <x v="0"/>
    <d v="2013-07-22T00:00:00"/>
    <d v="2013-07-22T00:00:00"/>
    <x v="0"/>
    <d v="2013-07-22T00:00:00"/>
    <x v="6"/>
    <x v="0"/>
    <x v="31"/>
    <x v="6"/>
    <x v="3"/>
    <x v="10"/>
    <x v="37"/>
    <s v="Trelica"/>
    <n v="3"/>
    <s v="pc"/>
    <x v="21"/>
    <n v="21"/>
    <n v="63"/>
  </r>
  <r>
    <x v="10"/>
    <x v="0"/>
    <d v="2013-07-22T00:00:00"/>
    <d v="2013-07-22T00:00:00"/>
    <x v="0"/>
    <d v="2013-07-22T00:00:00"/>
    <x v="6"/>
    <x v="0"/>
    <x v="31"/>
    <x v="6"/>
    <x v="3"/>
    <x v="6"/>
    <x v="30"/>
    <s v="Cimento"/>
    <n v="3"/>
    <s v="sc"/>
    <x v="14"/>
    <n v="21"/>
    <n v="63"/>
  </r>
  <r>
    <x v="6"/>
    <x v="0"/>
    <d v="2013-07-22T00:00:00"/>
    <d v="2013-07-22T00:00:00"/>
    <x v="0"/>
    <d v="2013-07-22T00:00:00"/>
    <x v="6"/>
    <x v="0"/>
    <x v="31"/>
    <x v="6"/>
    <x v="3"/>
    <x v="6"/>
    <x v="29"/>
    <s v="Pedra"/>
    <n v="6.5"/>
    <s v="m3"/>
    <x v="13"/>
    <n v="55"/>
    <n v="357.5"/>
  </r>
  <r>
    <x v="10"/>
    <x v="0"/>
    <d v="2013-07-22T00:00:00"/>
    <d v="2013-07-22T00:00:00"/>
    <x v="0"/>
    <d v="2013-07-22T00:00:00"/>
    <x v="6"/>
    <x v="0"/>
    <x v="31"/>
    <x v="6"/>
    <x v="3"/>
    <x v="6"/>
    <x v="30"/>
    <s v="Cimento"/>
    <n v="5"/>
    <s v="sc"/>
    <x v="14"/>
    <n v="21"/>
    <n v="105"/>
  </r>
  <r>
    <x v="10"/>
    <x v="0"/>
    <d v="2013-07-23T00:00:00"/>
    <d v="2013-07-23T00:00:00"/>
    <x v="0"/>
    <d v="2013-07-23T00:00:00"/>
    <x v="6"/>
    <x v="0"/>
    <x v="32"/>
    <x v="6"/>
    <x v="3"/>
    <x v="6"/>
    <x v="30"/>
    <s v="Cimento"/>
    <n v="5"/>
    <s v="sc"/>
    <x v="14"/>
    <n v="21"/>
    <n v="105"/>
  </r>
  <r>
    <x v="12"/>
    <x v="0"/>
    <d v="2013-07-25T00:00:00"/>
    <d v="2013-07-25T00:00:00"/>
    <x v="0"/>
    <d v="2013-07-25T00:00:00"/>
    <x v="6"/>
    <x v="0"/>
    <x v="33"/>
    <x v="6"/>
    <x v="3"/>
    <x v="6"/>
    <x v="38"/>
    <s v="Adit-cal"/>
    <n v="120"/>
    <s v="un"/>
    <x v="22"/>
    <n v="0.47"/>
    <n v="56.4"/>
  </r>
  <r>
    <x v="12"/>
    <x v="0"/>
    <d v="2013-07-25T00:00:00"/>
    <d v="2013-07-25T00:00:00"/>
    <x v="0"/>
    <d v="2013-07-25T00:00:00"/>
    <x v="6"/>
    <x v="0"/>
    <x v="33"/>
    <x v="6"/>
    <x v="3"/>
    <x v="11"/>
    <x v="39"/>
    <s v="Vedacit"/>
    <n v="3"/>
    <s v="bd"/>
    <x v="23"/>
    <n v="66.569999999999993"/>
    <n v="199.70999999999998"/>
  </r>
  <r>
    <x v="12"/>
    <x v="0"/>
    <d v="2013-07-25T00:00:00"/>
    <d v="2013-07-25T00:00:00"/>
    <x v="0"/>
    <d v="2013-07-25T00:00:00"/>
    <x v="6"/>
    <x v="0"/>
    <x v="33"/>
    <x v="6"/>
    <x v="3"/>
    <x v="11"/>
    <x v="39"/>
    <s v="Neutrol"/>
    <n v="1"/>
    <s v="bd"/>
    <x v="24"/>
    <n v="194.88"/>
    <n v="194.88"/>
  </r>
  <r>
    <x v="13"/>
    <x v="0"/>
    <d v="2013-07-26T00:00:00"/>
    <d v="2013-07-26T00:00:00"/>
    <x v="0"/>
    <d v="2013-07-26T00:00:00"/>
    <x v="6"/>
    <x v="0"/>
    <x v="10"/>
    <x v="6"/>
    <x v="3"/>
    <x v="6"/>
    <x v="30"/>
    <s v="Cimento"/>
    <n v="11"/>
    <s v="sc"/>
    <x v="14"/>
    <n v="20"/>
    <n v="220"/>
  </r>
  <r>
    <x v="14"/>
    <x v="0"/>
    <d v="2013-07-28T00:00:00"/>
    <d v="2013-07-28T00:00:00"/>
    <x v="0"/>
    <d v="2013-07-28T00:00:00"/>
    <x v="6"/>
    <x v="0"/>
    <x v="10"/>
    <x v="6"/>
    <x v="3"/>
    <x v="12"/>
    <x v="40"/>
    <s v="Plafon"/>
    <n v="8"/>
    <s v="un"/>
    <x v="25"/>
    <n v="9.9"/>
    <n v="79.2"/>
  </r>
  <r>
    <x v="14"/>
    <x v="0"/>
    <d v="2013-07-28T00:00:00"/>
    <d v="2013-07-28T00:00:00"/>
    <x v="0"/>
    <d v="2013-07-28T00:00:00"/>
    <x v="6"/>
    <x v="0"/>
    <x v="10"/>
    <x v="6"/>
    <x v="3"/>
    <x v="13"/>
    <x v="41"/>
    <s v="Engate"/>
    <n v="2"/>
    <s v="un"/>
    <x v="26"/>
    <n v="4.0199999999999996"/>
    <n v="8.0399999999999991"/>
  </r>
  <r>
    <x v="14"/>
    <x v="0"/>
    <d v="2013-07-28T00:00:00"/>
    <d v="2013-07-28T00:00:00"/>
    <x v="0"/>
    <d v="2013-07-28T00:00:00"/>
    <x v="6"/>
    <x v="0"/>
    <x v="10"/>
    <x v="6"/>
    <x v="3"/>
    <x v="9"/>
    <x v="42"/>
    <s v="Bota"/>
    <n v="1"/>
    <s v="un"/>
    <x v="27"/>
    <n v="47.6"/>
    <n v="47.6"/>
  </r>
  <r>
    <x v="14"/>
    <x v="0"/>
    <d v="2013-07-28T00:00:00"/>
    <d v="2013-07-28T00:00:00"/>
    <x v="0"/>
    <d v="2013-07-28T00:00:00"/>
    <x v="6"/>
    <x v="0"/>
    <x v="10"/>
    <x v="6"/>
    <x v="3"/>
    <x v="13"/>
    <x v="43"/>
    <s v="Bacia"/>
    <n v="2"/>
    <s v="un"/>
    <x v="28"/>
    <n v="60.54"/>
    <n v="121.08"/>
  </r>
  <r>
    <x v="14"/>
    <x v="0"/>
    <d v="2013-07-28T00:00:00"/>
    <d v="2013-07-28T00:00:00"/>
    <x v="0"/>
    <d v="2013-07-28T00:00:00"/>
    <x v="6"/>
    <x v="0"/>
    <x v="10"/>
    <x v="6"/>
    <x v="3"/>
    <x v="13"/>
    <x v="43"/>
    <s v="Caixa Acoplada"/>
    <n v="2"/>
    <s v="un"/>
    <x v="29"/>
    <n v="109.36"/>
    <n v="218.72"/>
  </r>
  <r>
    <x v="11"/>
    <x v="0"/>
    <d v="2013-07-30T00:00:00"/>
    <d v="2013-07-30T00:00:00"/>
    <x v="0"/>
    <d v="2013-07-30T00:00:00"/>
    <x v="6"/>
    <x v="0"/>
    <x v="34"/>
    <x v="6"/>
    <x v="3"/>
    <x v="10"/>
    <x v="44"/>
    <s v="Calha U"/>
    <n v="50"/>
    <s v="pc"/>
    <x v="30"/>
    <n v="1.7"/>
    <n v="85"/>
  </r>
  <r>
    <x v="13"/>
    <x v="0"/>
    <d v="2013-07-31T00:00:00"/>
    <d v="2013-07-31T00:00:00"/>
    <x v="0"/>
    <d v="2013-07-31T00:00:00"/>
    <x v="6"/>
    <x v="0"/>
    <x v="35"/>
    <x v="6"/>
    <x v="3"/>
    <x v="6"/>
    <x v="30"/>
    <s v="Cimento"/>
    <n v="5"/>
    <s v="sc"/>
    <x v="14"/>
    <n v="20"/>
    <n v="100"/>
  </r>
  <r>
    <x v="11"/>
    <x v="0"/>
    <d v="2013-08-01T00:00:00"/>
    <d v="2013-08-01T00:00:00"/>
    <x v="0"/>
    <d v="2013-08-01T00:00:00"/>
    <x v="7"/>
    <x v="0"/>
    <x v="36"/>
    <x v="7"/>
    <x v="3"/>
    <x v="10"/>
    <x v="45"/>
    <s v="Viga"/>
    <n v="1"/>
    <s v="pc"/>
    <x v="31"/>
    <n v="15"/>
    <n v="15"/>
  </r>
  <r>
    <x v="11"/>
    <x v="0"/>
    <d v="2013-08-01T00:00:00"/>
    <d v="2013-08-01T00:00:00"/>
    <x v="0"/>
    <d v="2013-08-01T00:00:00"/>
    <x v="7"/>
    <x v="0"/>
    <x v="36"/>
    <x v="7"/>
    <x v="3"/>
    <x v="10"/>
    <x v="45"/>
    <s v="Viga"/>
    <n v="2"/>
    <s v="pc"/>
    <x v="32"/>
    <n v="6"/>
    <n v="12"/>
  </r>
  <r>
    <x v="11"/>
    <x v="0"/>
    <d v="2013-08-01T00:00:00"/>
    <d v="2013-08-01T00:00:00"/>
    <x v="0"/>
    <d v="2013-08-01T00:00:00"/>
    <x v="7"/>
    <x v="0"/>
    <x v="36"/>
    <x v="7"/>
    <x v="3"/>
    <x v="10"/>
    <x v="45"/>
    <s v="Viga"/>
    <n v="1"/>
    <s v="pc"/>
    <x v="33"/>
    <n v="45"/>
    <n v="45"/>
  </r>
  <r>
    <x v="11"/>
    <x v="0"/>
    <d v="2013-08-01T00:00:00"/>
    <d v="2013-08-01T00:00:00"/>
    <x v="0"/>
    <d v="2013-08-01T00:00:00"/>
    <x v="7"/>
    <x v="0"/>
    <x v="36"/>
    <x v="7"/>
    <x v="3"/>
    <x v="10"/>
    <x v="45"/>
    <s v="Viga"/>
    <n v="1"/>
    <s v="pc"/>
    <x v="34"/>
    <n v="25"/>
    <n v="25"/>
  </r>
  <r>
    <x v="11"/>
    <x v="0"/>
    <d v="2013-08-01T00:00:00"/>
    <d v="2013-08-01T00:00:00"/>
    <x v="0"/>
    <d v="2013-08-01T00:00:00"/>
    <x v="7"/>
    <x v="0"/>
    <x v="36"/>
    <x v="7"/>
    <x v="3"/>
    <x v="10"/>
    <x v="46"/>
    <s v="Coluna"/>
    <n v="8"/>
    <s v="m"/>
    <x v="35"/>
    <n v="11"/>
    <n v="88"/>
  </r>
  <r>
    <x v="11"/>
    <x v="0"/>
    <d v="2013-08-01T00:00:00"/>
    <d v="2013-08-01T00:00:00"/>
    <x v="0"/>
    <d v="2013-08-01T00:00:00"/>
    <x v="7"/>
    <x v="0"/>
    <x v="36"/>
    <x v="7"/>
    <x v="3"/>
    <x v="10"/>
    <x v="46"/>
    <s v="Trelica"/>
    <n v="15"/>
    <s v="m"/>
    <x v="21"/>
    <n v="4.5"/>
    <n v="67.5"/>
  </r>
  <r>
    <x v="11"/>
    <x v="0"/>
    <d v="2013-08-01T00:00:00"/>
    <d v="2013-08-01T00:00:00"/>
    <x v="0"/>
    <d v="2013-08-01T00:00:00"/>
    <x v="7"/>
    <x v="0"/>
    <x v="36"/>
    <x v="7"/>
    <x v="3"/>
    <x v="6"/>
    <x v="47"/>
    <s v="Tijolo Branco"/>
    <n v="150"/>
    <s v="un"/>
    <x v="36"/>
    <n v="0.18"/>
    <n v="27"/>
  </r>
  <r>
    <x v="11"/>
    <x v="0"/>
    <d v="2013-08-01T00:00:00"/>
    <d v="2013-08-01T00:00:00"/>
    <x v="0"/>
    <d v="2013-08-01T00:00:00"/>
    <x v="7"/>
    <x v="0"/>
    <x v="36"/>
    <x v="7"/>
    <x v="3"/>
    <x v="14"/>
    <x v="48"/>
    <s v="Andaime"/>
    <n v="1"/>
    <s v="vb"/>
    <x v="37"/>
    <n v="180"/>
    <n v="180"/>
  </r>
  <r>
    <x v="15"/>
    <x v="0"/>
    <s v="02/082/013"/>
    <d v="2013-08-02T00:00:00"/>
    <x v="0"/>
    <d v="2013-08-02T00:00:00"/>
    <x v="7"/>
    <x v="0"/>
    <x v="11"/>
    <x v="7"/>
    <x v="3"/>
    <x v="6"/>
    <x v="30"/>
    <s v="Cimento"/>
    <n v="5"/>
    <s v="sc"/>
    <x v="14"/>
    <n v="21"/>
    <n v="105"/>
  </r>
  <r>
    <x v="16"/>
    <x v="0"/>
    <d v="2013-08-05T00:00:00"/>
    <d v="2013-08-05T00:00:00"/>
    <x v="0"/>
    <d v="2013-08-05T00:00:00"/>
    <x v="7"/>
    <x v="0"/>
    <x v="37"/>
    <x v="7"/>
    <x v="3"/>
    <x v="6"/>
    <x v="47"/>
    <s v="Tijolo Branco"/>
    <n v="420"/>
    <s v="un"/>
    <x v="36"/>
    <n v="0.16"/>
    <n v="67.2"/>
  </r>
  <r>
    <x v="17"/>
    <x v="0"/>
    <d v="2013-08-05T00:00:00"/>
    <d v="2013-08-05T00:00:00"/>
    <x v="0"/>
    <d v="2013-08-05T00:00:00"/>
    <x v="7"/>
    <x v="0"/>
    <x v="37"/>
    <x v="7"/>
    <x v="3"/>
    <x v="6"/>
    <x v="30"/>
    <s v="Cimento"/>
    <n v="5"/>
    <s v="sc"/>
    <x v="14"/>
    <n v="21"/>
    <n v="105"/>
  </r>
  <r>
    <x v="11"/>
    <x v="0"/>
    <d v="2013-08-05T00:00:00"/>
    <d v="2013-08-05T00:00:00"/>
    <x v="0"/>
    <d v="2013-08-05T00:00:00"/>
    <x v="7"/>
    <x v="0"/>
    <x v="37"/>
    <x v="7"/>
    <x v="3"/>
    <x v="10"/>
    <x v="49"/>
    <s v="Canaleta"/>
    <n v="110"/>
    <s v="pc"/>
    <x v="38"/>
    <n v="1.4"/>
    <n v="154"/>
  </r>
  <r>
    <x v="11"/>
    <x v="0"/>
    <d v="2013-08-05T00:00:00"/>
    <d v="2013-08-05T00:00:00"/>
    <x v="0"/>
    <d v="2013-08-05T00:00:00"/>
    <x v="7"/>
    <x v="0"/>
    <x v="37"/>
    <x v="7"/>
    <x v="3"/>
    <x v="10"/>
    <x v="45"/>
    <s v="Viga"/>
    <n v="1"/>
    <s v="pc"/>
    <x v="33"/>
    <n v="30"/>
    <n v="30"/>
  </r>
  <r>
    <x v="15"/>
    <x v="0"/>
    <d v="2013-08-06T00:00:00"/>
    <d v="2013-08-06T00:00:00"/>
    <x v="0"/>
    <d v="2013-08-06T00:00:00"/>
    <x v="7"/>
    <x v="0"/>
    <x v="38"/>
    <x v="7"/>
    <x v="3"/>
    <x v="6"/>
    <x v="30"/>
    <s v="Cimento"/>
    <n v="5"/>
    <s v="sc"/>
    <x v="14"/>
    <n v="21"/>
    <n v="105"/>
  </r>
  <r>
    <x v="11"/>
    <x v="0"/>
    <d v="2013-08-07T00:00:00"/>
    <d v="2013-08-08T00:00:00"/>
    <x v="0"/>
    <d v="2013-08-07T00:00:00"/>
    <x v="7"/>
    <x v="0"/>
    <x v="39"/>
    <x v="7"/>
    <x v="3"/>
    <x v="14"/>
    <x v="50"/>
    <s v="Pontalete"/>
    <n v="1"/>
    <s v="vb"/>
    <x v="39"/>
    <n v="144"/>
    <n v="144"/>
  </r>
  <r>
    <x v="7"/>
    <x v="0"/>
    <d v="2013-08-08T00:00:00"/>
    <d v="2013-08-08T00:00:00"/>
    <x v="0"/>
    <d v="2013-08-08T00:00:00"/>
    <x v="7"/>
    <x v="0"/>
    <x v="40"/>
    <x v="7"/>
    <x v="3"/>
    <x v="7"/>
    <x v="51"/>
    <s v="Prego"/>
    <n v="3"/>
    <s v="kg"/>
    <x v="40"/>
    <n v="8"/>
    <n v="24"/>
  </r>
  <r>
    <x v="7"/>
    <x v="0"/>
    <d v="2013-08-08T00:00:00"/>
    <d v="2013-08-08T00:00:00"/>
    <x v="0"/>
    <d v="2013-08-08T00:00:00"/>
    <x v="7"/>
    <x v="0"/>
    <x v="40"/>
    <x v="7"/>
    <x v="3"/>
    <x v="6"/>
    <x v="52"/>
    <s v="Serra"/>
    <n v="1"/>
    <s v="un"/>
    <x v="41"/>
    <n v="4"/>
    <n v="4"/>
  </r>
  <r>
    <x v="7"/>
    <x v="0"/>
    <d v="2013-08-08T00:00:00"/>
    <d v="2013-08-08T00:00:00"/>
    <x v="0"/>
    <d v="2013-08-08T00:00:00"/>
    <x v="7"/>
    <x v="0"/>
    <x v="40"/>
    <x v="7"/>
    <x v="3"/>
    <x v="6"/>
    <x v="53"/>
    <s v="Arame cozido"/>
    <n v="1"/>
    <s v="un"/>
    <x v="42"/>
    <n v="8"/>
    <n v="8"/>
  </r>
  <r>
    <x v="6"/>
    <x v="0"/>
    <d v="2013-08-08T00:00:00"/>
    <d v="2013-08-08T00:00:00"/>
    <x v="0"/>
    <d v="2013-08-08T00:00:00"/>
    <x v="7"/>
    <x v="0"/>
    <x v="40"/>
    <x v="7"/>
    <x v="3"/>
    <x v="6"/>
    <x v="27"/>
    <s v="Areia"/>
    <n v="15"/>
    <s v="m3"/>
    <x v="11"/>
    <n v="20"/>
    <n v="300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43"/>
    <n v="14.9"/>
    <n v="13.214140016672875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44"/>
    <n v="6.9"/>
    <n v="6.11929973926462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6"/>
    <s v="un"/>
    <x v="45"/>
    <n v="0.5"/>
    <n v="2.6605651040280955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Adesivo"/>
    <n v="1"/>
    <s v="un"/>
    <x v="46"/>
    <n v="3.5"/>
    <n v="3.1039926213661113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Adesivo"/>
    <n v="1"/>
    <s v="un"/>
    <x v="47"/>
    <n v="5.9"/>
    <n v="5.2324447045885885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2"/>
    <s v="un"/>
    <x v="48"/>
    <n v="1"/>
    <n v="1.7737100693520638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49"/>
    <n v="3.6"/>
    <n v="3.1926781248337148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50"/>
    <n v="0.5"/>
    <n v="0.44342751733801594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51"/>
    <n v="2.1"/>
    <n v="1.8623955728196668"/>
  </r>
  <r>
    <x v="18"/>
    <x v="0"/>
    <d v="2013-08-08T00:00:00"/>
    <d v="2013-08-08T00:00:00"/>
    <x v="0"/>
    <d v="2013-08-08T00:00:00"/>
    <x v="7"/>
    <x v="0"/>
    <x v="40"/>
    <x v="7"/>
    <x v="3"/>
    <x v="12"/>
    <x v="55"/>
    <s v="Conexao"/>
    <n v="30"/>
    <s v="un"/>
    <x v="52"/>
    <n v="1"/>
    <n v="26.605651040280954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53"/>
    <n v="285.89999999999998"/>
    <n v="253.55185441387749"/>
  </r>
  <r>
    <x v="18"/>
    <x v="0"/>
    <d v="2013-08-08T00:00:00"/>
    <d v="2013-08-08T00:00:00"/>
    <x v="0"/>
    <d v="2013-08-08T00:00:00"/>
    <x v="7"/>
    <x v="0"/>
    <x v="40"/>
    <x v="7"/>
    <x v="3"/>
    <x v="12"/>
    <x v="55"/>
    <s v="Caixa"/>
    <n v="1"/>
    <s v="un"/>
    <x v="54"/>
    <n v="22"/>
    <n v="19.510810762872701"/>
  </r>
  <r>
    <x v="18"/>
    <x v="0"/>
    <d v="2013-08-08T00:00:00"/>
    <d v="2013-08-08T00:00:00"/>
    <x v="0"/>
    <d v="2013-08-08T00:00:00"/>
    <x v="7"/>
    <x v="0"/>
    <x v="40"/>
    <x v="7"/>
    <x v="3"/>
    <x v="12"/>
    <x v="55"/>
    <s v="Caixa"/>
    <n v="8"/>
    <s v="un"/>
    <x v="55"/>
    <n v="3.3"/>
    <n v="23.412972915447238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aixa"/>
    <n v="2"/>
    <s v="un"/>
    <x v="56"/>
    <n v="7.9"/>
    <n v="14.012309547881303"/>
  </r>
  <r>
    <x v="18"/>
    <x v="0"/>
    <d v="2013-08-08T00:00:00"/>
    <d v="2013-08-08T00:00:00"/>
    <x v="0"/>
    <d v="2013-08-08T00:00:00"/>
    <x v="7"/>
    <x v="0"/>
    <x v="40"/>
    <x v="7"/>
    <x v="3"/>
    <x v="12"/>
    <x v="56"/>
    <s v="Conduite"/>
    <n v="100"/>
    <s v="un"/>
    <x v="57"/>
    <n v="1.2"/>
    <n v="106.42260416112381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58"/>
    <n v="0.5"/>
    <n v="0.44342751733801594"/>
  </r>
  <r>
    <x v="18"/>
    <x v="0"/>
    <d v="2013-08-08T00:00:00"/>
    <d v="2013-08-08T00:00:00"/>
    <x v="0"/>
    <d v="2013-08-08T00:00:00"/>
    <x v="7"/>
    <x v="0"/>
    <x v="40"/>
    <x v="7"/>
    <x v="3"/>
    <x v="12"/>
    <x v="57"/>
    <s v="Conector"/>
    <n v="1"/>
    <s v="un"/>
    <x v="59"/>
    <n v="3.4"/>
    <n v="3.0153071178985082"/>
  </r>
  <r>
    <x v="18"/>
    <x v="0"/>
    <d v="2013-08-08T00:00:00"/>
    <d v="2013-08-08T00:00:00"/>
    <x v="0"/>
    <d v="2013-08-08T00:00:00"/>
    <x v="7"/>
    <x v="0"/>
    <x v="40"/>
    <x v="7"/>
    <x v="3"/>
    <x v="12"/>
    <x v="57"/>
    <s v="Conector"/>
    <n v="1"/>
    <s v="un"/>
    <x v="60"/>
    <n v="1.8"/>
    <n v="1.5963390624168574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61"/>
    <n v="8.5"/>
    <n v="7.5382677947462708"/>
  </r>
  <r>
    <x v="18"/>
    <x v="0"/>
    <d v="2013-08-08T00:00:00"/>
    <d v="2013-08-08T00:00:00"/>
    <x v="0"/>
    <d v="2013-08-08T00:00:00"/>
    <x v="7"/>
    <x v="0"/>
    <x v="40"/>
    <x v="7"/>
    <x v="3"/>
    <x v="12"/>
    <x v="58"/>
    <s v="Disjuntor"/>
    <n v="1"/>
    <s v="un"/>
    <x v="62"/>
    <n v="9"/>
    <n v="7.9816953120842866"/>
  </r>
  <r>
    <x v="18"/>
    <x v="0"/>
    <d v="2013-08-08T00:00:00"/>
    <d v="2013-08-08T00:00:00"/>
    <x v="0"/>
    <d v="2013-08-08T00:00:00"/>
    <x v="7"/>
    <x v="0"/>
    <x v="40"/>
    <x v="7"/>
    <x v="3"/>
    <x v="12"/>
    <x v="58"/>
    <s v="Disjuntor"/>
    <n v="1"/>
    <s v="un"/>
    <x v="63"/>
    <n v="9.5"/>
    <n v="8.4251228294223033"/>
  </r>
  <r>
    <x v="18"/>
    <x v="0"/>
    <d v="2013-08-08T00:00:00"/>
    <d v="2013-08-08T00:00:00"/>
    <x v="0"/>
    <d v="2013-08-08T00:00:00"/>
    <x v="7"/>
    <x v="0"/>
    <x v="40"/>
    <x v="7"/>
    <x v="3"/>
    <x v="12"/>
    <x v="58"/>
    <s v="Disjuntor"/>
    <n v="2"/>
    <s v="un"/>
    <x v="64"/>
    <n v="11.9"/>
    <n v="21.107149825289557"/>
  </r>
  <r>
    <x v="18"/>
    <x v="0"/>
    <d v="2013-08-08T00:00:00"/>
    <d v="2013-08-08T00:00:00"/>
    <x v="0"/>
    <d v="2013-08-08T00:00:00"/>
    <x v="7"/>
    <x v="0"/>
    <x v="40"/>
    <x v="7"/>
    <x v="3"/>
    <x v="12"/>
    <x v="58"/>
    <s v="Disjuntor"/>
    <n v="2"/>
    <s v="un"/>
    <x v="63"/>
    <n v="11.9"/>
    <n v="21.107149825289557"/>
  </r>
  <r>
    <x v="18"/>
    <x v="0"/>
    <d v="2013-08-08T00:00:00"/>
    <d v="2013-08-08T00:00:00"/>
    <x v="0"/>
    <d v="2013-08-08T00:00:00"/>
    <x v="7"/>
    <x v="0"/>
    <x v="40"/>
    <x v="7"/>
    <x v="3"/>
    <x v="12"/>
    <x v="59"/>
    <s v="Tomada"/>
    <n v="6"/>
    <s v="un"/>
    <x v="65"/>
    <n v="6.99"/>
    <n v="37.19470015431277"/>
  </r>
  <r>
    <x v="18"/>
    <x v="0"/>
    <d v="2013-08-08T00:00:00"/>
    <d v="2013-08-08T00:00:00"/>
    <x v="0"/>
    <d v="2013-08-08T00:00:00"/>
    <x v="7"/>
    <x v="0"/>
    <x v="40"/>
    <x v="7"/>
    <x v="3"/>
    <x v="12"/>
    <x v="60"/>
    <s v="Condutor"/>
    <n v="300"/>
    <s v="un"/>
    <x v="66"/>
    <n v="0.65"/>
    <n v="172.93673176182619"/>
  </r>
  <r>
    <x v="18"/>
    <x v="0"/>
    <d v="2013-08-08T00:00:00"/>
    <d v="2013-08-08T00:00:00"/>
    <x v="0"/>
    <d v="2013-08-08T00:00:00"/>
    <x v="7"/>
    <x v="0"/>
    <x v="40"/>
    <x v="7"/>
    <x v="3"/>
    <x v="12"/>
    <x v="60"/>
    <s v="Condutor"/>
    <n v="300"/>
    <s v="un"/>
    <x v="67"/>
    <n v="0.85"/>
    <n v="226.14803384238812"/>
  </r>
  <r>
    <x v="18"/>
    <x v="0"/>
    <d v="2013-08-08T00:00:00"/>
    <d v="2013-08-08T00:00:00"/>
    <x v="0"/>
    <d v="2013-08-08T00:00:00"/>
    <x v="7"/>
    <x v="0"/>
    <x v="40"/>
    <x v="7"/>
    <x v="3"/>
    <x v="12"/>
    <x v="60"/>
    <s v="Condutor"/>
    <n v="80"/>
    <s v="un"/>
    <x v="68"/>
    <n v="1.99"/>
    <n v="141.18732152042426"/>
  </r>
  <r>
    <x v="18"/>
    <x v="0"/>
    <d v="2013-08-08T00:00:00"/>
    <d v="2013-08-08T00:00:00"/>
    <x v="0"/>
    <d v="2013-08-08T00:00:00"/>
    <x v="7"/>
    <x v="0"/>
    <x v="40"/>
    <x v="7"/>
    <x v="3"/>
    <x v="12"/>
    <x v="60"/>
    <s v="Condutor"/>
    <n v="36"/>
    <s v="un"/>
    <x v="69"/>
    <n v="2.6"/>
    <n v="83.009631245676587"/>
  </r>
  <r>
    <x v="18"/>
    <x v="0"/>
    <d v="2013-08-08T00:00:00"/>
    <d v="2013-08-08T00:00:00"/>
    <x v="0"/>
    <d v="2013-08-08T00:00:00"/>
    <x v="7"/>
    <x v="0"/>
    <x v="40"/>
    <x v="7"/>
    <x v="3"/>
    <x v="12"/>
    <x v="61"/>
    <s v="Fita Isolante"/>
    <n v="2"/>
    <s v="un"/>
    <x v="70"/>
    <n v="6"/>
    <n v="10.642260416112382"/>
  </r>
  <r>
    <x v="18"/>
    <x v="0"/>
    <d v="2013-08-08T00:00:00"/>
    <d v="2013-08-08T00:00:00"/>
    <x v="0"/>
    <d v="2013-08-08T00:00:00"/>
    <x v="7"/>
    <x v="0"/>
    <x v="40"/>
    <x v="7"/>
    <x v="3"/>
    <x v="12"/>
    <x v="62"/>
    <s v="Haste de Cobre"/>
    <n v="1"/>
    <s v="un"/>
    <x v="71"/>
    <n v="12.9"/>
    <n v="11.44042994732081"/>
  </r>
  <r>
    <x v="18"/>
    <x v="0"/>
    <d v="2013-08-08T00:00:00"/>
    <d v="2013-08-08T00:00:00"/>
    <x v="0"/>
    <d v="2013-08-08T00:00:00"/>
    <x v="7"/>
    <x v="0"/>
    <x v="40"/>
    <x v="7"/>
    <x v="3"/>
    <x v="12"/>
    <x v="63"/>
    <s v="Interruptor"/>
    <n v="2"/>
    <s v="un"/>
    <x v="72"/>
    <n v="16.899999999999999"/>
    <n v="29.975700172049873"/>
  </r>
  <r>
    <x v="18"/>
    <x v="0"/>
    <d v="2013-08-08T00:00:00"/>
    <d v="2013-08-08T00:00:00"/>
    <x v="0"/>
    <d v="2013-08-08T00:00:00"/>
    <x v="7"/>
    <x v="0"/>
    <x v="40"/>
    <x v="7"/>
    <x v="3"/>
    <x v="12"/>
    <x v="63"/>
    <s v="Interruptor"/>
    <n v="1"/>
    <s v="un"/>
    <x v="73"/>
    <n v="5.2"/>
    <n v="4.6116461803153657"/>
  </r>
  <r>
    <x v="18"/>
    <x v="0"/>
    <d v="2013-08-08T00:00:00"/>
    <d v="2013-08-08T00:00:00"/>
    <x v="0"/>
    <d v="2013-08-08T00:00:00"/>
    <x v="7"/>
    <x v="0"/>
    <x v="40"/>
    <x v="7"/>
    <x v="3"/>
    <x v="12"/>
    <x v="63"/>
    <s v="Interruptor"/>
    <n v="2"/>
    <s v="un"/>
    <x v="74"/>
    <n v="8.9"/>
    <n v="15.786019617233368"/>
  </r>
  <r>
    <x v="18"/>
    <x v="0"/>
    <d v="2013-08-08T00:00:00"/>
    <d v="2013-08-08T00:00:00"/>
    <x v="0"/>
    <d v="2013-08-08T00:00:00"/>
    <x v="7"/>
    <x v="0"/>
    <x v="40"/>
    <x v="7"/>
    <x v="3"/>
    <x v="12"/>
    <x v="63"/>
    <s v="Interruptor"/>
    <n v="2"/>
    <s v="un"/>
    <x v="75"/>
    <n v="3.5"/>
    <n v="6.2079852427322226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2"/>
    <s v="un"/>
    <x v="76"/>
    <n v="3.9"/>
    <n v="6.917469270473048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10"/>
    <s v="un"/>
    <x v="77"/>
    <n v="1"/>
    <n v="8.8685503467603191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5"/>
    <s v="un"/>
    <x v="78"/>
    <n v="0.6"/>
    <n v="2.6605651040280955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5"/>
    <s v="un"/>
    <x v="79"/>
    <n v="0.7"/>
    <n v="3.1039926213661113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80"/>
    <n v="1.6"/>
    <n v="1.4189680554816511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1"/>
    <s v="un"/>
    <x v="81"/>
    <n v="3"/>
    <n v="29.266216144309052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4"/>
    <s v="un"/>
    <x v="82"/>
    <n v="3.9"/>
    <n v="13.834938540946096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2"/>
    <s v="un"/>
    <x v="83"/>
    <n v="1"/>
    <n v="1.7737100693520638"/>
  </r>
  <r>
    <x v="18"/>
    <x v="0"/>
    <d v="2013-08-08T00:00:00"/>
    <d v="2013-08-08T00:00:00"/>
    <x v="0"/>
    <d v="2013-08-08T00:00:00"/>
    <x v="7"/>
    <x v="0"/>
    <x v="40"/>
    <x v="7"/>
    <x v="3"/>
    <x v="12"/>
    <x v="64"/>
    <s v="Placa Cega"/>
    <n v="1"/>
    <s v="un"/>
    <x v="84"/>
    <n v="1.5"/>
    <n v="1.3302825520140478"/>
  </r>
  <r>
    <x v="18"/>
    <x v="0"/>
    <d v="2013-08-08T00:00:00"/>
    <d v="2013-08-08T00:00:00"/>
    <x v="0"/>
    <d v="2013-08-08T00:00:00"/>
    <x v="7"/>
    <x v="0"/>
    <x v="40"/>
    <x v="7"/>
    <x v="3"/>
    <x v="7"/>
    <x v="51"/>
    <s v="Prego"/>
    <n v="1"/>
    <s v="un"/>
    <x v="85"/>
    <n v="9.9"/>
    <n v="8.7798648432927155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Registro"/>
    <n v="1"/>
    <s v="un"/>
    <x v="86"/>
    <n v="16.899999999999999"/>
    <n v="14.987850086024936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Registro"/>
    <n v="2"/>
    <s v="un"/>
    <x v="87"/>
    <n v="35.9"/>
    <n v="63.676191489739082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Registro"/>
    <n v="2"/>
    <s v="un"/>
    <x v="88"/>
    <n v="26.9"/>
    <n v="47.712800865570507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2"/>
    <s v="un"/>
    <x v="89"/>
    <n v="4.5"/>
    <n v="7.9816953120842866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2"/>
    <s v="un"/>
    <x v="90"/>
    <n v="8.9"/>
    <n v="15.786019617233368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Conexao"/>
    <n v="1"/>
    <s v="un"/>
    <x v="91"/>
    <n v="4.9000000000000004"/>
    <n v="4.345589669912556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3"/>
    <s v="un"/>
    <x v="92"/>
    <n v="1"/>
    <n v="2.6605651040280955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Conexao"/>
    <n v="1"/>
    <s v="un"/>
    <x v="93"/>
    <n v="4.7"/>
    <n v="4.1682186629773499"/>
  </r>
  <r>
    <x v="18"/>
    <x v="0"/>
    <d v="2013-08-08T00:00:00"/>
    <d v="2013-08-08T00:00:00"/>
    <x v="0"/>
    <d v="2013-08-08T00:00:00"/>
    <x v="7"/>
    <x v="0"/>
    <x v="40"/>
    <x v="7"/>
    <x v="3"/>
    <x v="12"/>
    <x v="59"/>
    <s v="Tomada"/>
    <n v="15"/>
    <s v="un"/>
    <x v="94"/>
    <n v="5.2"/>
    <n v="69.174692704730489"/>
  </r>
  <r>
    <x v="18"/>
    <x v="0"/>
    <d v="2013-08-08T00:00:00"/>
    <d v="2013-08-08T00:00:00"/>
    <x v="0"/>
    <d v="2013-08-08T00:00:00"/>
    <x v="7"/>
    <x v="0"/>
    <x v="40"/>
    <x v="7"/>
    <x v="3"/>
    <x v="12"/>
    <x v="59"/>
    <s v="Tomada"/>
    <n v="1"/>
    <s v="un"/>
    <x v="95"/>
    <n v="7.9"/>
    <n v="7.0061547739406516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Tubo"/>
    <n v="14"/>
    <s v="un"/>
    <x v="96"/>
    <n v="8.5"/>
    <n v="105.53574912644778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Tubo"/>
    <n v="20"/>
    <s v="un"/>
    <x v="97"/>
    <n v="1.8"/>
    <n v="31.926781248337146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Tubo"/>
    <n v="18"/>
    <s v="un"/>
    <x v="98"/>
    <n v="2.8"/>
    <n v="44.697493747672006"/>
  </r>
  <r>
    <x v="18"/>
    <x v="0"/>
    <d v="2013-08-08T00:00:00"/>
    <d v="2013-08-08T00:00:00"/>
    <x v="0"/>
    <d v="2013-08-08T00:00:00"/>
    <x v="7"/>
    <x v="0"/>
    <x v="40"/>
    <x v="7"/>
    <x v="3"/>
    <x v="13"/>
    <x v="41"/>
    <s v="Tubo"/>
    <n v="4"/>
    <s v="un"/>
    <x v="99"/>
    <n v="5.9"/>
    <n v="20.929778818354354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Tubo"/>
    <n v="16"/>
    <s v="un"/>
    <x v="100"/>
    <n v="3.2"/>
    <n v="45.406977775412834"/>
  </r>
  <r>
    <x v="18"/>
    <x v="0"/>
    <d v="2013-08-08T00:00:00"/>
    <d v="2013-08-08T00:00:00"/>
    <x v="0"/>
    <d v="2013-08-08T00:00:00"/>
    <x v="7"/>
    <x v="0"/>
    <x v="40"/>
    <x v="7"/>
    <x v="3"/>
    <x v="13"/>
    <x v="54"/>
    <s v="Tubo"/>
    <n v="1"/>
    <s v="un"/>
    <x v="101"/>
    <n v="9.8000000000000007"/>
    <n v="8.691179339825112"/>
  </r>
  <r>
    <x v="8"/>
    <x v="0"/>
    <d v="2013-08-09T00:00:00"/>
    <d v="2013-08-09T00:00:00"/>
    <x v="0"/>
    <d v="2013-08-09T00:00:00"/>
    <x v="7"/>
    <x v="0"/>
    <x v="12"/>
    <x v="7"/>
    <x v="3"/>
    <x v="7"/>
    <x v="65"/>
    <s v="Caibro"/>
    <n v="321"/>
    <s v="m"/>
    <x v="102"/>
    <n v="2.71"/>
    <n v="869.91"/>
  </r>
  <r>
    <x v="19"/>
    <x v="0"/>
    <d v="2013-08-09T00:00:00"/>
    <d v="2013-08-09T00:00:00"/>
    <x v="0"/>
    <d v="2013-08-09T00:00:00"/>
    <x v="7"/>
    <x v="0"/>
    <x v="41"/>
    <x v="8"/>
    <x v="3"/>
    <x v="6"/>
    <x v="30"/>
    <s v="Cimento"/>
    <n v="50"/>
    <s v="sc"/>
    <x v="14"/>
    <n v="19.5"/>
    <n v="975"/>
  </r>
  <r>
    <x v="20"/>
    <x v="0"/>
    <d v="2013-08-10T00:00:00"/>
    <d v="2013-08-10T00:00:00"/>
    <x v="0"/>
    <d v="2013-09-20T00:00:00"/>
    <x v="8"/>
    <x v="0"/>
    <x v="41"/>
    <x v="8"/>
    <x v="3"/>
    <x v="14"/>
    <x v="66"/>
    <s v="Betoneira"/>
    <n v="1"/>
    <s v="vb"/>
    <x v="103"/>
    <n v="384.85"/>
    <n v="384.85"/>
  </r>
  <r>
    <x v="21"/>
    <x v="0"/>
    <d v="2013-08-11T00:00:00"/>
    <d v="2013-08-21T00:00:00"/>
    <x v="0"/>
    <d v="2013-08-11T00:00:00"/>
    <x v="7"/>
    <x v="0"/>
    <x v="42"/>
    <x v="7"/>
    <x v="3"/>
    <x v="15"/>
    <x v="67"/>
    <s v="Ceramica"/>
    <n v="140"/>
    <s v="m"/>
    <x v="104"/>
    <n v="11.6"/>
    <n v="1624"/>
  </r>
  <r>
    <x v="21"/>
    <x v="0"/>
    <d v="2013-08-11T00:00:00"/>
    <d v="2013-08-11T00:00:00"/>
    <x v="0"/>
    <d v="2013-08-11T00:00:00"/>
    <x v="7"/>
    <x v="0"/>
    <x v="42"/>
    <x v="7"/>
    <x v="3"/>
    <x v="8"/>
    <x v="68"/>
    <s v="Fechadura"/>
    <n v="2"/>
    <s v="pc"/>
    <x v="105"/>
    <n v="24.12"/>
    <n v="48.24"/>
  </r>
  <r>
    <x v="21"/>
    <x v="0"/>
    <d v="2013-08-11T00:00:00"/>
    <d v="2013-08-11T00:00:00"/>
    <x v="0"/>
    <d v="2013-08-11T00:00:00"/>
    <x v="7"/>
    <x v="0"/>
    <x v="42"/>
    <x v="7"/>
    <x v="3"/>
    <x v="8"/>
    <x v="68"/>
    <s v="Fechadura"/>
    <n v="2"/>
    <s v="pc"/>
    <x v="105"/>
    <n v="24.12"/>
    <n v="48.24"/>
  </r>
  <r>
    <x v="21"/>
    <x v="0"/>
    <d v="2013-08-11T00:00:00"/>
    <d v="2013-08-11T00:00:00"/>
    <x v="0"/>
    <d v="2013-08-11T00:00:00"/>
    <x v="7"/>
    <x v="0"/>
    <x v="42"/>
    <x v="7"/>
    <x v="3"/>
    <x v="8"/>
    <x v="68"/>
    <s v="Fechadura"/>
    <n v="1"/>
    <s v="pc"/>
    <x v="105"/>
    <n v="38.07"/>
    <n v="38.07"/>
  </r>
  <r>
    <x v="21"/>
    <x v="0"/>
    <d v="2013-08-11T00:00:00"/>
    <d v="2013-08-11T00:00:00"/>
    <x v="0"/>
    <d v="2013-08-11T00:00:00"/>
    <x v="7"/>
    <x v="0"/>
    <x v="42"/>
    <x v="7"/>
    <x v="3"/>
    <x v="8"/>
    <x v="68"/>
    <s v="Fechadura"/>
    <n v="1"/>
    <s v="pc"/>
    <x v="105"/>
    <n v="29.48"/>
    <n v="29.48"/>
  </r>
  <r>
    <x v="21"/>
    <x v="0"/>
    <d v="2013-08-11T00:00:00"/>
    <d v="2013-08-11T00:00:00"/>
    <x v="0"/>
    <d v="2013-08-11T00:00:00"/>
    <x v="7"/>
    <x v="0"/>
    <x v="42"/>
    <x v="7"/>
    <x v="3"/>
    <x v="12"/>
    <x v="63"/>
    <s v="Interruptor"/>
    <n v="3"/>
    <s v="pc"/>
    <x v="106"/>
    <n v="12.92"/>
    <n v="38.76"/>
  </r>
  <r>
    <x v="21"/>
    <x v="0"/>
    <d v="2013-08-11T00:00:00"/>
    <d v="2013-08-11T00:00:00"/>
    <x v="0"/>
    <d v="2013-08-11T00:00:00"/>
    <x v="7"/>
    <x v="0"/>
    <x v="42"/>
    <x v="7"/>
    <x v="3"/>
    <x v="9"/>
    <x v="69"/>
    <s v="Chave Teste"/>
    <n v="1"/>
    <s v="pc"/>
    <x v="107"/>
    <n v="11.9"/>
    <n v="11.9"/>
  </r>
  <r>
    <x v="21"/>
    <x v="0"/>
    <d v="2013-08-11T00:00:00"/>
    <d v="2013-08-11T00:00:00"/>
    <x v="0"/>
    <d v="2013-08-11T00:00:00"/>
    <x v="7"/>
    <x v="0"/>
    <x v="42"/>
    <x v="7"/>
    <x v="3"/>
    <x v="8"/>
    <x v="70"/>
    <s v="Dobradica"/>
    <n v="4"/>
    <s v="pc"/>
    <x v="108"/>
    <n v="12.12"/>
    <n v="48.48"/>
  </r>
  <r>
    <x v="21"/>
    <x v="0"/>
    <d v="2013-08-11T00:00:00"/>
    <d v="2013-08-11T00:00:00"/>
    <x v="0"/>
    <d v="2013-08-11T00:00:00"/>
    <x v="7"/>
    <x v="0"/>
    <x v="42"/>
    <x v="7"/>
    <x v="3"/>
    <x v="8"/>
    <x v="70"/>
    <s v="Dobradica"/>
    <n v="1"/>
    <s v="pc"/>
    <x v="109"/>
    <n v="18.09"/>
    <n v="18.09"/>
  </r>
  <r>
    <x v="22"/>
    <x v="0"/>
    <d v="2013-08-11T00:00:00"/>
    <d v="2013-10-17T00:00:00"/>
    <x v="0"/>
    <d v="2013-10-17T00:00:00"/>
    <x v="9"/>
    <x v="0"/>
    <x v="43"/>
    <x v="9"/>
    <x v="3"/>
    <x v="8"/>
    <x v="71"/>
    <s v="Portao"/>
    <n v="1"/>
    <s v="pc"/>
    <x v="110"/>
    <n v="830"/>
    <n v="830"/>
  </r>
  <r>
    <x v="23"/>
    <x v="0"/>
    <d v="2013-11-05T00:00:00"/>
    <d v="2013-11-05T00:00:00"/>
    <x v="0"/>
    <d v="2013-11-20T00:00:00"/>
    <x v="10"/>
    <x v="0"/>
    <x v="44"/>
    <x v="10"/>
    <x v="3"/>
    <x v="16"/>
    <x v="72"/>
    <s v="Tinta"/>
    <n v="1"/>
    <s v="vb"/>
    <x v="111"/>
    <n v="583"/>
    <n v="583"/>
  </r>
  <r>
    <x v="24"/>
    <x v="0"/>
    <d v="2013-08-14T00:00:00"/>
    <d v="2013-08-20T00:00:00"/>
    <x v="0"/>
    <d v="2013-08-20T00:00:00"/>
    <x v="7"/>
    <x v="0"/>
    <x v="45"/>
    <x v="7"/>
    <x v="3"/>
    <x v="7"/>
    <x v="73"/>
    <s v="Telha"/>
    <n v="3500"/>
    <s v="un"/>
    <x v="112"/>
    <n v="0.33"/>
    <n v="1155"/>
  </r>
  <r>
    <x v="8"/>
    <x v="0"/>
    <d v="2013-08-13T00:00:00"/>
    <d v="2013-08-14T00:00:00"/>
    <x v="0"/>
    <d v="2013-08-13T00:00:00"/>
    <x v="7"/>
    <x v="0"/>
    <x v="46"/>
    <x v="7"/>
    <x v="3"/>
    <x v="7"/>
    <x v="74"/>
    <s v="LINHA 3/5"/>
    <n v="30.5"/>
    <s v="m"/>
    <x v="113"/>
    <n v="9.8849999999999998"/>
    <n v="301.49250000000001"/>
  </r>
  <r>
    <x v="8"/>
    <x v="0"/>
    <d v="2013-08-13T00:00:00"/>
    <d v="2013-08-14T00:00:00"/>
    <x v="0"/>
    <d v="2013-08-13T00:00:00"/>
    <x v="7"/>
    <x v="0"/>
    <x v="46"/>
    <x v="7"/>
    <x v="3"/>
    <x v="7"/>
    <x v="74"/>
    <s v="LINHA 3/8"/>
    <n v="26"/>
    <s v="m"/>
    <x v="114"/>
    <n v="16.8"/>
    <n v="436.8"/>
  </r>
  <r>
    <x v="8"/>
    <x v="0"/>
    <d v="2013-08-13T00:00:00"/>
    <d v="2013-08-14T00:00:00"/>
    <x v="0"/>
    <d v="2013-08-13T00:00:00"/>
    <x v="7"/>
    <x v="0"/>
    <x v="46"/>
    <x v="7"/>
    <x v="3"/>
    <x v="7"/>
    <x v="75"/>
    <s v="BARROTE"/>
    <n v="34.5"/>
    <s v="m"/>
    <x v="115"/>
    <n v="5.8"/>
    <n v="200.1"/>
  </r>
  <r>
    <x v="8"/>
    <x v="0"/>
    <d v="2013-08-13T00:00:00"/>
    <d v="2013-08-14T00:00:00"/>
    <x v="0"/>
    <d v="2013-08-13T00:00:00"/>
    <x v="7"/>
    <x v="0"/>
    <x v="46"/>
    <x v="7"/>
    <x v="3"/>
    <x v="7"/>
    <x v="76"/>
    <s v="RIPA"/>
    <n v="250"/>
    <s v="m"/>
    <x v="116"/>
    <n v="1.2749999999999999"/>
    <n v="318.75"/>
  </r>
  <r>
    <x v="25"/>
    <x v="0"/>
    <d v="2013-10-18T00:00:00"/>
    <d v="2013-10-18T00:00:00"/>
    <x v="0"/>
    <d v="2013-10-18T00:00:00"/>
    <x v="9"/>
    <x v="0"/>
    <x v="47"/>
    <x v="9"/>
    <x v="3"/>
    <x v="13"/>
    <x v="43"/>
    <s v="GRANITO"/>
    <n v="1"/>
    <s v="vb"/>
    <x v="117"/>
    <n v="500"/>
    <n v="500"/>
  </r>
  <r>
    <x v="26"/>
    <x v="0"/>
    <d v="2013-09-05T00:00:00"/>
    <d v="2013-09-05T00:00:00"/>
    <x v="0"/>
    <d v="2013-09-05T00:00:00"/>
    <x v="8"/>
    <x v="0"/>
    <x v="48"/>
    <x v="8"/>
    <x v="3"/>
    <x v="6"/>
    <x v="30"/>
    <s v="Cimento"/>
    <n v="5"/>
    <s v="sc"/>
    <x v="14"/>
    <n v="21"/>
    <n v="105"/>
  </r>
  <r>
    <x v="27"/>
    <x v="1"/>
    <d v="2013-09-05T00:00:00"/>
    <d v="2013-09-01T00:00:00"/>
    <x v="0"/>
    <d v="2013-09-01T00:00:00"/>
    <x v="8"/>
    <x v="0"/>
    <x v="49"/>
    <x v="8"/>
    <x v="3"/>
    <x v="6"/>
    <x v="77"/>
    <s v="Gesso"/>
    <n v="30"/>
    <s v="sc"/>
    <x v="118"/>
    <n v="11.5"/>
    <n v="345"/>
  </r>
  <r>
    <x v="26"/>
    <x v="2"/>
    <d v="2013-09-09T00:00:00"/>
    <d v="2013-09-09T00:00:00"/>
    <x v="0"/>
    <d v="2013-09-09T00:00:00"/>
    <x v="8"/>
    <x v="0"/>
    <x v="41"/>
    <x v="8"/>
    <x v="3"/>
    <x v="6"/>
    <x v="30"/>
    <s v="Cimento"/>
    <n v="5"/>
    <s v="sc"/>
    <x v="14"/>
    <n v="21"/>
    <n v="105"/>
  </r>
  <r>
    <x v="10"/>
    <x v="3"/>
    <d v="2013-09-11T00:00:00"/>
    <d v="2013-09-11T00:00:00"/>
    <x v="0"/>
    <d v="2013-09-11T00:00:00"/>
    <x v="8"/>
    <x v="0"/>
    <x v="50"/>
    <x v="8"/>
    <x v="3"/>
    <x v="13"/>
    <x v="54"/>
    <s v="Luva"/>
    <n v="1"/>
    <s v="un"/>
    <x v="119"/>
    <n v="2.5"/>
    <n v="2.5"/>
  </r>
  <r>
    <x v="10"/>
    <x v="3"/>
    <d v="2013-09-11T00:00:00"/>
    <d v="2013-09-11T00:00:00"/>
    <x v="0"/>
    <d v="2013-09-11T00:00:00"/>
    <x v="8"/>
    <x v="0"/>
    <x v="50"/>
    <x v="8"/>
    <x v="3"/>
    <x v="13"/>
    <x v="54"/>
    <s v="Tubo"/>
    <n v="2"/>
    <s v="m"/>
    <x v="101"/>
    <n v="5.65"/>
    <n v="11.3"/>
  </r>
  <r>
    <x v="10"/>
    <x v="4"/>
    <d v="2013-09-11T00:00:00"/>
    <d v="2013-09-11T00:00:00"/>
    <x v="0"/>
    <d v="2013-09-11T00:00:00"/>
    <x v="8"/>
    <x v="0"/>
    <x v="50"/>
    <x v="8"/>
    <x v="3"/>
    <x v="13"/>
    <x v="41"/>
    <s v="Lixa "/>
    <n v="5"/>
    <s v="un"/>
    <x v="120"/>
    <n v="2.2999999999999998"/>
    <n v="11.5"/>
  </r>
  <r>
    <x v="10"/>
    <x v="5"/>
    <d v="2013-09-11T00:00:00"/>
    <d v="2013-09-11T00:00:00"/>
    <x v="0"/>
    <d v="2013-09-11T00:00:00"/>
    <x v="8"/>
    <x v="0"/>
    <x v="50"/>
    <x v="8"/>
    <x v="3"/>
    <x v="9"/>
    <x v="78"/>
    <s v="Disco"/>
    <n v="1"/>
    <s v="un"/>
    <x v="121"/>
    <n v="9.5500000000000007"/>
    <n v="9.5500000000000007"/>
  </r>
  <r>
    <x v="28"/>
    <x v="6"/>
    <d v="2013-09-16T00:00:00"/>
    <d v="2013-09-16T00:00:00"/>
    <x v="0"/>
    <d v="2013-09-16T00:00:00"/>
    <x v="8"/>
    <x v="0"/>
    <x v="51"/>
    <x v="8"/>
    <x v="3"/>
    <x v="6"/>
    <x v="30"/>
    <s v="Cimento"/>
    <n v="5"/>
    <s v="un"/>
    <x v="14"/>
    <n v="22"/>
    <n v="110"/>
  </r>
  <r>
    <x v="10"/>
    <x v="7"/>
    <d v="2013-09-18T00:00:00"/>
    <d v="2013-09-18T00:00:00"/>
    <x v="0"/>
    <d v="2013-09-18T00:00:00"/>
    <x v="8"/>
    <x v="0"/>
    <x v="52"/>
    <x v="8"/>
    <x v="3"/>
    <x v="13"/>
    <x v="54"/>
    <s v="Conexao"/>
    <n v="4"/>
    <s v="un"/>
    <x v="77"/>
    <n v="0.8"/>
    <n v="3.2"/>
  </r>
  <r>
    <x v="10"/>
    <x v="7"/>
    <d v="2013-09-18T00:00:00"/>
    <d v="2013-09-18T00:00:00"/>
    <x v="0"/>
    <d v="2013-09-18T00:00:00"/>
    <x v="8"/>
    <x v="0"/>
    <x v="52"/>
    <x v="8"/>
    <x v="3"/>
    <x v="13"/>
    <x v="54"/>
    <s v="Conexao"/>
    <n v="1"/>
    <s v="un"/>
    <x v="122"/>
    <n v="1.5"/>
    <n v="1.5"/>
  </r>
  <r>
    <x v="10"/>
    <x v="7"/>
    <d v="2013-09-18T00:00:00"/>
    <d v="2013-09-18T00:00:00"/>
    <x v="0"/>
    <d v="2013-09-18T00:00:00"/>
    <x v="8"/>
    <x v="0"/>
    <x v="52"/>
    <x v="8"/>
    <x v="3"/>
    <x v="13"/>
    <x v="54"/>
    <s v="Conexao"/>
    <n v="1"/>
    <s v="m"/>
    <x v="123"/>
    <n v="8.9700000000000006"/>
    <n v="8.9700000000000006"/>
  </r>
  <r>
    <x v="28"/>
    <x v="6"/>
    <d v="2013-09-19T00:00:00"/>
    <d v="2013-09-19T00:00:00"/>
    <x v="0"/>
    <d v="2013-09-29T00:00:00"/>
    <x v="8"/>
    <x v="0"/>
    <x v="53"/>
    <x v="8"/>
    <x v="3"/>
    <x v="12"/>
    <x v="79"/>
    <s v="Roldana de Porcelana"/>
    <n v="1"/>
    <s v="un"/>
    <x v="124"/>
    <n v="18"/>
    <n v="18"/>
  </r>
  <r>
    <x v="29"/>
    <x v="6"/>
    <d v="2013-09-19T00:00:00"/>
    <d v="2013-09-19T00:00:00"/>
    <x v="0"/>
    <d v="2013-09-19T00:00:00"/>
    <x v="8"/>
    <x v="0"/>
    <x v="54"/>
    <x v="8"/>
    <x v="3"/>
    <x v="6"/>
    <x v="30"/>
    <s v="Cimento"/>
    <n v="5"/>
    <s v="un"/>
    <x v="14"/>
    <n v="21"/>
    <n v="105"/>
  </r>
  <r>
    <x v="28"/>
    <x v="8"/>
    <d v="2013-09-23T00:00:00"/>
    <d v="2013-09-23T00:00:00"/>
    <x v="0"/>
    <d v="2013-09-23T00:00:00"/>
    <x v="8"/>
    <x v="0"/>
    <x v="55"/>
    <x v="8"/>
    <x v="3"/>
    <x v="12"/>
    <x v="55"/>
    <s v="Caixa 4x2 "/>
    <n v="4"/>
    <s v="un"/>
    <x v="52"/>
    <n v="1"/>
    <n v="4"/>
  </r>
  <r>
    <x v="28"/>
    <x v="8"/>
    <d v="2013-09-23T00:00:00"/>
    <d v="2013-09-23T00:00:00"/>
    <x v="0"/>
    <d v="2013-09-23T00:00:00"/>
    <x v="8"/>
    <x v="0"/>
    <x v="55"/>
    <x v="8"/>
    <x v="3"/>
    <x v="12"/>
    <x v="80"/>
    <s v="Guia Fio "/>
    <n v="1"/>
    <s v="un"/>
    <x v="125"/>
    <n v="4.5"/>
    <n v="4.5"/>
  </r>
  <r>
    <x v="28"/>
    <x v="8"/>
    <d v="2013-09-23T00:00:00"/>
    <d v="2013-09-23T00:00:00"/>
    <x v="0"/>
    <d v="2013-09-23T00:00:00"/>
    <x v="8"/>
    <x v="0"/>
    <x v="55"/>
    <x v="8"/>
    <x v="3"/>
    <x v="9"/>
    <x v="78"/>
    <s v="Disco"/>
    <n v="1"/>
    <s v="un"/>
    <x v="121"/>
    <n v="11.5"/>
    <n v="11.5"/>
  </r>
  <r>
    <x v="29"/>
    <x v="9"/>
    <d v="2013-09-23T00:00:00"/>
    <d v="2013-09-23T00:00:00"/>
    <x v="0"/>
    <d v="2013-09-23T00:00:00"/>
    <x v="8"/>
    <x v="0"/>
    <x v="55"/>
    <x v="8"/>
    <x v="3"/>
    <x v="6"/>
    <x v="30"/>
    <s v="Cimento"/>
    <n v="5"/>
    <s v="un"/>
    <x v="14"/>
    <n v="21"/>
    <n v="105"/>
  </r>
  <r>
    <x v="10"/>
    <x v="10"/>
    <d v="2013-09-24T00:00:00"/>
    <d v="2013-09-24T00:00:00"/>
    <x v="0"/>
    <d v="2013-09-24T00:00:00"/>
    <x v="8"/>
    <x v="0"/>
    <x v="56"/>
    <x v="8"/>
    <x v="3"/>
    <x v="13"/>
    <x v="41"/>
    <s v="Conexao"/>
    <n v="4"/>
    <s v="un"/>
    <x v="78"/>
    <n v="0.5"/>
    <n v="2"/>
  </r>
  <r>
    <x v="10"/>
    <x v="10"/>
    <d v="2013-09-24T00:00:00"/>
    <d v="2013-09-24T00:00:00"/>
    <x v="0"/>
    <d v="2013-09-24T00:00:00"/>
    <x v="8"/>
    <x v="0"/>
    <x v="56"/>
    <x v="8"/>
    <x v="3"/>
    <x v="13"/>
    <x v="41"/>
    <s v="Conexao"/>
    <n v="1"/>
    <s v="un"/>
    <x v="126"/>
    <n v="3"/>
    <n v="3"/>
  </r>
  <r>
    <x v="10"/>
    <x v="10"/>
    <d v="2013-09-24T00:00:00"/>
    <d v="2013-09-24T00:00:00"/>
    <x v="0"/>
    <d v="2013-09-24T00:00:00"/>
    <x v="8"/>
    <x v="0"/>
    <x v="56"/>
    <x v="8"/>
    <x v="3"/>
    <x v="13"/>
    <x v="41"/>
    <s v="Conexao"/>
    <n v="2"/>
    <s v="un"/>
    <x v="127"/>
    <n v="0.6"/>
    <n v="1.2"/>
  </r>
  <r>
    <x v="10"/>
    <x v="10"/>
    <d v="2013-09-24T00:00:00"/>
    <d v="2013-09-24T00:00:00"/>
    <x v="0"/>
    <d v="2013-09-24T00:00:00"/>
    <x v="8"/>
    <x v="0"/>
    <x v="56"/>
    <x v="8"/>
    <x v="3"/>
    <x v="13"/>
    <x v="41"/>
    <s v="Conexao"/>
    <n v="1"/>
    <s v="un"/>
    <x v="128"/>
    <n v="2.8"/>
    <n v="2.8"/>
  </r>
  <r>
    <x v="10"/>
    <x v="10"/>
    <d v="2013-09-24T00:00:00"/>
    <d v="2013-09-24T00:00:00"/>
    <x v="0"/>
    <d v="2013-09-24T00:00:00"/>
    <x v="8"/>
    <x v="0"/>
    <x v="56"/>
    <x v="8"/>
    <x v="3"/>
    <x v="13"/>
    <x v="41"/>
    <s v="Conexao"/>
    <n v="1"/>
    <s v="un"/>
    <x v="129"/>
    <n v="5.4"/>
    <n v="5.4"/>
  </r>
  <r>
    <x v="10"/>
    <x v="11"/>
    <d v="2013-09-26T00:00:00"/>
    <d v="2013-09-26T00:00:00"/>
    <x v="0"/>
    <d v="2013-09-26T00:00:00"/>
    <x v="8"/>
    <x v="0"/>
    <x v="57"/>
    <x v="8"/>
    <x v="3"/>
    <x v="6"/>
    <x v="30"/>
    <s v="Cimento"/>
    <n v="5"/>
    <s v="sc"/>
    <x v="14"/>
    <n v="21"/>
    <n v="105"/>
  </r>
  <r>
    <x v="30"/>
    <x v="12"/>
    <d v="2013-09-26T00:00:00"/>
    <d v="2013-09-26T00:00:00"/>
    <x v="0"/>
    <d v="2013-09-26T00:00:00"/>
    <x v="8"/>
    <x v="0"/>
    <x v="57"/>
    <x v="8"/>
    <x v="3"/>
    <x v="9"/>
    <x v="78"/>
    <s v="Disco"/>
    <n v="1"/>
    <s v="un"/>
    <x v="130"/>
    <n v="30.5"/>
    <n v="30.5"/>
  </r>
  <r>
    <x v="30"/>
    <x v="13"/>
    <d v="2013-09-26T00:00:00"/>
    <d v="2013-09-26T00:00:00"/>
    <x v="0"/>
    <d v="2013-09-26T00:00:00"/>
    <x v="8"/>
    <x v="0"/>
    <x v="57"/>
    <x v="8"/>
    <x v="3"/>
    <x v="12"/>
    <x v="81"/>
    <s v="Quadro Distribuicao"/>
    <n v="1"/>
    <s v="un"/>
    <x v="131"/>
    <n v="23"/>
    <n v="23"/>
  </r>
  <r>
    <x v="10"/>
    <x v="14"/>
    <d v="2013-09-27T00:00:00"/>
    <d v="2013-09-27T00:00:00"/>
    <x v="0"/>
    <d v="2013-09-27T00:00:00"/>
    <x v="8"/>
    <x v="0"/>
    <x v="21"/>
    <x v="8"/>
    <x v="3"/>
    <x v="6"/>
    <x v="51"/>
    <s v="Prego"/>
    <n v="1"/>
    <s v="kg"/>
    <x v="132"/>
    <n v="7.6"/>
    <n v="7.6"/>
  </r>
  <r>
    <x v="10"/>
    <x v="15"/>
    <d v="2013-09-27T00:00:00"/>
    <d v="2013-09-27T00:00:00"/>
    <x v="0"/>
    <d v="2013-09-27T00:00:00"/>
    <x v="8"/>
    <x v="0"/>
    <x v="21"/>
    <x v="8"/>
    <x v="3"/>
    <x v="13"/>
    <x v="41"/>
    <s v="Tubo 20mm"/>
    <n v="1"/>
    <s v="un"/>
    <x v="133"/>
    <n v="8.8000000000000007"/>
    <n v="8.8000000000000007"/>
  </r>
  <r>
    <x v="10"/>
    <x v="15"/>
    <d v="2013-09-27T00:00:00"/>
    <d v="2013-09-27T00:00:00"/>
    <x v="0"/>
    <d v="2013-09-27T00:00:00"/>
    <x v="8"/>
    <x v="0"/>
    <x v="21"/>
    <x v="8"/>
    <x v="3"/>
    <x v="13"/>
    <x v="41"/>
    <s v="Joelho"/>
    <n v="1"/>
    <s v="un"/>
    <x v="78"/>
    <n v="1"/>
    <n v="1"/>
  </r>
  <r>
    <x v="28"/>
    <x v="16"/>
    <d v="2013-09-27T00:00:00"/>
    <d v="2013-09-27T00:00:00"/>
    <x v="0"/>
    <d v="2013-09-27T00:00:00"/>
    <x v="8"/>
    <x v="0"/>
    <x v="21"/>
    <x v="8"/>
    <x v="3"/>
    <x v="12"/>
    <x v="55"/>
    <s v="Caixa 4x2"/>
    <n v="5"/>
    <s v="un"/>
    <x v="52"/>
    <n v="1"/>
    <n v="5"/>
  </r>
  <r>
    <x v="28"/>
    <x v="17"/>
    <d v="2013-09-28T00:00:00"/>
    <d v="2013-09-27T00:00:00"/>
    <x v="0"/>
    <d v="2013-09-27T00:00:00"/>
    <x v="8"/>
    <x v="0"/>
    <x v="21"/>
    <x v="8"/>
    <x v="3"/>
    <x v="13"/>
    <x v="54"/>
    <s v="Valvula"/>
    <n v="2"/>
    <s v="un"/>
    <x v="134"/>
    <n v="10.62"/>
    <n v="21.24"/>
  </r>
  <r>
    <x v="31"/>
    <x v="18"/>
    <d v="2013-10-01T00:00:00"/>
    <d v="2013-10-01T00:00:00"/>
    <x v="0"/>
    <d v="2013-10-04T00:00:00"/>
    <x v="9"/>
    <x v="0"/>
    <x v="22"/>
    <x v="9"/>
    <x v="3"/>
    <x v="10"/>
    <x v="36"/>
    <s v="Chapinha"/>
    <n v="12"/>
    <s v="un"/>
    <x v="135"/>
    <n v="7"/>
    <n v="84"/>
  </r>
  <r>
    <x v="31"/>
    <x v="18"/>
    <d v="2013-10-01T00:00:00"/>
    <d v="2013-10-01T00:00:00"/>
    <x v="0"/>
    <d v="2013-10-04T00:00:00"/>
    <x v="9"/>
    <x v="0"/>
    <x v="22"/>
    <x v="9"/>
    <x v="3"/>
    <x v="10"/>
    <x v="36"/>
    <s v="Rufos"/>
    <n v="9"/>
    <s v="un"/>
    <x v="136"/>
    <n v="7"/>
    <n v="63"/>
  </r>
  <r>
    <x v="31"/>
    <x v="18"/>
    <d v="2013-10-01T00:00:00"/>
    <d v="2013-10-01T00:00:00"/>
    <x v="0"/>
    <d v="2013-10-04T00:00:00"/>
    <x v="9"/>
    <x v="0"/>
    <x v="22"/>
    <x v="9"/>
    <x v="3"/>
    <x v="10"/>
    <x v="36"/>
    <s v="Rufos"/>
    <n v="8"/>
    <s v="un"/>
    <x v="137"/>
    <n v="7"/>
    <n v="56"/>
  </r>
  <r>
    <x v="32"/>
    <x v="19"/>
    <d v="2013-10-04T00:00:00"/>
    <d v="2013-10-04T00:00:00"/>
    <x v="0"/>
    <d v="2013-10-04T00:00:00"/>
    <x v="9"/>
    <x v="0"/>
    <x v="22"/>
    <x v="9"/>
    <x v="3"/>
    <x v="13"/>
    <x v="43"/>
    <s v="Cuba Inox"/>
    <n v="1"/>
    <s v="un"/>
    <x v="138"/>
    <n v="37.729999999999997"/>
    <n v="37.729999999999997"/>
  </r>
  <r>
    <x v="32"/>
    <x v="19"/>
    <d v="2013-10-04T00:00:00"/>
    <d v="2013-10-04T00:00:00"/>
    <x v="0"/>
    <d v="2013-10-04T00:00:00"/>
    <x v="9"/>
    <x v="0"/>
    <x v="22"/>
    <x v="9"/>
    <x v="3"/>
    <x v="13"/>
    <x v="41"/>
    <s v="Valvula"/>
    <n v="1"/>
    <s v="un"/>
    <x v="139"/>
    <n v="9.9"/>
    <n v="9.9"/>
  </r>
  <r>
    <x v="32"/>
    <x v="19"/>
    <d v="2013-10-04T00:00:00"/>
    <d v="2013-10-04T00:00:00"/>
    <x v="0"/>
    <d v="2013-10-04T00:00:00"/>
    <x v="9"/>
    <x v="0"/>
    <x v="22"/>
    <x v="9"/>
    <x v="3"/>
    <x v="13"/>
    <x v="41"/>
    <s v="Valvula"/>
    <n v="1"/>
    <s v="un"/>
    <x v="140"/>
    <n v="6.29"/>
    <n v="6.29"/>
  </r>
  <r>
    <x v="33"/>
    <x v="20"/>
    <d v="2013-10-04T00:00:00"/>
    <d v="2013-10-04T00:00:00"/>
    <x v="0"/>
    <d v="2013-10-04T00:00:00"/>
    <x v="9"/>
    <x v="0"/>
    <x v="22"/>
    <x v="9"/>
    <x v="3"/>
    <x v="13"/>
    <x v="43"/>
    <s v="Tanque"/>
    <n v="1"/>
    <s v="un"/>
    <x v="141"/>
    <n v="100.5"/>
    <n v="100.5"/>
  </r>
  <r>
    <x v="32"/>
    <x v="21"/>
    <d v="2013-10-04T00:00:00"/>
    <d v="2013-10-04T00:00:00"/>
    <x v="0"/>
    <d v="2013-10-04T00:00:00"/>
    <x v="9"/>
    <x v="0"/>
    <x v="22"/>
    <x v="9"/>
    <x v="3"/>
    <x v="16"/>
    <x v="82"/>
    <s v="Lixa"/>
    <n v="5"/>
    <s v="un"/>
    <x v="142"/>
    <n v="0.49"/>
    <n v="2.4500000000000002"/>
  </r>
  <r>
    <x v="32"/>
    <x v="21"/>
    <d v="2013-10-04T00:00:00"/>
    <d v="2013-10-04T00:00:00"/>
    <x v="0"/>
    <d v="2013-10-04T00:00:00"/>
    <x v="9"/>
    <x v="0"/>
    <x v="22"/>
    <x v="9"/>
    <x v="3"/>
    <x v="13"/>
    <x v="41"/>
    <s v="Registro Gaveta"/>
    <n v="1"/>
    <s v="un"/>
    <x v="143"/>
    <n v="27.06"/>
    <n v="27.06"/>
  </r>
  <r>
    <x v="32"/>
    <x v="21"/>
    <d v="2013-10-04T00:00:00"/>
    <d v="2013-10-04T00:00:00"/>
    <x v="0"/>
    <d v="2013-10-04T00:00:00"/>
    <x v="9"/>
    <x v="0"/>
    <x v="22"/>
    <x v="9"/>
    <x v="3"/>
    <x v="13"/>
    <x v="41"/>
    <s v="Adaptador"/>
    <n v="2"/>
    <s v="un"/>
    <x v="144"/>
    <n v="0.74"/>
    <n v="1.48"/>
  </r>
  <r>
    <x v="32"/>
    <x v="21"/>
    <d v="2013-10-04T00:00:00"/>
    <d v="2013-10-04T00:00:00"/>
    <x v="0"/>
    <d v="2013-10-04T00:00:00"/>
    <x v="9"/>
    <x v="0"/>
    <x v="22"/>
    <x v="9"/>
    <x v="3"/>
    <x v="16"/>
    <x v="72"/>
    <s v="Latex"/>
    <n v="1"/>
    <s v="La"/>
    <x v="145"/>
    <n v="55"/>
    <n v="55"/>
  </r>
  <r>
    <x v="32"/>
    <x v="21"/>
    <d v="2013-10-04T00:00:00"/>
    <d v="2013-10-04T00:00:00"/>
    <x v="0"/>
    <d v="2013-10-04T00:00:00"/>
    <x v="9"/>
    <x v="0"/>
    <x v="22"/>
    <x v="9"/>
    <x v="3"/>
    <x v="13"/>
    <x v="41"/>
    <s v="Luva"/>
    <n v="2"/>
    <s v="un"/>
    <x v="146"/>
    <n v="1.57"/>
    <n v="3.14"/>
  </r>
  <r>
    <x v="32"/>
    <x v="21"/>
    <d v="2013-10-04T00:00:00"/>
    <d v="2013-10-04T00:00:00"/>
    <x v="0"/>
    <d v="2013-10-04T00:00:00"/>
    <x v="9"/>
    <x v="0"/>
    <x v="22"/>
    <x v="9"/>
    <x v="3"/>
    <x v="13"/>
    <x v="54"/>
    <s v="Valvula"/>
    <n v="2"/>
    <s v="un"/>
    <x v="147"/>
    <n v="3.05"/>
    <n v="6.1"/>
  </r>
  <r>
    <x v="32"/>
    <x v="21"/>
    <d v="2013-10-04T00:00:00"/>
    <d v="2013-10-04T00:00:00"/>
    <x v="0"/>
    <d v="2013-10-04T00:00:00"/>
    <x v="9"/>
    <x v="0"/>
    <x v="22"/>
    <x v="9"/>
    <x v="3"/>
    <x v="13"/>
    <x v="54"/>
    <s v="Sifao"/>
    <n v="1"/>
    <s v="un"/>
    <x v="148"/>
    <n v="17.79"/>
    <n v="17.79"/>
  </r>
  <r>
    <x v="32"/>
    <x v="21"/>
    <d v="2013-10-04T00:00:00"/>
    <d v="2013-10-04T00:00:00"/>
    <x v="0"/>
    <d v="2013-10-04T00:00:00"/>
    <x v="9"/>
    <x v="0"/>
    <x v="22"/>
    <x v="9"/>
    <x v="3"/>
    <x v="13"/>
    <x v="43"/>
    <s v="Cuba"/>
    <n v="2"/>
    <s v="un"/>
    <x v="149"/>
    <n v="29"/>
    <n v="58"/>
  </r>
  <r>
    <x v="10"/>
    <x v="22"/>
    <d v="2013-10-07T00:00:00"/>
    <d v="2013-10-07T00:00:00"/>
    <x v="0"/>
    <d v="2013-10-07T00:00:00"/>
    <x v="9"/>
    <x v="0"/>
    <x v="58"/>
    <x v="9"/>
    <x v="3"/>
    <x v="13"/>
    <x v="41"/>
    <s v="Adesivo Plastico 75g"/>
    <n v="1"/>
    <s v="un"/>
    <x v="150"/>
    <n v="3"/>
    <n v="3"/>
  </r>
  <r>
    <x v="10"/>
    <x v="23"/>
    <d v="2013-10-07T00:00:00"/>
    <d v="2013-10-07T00:00:00"/>
    <x v="0"/>
    <d v="2013-10-07T00:00:00"/>
    <x v="9"/>
    <x v="0"/>
    <x v="58"/>
    <x v="9"/>
    <x v="3"/>
    <x v="9"/>
    <x v="78"/>
    <s v="Disco"/>
    <n v="1"/>
    <s v="un"/>
    <x v="151"/>
    <n v="11"/>
    <n v="11"/>
  </r>
  <r>
    <x v="34"/>
    <x v="24"/>
    <d v="2013-10-08T00:00:00"/>
    <d v="2013-10-08T00:00:00"/>
    <x v="0"/>
    <d v="2013-10-08T00:00:00"/>
    <x v="9"/>
    <x v="0"/>
    <x v="59"/>
    <x v="9"/>
    <x v="3"/>
    <x v="6"/>
    <x v="83"/>
    <s v="Areia Barroada"/>
    <n v="1"/>
    <s v="vb"/>
    <x v="152"/>
    <n v="150"/>
    <n v="150"/>
  </r>
  <r>
    <x v="10"/>
    <x v="25"/>
    <d v="2013-10-15T00:00:00"/>
    <d v="2013-10-16T00:00:00"/>
    <x v="0"/>
    <d v="2013-10-16T00:00:00"/>
    <x v="9"/>
    <x v="0"/>
    <x v="60"/>
    <x v="9"/>
    <x v="3"/>
    <x v="6"/>
    <x v="30"/>
    <s v="Cimento"/>
    <n v="4"/>
    <s v="sc"/>
    <x v="14"/>
    <n v="23"/>
    <n v="92"/>
  </r>
  <r>
    <x v="10"/>
    <x v="26"/>
    <d v="2013-10-16T00:00:00"/>
    <d v="2013-10-16T00:00:00"/>
    <x v="0"/>
    <d v="2013-10-16T00:00:00"/>
    <x v="9"/>
    <x v="0"/>
    <x v="60"/>
    <x v="9"/>
    <x v="3"/>
    <x v="12"/>
    <x v="55"/>
    <s v="Caixa"/>
    <n v="1"/>
    <s v="un"/>
    <x v="153"/>
    <n v="2.9"/>
    <n v="2.9"/>
  </r>
  <r>
    <x v="10"/>
    <x v="27"/>
    <d v="2013-10-16T00:00:00"/>
    <d v="2013-10-16T00:00:00"/>
    <x v="0"/>
    <d v="2013-10-16T00:00:00"/>
    <x v="9"/>
    <x v="0"/>
    <x v="60"/>
    <x v="9"/>
    <x v="3"/>
    <x v="6"/>
    <x v="30"/>
    <s v="Cimento"/>
    <n v="3"/>
    <s v="sc"/>
    <x v="14"/>
    <n v="23"/>
    <n v="69"/>
  </r>
  <r>
    <x v="35"/>
    <x v="28"/>
    <d v="2013-10-17T00:00:00"/>
    <d v="2013-10-17T00:00:00"/>
    <x v="0"/>
    <d v="2013-10-17T00:00:00"/>
    <x v="9"/>
    <x v="0"/>
    <x v="43"/>
    <x v="9"/>
    <x v="3"/>
    <x v="6"/>
    <x v="30"/>
    <s v="Cimento"/>
    <n v="5"/>
    <s v="sc"/>
    <x v="14"/>
    <n v="22.5"/>
    <n v="112.5"/>
  </r>
  <r>
    <x v="10"/>
    <x v="29"/>
    <d v="2013-10-18T00:00:00"/>
    <d v="2013-10-18T00:00:00"/>
    <x v="0"/>
    <d v="2013-10-18T00:00:00"/>
    <x v="9"/>
    <x v="0"/>
    <x v="47"/>
    <x v="9"/>
    <x v="3"/>
    <x v="6"/>
    <x v="30"/>
    <s v="Cimento"/>
    <n v="2"/>
    <s v="sc"/>
    <x v="14"/>
    <n v="23"/>
    <n v="46"/>
  </r>
  <r>
    <x v="36"/>
    <x v="30"/>
    <d v="2013-10-18T00:00:00"/>
    <d v="2013-10-18T00:00:00"/>
    <x v="0"/>
    <d v="2013-10-18T00:00:00"/>
    <x v="9"/>
    <x v="0"/>
    <x v="47"/>
    <x v="9"/>
    <x v="3"/>
    <x v="16"/>
    <x v="84"/>
    <s v="Verniz"/>
    <n v="1"/>
    <s v="La"/>
    <x v="154"/>
    <n v="55"/>
    <n v="55"/>
  </r>
  <r>
    <x v="36"/>
    <x v="30"/>
    <d v="2013-10-18T00:00:00"/>
    <d v="2013-10-18T00:00:00"/>
    <x v="0"/>
    <d v="2013-10-18T00:00:00"/>
    <x v="9"/>
    <x v="0"/>
    <x v="47"/>
    <x v="9"/>
    <x v="3"/>
    <x v="16"/>
    <x v="85"/>
    <s v="Trincha"/>
    <n v="1"/>
    <s v="un"/>
    <x v="155"/>
    <n v="4.7"/>
    <n v="4.7"/>
  </r>
  <r>
    <x v="36"/>
    <x v="30"/>
    <d v="2013-10-18T00:00:00"/>
    <d v="2013-10-18T00:00:00"/>
    <x v="0"/>
    <d v="2013-10-18T00:00:00"/>
    <x v="9"/>
    <x v="0"/>
    <x v="47"/>
    <x v="9"/>
    <x v="3"/>
    <x v="16"/>
    <x v="85"/>
    <s v="Trincha"/>
    <n v="1"/>
    <s v="un"/>
    <x v="155"/>
    <n v="1.6"/>
    <n v="1.6"/>
  </r>
  <r>
    <x v="28"/>
    <x v="31"/>
    <d v="2013-10-20T00:00:00"/>
    <d v="2013-10-18T00:00:00"/>
    <x v="0"/>
    <d v="2013-10-18T00:00:00"/>
    <x v="9"/>
    <x v="0"/>
    <x v="47"/>
    <x v="9"/>
    <x v="3"/>
    <x v="15"/>
    <x v="86"/>
    <s v="Argamassa"/>
    <n v="5"/>
    <s v="sc"/>
    <x v="156"/>
    <n v="8"/>
    <n v="40"/>
  </r>
  <r>
    <x v="28"/>
    <x v="32"/>
    <d v="2013-10-23T00:00:00"/>
    <d v="2013-10-18T00:00:00"/>
    <x v="0"/>
    <d v="2013-10-18T00:00:00"/>
    <x v="9"/>
    <x v="0"/>
    <x v="47"/>
    <x v="9"/>
    <x v="3"/>
    <x v="6"/>
    <x v="30"/>
    <s v="Cimento"/>
    <n v="3"/>
    <s v="sc"/>
    <x v="14"/>
    <n v="23"/>
    <n v="69"/>
  </r>
  <r>
    <x v="37"/>
    <x v="33"/>
    <d v="2013-10-25T00:00:00"/>
    <d v="2013-10-18T00:00:00"/>
    <x v="0"/>
    <d v="2013-10-18T00:00:00"/>
    <x v="9"/>
    <x v="0"/>
    <x v="47"/>
    <x v="9"/>
    <x v="3"/>
    <x v="6"/>
    <x v="30"/>
    <s v="Cimento"/>
    <n v="3"/>
    <s v="sc"/>
    <x v="14"/>
    <n v="23"/>
    <n v="69"/>
  </r>
  <r>
    <x v="28"/>
    <x v="34"/>
    <d v="2013-10-28T00:00:00"/>
    <d v="2013-10-18T00:00:00"/>
    <x v="0"/>
    <d v="2013-10-18T00:00:00"/>
    <x v="9"/>
    <x v="0"/>
    <x v="47"/>
    <x v="9"/>
    <x v="3"/>
    <x v="9"/>
    <x v="87"/>
    <s v="Lixa Disco"/>
    <n v="5"/>
    <s v="un"/>
    <x v="157"/>
    <n v="4.9000000000000004"/>
    <n v="24.5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9"/>
    <x v="35"/>
    <d v="2013-10-28T00:00:00"/>
    <d v="2013-10-18T00:00:00"/>
    <x v="0"/>
    <d v="2013-10-18T00:00:00"/>
    <x v="9"/>
    <x v="0"/>
    <x v="47"/>
    <x v="9"/>
    <x v="3"/>
    <x v="12"/>
    <x v="59"/>
    <s v="Tomada"/>
    <n v="2"/>
    <s v="un"/>
    <x v="159"/>
    <n v="4.5999999999999996"/>
    <n v="9.1999999999999993"/>
  </r>
  <r>
    <x v="39"/>
    <x v="35"/>
    <d v="2013-10-28T00:00:00"/>
    <d v="2013-10-18T00:00:00"/>
    <x v="0"/>
    <d v="2013-10-18T00:00:00"/>
    <x v="9"/>
    <x v="0"/>
    <x v="47"/>
    <x v="9"/>
    <x v="3"/>
    <x v="12"/>
    <x v="89"/>
    <s v="Passador"/>
    <n v="1"/>
    <s v="un"/>
    <x v="160"/>
    <n v="4.5"/>
    <n v="4.5"/>
  </r>
  <r>
    <x v="39"/>
    <x v="35"/>
    <d v="2013-10-28T00:00:00"/>
    <d v="2013-10-18T00:00:00"/>
    <x v="0"/>
    <d v="2013-10-18T00:00:00"/>
    <x v="9"/>
    <x v="0"/>
    <x v="47"/>
    <x v="9"/>
    <x v="3"/>
    <x v="12"/>
    <x v="90"/>
    <s v="Barra Terra"/>
    <n v="1"/>
    <s v="un"/>
    <x v="161"/>
    <n v="24.4"/>
    <n v="24.4"/>
  </r>
  <r>
    <x v="39"/>
    <x v="35"/>
    <d v="2013-10-28T00:00:00"/>
    <d v="2013-10-18T00:00:00"/>
    <x v="0"/>
    <d v="2013-10-18T00:00:00"/>
    <x v="9"/>
    <x v="0"/>
    <x v="47"/>
    <x v="9"/>
    <x v="3"/>
    <x v="12"/>
    <x v="90"/>
    <s v="Barra Neutro"/>
    <n v="1"/>
    <s v="un"/>
    <x v="162"/>
    <n v="24.4"/>
    <n v="24.4"/>
  </r>
  <r>
    <x v="39"/>
    <x v="35"/>
    <d v="2013-10-28T00:00:00"/>
    <d v="2013-10-18T00:00:00"/>
    <x v="0"/>
    <d v="2013-10-18T00:00:00"/>
    <x v="9"/>
    <x v="0"/>
    <x v="47"/>
    <x v="9"/>
    <x v="3"/>
    <x v="12"/>
    <x v="60"/>
    <s v="Condutor"/>
    <n v="1"/>
    <s v="un"/>
    <x v="163"/>
    <n v="55"/>
    <n v="55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7"/>
    <x v="36"/>
    <d v="2013-10-30T00:00:00"/>
    <d v="2013-10-18T00:00:00"/>
    <x v="0"/>
    <d v="2013-10-18T00:00:00"/>
    <x v="9"/>
    <x v="0"/>
    <x v="47"/>
    <x v="9"/>
    <x v="3"/>
    <x v="16"/>
    <x v="91"/>
    <s v="Selador"/>
    <n v="1"/>
    <s v="gl"/>
    <x v="164"/>
    <n v="17"/>
    <n v="17"/>
  </r>
  <r>
    <x v="36"/>
    <x v="37"/>
    <d v="2013-10-30T00:00:00"/>
    <d v="2013-10-18T00:00:00"/>
    <x v="0"/>
    <d v="2013-10-18T00:00:00"/>
    <x v="9"/>
    <x v="0"/>
    <x v="47"/>
    <x v="9"/>
    <x v="3"/>
    <x v="9"/>
    <x v="92"/>
    <s v="Broca"/>
    <n v="1"/>
    <s v="pc"/>
    <x v="165"/>
    <n v="4.7"/>
    <n v="4.7"/>
  </r>
  <r>
    <x v="10"/>
    <x v="38"/>
    <d v="2013-11-01T00:00:00"/>
    <d v="2013-11-05T00:00:00"/>
    <x v="0"/>
    <d v="2013-11-05T00:00:00"/>
    <x v="10"/>
    <x v="0"/>
    <x v="44"/>
    <x v="10"/>
    <x v="3"/>
    <x v="9"/>
    <x v="78"/>
    <s v="Disco"/>
    <n v="1"/>
    <s v="un"/>
    <x v="121"/>
    <n v="9.5500000000000007"/>
    <n v="9.5500000000000007"/>
  </r>
  <r>
    <x v="40"/>
    <x v="39"/>
    <d v="2013-11-02T00:00:00"/>
    <d v="2013-11-02T00:00:00"/>
    <x v="0"/>
    <d v="2013-11-02T00:00:00"/>
    <x v="10"/>
    <x v="0"/>
    <x v="62"/>
    <x v="10"/>
    <x v="3"/>
    <x v="15"/>
    <x v="86"/>
    <s v="Argamassa"/>
    <n v="8"/>
    <s v="pc"/>
    <x v="156"/>
    <n v="8"/>
    <n v="64"/>
  </r>
  <r>
    <x v="10"/>
    <x v="40"/>
    <d v="2013-11-05T00:00:00"/>
    <d v="2013-11-05T00:00:00"/>
    <x v="0"/>
    <d v="2013-11-05T00:00:00"/>
    <x v="10"/>
    <x v="0"/>
    <x v="44"/>
    <x v="10"/>
    <x v="3"/>
    <x v="16"/>
    <x v="93"/>
    <s v="Rolo"/>
    <n v="1"/>
    <s v="un"/>
    <x v="166"/>
    <n v="12.8"/>
    <n v="12.8"/>
  </r>
  <r>
    <x v="37"/>
    <x v="41"/>
    <d v="2013-11-06T00:00:00"/>
    <d v="2013-11-06T00:00:00"/>
    <x v="0"/>
    <d v="2013-11-06T00:00:00"/>
    <x v="10"/>
    <x v="0"/>
    <x v="63"/>
    <x v="10"/>
    <x v="3"/>
    <x v="9"/>
    <x v="94"/>
    <s v="Masseira"/>
    <n v="1"/>
    <s v="un"/>
    <x v="167"/>
    <n v="6.75"/>
    <n v="6.75"/>
  </r>
  <r>
    <x v="37"/>
    <x v="42"/>
    <d v="2013-11-07T00:00:00"/>
    <d v="2013-11-07T00:00:00"/>
    <x v="0"/>
    <d v="2013-11-07T00:00:00"/>
    <x v="10"/>
    <x v="0"/>
    <x v="44"/>
    <x v="10"/>
    <x v="3"/>
    <x v="9"/>
    <x v="95"/>
    <s v="Martelo Borracha"/>
    <n v="1"/>
    <s v="pc"/>
    <x v="168"/>
    <n v="8.1999999999999993"/>
    <n v="8.1999999999999993"/>
  </r>
  <r>
    <x v="41"/>
    <x v="43"/>
    <d v="2013-11-07T00:00:00"/>
    <d v="2013-11-07T00:00:00"/>
    <x v="0"/>
    <d v="2013-11-07T00:00:00"/>
    <x v="10"/>
    <x v="0"/>
    <x v="44"/>
    <x v="10"/>
    <x v="3"/>
    <x v="16"/>
    <x v="93"/>
    <s v="Rolo"/>
    <n v="1"/>
    <s v="un"/>
    <x v="166"/>
    <n v="12.8"/>
    <n v="12.8"/>
  </r>
  <r>
    <x v="37"/>
    <x v="44"/>
    <d v="2013-11-07T00:00:00"/>
    <d v="2013-11-07T00:00:00"/>
    <x v="0"/>
    <d v="2013-11-07T00:00:00"/>
    <x v="10"/>
    <x v="0"/>
    <x v="44"/>
    <x v="10"/>
    <x v="3"/>
    <x v="15"/>
    <x v="86"/>
    <s v="Argamassa"/>
    <n v="3"/>
    <s v="sc"/>
    <x v="156"/>
    <n v="6"/>
    <n v="18"/>
  </r>
  <r>
    <x v="40"/>
    <x v="45"/>
    <d v="2013-11-07T00:00:00"/>
    <d v="2013-11-07T00:00:00"/>
    <x v="0"/>
    <d v="2013-11-07T00:00:00"/>
    <x v="10"/>
    <x v="0"/>
    <x v="44"/>
    <x v="10"/>
    <x v="3"/>
    <x v="15"/>
    <x v="86"/>
    <s v="Argamassa"/>
    <n v="10"/>
    <s v="sc"/>
    <x v="156"/>
    <n v="5"/>
    <n v="50"/>
  </r>
  <r>
    <x v="40"/>
    <x v="46"/>
    <d v="2013-11-08T00:00:00"/>
    <d v="2013-12-27T00:00:00"/>
    <x v="0"/>
    <d v="2013-12-27T00:00:00"/>
    <x v="12"/>
    <x v="0"/>
    <x v="64"/>
    <x v="12"/>
    <x v="3"/>
    <x v="6"/>
    <x v="30"/>
    <s v="Cimento"/>
    <n v="1"/>
    <s v="sc"/>
    <x v="14"/>
    <n v="23"/>
    <n v="23"/>
  </r>
  <r>
    <x v="40"/>
    <x v="46"/>
    <d v="2013-11-08T00:00:00"/>
    <d v="2013-12-27T00:00:00"/>
    <x v="0"/>
    <d v="2013-12-27T00:00:00"/>
    <x v="12"/>
    <x v="0"/>
    <x v="64"/>
    <x v="12"/>
    <x v="3"/>
    <x v="15"/>
    <x v="86"/>
    <s v="Argamassa"/>
    <n v="4"/>
    <s v="sc"/>
    <x v="156"/>
    <n v="8"/>
    <n v="32"/>
  </r>
  <r>
    <x v="40"/>
    <x v="46"/>
    <d v="2013-11-08T00:00:00"/>
    <d v="2013-12-27T00:00:00"/>
    <x v="0"/>
    <d v="2013-12-27T00:00:00"/>
    <x v="12"/>
    <x v="0"/>
    <x v="64"/>
    <x v="12"/>
    <x v="3"/>
    <x v="15"/>
    <x v="96"/>
    <s v="Rejunte"/>
    <n v="10"/>
    <s v="sc"/>
    <x v="169"/>
    <n v="2"/>
    <n v="20"/>
  </r>
  <r>
    <x v="42"/>
    <x v="36"/>
    <d v="2013-11-11T00:00:00"/>
    <d v="2013-12-27T00:00:00"/>
    <x v="0"/>
    <d v="2013-12-27T00:00:00"/>
    <x v="12"/>
    <x v="0"/>
    <x v="64"/>
    <x v="12"/>
    <x v="3"/>
    <x v="16"/>
    <x v="72"/>
    <s v="Zarcao"/>
    <n v="1"/>
    <s v="lt"/>
    <x v="170"/>
    <n v="13"/>
    <n v="13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43"/>
    <x v="47"/>
    <d v="2013-11-13T00:00:00"/>
    <d v="2013-12-27T00:00:00"/>
    <x v="0"/>
    <d v="2013-12-27T00:00:00"/>
    <x v="12"/>
    <x v="0"/>
    <x v="64"/>
    <x v="12"/>
    <x v="3"/>
    <x v="16"/>
    <x v="97"/>
    <s v="Fita Crepe"/>
    <n v="1"/>
    <s v="un"/>
    <x v="171"/>
    <n v="8"/>
    <n v="8"/>
  </r>
  <r>
    <x v="44"/>
    <x v="48"/>
    <d v="2013-11-13T00:00:00"/>
    <d v="2013-12-27T00:00:00"/>
    <x v="0"/>
    <d v="2013-12-27T00:00:00"/>
    <x v="12"/>
    <x v="0"/>
    <x v="64"/>
    <x v="12"/>
    <x v="3"/>
    <x v="16"/>
    <x v="93"/>
    <s v="Rolo"/>
    <n v="1"/>
    <s v="un"/>
    <x v="172"/>
    <n v="6"/>
    <n v="6"/>
  </r>
  <r>
    <x v="40"/>
    <x v="49"/>
    <d v="2013-11-14T00:00:00"/>
    <d v="2013-12-27T00:00:00"/>
    <x v="0"/>
    <d v="2013-12-27T00:00:00"/>
    <x v="12"/>
    <x v="0"/>
    <x v="64"/>
    <x v="12"/>
    <x v="3"/>
    <x v="15"/>
    <x v="86"/>
    <s v="Argamassa"/>
    <n v="10"/>
    <s v="sc"/>
    <x v="156"/>
    <n v="8"/>
    <n v="80"/>
  </r>
  <r>
    <x v="45"/>
    <x v="50"/>
    <d v="2013-11-16T00:00:00"/>
    <d v="2013-12-27T00:00:00"/>
    <x v="0"/>
    <d v="2013-12-27T00:00:00"/>
    <x v="12"/>
    <x v="0"/>
    <x v="64"/>
    <x v="12"/>
    <x v="3"/>
    <x v="6"/>
    <x v="98"/>
    <s v="Piso Tatil"/>
    <n v="20"/>
    <s v="pc"/>
    <x v="173"/>
    <n v="2"/>
    <n v="40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28"/>
    <x v="31"/>
    <d v="2013-10-20T00:00:00"/>
    <d v="2013-10-18T00:00:00"/>
    <x v="0"/>
    <d v="2013-10-18T00:00:00"/>
    <x v="9"/>
    <x v="0"/>
    <x v="47"/>
    <x v="9"/>
    <x v="3"/>
    <x v="15"/>
    <x v="86"/>
    <s v="Argamassa"/>
    <n v="5"/>
    <s v="sc"/>
    <x v="156"/>
    <n v="8"/>
    <n v="40"/>
  </r>
  <r>
    <x v="46"/>
    <x v="51"/>
    <d v="2013-11-19T00:00:00"/>
    <d v="2013-12-27T00:00:00"/>
    <x v="0"/>
    <d v="2013-12-27T00:00:00"/>
    <x v="12"/>
    <x v="0"/>
    <x v="64"/>
    <x v="12"/>
    <x v="3"/>
    <x v="13"/>
    <x v="41"/>
    <s v="Veda Rosca"/>
    <n v="1"/>
    <s v="un"/>
    <x v="174"/>
    <n v="8.08"/>
    <n v="8.08"/>
  </r>
  <r>
    <x v="46"/>
    <x v="51"/>
    <d v="2013-11-19T00:00:00"/>
    <d v="2013-12-27T00:00:00"/>
    <x v="0"/>
    <d v="2013-12-27T00:00:00"/>
    <x v="12"/>
    <x v="0"/>
    <x v="64"/>
    <x v="12"/>
    <x v="3"/>
    <x v="13"/>
    <x v="41"/>
    <s v="Conexao"/>
    <n v="1"/>
    <s v="un"/>
    <x v="175"/>
    <n v="2.5299999999999998"/>
    <n v="2.5299999999999998"/>
  </r>
  <r>
    <x v="46"/>
    <x v="51"/>
    <d v="2013-11-19T00:00:00"/>
    <d v="2013-12-27T00:00:00"/>
    <x v="0"/>
    <d v="2013-12-27T00:00:00"/>
    <x v="12"/>
    <x v="0"/>
    <x v="64"/>
    <x v="12"/>
    <x v="3"/>
    <x v="13"/>
    <x v="41"/>
    <s v="Conexao"/>
    <n v="1"/>
    <s v="un"/>
    <x v="176"/>
    <n v="2.81"/>
    <n v="2.81"/>
  </r>
  <r>
    <x v="46"/>
    <x v="51"/>
    <d v="2013-11-19T00:00:00"/>
    <d v="2013-12-27T00:00:00"/>
    <x v="0"/>
    <d v="2013-12-27T00:00:00"/>
    <x v="12"/>
    <x v="0"/>
    <x v="64"/>
    <x v="12"/>
    <x v="3"/>
    <x v="13"/>
    <x v="41"/>
    <s v="Adesivo"/>
    <n v="1"/>
    <s v="un"/>
    <x v="46"/>
    <n v="1.69"/>
    <n v="1.69"/>
  </r>
  <r>
    <x v="46"/>
    <x v="51"/>
    <d v="2013-11-19T00:00:00"/>
    <d v="2013-12-27T00:00:00"/>
    <x v="0"/>
    <d v="2013-12-27T00:00:00"/>
    <x v="12"/>
    <x v="0"/>
    <x v="64"/>
    <x v="12"/>
    <x v="3"/>
    <x v="13"/>
    <x v="41"/>
    <s v="Conexao"/>
    <n v="1"/>
    <s v="un"/>
    <x v="177"/>
    <n v="1.88"/>
    <n v="1.88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40"/>
    <x v="52"/>
    <d v="2013-11-20T00:00:00"/>
    <d v="2013-12-27T00:00:00"/>
    <x v="0"/>
    <d v="2013-12-27T00:00:00"/>
    <x v="12"/>
    <x v="0"/>
    <x v="64"/>
    <x v="12"/>
    <x v="3"/>
    <x v="9"/>
    <x v="78"/>
    <s v="Disco"/>
    <n v="1"/>
    <s v="pc"/>
    <x v="121"/>
    <n v="12"/>
    <n v="12"/>
  </r>
  <r>
    <x v="40"/>
    <x v="53"/>
    <d v="2013-11-21T00:00:00"/>
    <d v="2013-12-27T00:00:00"/>
    <x v="0"/>
    <d v="2013-12-27T00:00:00"/>
    <x v="12"/>
    <x v="0"/>
    <x v="64"/>
    <x v="12"/>
    <x v="3"/>
    <x v="6"/>
    <x v="99"/>
    <s v="Granito"/>
    <n v="1"/>
    <s v="pc"/>
    <x v="178"/>
    <n v="30"/>
    <n v="30"/>
  </r>
  <r>
    <x v="40"/>
    <x v="54"/>
    <d v="2013-11-21T00:00:00"/>
    <d v="2013-12-27T00:00:00"/>
    <x v="0"/>
    <d v="2013-12-27T00:00:00"/>
    <x v="12"/>
    <x v="0"/>
    <x v="64"/>
    <x v="12"/>
    <x v="3"/>
    <x v="6"/>
    <x v="30"/>
    <s v="Cimento"/>
    <n v="1"/>
    <s v="sc"/>
    <x v="14"/>
    <n v="23"/>
    <n v="23"/>
  </r>
  <r>
    <x v="47"/>
    <x v="55"/>
    <d v="2013-11-25T00:00:00"/>
    <d v="2013-12-27T00:00:00"/>
    <x v="0"/>
    <d v="2013-12-27T00:00:00"/>
    <x v="12"/>
    <x v="0"/>
    <x v="64"/>
    <x v="12"/>
    <x v="3"/>
    <x v="9"/>
    <x v="100"/>
    <s v="Serra Marmore"/>
    <n v="1"/>
    <s v="un"/>
    <x v="179"/>
    <n v="129"/>
    <n v="129"/>
  </r>
  <r>
    <x v="40"/>
    <x v="56"/>
    <d v="2013-11-25T00:00:00"/>
    <d v="2013-12-27T00:00:00"/>
    <x v="0"/>
    <d v="2013-12-27T00:00:00"/>
    <x v="12"/>
    <x v="0"/>
    <x v="64"/>
    <x v="12"/>
    <x v="3"/>
    <x v="15"/>
    <x v="86"/>
    <s v="Argamassa"/>
    <n v="5"/>
    <s v="sc"/>
    <x v="156"/>
    <n v="8"/>
    <n v="40"/>
  </r>
  <r>
    <x v="40"/>
    <x v="57"/>
    <d v="2013-11-27T00:00:00"/>
    <d v="2013-12-27T00:00:00"/>
    <x v="0"/>
    <d v="2013-12-27T00:00:00"/>
    <x v="12"/>
    <x v="0"/>
    <x v="64"/>
    <x v="12"/>
    <x v="3"/>
    <x v="15"/>
    <x v="86"/>
    <s v="Argamassa"/>
    <n v="10"/>
    <s v="sc"/>
    <x v="156"/>
    <n v="8"/>
    <n v="80"/>
  </r>
  <r>
    <x v="40"/>
    <x v="58"/>
    <d v="2013-12-04T00:00:00"/>
    <d v="2013-12-04T00:00:00"/>
    <x v="0"/>
    <d v="2013-12-04T00:00:00"/>
    <x v="12"/>
    <x v="0"/>
    <x v="65"/>
    <x v="12"/>
    <x v="3"/>
    <x v="15"/>
    <x v="96"/>
    <s v="Rejunte"/>
    <n v="10"/>
    <s v="sc"/>
    <x v="169"/>
    <n v="2"/>
    <n v="20"/>
  </r>
  <r>
    <x v="40"/>
    <x v="58"/>
    <d v="2013-12-04T00:00:00"/>
    <d v="2013-12-04T00:00:00"/>
    <x v="0"/>
    <d v="2013-12-04T00:00:00"/>
    <x v="12"/>
    <x v="0"/>
    <x v="65"/>
    <x v="12"/>
    <x v="3"/>
    <x v="15"/>
    <x v="101"/>
    <s v="Palheta"/>
    <n v="1"/>
    <s v="pc"/>
    <x v="180"/>
    <n v="2"/>
    <n v="2"/>
  </r>
  <r>
    <x v="10"/>
    <x v="59"/>
    <d v="2013-12-06T00:00:00"/>
    <d v="2013-12-06T00:00:00"/>
    <x v="0"/>
    <d v="2013-12-06T00:00:00"/>
    <x v="12"/>
    <x v="0"/>
    <x v="66"/>
    <x v="12"/>
    <x v="3"/>
    <x v="16"/>
    <x v="102"/>
    <s v="Pincel"/>
    <n v="1"/>
    <s v="un"/>
    <x v="181"/>
    <n v="6.8"/>
    <n v="6.8"/>
  </r>
  <r>
    <x v="10"/>
    <x v="60"/>
    <d v="2013-12-07T00:00:00"/>
    <d v="2013-12-07T00:00:00"/>
    <x v="0"/>
    <d v="2013-12-07T00:00:00"/>
    <x v="12"/>
    <x v="0"/>
    <x v="67"/>
    <x v="12"/>
    <x v="3"/>
    <x v="9"/>
    <x v="92"/>
    <s v="Broca"/>
    <n v="1"/>
    <s v="un"/>
    <x v="182"/>
    <n v="3.6"/>
    <n v="3.6"/>
  </r>
  <r>
    <x v="10"/>
    <x v="61"/>
    <d v="2013-12-07T00:00:00"/>
    <d v="2013-12-07T00:00:00"/>
    <x v="0"/>
    <d v="2013-12-07T00:00:00"/>
    <x v="12"/>
    <x v="0"/>
    <x v="67"/>
    <x v="12"/>
    <x v="3"/>
    <x v="9"/>
    <x v="78"/>
    <s v="Disco"/>
    <n v="1"/>
    <s v="un"/>
    <x v="121"/>
    <n v="14.85"/>
    <n v="14.85"/>
  </r>
  <r>
    <x v="41"/>
    <x v="43"/>
    <d v="2013-12-07T00:00:00"/>
    <d v="2013-12-07T00:00:00"/>
    <x v="0"/>
    <d v="2013-12-07T00:00:00"/>
    <x v="12"/>
    <x v="0"/>
    <x v="67"/>
    <x v="12"/>
    <x v="3"/>
    <x v="8"/>
    <x v="33"/>
    <s v="Porta"/>
    <n v="2"/>
    <s v="pc"/>
    <x v="183"/>
    <n v="84"/>
    <n v="168"/>
  </r>
  <r>
    <x v="10"/>
    <x v="62"/>
    <d v="2013-12-10T00:00:00"/>
    <d v="2013-12-10T00:00:00"/>
    <x v="0"/>
    <d v="2013-12-10T00:00:00"/>
    <x v="12"/>
    <x v="0"/>
    <x v="68"/>
    <x v="12"/>
    <x v="3"/>
    <x v="9"/>
    <x v="78"/>
    <s v="Disco"/>
    <n v="1"/>
    <s v="un"/>
    <x v="184"/>
    <n v="12"/>
    <n v="12"/>
  </r>
  <r>
    <x v="10"/>
    <x v="63"/>
    <d v="2013-12-12T00:00:00"/>
    <d v="2013-12-12T00:00:00"/>
    <x v="0"/>
    <d v="2013-12-12T00:00:00"/>
    <x v="12"/>
    <x v="0"/>
    <x v="69"/>
    <x v="12"/>
    <x v="3"/>
    <x v="16"/>
    <x v="82"/>
    <s v="Lixa 150"/>
    <n v="8"/>
    <s v="un"/>
    <x v="184"/>
    <n v="1"/>
    <n v="8"/>
  </r>
  <r>
    <x v="40"/>
    <x v="64"/>
    <d v="2013-12-12T00:00:00"/>
    <d v="2013-12-12T00:00:00"/>
    <x v="0"/>
    <d v="2013-12-12T00:00:00"/>
    <x v="12"/>
    <x v="0"/>
    <x v="69"/>
    <x v="12"/>
    <x v="3"/>
    <x v="16"/>
    <x v="103"/>
    <s v="Solvente"/>
    <n v="1"/>
    <s v="un"/>
    <x v="185"/>
    <n v="7"/>
    <n v="7"/>
  </r>
  <r>
    <x v="40"/>
    <x v="64"/>
    <d v="2013-12-12T00:00:00"/>
    <d v="2013-12-12T00:00:00"/>
    <x v="0"/>
    <d v="2013-12-12T00:00:00"/>
    <x v="12"/>
    <x v="0"/>
    <x v="69"/>
    <x v="12"/>
    <x v="3"/>
    <x v="16"/>
    <x v="97"/>
    <s v="Fita Crepe "/>
    <n v="1"/>
    <s v="un"/>
    <x v="186"/>
    <n v="4"/>
    <n v="4"/>
  </r>
  <r>
    <x v="40"/>
    <x v="64"/>
    <d v="2013-12-12T00:00:00"/>
    <d v="2013-12-12T00:00:00"/>
    <x v="0"/>
    <d v="2013-12-12T00:00:00"/>
    <x v="12"/>
    <x v="0"/>
    <x v="69"/>
    <x v="12"/>
    <x v="3"/>
    <x v="16"/>
    <x v="97"/>
    <s v="Fita Crepe "/>
    <n v="1"/>
    <s v="un"/>
    <x v="187"/>
    <n v="8.5"/>
    <n v="8.5"/>
  </r>
  <r>
    <x v="40"/>
    <x v="58"/>
    <d v="2013-12-12T00:00:00"/>
    <d v="2013-12-12T00:00:00"/>
    <x v="0"/>
    <d v="2013-12-12T00:00:00"/>
    <x v="12"/>
    <x v="0"/>
    <x v="69"/>
    <x v="12"/>
    <x v="3"/>
    <x v="9"/>
    <x v="104"/>
    <s v="Caixa"/>
    <n v="1"/>
    <s v="un"/>
    <x v="188"/>
    <n v="21"/>
    <n v="21"/>
  </r>
  <r>
    <x v="48"/>
    <x v="65"/>
    <d v="2013-12-14T00:00:00"/>
    <d v="2013-12-14T00:00:00"/>
    <x v="0"/>
    <d v="2013-12-14T00:00:00"/>
    <x v="12"/>
    <x v="0"/>
    <x v="70"/>
    <x v="12"/>
    <x v="3"/>
    <x v="8"/>
    <x v="33"/>
    <s v="Porta"/>
    <n v="1"/>
    <s v="pc"/>
    <x v="183"/>
    <n v="95"/>
    <n v="95"/>
  </r>
  <r>
    <x v="28"/>
    <x v="66"/>
    <d v="2013-12-15T00:00:00"/>
    <d v="2013-12-15T00:00:00"/>
    <x v="0"/>
    <d v="2013-12-15T00:00:00"/>
    <x v="12"/>
    <x v="0"/>
    <x v="71"/>
    <x v="12"/>
    <x v="3"/>
    <x v="16"/>
    <x v="105"/>
    <s v="Massa Corrida"/>
    <n v="1"/>
    <s v="un"/>
    <x v="189"/>
    <n v="10.9"/>
    <n v="10.9"/>
  </r>
  <r>
    <x v="28"/>
    <x v="66"/>
    <d v="2013-12-15T00:00:00"/>
    <d v="2013-12-15T00:00:00"/>
    <x v="0"/>
    <d v="2013-12-15T00:00:00"/>
    <x v="12"/>
    <x v="0"/>
    <x v="71"/>
    <x v="12"/>
    <x v="3"/>
    <x v="6"/>
    <x v="47"/>
    <s v="Tijolo Branco"/>
    <n v="25"/>
    <s v="un"/>
    <x v="36"/>
    <n v="0.18"/>
    <n v="4.5"/>
  </r>
  <r>
    <x v="28"/>
    <x v="66"/>
    <d v="2013-12-15T00:00:00"/>
    <d v="2013-12-15T00:00:00"/>
    <x v="0"/>
    <d v="2013-12-15T00:00:00"/>
    <x v="12"/>
    <x v="0"/>
    <x v="71"/>
    <x v="12"/>
    <x v="3"/>
    <x v="6"/>
    <x v="30"/>
    <s v="Cimento"/>
    <n v="1"/>
    <s v="un"/>
    <x v="14"/>
    <n v="25"/>
    <n v="25"/>
  </r>
  <r>
    <x v="28"/>
    <x v="66"/>
    <d v="2013-12-15T00:00:00"/>
    <d v="2013-12-15T00:00:00"/>
    <x v="0"/>
    <d v="2013-12-15T00:00:00"/>
    <x v="12"/>
    <x v="0"/>
    <x v="71"/>
    <x v="12"/>
    <x v="3"/>
    <x v="9"/>
    <x v="106"/>
    <s v="Escova Aco"/>
    <n v="1"/>
    <s v="un"/>
    <x v="190"/>
    <n v="3.25"/>
    <n v="3.25"/>
  </r>
  <r>
    <x v="28"/>
    <x v="66"/>
    <d v="2013-12-15T00:00:00"/>
    <d v="2013-12-15T00:00:00"/>
    <x v="0"/>
    <d v="2013-12-15T00:00:00"/>
    <x v="12"/>
    <x v="0"/>
    <x v="71"/>
    <x v="12"/>
    <x v="3"/>
    <x v="16"/>
    <x v="85"/>
    <s v="Trincha"/>
    <n v="1"/>
    <s v="un"/>
    <x v="191"/>
    <n v="1"/>
    <n v="1"/>
  </r>
  <r>
    <x v="28"/>
    <x v="66"/>
    <d v="2013-12-15T00:00:00"/>
    <d v="2013-12-15T00:00:00"/>
    <x v="0"/>
    <d v="2013-12-15T00:00:00"/>
    <x v="12"/>
    <x v="0"/>
    <x v="71"/>
    <x v="12"/>
    <x v="3"/>
    <x v="16"/>
    <x v="107"/>
    <s v="Cal"/>
    <n v="1"/>
    <s v="un"/>
    <x v="191"/>
    <n v="5"/>
    <n v="5"/>
  </r>
  <r>
    <x v="36"/>
    <x v="67"/>
    <d v="2013-12-16T00:00:00"/>
    <d v="2013-12-16T00:00:00"/>
    <x v="0"/>
    <d v="2013-12-16T00:00:00"/>
    <x v="12"/>
    <x v="0"/>
    <x v="72"/>
    <x v="12"/>
    <x v="3"/>
    <x v="16"/>
    <x v="82"/>
    <s v="Lixa 100"/>
    <n v="5"/>
    <s v="un"/>
    <x v="192"/>
    <n v="0.6"/>
    <n v="3"/>
  </r>
  <r>
    <x v="36"/>
    <x v="67"/>
    <d v="2013-12-16T00:00:00"/>
    <d v="2013-12-16T00:00:00"/>
    <x v="0"/>
    <d v="2013-12-16T00:00:00"/>
    <x v="12"/>
    <x v="0"/>
    <x v="72"/>
    <x v="12"/>
    <x v="3"/>
    <x v="16"/>
    <x v="105"/>
    <s v="Massa Corrida"/>
    <n v="1"/>
    <s v="un"/>
    <x v="189"/>
    <n v="10.5"/>
    <n v="10.5"/>
  </r>
  <r>
    <x v="36"/>
    <x v="67"/>
    <d v="2013-12-16T00:00:00"/>
    <d v="2013-12-16T00:00:00"/>
    <x v="0"/>
    <d v="2013-12-16T00:00:00"/>
    <x v="12"/>
    <x v="0"/>
    <x v="72"/>
    <x v="12"/>
    <x v="3"/>
    <x v="16"/>
    <x v="85"/>
    <s v="Trincha"/>
    <n v="1"/>
    <s v="un"/>
    <x v="193"/>
    <n v="3"/>
    <n v="3"/>
  </r>
  <r>
    <x v="36"/>
    <x v="67"/>
    <d v="2013-12-16T00:00:00"/>
    <d v="2013-12-16T00:00:00"/>
    <x v="0"/>
    <d v="2013-12-16T00:00:00"/>
    <x v="12"/>
    <x v="0"/>
    <x v="72"/>
    <x v="12"/>
    <x v="3"/>
    <x v="16"/>
    <x v="84"/>
    <s v="Verniz"/>
    <n v="1"/>
    <s v="un"/>
    <x v="194"/>
    <n v="58"/>
    <n v="58"/>
  </r>
  <r>
    <x v="36"/>
    <x v="68"/>
    <d v="2013-12-16T00:00:00"/>
    <d v="2013-12-16T00:00:00"/>
    <x v="0"/>
    <d v="2013-12-16T00:00:00"/>
    <x v="12"/>
    <x v="0"/>
    <x v="72"/>
    <x v="12"/>
    <x v="3"/>
    <x v="16"/>
    <x v="108"/>
    <s v="Thinner"/>
    <n v="2"/>
    <s v="un"/>
    <x v="195"/>
    <n v="6.6"/>
    <n v="13.2"/>
  </r>
  <r>
    <x v="49"/>
    <x v="69"/>
    <d v="2013-12-16T00:00:00"/>
    <d v="2013-12-16T00:00:00"/>
    <x v="0"/>
    <d v="2013-12-16T00:00:00"/>
    <x v="12"/>
    <x v="0"/>
    <x v="72"/>
    <x v="12"/>
    <x v="3"/>
    <x v="12"/>
    <x v="109"/>
    <s v="Fio de Aco"/>
    <n v="1"/>
    <s v="un"/>
    <x v="196"/>
    <n v="16"/>
    <n v="16"/>
  </r>
  <r>
    <x v="10"/>
    <x v="70"/>
    <d v="2013-12-17T00:00:00"/>
    <d v="2013-12-17T00:00:00"/>
    <x v="0"/>
    <d v="2013-12-17T00:00:00"/>
    <x v="12"/>
    <x v="0"/>
    <x v="73"/>
    <x v="12"/>
    <x v="3"/>
    <x v="12"/>
    <x v="61"/>
    <s v="Fita Isolante"/>
    <n v="1"/>
    <s v="un"/>
    <x v="70"/>
    <n v="4.5999999999999996"/>
    <n v="4.5999999999999996"/>
  </r>
  <r>
    <x v="40"/>
    <x v="71"/>
    <d v="2013-12-17T00:00:00"/>
    <d v="2013-12-17T00:00:00"/>
    <x v="0"/>
    <d v="2013-12-17T00:00:00"/>
    <x v="12"/>
    <x v="0"/>
    <x v="73"/>
    <x v="12"/>
    <x v="3"/>
    <x v="16"/>
    <x v="110"/>
    <s v="Massa Corrida"/>
    <n v="1"/>
    <s v="lt"/>
    <x v="189"/>
    <n v="28"/>
    <n v="28"/>
  </r>
  <r>
    <x v="40"/>
    <x v="71"/>
    <d v="2013-12-17T00:00:00"/>
    <d v="2013-12-17T00:00:00"/>
    <x v="0"/>
    <d v="2013-12-17T00:00:00"/>
    <x v="12"/>
    <x v="0"/>
    <x v="73"/>
    <x v="12"/>
    <x v="3"/>
    <x v="16"/>
    <x v="110"/>
    <s v="Tinta PVA"/>
    <n v="1"/>
    <s v="lt"/>
    <x v="197"/>
    <n v="58"/>
    <n v="58"/>
  </r>
  <r>
    <x v="40"/>
    <x v="71"/>
    <d v="2013-12-17T00:00:00"/>
    <d v="2013-12-17T00:00:00"/>
    <x v="0"/>
    <d v="2013-12-17T00:00:00"/>
    <x v="12"/>
    <x v="0"/>
    <x v="73"/>
    <x v="12"/>
    <x v="3"/>
    <x v="12"/>
    <x v="111"/>
    <s v="Lampada"/>
    <n v="2"/>
    <s v="lt"/>
    <x v="198"/>
    <n v="8.5"/>
    <n v="17"/>
  </r>
  <r>
    <x v="40"/>
    <x v="71"/>
    <d v="2013-12-17T00:00:00"/>
    <d v="2013-12-17T00:00:00"/>
    <x v="0"/>
    <d v="2013-12-17T00:00:00"/>
    <x v="12"/>
    <x v="0"/>
    <x v="73"/>
    <x v="12"/>
    <x v="3"/>
    <x v="12"/>
    <x v="112"/>
    <s v="Bocal"/>
    <n v="2"/>
    <s v="lt"/>
    <x v="199"/>
    <n v="2.5"/>
    <n v="5"/>
  </r>
  <r>
    <x v="40"/>
    <x v="71"/>
    <d v="2013-12-17T00:00:00"/>
    <d v="2013-12-17T00:00:00"/>
    <x v="0"/>
    <d v="2013-12-17T00:00:00"/>
    <x v="12"/>
    <x v="0"/>
    <x v="73"/>
    <x v="12"/>
    <x v="3"/>
    <x v="12"/>
    <x v="111"/>
    <s v="Lampada"/>
    <n v="2"/>
    <s v="un"/>
    <x v="185"/>
    <n v="8.5"/>
    <n v="17"/>
  </r>
  <r>
    <x v="40"/>
    <x v="71"/>
    <d v="2013-12-17T00:00:00"/>
    <d v="2013-12-17T00:00:00"/>
    <x v="0"/>
    <d v="2013-12-17T00:00:00"/>
    <x v="12"/>
    <x v="0"/>
    <x v="73"/>
    <x v="12"/>
    <x v="3"/>
    <x v="12"/>
    <x v="112"/>
    <s v="Bocal"/>
    <n v="2"/>
    <s v="un"/>
    <x v="199"/>
    <n v="2.5"/>
    <n v="5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6"/>
    <x v="72"/>
    <d v="2013-12-17T00:00:00"/>
    <d v="2013-12-17T00:00:00"/>
    <x v="0"/>
    <d v="2013-12-17T00:00:00"/>
    <x v="12"/>
    <x v="0"/>
    <x v="73"/>
    <x v="12"/>
    <x v="3"/>
    <x v="16"/>
    <x v="72"/>
    <s v="Tinta"/>
    <n v="1"/>
    <s v="lt"/>
    <x v="200"/>
    <n v="122"/>
    <n v="122"/>
  </r>
  <r>
    <x v="36"/>
    <x v="72"/>
    <d v="2013-12-17T00:00:00"/>
    <d v="2013-12-17T00:00:00"/>
    <x v="0"/>
    <d v="2013-12-17T00:00:00"/>
    <x v="12"/>
    <x v="0"/>
    <x v="73"/>
    <x v="12"/>
    <x v="3"/>
    <x v="16"/>
    <x v="72"/>
    <s v="Tinta"/>
    <n v="1"/>
    <s v="lt"/>
    <x v="201"/>
    <n v="85"/>
    <n v="85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40"/>
    <x v="73"/>
    <d v="2013-12-19T00:00:00"/>
    <d v="2013-12-19T00:00:00"/>
    <x v="0"/>
    <d v="2013-12-19T00:00:00"/>
    <x v="12"/>
    <x v="0"/>
    <x v="74"/>
    <x v="12"/>
    <x v="3"/>
    <x v="15"/>
    <x v="86"/>
    <s v="Argamassa"/>
    <n v="3"/>
    <s v="sc"/>
    <x v="156"/>
    <n v="8"/>
    <n v="24"/>
  </r>
  <r>
    <x v="10"/>
    <x v="74"/>
    <d v="2013-12-20T00:00:00"/>
    <d v="2013-12-20T00:00:00"/>
    <x v="0"/>
    <d v="2013-12-20T00:00:00"/>
    <x v="12"/>
    <x v="0"/>
    <x v="75"/>
    <x v="12"/>
    <x v="3"/>
    <x v="15"/>
    <x v="86"/>
    <s v="Argamassa"/>
    <n v="2"/>
    <s v="un"/>
    <x v="156"/>
    <n v="9"/>
    <n v="18"/>
  </r>
  <r>
    <x v="40"/>
    <x v="75"/>
    <d v="2013-12-20T00:00:00"/>
    <d v="2013-12-20T00:00:00"/>
    <x v="0"/>
    <d v="2013-12-20T00:00:00"/>
    <x v="12"/>
    <x v="0"/>
    <x v="75"/>
    <x v="12"/>
    <x v="3"/>
    <x v="6"/>
    <x v="51"/>
    <s v="Prego alisar"/>
    <n v="1"/>
    <s v="un"/>
    <x v="202"/>
    <n v="2"/>
    <n v="2"/>
  </r>
  <r>
    <x v="40"/>
    <x v="75"/>
    <d v="2013-12-20T00:00:00"/>
    <d v="2013-12-20T00:00:00"/>
    <x v="0"/>
    <d v="2013-12-20T00:00:00"/>
    <x v="12"/>
    <x v="0"/>
    <x v="75"/>
    <x v="12"/>
    <x v="3"/>
    <x v="15"/>
    <x v="86"/>
    <s v="Argamassa"/>
    <n v="5"/>
    <s v="sc"/>
    <x v="156"/>
    <n v="8"/>
    <n v="40"/>
  </r>
  <r>
    <x v="50"/>
    <x v="75"/>
    <d v="2013-12-20T00:00:00"/>
    <d v="2013-12-20T00:00:00"/>
    <x v="0"/>
    <d v="2013-12-20T00:00:00"/>
    <x v="12"/>
    <x v="0"/>
    <x v="75"/>
    <x v="12"/>
    <x v="3"/>
    <x v="12"/>
    <x v="109"/>
    <s v="Haste"/>
    <n v="32"/>
    <s v="pc"/>
    <x v="203"/>
    <n v="5.5"/>
    <n v="176"/>
  </r>
  <r>
    <x v="50"/>
    <x v="75"/>
    <d v="2013-12-20T00:00:00"/>
    <d v="2013-12-20T00:00:00"/>
    <x v="0"/>
    <d v="2013-12-20T00:00:00"/>
    <x v="12"/>
    <x v="0"/>
    <x v="75"/>
    <x v="12"/>
    <x v="3"/>
    <x v="12"/>
    <x v="109"/>
    <s v="Fio de Aco"/>
    <n v="1"/>
    <s v="un"/>
    <x v="196"/>
    <n v="16"/>
    <n v="16"/>
  </r>
  <r>
    <x v="17"/>
    <x v="76"/>
    <d v="2013-12-26T00:00:00"/>
    <d v="2013-12-26T00:00:00"/>
    <x v="0"/>
    <d v="2013-12-26T00:00:00"/>
    <x v="12"/>
    <x v="0"/>
    <x v="76"/>
    <x v="12"/>
    <x v="3"/>
    <x v="15"/>
    <x v="96"/>
    <s v="Rejunte"/>
    <n v="5"/>
    <s v="sc"/>
    <x v="169"/>
    <n v="2.5"/>
    <n v="12.5"/>
  </r>
  <r>
    <x v="28"/>
    <x v="77"/>
    <d v="2013-12-27T00:00:00"/>
    <d v="2013-12-27T00:00:00"/>
    <x v="0"/>
    <d v="2013-12-27T00:00:00"/>
    <x v="12"/>
    <x v="0"/>
    <x v="64"/>
    <x v="12"/>
    <x v="3"/>
    <x v="13"/>
    <x v="41"/>
    <s v="Adesivo"/>
    <n v="1"/>
    <s v="un"/>
    <x v="46"/>
    <n v="3"/>
    <n v="3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51"/>
    <x v="78"/>
    <d v="2014-01-04T00:00:00"/>
    <d v="2014-01-04T00:00:00"/>
    <x v="0"/>
    <d v="2014-01-04T00:00:00"/>
    <x v="13"/>
    <x v="0"/>
    <x v="77"/>
    <x v="13"/>
    <x v="3"/>
    <x v="13"/>
    <x v="41"/>
    <s v="Chuveiro"/>
    <n v="2"/>
    <s v="pc"/>
    <x v="204"/>
    <n v="12"/>
    <n v="24"/>
  </r>
  <r>
    <x v="51"/>
    <x v="78"/>
    <d v="2014-01-04T00:00:00"/>
    <d v="2014-01-04T00:00:00"/>
    <x v="0"/>
    <d v="2014-01-04T00:00:00"/>
    <x v="13"/>
    <x v="0"/>
    <x v="77"/>
    <x v="13"/>
    <x v="3"/>
    <x v="8"/>
    <x v="70"/>
    <s v="Dobradica"/>
    <n v="1"/>
    <s v="pc"/>
    <x v="205"/>
    <n v="4"/>
    <n v="4"/>
  </r>
  <r>
    <x v="51"/>
    <x v="78"/>
    <d v="2014-01-04T00:00:00"/>
    <d v="2014-01-04T00:00:00"/>
    <x v="0"/>
    <d v="2014-01-04T00:00:00"/>
    <x v="13"/>
    <x v="0"/>
    <x v="77"/>
    <x v="13"/>
    <x v="3"/>
    <x v="13"/>
    <x v="41"/>
    <s v="Cola"/>
    <n v="1"/>
    <s v="un"/>
    <x v="206"/>
    <n v="7"/>
    <n v="7"/>
  </r>
  <r>
    <x v="40"/>
    <x v="78"/>
    <d v="2014-01-04T00:00:00"/>
    <d v="2014-01-04T00:00:00"/>
    <x v="0"/>
    <d v="2014-01-04T00:00:00"/>
    <x v="13"/>
    <x v="0"/>
    <x v="77"/>
    <x v="13"/>
    <x v="3"/>
    <x v="13"/>
    <x v="54"/>
    <s v="Sifao"/>
    <n v="1"/>
    <s v="pc"/>
    <x v="207"/>
    <n v="14.5"/>
    <n v="14.5"/>
  </r>
  <r>
    <x v="40"/>
    <x v="78"/>
    <d v="2014-01-04T00:00:00"/>
    <d v="2014-01-04T00:00:00"/>
    <x v="0"/>
    <d v="2014-01-04T00:00:00"/>
    <x v="13"/>
    <x v="0"/>
    <x v="77"/>
    <x v="13"/>
    <x v="3"/>
    <x v="13"/>
    <x v="54"/>
    <s v="Engate"/>
    <n v="1"/>
    <s v="pc"/>
    <x v="208"/>
    <n v="10.5"/>
    <n v="10.5"/>
  </r>
  <r>
    <x v="40"/>
    <x v="78"/>
    <d v="2014-01-04T00:00:00"/>
    <d v="2014-01-12T00:00:00"/>
    <x v="0"/>
    <d v="2014-01-04T00:00:00"/>
    <x v="13"/>
    <x v="0"/>
    <x v="77"/>
    <x v="13"/>
    <x v="3"/>
    <x v="13"/>
    <x v="54"/>
    <s v="Valvula"/>
    <n v="1"/>
    <s v="pc"/>
    <x v="134"/>
    <n v="4"/>
    <n v="4"/>
  </r>
  <r>
    <x v="39"/>
    <x v="79"/>
    <d v="2014-01-09T00:00:00"/>
    <d v="2014-01-09T00:00:00"/>
    <x v="0"/>
    <d v="2014-01-09T00:00:00"/>
    <x v="13"/>
    <x v="0"/>
    <x v="78"/>
    <x v="13"/>
    <x v="3"/>
    <x v="12"/>
    <x v="112"/>
    <s v="Bocal"/>
    <n v="6"/>
    <s v="pc"/>
    <x v="199"/>
    <n v="4"/>
    <n v="24"/>
  </r>
  <r>
    <x v="39"/>
    <x v="79"/>
    <d v="2014-01-09T00:00:00"/>
    <d v="2014-01-09T00:00:00"/>
    <x v="0"/>
    <d v="2014-01-09T00:00:00"/>
    <x v="13"/>
    <x v="0"/>
    <x v="78"/>
    <x v="13"/>
    <x v="3"/>
    <x v="9"/>
    <x v="113"/>
    <s v="Alicate"/>
    <n v="1"/>
    <s v="pc"/>
    <x v="209"/>
    <n v="11.4"/>
    <n v="11.4"/>
  </r>
  <r>
    <x v="39"/>
    <x v="79"/>
    <d v="2014-01-09T00:00:00"/>
    <d v="2014-01-09T00:00:00"/>
    <x v="0"/>
    <d v="2014-01-09T00:00:00"/>
    <x v="13"/>
    <x v="0"/>
    <x v="78"/>
    <x v="13"/>
    <x v="3"/>
    <x v="12"/>
    <x v="64"/>
    <s v="Placa Cega"/>
    <n v="1"/>
    <s v="pc"/>
    <x v="84"/>
    <n v="1.4"/>
    <n v="1.4"/>
  </r>
  <r>
    <x v="39"/>
    <x v="79"/>
    <d v="2014-01-09T00:00:00"/>
    <d v="2014-01-09T00:00:00"/>
    <x v="0"/>
    <d v="2014-01-09T00:00:00"/>
    <x v="13"/>
    <x v="0"/>
    <x v="78"/>
    <x v="13"/>
    <x v="3"/>
    <x v="12"/>
    <x v="111"/>
    <s v="Lampada"/>
    <n v="5"/>
    <s v="un"/>
    <x v="198"/>
    <n v="5.4"/>
    <n v="27"/>
  </r>
  <r>
    <x v="51"/>
    <x v="78"/>
    <d v="2014-01-12T00:00:00"/>
    <d v="2014-01-12T00:00:00"/>
    <x v="0"/>
    <d v="2014-01-12T00:00:00"/>
    <x v="13"/>
    <x v="0"/>
    <x v="79"/>
    <x v="13"/>
    <x v="3"/>
    <x v="15"/>
    <x v="96"/>
    <s v="Rejunte"/>
    <n v="3"/>
    <s v="sc"/>
    <x v="169"/>
    <n v="2"/>
    <n v="6"/>
  </r>
  <r>
    <x v="51"/>
    <x v="78"/>
    <d v="2014-01-12T00:00:00"/>
    <d v="2014-01-12T00:00:00"/>
    <x v="0"/>
    <d v="2014-01-12T00:00:00"/>
    <x v="13"/>
    <x v="0"/>
    <x v="79"/>
    <x v="13"/>
    <x v="3"/>
    <x v="6"/>
    <x v="96"/>
    <s v="Rejunte"/>
    <n v="10"/>
    <s v="kg"/>
    <x v="14"/>
    <n v="1"/>
    <n v="10"/>
  </r>
  <r>
    <x v="52"/>
    <x v="80"/>
    <d v="2014-01-15T00:00:00"/>
    <d v="2014-01-15T00:00:00"/>
    <x v="0"/>
    <d v="2014-01-15T00:00:00"/>
    <x v="13"/>
    <x v="0"/>
    <x v="80"/>
    <x v="13"/>
    <x v="3"/>
    <x v="12"/>
    <x v="109"/>
    <s v="Eletrificador"/>
    <n v="1"/>
    <s v="pc"/>
    <x v="210"/>
    <n v="131.24"/>
    <n v="131.24"/>
  </r>
  <r>
    <x v="52"/>
    <x v="81"/>
    <d v="2014-01-16T00:00:00"/>
    <d v="2014-01-16T00:00:00"/>
    <x v="0"/>
    <d v="2014-01-16T00:00:00"/>
    <x v="13"/>
    <x v="0"/>
    <x v="81"/>
    <x v="13"/>
    <x v="3"/>
    <x v="12"/>
    <x v="109"/>
    <s v="Fio de Aco"/>
    <n v="1"/>
    <s v="pc"/>
    <x v="211"/>
    <n v="16"/>
    <n v="16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53"/>
    <x v="0"/>
    <d v="2014-01-01T00:00:00"/>
    <d v="2014-01-01T00:00:00"/>
    <x v="0"/>
    <d v="2014-01-01T00:00:00"/>
    <x v="13"/>
    <x v="0"/>
    <x v="82"/>
    <x v="13"/>
    <x v="1"/>
    <x v="18"/>
    <x v="114"/>
    <s v="Agua"/>
    <n v="1"/>
    <s v="vb"/>
    <x v="212"/>
    <n v="202.37"/>
    <n v="202.37"/>
  </r>
  <r>
    <x v="54"/>
    <x v="0"/>
    <d v="2014-01-01T00:00:00"/>
    <d v="2014-01-01T00:00:00"/>
    <x v="0"/>
    <d v="2014-01-01T00:00:00"/>
    <x v="13"/>
    <x v="0"/>
    <x v="82"/>
    <x v="13"/>
    <x v="2"/>
    <x v="5"/>
    <x v="115"/>
    <s v="Cerca Eletrica"/>
    <n v="1"/>
    <s v="vb"/>
    <x v="213"/>
    <n v="1500"/>
    <n v="1500"/>
  </r>
  <r>
    <x v="55"/>
    <x v="0"/>
    <d v="2014-01-01T00:00:00"/>
    <d v="2014-01-01T00:00:00"/>
    <x v="0"/>
    <d v="2014-01-01T00:00:00"/>
    <x v="13"/>
    <x v="0"/>
    <x v="82"/>
    <x v="13"/>
    <x v="1"/>
    <x v="12"/>
    <x v="116"/>
    <s v="Energia"/>
    <n v="1"/>
    <s v="vb"/>
    <x v="214"/>
    <n v="29.16"/>
    <n v="29.16"/>
  </r>
  <r>
    <x v="56"/>
    <x v="0"/>
    <d v="2014-01-01T00:00:00"/>
    <d v="2014-01-01T00:00:00"/>
    <x v="0"/>
    <d v="2014-01-01T00:00:00"/>
    <x v="13"/>
    <x v="0"/>
    <x v="82"/>
    <x v="13"/>
    <x v="2"/>
    <x v="5"/>
    <x v="115"/>
    <s v="Troca Rufo"/>
    <n v="1"/>
    <s v="vb"/>
    <x v="215"/>
    <n v="600"/>
    <n v="600"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  <r>
    <x v="38"/>
    <x v="0"/>
    <m/>
    <m/>
    <x v="1"/>
    <m/>
    <x v="11"/>
    <x v="1"/>
    <x v="61"/>
    <x v="11"/>
    <x v="4"/>
    <x v="17"/>
    <x v="88"/>
    <m/>
    <m/>
    <m/>
    <x v="15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3" cacheId="20" applyNumberFormats="0" applyBorderFormats="0" applyFontFormats="0" applyPatternFormats="0" applyAlignmentFormats="0" applyWidthHeightFormats="1" dataCaption="Dados" grandTotalCaption="Total" updatedVersion="6" minRefreshableVersion="3" showMultipleLabel="0" showMemberPropertyTips="0" useAutoFormatting="1" itemPrintTitles="1" createdVersion="4" indent="0" compact="0" compactData="0" gridDropZones="1">
  <location ref="B7:G250" firstHeaderRow="1" firstDataRow="2" firstDataCol="3" rowPageCount="3" colPageCount="1"/>
  <pivotFields count="21">
    <pivotField axis="axisPage" compact="0" showAll="0" includeNewItemsInFilter="1">
      <items count="79">
        <item m="1" x="77"/>
        <item x="38"/>
        <item m="1" x="65"/>
        <item m="1" x="67"/>
        <item m="1" x="76"/>
        <item m="1" x="58"/>
        <item m="1" x="59"/>
        <item m="1" x="68"/>
        <item m="1" x="73"/>
        <item m="1" x="64"/>
        <item m="1" x="69"/>
        <item m="1" x="75"/>
        <item m="1" x="60"/>
        <item x="5"/>
        <item x="6"/>
        <item x="2"/>
        <item x="3"/>
        <item x="1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62"/>
        <item m="1" x="71"/>
        <item m="1" x="74"/>
        <item m="1" x="61"/>
        <item x="4"/>
        <item m="1" x="57"/>
        <item m="1" x="63"/>
        <item x="24"/>
        <item m="1" x="72"/>
        <item x="26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66"/>
        <item x="43"/>
        <item x="44"/>
        <item x="46"/>
        <item x="53"/>
        <item x="54"/>
        <item m="1" x="70"/>
        <item x="55"/>
        <item x="56"/>
        <item t="default"/>
      </items>
    </pivotField>
    <pivotField axis="axisPage" compact="0" outline="0" showAll="0" defaultSubtotal="0">
      <items count="82">
        <item x="4"/>
        <item x="7"/>
        <item x="5"/>
        <item x="3"/>
        <item x="10"/>
        <item x="2"/>
        <item x="6"/>
        <item x="8"/>
        <item x="0"/>
        <item x="11"/>
        <item x="9"/>
        <item x="12"/>
        <item x="13"/>
        <item x="19"/>
        <item x="20"/>
        <item x="21"/>
        <item x="22"/>
        <item x="23"/>
        <item x="24"/>
        <item x="26"/>
        <item x="27"/>
        <item x="29"/>
        <item x="30"/>
        <item x="1"/>
        <item x="14"/>
        <item x="15"/>
        <item x="16"/>
        <item x="18"/>
        <item x="28"/>
        <item x="39"/>
        <item x="40"/>
        <item x="43"/>
        <item x="77"/>
        <item x="66"/>
        <item x="71"/>
        <item x="59"/>
        <item x="60"/>
        <item x="61"/>
        <item x="62"/>
        <item x="63"/>
        <item x="64"/>
        <item x="67"/>
        <item x="68"/>
        <item x="69"/>
        <item x="70"/>
        <item x="74"/>
        <item x="73"/>
        <item x="75"/>
        <item x="78"/>
        <item x="80"/>
        <item x="45"/>
        <item x="46"/>
        <item x="58"/>
        <item x="65"/>
        <item x="76"/>
        <item x="79"/>
        <item x="81"/>
        <item x="25"/>
        <item x="31"/>
        <item x="32"/>
        <item x="33"/>
        <item x="34"/>
        <item x="36"/>
        <item x="37"/>
        <item x="38"/>
        <item x="41"/>
        <item x="42"/>
        <item x="44"/>
        <item x="49"/>
        <item x="50"/>
        <item x="52"/>
        <item x="53"/>
        <item x="54"/>
        <item x="55"/>
        <item x="56"/>
        <item x="57"/>
        <item x="17"/>
        <item x="35"/>
        <item x="47"/>
        <item x="48"/>
        <item x="51"/>
        <item x="72"/>
      </items>
    </pivotField>
    <pivotField compact="0" showAll="0" includeNewItemsInFilter="1"/>
    <pivotField compact="0" showAll="0" includeNewItemsInFilter="1"/>
    <pivotField compact="0" outline="0" showAll="0" includeNewItemsInFilter="1"/>
    <pivotField compact="0" showAll="0" includeNewItemsInFilter="1"/>
    <pivotField compact="0" showAll="0" includeNewItemsInFilter="1"/>
    <pivotField compact="0" showAll="0" includeNewItemsInFilter="1">
      <items count="4">
        <item x="0"/>
        <item m="1" x="2"/>
        <item x="1"/>
        <item t="default"/>
      </items>
    </pivotField>
    <pivotField compact="0" showAll="0" includeNewItemsInFilter="1"/>
    <pivotField compact="0" outline="0" showAll="0" includeNewItemsInFilter="1"/>
    <pivotField axis="axisRow" compact="0" showAll="0" includeNewItemsInFilter="1">
      <items count="8">
        <item x="3"/>
        <item h="1" m="1" x="5"/>
        <item h="1" x="4"/>
        <item m="1" x="6"/>
        <item x="2"/>
        <item x="1"/>
        <item x="0"/>
        <item t="default"/>
      </items>
    </pivotField>
    <pivotField axis="axisPage" compact="0" showAll="0" insertBlankRow="1" includeNewItemsInFilter="1" sortType="ascending">
      <items count="61">
        <item m="1" x="31"/>
        <item x="18"/>
        <item x="14"/>
        <item m="1" x="46"/>
        <item x="2"/>
        <item m="1" x="51"/>
        <item x="1"/>
        <item m="1" x="20"/>
        <item m="1" x="26"/>
        <item m="1" x="35"/>
        <item m="1" x="25"/>
        <item m="1" x="57"/>
        <item m="1" x="54"/>
        <item x="12"/>
        <item m="1" x="37"/>
        <item m="1" x="52"/>
        <item m="1" x="45"/>
        <item m="1" x="28"/>
        <item x="8"/>
        <item m="1" x="42"/>
        <item m="1" x="39"/>
        <item m="1" x="21"/>
        <item x="9"/>
        <item sd="0" m="1" x="48"/>
        <item sd="0" m="1" x="23"/>
        <item sd="0" m="1" x="47"/>
        <item x="13"/>
        <item m="1" x="56"/>
        <item m="1" x="58"/>
        <item m="1" x="34"/>
        <item m="1" x="40"/>
        <item x="11"/>
        <item m="1" x="24"/>
        <item x="10"/>
        <item m="1" x="33"/>
        <item m="1" x="43"/>
        <item m="1" x="19"/>
        <item x="5"/>
        <item x="6"/>
        <item m="1" x="29"/>
        <item m="1" x="41"/>
        <item x="16"/>
        <item m="1" x="55"/>
        <item x="15"/>
        <item sd="0" m="1" x="49"/>
        <item x="3"/>
        <item m="1" x="53"/>
        <item m="1" x="30"/>
        <item m="1" x="36"/>
        <item x="4"/>
        <item m="1" x="59"/>
        <item m="1" x="38"/>
        <item m="1" x="44"/>
        <item m="1" x="50"/>
        <item x="7"/>
        <item x="0"/>
        <item m="1" x="22"/>
        <item sd="0" m="1" x="32"/>
        <item m="1" x="27"/>
        <item x="17"/>
        <item t="default"/>
      </items>
    </pivotField>
    <pivotField axis="axisRow" compact="0" outline="0" showAll="0" sortType="ascending" defaultSubtotal="0">
      <items count="145">
        <item m="1" x="135"/>
        <item x="38"/>
        <item x="114"/>
        <item x="41"/>
        <item x="113"/>
        <item x="7"/>
        <item x="48"/>
        <item x="53"/>
        <item x="27"/>
        <item x="83"/>
        <item x="86"/>
        <item x="2"/>
        <item x="39"/>
        <item x="90"/>
        <item x="75"/>
        <item x="66"/>
        <item x="112"/>
        <item x="0"/>
        <item x="28"/>
        <item x="92"/>
        <item x="65"/>
        <item x="55"/>
        <item x="104"/>
        <item m="1" x="141"/>
        <item x="107"/>
        <item x="44"/>
        <item x="49"/>
        <item x="67"/>
        <item x="109"/>
        <item x="3"/>
        <item x="69"/>
        <item m="1" x="122"/>
        <item x="30"/>
        <item m="1" x="133"/>
        <item x="34"/>
        <item x="46"/>
        <item x="56"/>
        <item x="60"/>
        <item x="57"/>
        <item m="1" x="142"/>
        <item x="78"/>
        <item x="58"/>
        <item x="70"/>
        <item x="116"/>
        <item m="1" x="143"/>
        <item m="1" x="139"/>
        <item m="1" x="138"/>
        <item x="42"/>
        <item x="106"/>
        <item x="1"/>
        <item x="54"/>
        <item x="33"/>
        <item x="68"/>
        <item m="1" x="117"/>
        <item m="1" x="140"/>
        <item m="1" x="137"/>
        <item x="97"/>
        <item x="61"/>
        <item x="32"/>
        <item x="77"/>
        <item x="99"/>
        <item x="80"/>
        <item m="1" x="132"/>
        <item x="62"/>
        <item m="1" x="144"/>
        <item x="8"/>
        <item x="63"/>
        <item x="6"/>
        <item m="1" x="126"/>
        <item x="5"/>
        <item x="36"/>
        <item x="111"/>
        <item m="1" x="134"/>
        <item x="74"/>
        <item m="1" x="128"/>
        <item m="1" x="124"/>
        <item x="82"/>
        <item x="87"/>
        <item x="43"/>
        <item x="35"/>
        <item m="1" x="136"/>
        <item x="115"/>
        <item x="95"/>
        <item x="105"/>
        <item x="94"/>
        <item m="1" x="123"/>
        <item x="40"/>
        <item x="101"/>
        <item x="89"/>
        <item m="1" x="131"/>
        <item x="29"/>
        <item x="102"/>
        <item x="110"/>
        <item x="98"/>
        <item x="64"/>
        <item x="50"/>
        <item m="1" x="129"/>
        <item x="71"/>
        <item m="1" x="130"/>
        <item x="51"/>
        <item x="4"/>
        <item x="81"/>
        <item x="96"/>
        <item x="76"/>
        <item x="79"/>
        <item x="93"/>
        <item x="91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5"/>
        <item x="52"/>
        <item x="100"/>
        <item m="1" x="121"/>
        <item x="103"/>
        <item x="31"/>
        <item x="73"/>
        <item x="108"/>
        <item m="1" x="120"/>
        <item x="47"/>
        <item x="26"/>
        <item x="72"/>
        <item x="59"/>
        <item x="37"/>
        <item x="85"/>
        <item m="1" x="118"/>
        <item m="1" x="119"/>
        <item m="1" x="125"/>
        <item x="84"/>
        <item x="45"/>
        <item m="1" x="127"/>
        <item x="88"/>
      </items>
    </pivotField>
    <pivotField compact="0" showAll="0" includeNewItemsInFilter="1" sortType="ascending"/>
    <pivotField dataField="1" compact="0" outline="0" showAll="0" includeNewItemsInFilter="1"/>
    <pivotField compact="0" showAll="0" includeNewItemsInFilter="1"/>
    <pivotField axis="axisRow" compact="0" showAll="0" includeNewItemsInFilter="1" sortType="ascending">
      <items count="990">
        <item m="1" x="893"/>
        <item m="1" x="687"/>
        <item m="1" x="510"/>
        <item x="214"/>
        <item m="1" x="436"/>
        <item m="1" x="413"/>
        <item m="1" x="393"/>
        <item m="1" x="843"/>
        <item m="1" x="552"/>
        <item x="212"/>
        <item m="1" x="611"/>
        <item m="1" x="613"/>
        <item m="1" x="615"/>
        <item m="1" x="805"/>
        <item m="1" x="353"/>
        <item m="1" x="689"/>
        <item m="1" x="712"/>
        <item m="1" x="783"/>
        <item m="1" x="666"/>
        <item m="1" x="296"/>
        <item m="1" x="347"/>
        <item m="1" x="357"/>
        <item m="1" x="960"/>
        <item x="175"/>
        <item x="144"/>
        <item m="1" x="967"/>
        <item m="1" x="695"/>
        <item x="44"/>
        <item x="43"/>
        <item m="1" x="360"/>
        <item m="1" x="497"/>
        <item x="45"/>
        <item m="1" x="668"/>
        <item m="1" x="798"/>
        <item m="1" x="629"/>
        <item x="46"/>
        <item m="1" x="738"/>
        <item m="1" x="729"/>
        <item m="1" x="669"/>
        <item m="1" x="323"/>
        <item m="1" x="873"/>
        <item x="150"/>
        <item m="1" x="614"/>
        <item m="1" x="603"/>
        <item m="1" x="841"/>
        <item x="22"/>
        <item x="209"/>
        <item m="1" x="796"/>
        <item x="7"/>
        <item m="1" x="922"/>
        <item m="1" x="765"/>
        <item m="1" x="302"/>
        <item x="37"/>
        <item m="1" x="577"/>
        <item m="1" x="218"/>
        <item m="1" x="451"/>
        <item m="1" x="304"/>
        <item m="1" x="515"/>
        <item m="1" x="699"/>
        <item m="1" x="892"/>
        <item m="1" x="287"/>
        <item m="1" x="356"/>
        <item m="1" x="896"/>
        <item m="1" x="464"/>
        <item m="1" x="948"/>
        <item m="1" x="949"/>
        <item x="113"/>
        <item x="114"/>
        <item x="115"/>
        <item m="1" x="961"/>
        <item m="1" x="982"/>
        <item m="1" x="320"/>
        <item m="1" x="332"/>
        <item x="211"/>
        <item x="42"/>
        <item m="1" x="569"/>
        <item m="1" x="824"/>
        <item m="1" x="938"/>
        <item m="1" x="216"/>
        <item m="1" x="394"/>
        <item m="1" x="454"/>
        <item x="11"/>
        <item m="1" x="502"/>
        <item m="1" x="513"/>
        <item m="1" x="649"/>
        <item m="1" x="718"/>
        <item m="1" x="564"/>
        <item m="1" x="599"/>
        <item m="1" x="753"/>
        <item m="1" x="618"/>
        <item x="156"/>
        <item m="1" x="407"/>
        <item m="1" x="487"/>
        <item m="1" x="522"/>
        <item m="1" x="518"/>
        <item m="1" x="474"/>
        <item m="1" x="823"/>
        <item m="1" x="553"/>
        <item m="1" x="646"/>
        <item m="1" x="486"/>
        <item m="1" x="782"/>
        <item m="1" x="827"/>
        <item m="1" x="316"/>
        <item m="1" x="538"/>
        <item m="1" x="870"/>
        <item m="1" x="941"/>
        <item m="1" x="919"/>
        <item m="1" x="894"/>
        <item m="1" x="864"/>
        <item m="1" x="926"/>
        <item m="1" x="637"/>
        <item m="1" x="382"/>
        <item m="1" x="570"/>
        <item m="1" x="639"/>
        <item m="1" x="415"/>
        <item m="1" x="737"/>
        <item m="1" x="733"/>
        <item m="1" x="659"/>
        <item x="2"/>
        <item x="28"/>
        <item m="1" x="293"/>
        <item m="1" x="228"/>
        <item m="1" x="545"/>
        <item x="162"/>
        <item x="161"/>
        <item x="133"/>
        <item m="1" x="844"/>
        <item m="1" x="546"/>
        <item m="1" x="717"/>
        <item m="1" x="730"/>
        <item m="1" x="977"/>
        <item m="1" x="484"/>
        <item m="1" x="473"/>
        <item x="103"/>
        <item m="1" x="930"/>
        <item m="1" x="886"/>
        <item m="1" x="586"/>
        <item m="1" x="679"/>
        <item m="1" x="920"/>
        <item m="1" x="632"/>
        <item m="1" x="625"/>
        <item m="1" x="929"/>
        <item m="1" x="916"/>
        <item x="199"/>
        <item m="1" x="422"/>
        <item m="1" x="691"/>
        <item m="1" x="537"/>
        <item x="47"/>
        <item x="27"/>
        <item m="1" x="612"/>
        <item m="1" x="288"/>
        <item m="1" x="535"/>
        <item x="182"/>
        <item x="165"/>
        <item m="1" x="540"/>
        <item m="1" x="261"/>
        <item m="1" x="312"/>
        <item m="1" x="634"/>
        <item m="1" x="802"/>
        <item m="1" x="602"/>
        <item m="1" x="374"/>
        <item x="50"/>
        <item m="1" x="588"/>
        <item m="1" x="432"/>
        <item x="51"/>
        <item x="49"/>
        <item x="48"/>
        <item m="1" x="846"/>
        <item m="1" x="624"/>
        <item x="177"/>
        <item m="1" x="781"/>
        <item m="1" x="654"/>
        <item m="1" x="706"/>
        <item m="1" x="840"/>
        <item m="1" x="762"/>
        <item m="1" x="971"/>
        <item m="1" x="521"/>
        <item m="1" x="972"/>
        <item m="1" x="667"/>
        <item m="1" x="269"/>
        <item m="1" x="767"/>
        <item m="1" x="757"/>
        <item m="1" x="631"/>
        <item m="1" x="578"/>
        <item m="1" x="434"/>
        <item m="1" x="837"/>
        <item m="1" x="385"/>
        <item m="1" x="657"/>
        <item m="1" x="255"/>
        <item m="1" x="904"/>
        <item m="1" x="829"/>
        <item m="1" x="435"/>
        <item m="1" x="256"/>
        <item m="1" x="905"/>
        <item m="1" x="917"/>
        <item m="1" x="381"/>
        <item m="1" x="566"/>
        <item m="1" x="367"/>
        <item m="1" x="969"/>
        <item m="1" x="567"/>
        <item m="1" x="368"/>
        <item m="1" x="970"/>
        <item m="1" x="775"/>
        <item m="1" x="900"/>
        <item m="1" x="768"/>
        <item m="1" x="324"/>
        <item x="152"/>
        <item m="1" x="640"/>
        <item m="1" x="417"/>
        <item m="1" x="395"/>
        <item x="102"/>
        <item m="1" x="842"/>
        <item x="29"/>
        <item x="52"/>
        <item x="153"/>
        <item m="1" x="924"/>
        <item x="188"/>
        <item x="54"/>
        <item m="1" x="803"/>
        <item x="53"/>
        <item m="1" x="804"/>
        <item m="1" x="295"/>
        <item m="1" x="400"/>
        <item m="1" x="980"/>
        <item m="1" x="855"/>
        <item m="1" x="530"/>
        <item m="1" x="694"/>
        <item m="1" x="670"/>
        <item m="1" x="621"/>
        <item m="1" x="582"/>
        <item m="1" x="490"/>
        <item m="1" x="236"/>
        <item m="1" x="831"/>
        <item x="55"/>
        <item m="1" x="396"/>
        <item m="1" x="392"/>
        <item m="1" x="397"/>
        <item m="1" x="325"/>
        <item m="1" x="808"/>
        <item m="1" x="882"/>
        <item x="56"/>
        <item m="1" x="871"/>
        <item m="1" x="346"/>
        <item m="1" x="229"/>
        <item m="1" x="230"/>
        <item m="1" x="939"/>
        <item m="1" x="710"/>
        <item m="1" x="311"/>
        <item m="1" x="832"/>
        <item m="1" x="271"/>
        <item m="1" x="460"/>
        <item m="1" x="818"/>
        <item m="1" x="883"/>
        <item x="30"/>
        <item m="1" x="284"/>
        <item m="1" x="628"/>
        <item x="38"/>
        <item m="1" x="685"/>
        <item m="1" x="576"/>
        <item m="1" x="455"/>
        <item m="1" x="907"/>
        <item m="1" x="389"/>
        <item m="1" x="797"/>
        <item x="58"/>
        <item m="1" x="517"/>
        <item m="1" x="525"/>
        <item m="1" x="741"/>
        <item m="1" x="496"/>
        <item m="1" x="722"/>
        <item m="1" x="336"/>
        <item m="1" x="697"/>
        <item m="1" x="858"/>
        <item x="131"/>
        <item x="104"/>
        <item x="3"/>
        <item x="135"/>
        <item m="1" x="519"/>
        <item x="107"/>
        <item m="1" x="551"/>
        <item m="1" x="605"/>
        <item x="204"/>
        <item m="1" x="450"/>
        <item m="1" x="910"/>
        <item m="1" x="285"/>
        <item x="14"/>
        <item m="1" x="331"/>
        <item m="1" x="242"/>
        <item m="1" x="966"/>
        <item m="1" x="369"/>
        <item m="1" x="702"/>
        <item m="1" x="220"/>
        <item m="1" x="584"/>
        <item m="1" x="755"/>
        <item m="1" x="633"/>
        <item m="1" x="437"/>
        <item m="1" x="579"/>
        <item m="1" x="240"/>
        <item x="206"/>
        <item x="18"/>
        <item x="35"/>
        <item m="1" x="801"/>
        <item x="57"/>
        <item m="1" x="925"/>
        <item x="163"/>
        <item x="66"/>
        <item x="67"/>
        <item x="68"/>
        <item x="69"/>
        <item x="59"/>
        <item m="1" x="852"/>
        <item x="60"/>
        <item m="1" x="533"/>
        <item m="1" x="319"/>
        <item m="1" x="449"/>
        <item m="1" x="662"/>
        <item m="1" x="626"/>
        <item m="1" x="807"/>
        <item m="1" x="338"/>
        <item m="1" x="511"/>
        <item m="1" x="456"/>
        <item m="1" x="962"/>
        <item m="1" x="289"/>
        <item m="1" x="828"/>
        <item m="1" x="771"/>
        <item x="149"/>
        <item x="138"/>
        <item x="61"/>
        <item m="1" x="641"/>
        <item m="1" x="642"/>
        <item m="1" x="643"/>
        <item m="1" x="274"/>
        <item m="1" x="850"/>
        <item m="1" x="286"/>
        <item m="1" x="420"/>
        <item m="1" x="505"/>
        <item m="1" x="459"/>
        <item m="1" x="594"/>
        <item m="1" x="574"/>
        <item m="1" x="690"/>
        <item m="1" x="595"/>
        <item m="1" x="327"/>
        <item m="1" x="328"/>
        <item m="1" x="329"/>
        <item m="1" x="806"/>
        <item m="1" x="524"/>
        <item m="1" x="405"/>
        <item m="1" x="572"/>
        <item m="1" x="556"/>
        <item m="1" x="776"/>
        <item m="1" x="514"/>
        <item m="1" x="674"/>
        <item m="1" x="856"/>
        <item m="1" x="562"/>
        <item x="121"/>
        <item m="1" x="708"/>
        <item x="130"/>
        <item x="151"/>
        <item x="184"/>
        <item x="64"/>
        <item x="63"/>
        <item m="1" x="703"/>
        <item x="62"/>
        <item m="1" x="483"/>
        <item m="1" x="734"/>
        <item m="1" x="406"/>
        <item m="1" x="946"/>
        <item m="1" x="585"/>
        <item m="1" x="292"/>
        <item m="1" x="965"/>
        <item m="1" x="974"/>
        <item m="1" x="416"/>
        <item m="1" x="507"/>
        <item x="205"/>
        <item m="1" x="412"/>
        <item m="1" x="429"/>
        <item m="1" x="769"/>
        <item x="109"/>
        <item m="1" x="693"/>
        <item x="108"/>
        <item x="65"/>
        <item m="1" x="532"/>
        <item x="210"/>
        <item m="1" x="335"/>
        <item m="1" x="247"/>
        <item m="1" x="341"/>
        <item m="1" x="711"/>
        <item x="208"/>
        <item x="26"/>
        <item m="1" x="653"/>
        <item m="1" x="976"/>
        <item m="1" x="541"/>
        <item m="1" x="419"/>
        <item m="1" x="365"/>
        <item m="1" x="520"/>
        <item m="1" x="817"/>
        <item m="1" x="819"/>
        <item m="1" x="860"/>
        <item m="1" x="887"/>
        <item x="190"/>
        <item x="1"/>
        <item m="1" x="379"/>
        <item m="1" x="963"/>
        <item m="1" x="498"/>
        <item m="1" x="343"/>
        <item m="1" x="461"/>
        <item m="1" x="499"/>
        <item m="1" x="597"/>
        <item m="1" x="322"/>
        <item x="105"/>
        <item m="1" x="747"/>
        <item m="1" x="366"/>
        <item m="1" x="942"/>
        <item x="196"/>
        <item m="1" x="617"/>
        <item m="1" x="820"/>
        <item m="1" x="800"/>
        <item m="1" x="543"/>
        <item m="1" x="440"/>
        <item m="1" x="655"/>
        <item m="1" x="411"/>
        <item x="171"/>
        <item m="1" x="550"/>
        <item x="186"/>
        <item x="187"/>
        <item m="1" x="275"/>
        <item m="1" x="276"/>
        <item m="1" x="573"/>
        <item x="70"/>
        <item m="1" x="321"/>
        <item m="1" x="239"/>
        <item m="1" x="414"/>
        <item m="1" x="836"/>
        <item m="1" x="937"/>
        <item m="1" x="863"/>
        <item m="1" x="899"/>
        <item m="1" x="378"/>
        <item m="1" x="472"/>
        <item m="1" x="352"/>
        <item x="16"/>
        <item m="1" x="600"/>
        <item m="1" x="752"/>
        <item m="1" x="495"/>
        <item m="1" x="244"/>
        <item x="118"/>
        <item m="1" x="501"/>
        <item m="1" x="542"/>
        <item m="1" x="719"/>
        <item m="1" x="592"/>
        <item x="125"/>
        <item m="1" x="750"/>
        <item x="71"/>
        <item x="203"/>
        <item m="1" x="713"/>
        <item m="1" x="799"/>
        <item m="1" x="901"/>
        <item x="8"/>
        <item m="1" x="260"/>
        <item m="1" x="339"/>
        <item m="1" x="766"/>
        <item m="1" x="355"/>
        <item x="72"/>
        <item x="73"/>
        <item m="1" x="707"/>
        <item x="106"/>
        <item x="75"/>
        <item x="74"/>
        <item x="6"/>
        <item m="1" x="914"/>
        <item m="1" x="644"/>
        <item x="5"/>
        <item m="1" x="225"/>
        <item m="1" x="246"/>
        <item m="1" x="568"/>
        <item m="1" x="884"/>
        <item m="1" x="251"/>
        <item m="1" x="547"/>
        <item x="122"/>
        <item m="1" x="740"/>
        <item m="1" x="950"/>
        <item m="1" x="232"/>
        <item m="1" x="431"/>
        <item m="1" x="676"/>
        <item x="128"/>
        <item x="76"/>
        <item m="1" x="380"/>
        <item x="78"/>
        <item m="1" x="847"/>
        <item m="1" x="608"/>
        <item x="79"/>
        <item m="1" x="609"/>
        <item x="81"/>
        <item x="80"/>
        <item m="1" x="433"/>
        <item x="77"/>
        <item m="1" x="853"/>
        <item m="1" x="241"/>
        <item m="1" x="512"/>
        <item m="1" x="951"/>
        <item m="1" x="465"/>
        <item m="1" x="677"/>
        <item m="1" x="466"/>
        <item m="1" x="491"/>
        <item m="1" x="678"/>
        <item m="1" x="467"/>
        <item m="1" x="743"/>
        <item m="1" x="330"/>
        <item m="1" x="952"/>
        <item m="1" x="468"/>
        <item m="1" x="469"/>
        <item m="1" x="470"/>
        <item m="1" x="957"/>
        <item m="1" x="544"/>
        <item m="1" x="565"/>
        <item m="1" x="810"/>
        <item m="1" x="953"/>
        <item m="1" x="954"/>
        <item m="1" x="811"/>
        <item m="1" x="955"/>
        <item m="1" x="956"/>
        <item m="1" x="911"/>
        <item m="1" x="912"/>
        <item m="1" x="557"/>
        <item m="1" x="558"/>
        <item m="1" x="442"/>
        <item m="1" x="787"/>
        <item m="1" x="443"/>
        <item m="1" x="788"/>
        <item m="1" x="664"/>
        <item m="1" x="444"/>
        <item m="1" x="789"/>
        <item m="1" x="445"/>
        <item m="1" x="457"/>
        <item m="1" x="279"/>
        <item m="1" x="280"/>
        <item m="1" x="390"/>
        <item m="1" x="350"/>
        <item m="1" x="317"/>
        <item m="1" x="534"/>
        <item m="1" x="587"/>
        <item m="1" x="528"/>
        <item m="1" x="560"/>
        <item x="166"/>
        <item m="1" x="909"/>
        <item x="20"/>
        <item m="1" x="725"/>
        <item m="1" x="770"/>
        <item m="1" x="714"/>
        <item m="1" x="488"/>
        <item x="198"/>
        <item m="1" x="589"/>
        <item m="1" x="933"/>
        <item m="1" x="604"/>
        <item m="1" x="376"/>
        <item m="1" x="235"/>
        <item m="1" x="661"/>
        <item m="1" x="630"/>
        <item x="200"/>
        <item x="197"/>
        <item x="145"/>
        <item m="1" x="947"/>
        <item m="1" x="672"/>
        <item m="1" x="647"/>
        <item m="1" x="744"/>
        <item m="1" x="715"/>
        <item m="1" x="764"/>
        <item x="192"/>
        <item m="1" x="231"/>
        <item x="157"/>
        <item x="120"/>
        <item m="1" x="865"/>
        <item m="1" x="987"/>
        <item m="1" x="492"/>
        <item m="1" x="665"/>
        <item x="142"/>
        <item m="1" x="822"/>
        <item m="1" x="959"/>
        <item m="1" x="238"/>
        <item m="1" x="257"/>
        <item m="1" x="575"/>
        <item m="1" x="680"/>
        <item x="176"/>
        <item x="82"/>
        <item m="1" x="282"/>
        <item x="83"/>
        <item x="146"/>
        <item x="119"/>
        <item m="1" x="742"/>
        <item m="1" x="940"/>
        <item m="1" x="549"/>
        <item m="1" x="462"/>
        <item m="1" x="477"/>
        <item m="1" x="300"/>
        <item m="1" x="932"/>
        <item m="1" x="259"/>
        <item m="1" x="333"/>
        <item m="1" x="386"/>
        <item m="1" x="700"/>
        <item m="1" x="580"/>
        <item m="1" x="793"/>
        <item m="1" x="581"/>
        <item m="1" x="701"/>
        <item m="1" x="791"/>
        <item m="1" x="891"/>
        <item m="1" x="660"/>
        <item m="1" x="923"/>
        <item m="1" x="704"/>
        <item m="1" x="681"/>
        <item m="1" x="482"/>
        <item m="1" x="441"/>
        <item m="1" x="731"/>
        <item m="1" x="656"/>
        <item m="1" x="888"/>
        <item m="1" x="834"/>
        <item m="1" x="889"/>
        <item x="19"/>
        <item m="1" x="598"/>
        <item m="1" x="645"/>
        <item m="1" x="494"/>
        <item m="1" x="682"/>
        <item m="1" x="683"/>
        <item x="116"/>
        <item m="1" x="913"/>
        <item m="1" x="732"/>
        <item m="1" x="384"/>
        <item m="1" x="555"/>
        <item m="1" x="848"/>
        <item m="1" x="986"/>
        <item m="1" x="895"/>
        <item m="1" x="421"/>
        <item m="1" x="479"/>
        <item m="1" x="516"/>
        <item m="1" x="979"/>
        <item m="1" x="780"/>
        <item m="1" x="590"/>
        <item m="1" x="217"/>
        <item m="1" x="903"/>
        <item x="9"/>
        <item m="1" x="671"/>
        <item x="168"/>
        <item m="1" x="673"/>
        <item x="189"/>
        <item m="1" x="401"/>
        <item x="167"/>
        <item m="1" x="814"/>
        <item m="1" x="310"/>
        <item m="1" x="813"/>
        <item m="1" x="430"/>
        <item m="1" x="277"/>
        <item m="1" x="869"/>
        <item m="1" x="223"/>
        <item m="1" x="506"/>
        <item m="1" x="388"/>
        <item m="1" x="371"/>
        <item m="1" x="219"/>
        <item m="1" x="849"/>
        <item m="1" x="509"/>
        <item m="1" x="262"/>
        <item m="1" x="651"/>
        <item m="1" x="795"/>
        <item m="1" x="375"/>
        <item m="1" x="313"/>
        <item m="1" x="424"/>
        <item m="1" x="273"/>
        <item m="1" x="354"/>
        <item m="1" x="358"/>
        <item x="24"/>
        <item m="1" x="721"/>
        <item m="1" x="826"/>
        <item m="1" x="298"/>
        <item m="1" x="988"/>
        <item m="1" x="726"/>
        <item x="180"/>
        <item m="1" x="830"/>
        <item m="1" x="816"/>
        <item m="1" x="409"/>
        <item m="1" x="342"/>
        <item m="1" x="839"/>
        <item m="1" x="334"/>
        <item m="1" x="835"/>
        <item m="1" x="278"/>
        <item m="1" x="698"/>
        <item m="1" x="874"/>
        <item m="1" x="481"/>
        <item m="1" x="404"/>
        <item m="1" x="344"/>
        <item x="160"/>
        <item m="1" x="226"/>
        <item m="1" x="227"/>
        <item m="1" x="408"/>
        <item x="117"/>
        <item m="1" x="425"/>
        <item x="12"/>
        <item x="13"/>
        <item m="1" x="875"/>
        <item m="1" x="772"/>
        <item m="1" x="876"/>
        <item m="1" x="773"/>
        <item m="1" x="877"/>
        <item m="1" x="878"/>
        <item m="1" x="879"/>
        <item m="1" x="880"/>
        <item m="1" x="727"/>
        <item m="1" x="571"/>
        <item m="1" x="756"/>
        <item m="1" x="224"/>
        <item x="181"/>
        <item m="1" x="794"/>
        <item m="1" x="283"/>
        <item m="1" x="234"/>
        <item x="173"/>
        <item m="1" x="867"/>
        <item m="1" x="898"/>
        <item m="1" x="872"/>
        <item x="84"/>
        <item m="1" x="253"/>
        <item m="1" x="471"/>
        <item m="1" x="373"/>
        <item x="25"/>
        <item m="1" x="272"/>
        <item m="1" x="265"/>
        <item m="1" x="266"/>
        <item m="1" x="267"/>
        <item m="1" x="383"/>
        <item m="1" x="561"/>
        <item m="1" x="258"/>
        <item x="39"/>
        <item m="1" x="638"/>
        <item m="1" x="500"/>
        <item x="183"/>
        <item m="1" x="222"/>
        <item m="1" x="439"/>
        <item m="1" x="985"/>
        <item m="1" x="927"/>
        <item m="1" x="825"/>
        <item x="110"/>
        <item m="1" x="351"/>
        <item m="1" x="448"/>
        <item m="1" x="531"/>
        <item x="17"/>
        <item m="1" x="716"/>
        <item m="1" x="362"/>
        <item x="85"/>
        <item m="1" x="539"/>
        <item m="1" x="759"/>
        <item m="1" x="402"/>
        <item m="1" x="340"/>
        <item m="1" x="391"/>
        <item x="132"/>
        <item x="40"/>
        <item m="1" x="931"/>
        <item m="1" x="418"/>
        <item m="1" x="268"/>
        <item m="1" x="303"/>
        <item m="1" x="458"/>
        <item m="1" x="648"/>
        <item m="1" x="692"/>
        <item m="1" x="862"/>
        <item m="1" x="723"/>
        <item m="1" x="724"/>
        <item m="1" x="705"/>
        <item x="202"/>
        <item m="1" x="749"/>
        <item m="1" x="233"/>
        <item m="1" x="968"/>
        <item x="4"/>
        <item m="1" x="446"/>
        <item m="1" x="593"/>
        <item m="1" x="398"/>
        <item m="1" x="399"/>
        <item m="1" x="902"/>
        <item m="1" x="854"/>
        <item m="1" x="779"/>
        <item m="1" x="438"/>
        <item m="1" x="790"/>
        <item m="1" x="548"/>
        <item m="1" x="294"/>
        <item x="143"/>
        <item x="129"/>
        <item m="1" x="650"/>
        <item m="1" x="652"/>
        <item m="1" x="745"/>
        <item x="86"/>
        <item m="1" x="735"/>
        <item m="1" x="299"/>
        <item m="1" x="736"/>
        <item m="1" x="958"/>
        <item m="1" x="536"/>
        <item m="1" x="851"/>
        <item m="1" x="478"/>
        <item m="1" x="559"/>
        <item x="87"/>
        <item x="88"/>
        <item m="1" x="503"/>
        <item x="169"/>
        <item m="1" x="254"/>
        <item m="1" x="410"/>
        <item m="1" x="508"/>
        <item m="1" x="792"/>
        <item m="1" x="423"/>
        <item m="1" x="480"/>
        <item m="1" x="627"/>
        <item m="1" x="583"/>
        <item m="1" x="309"/>
        <item m="1" x="658"/>
        <item m="1" x="777"/>
        <item m="1" x="361"/>
        <item m="1" x="248"/>
        <item x="124"/>
        <item x="172"/>
        <item m="1" x="250"/>
        <item m="1" x="616"/>
        <item x="137"/>
        <item x="136"/>
        <item m="1" x="318"/>
        <item m="1" x="610"/>
        <item m="1" x="981"/>
        <item m="1" x="815"/>
        <item m="1" x="845"/>
        <item x="164"/>
        <item m="1" x="554"/>
        <item m="1" x="359"/>
        <item m="1" x="978"/>
        <item m="1" x="663"/>
        <item x="179"/>
        <item x="41"/>
        <item m="1" x="221"/>
        <item x="207"/>
        <item m="1" x="778"/>
        <item x="148"/>
        <item x="140"/>
        <item m="1" x="364"/>
        <item m="1" x="529"/>
        <item m="1" x="447"/>
        <item m="1" x="928"/>
        <item x="178"/>
        <item x="185"/>
        <item m="1" x="908"/>
        <item m="1" x="596"/>
        <item m="1" x="739"/>
        <item m="1" x="786"/>
        <item m="1" x="833"/>
        <item m="1" x="463"/>
        <item m="1" x="720"/>
        <item m="1" x="751"/>
        <item x="15"/>
        <item m="1" x="348"/>
        <item m="1" x="728"/>
        <item x="141"/>
        <item m="1" x="859"/>
        <item m="1" x="921"/>
        <item m="1" x="696"/>
        <item m="1" x="686"/>
        <item m="1" x="281"/>
        <item x="90"/>
        <item x="127"/>
        <item x="92"/>
        <item m="1" x="591"/>
        <item x="93"/>
        <item x="89"/>
        <item x="91"/>
        <item m="1" x="387"/>
        <item m="1" x="485"/>
        <item m="1" x="426"/>
        <item m="1" x="812"/>
        <item m="1" x="403"/>
        <item m="1" x="291"/>
        <item m="1" x="427"/>
        <item m="1" x="526"/>
        <item m="1" x="428"/>
        <item m="1" x="527"/>
        <item m="1" x="774"/>
        <item m="1" x="866"/>
        <item m="1" x="305"/>
        <item m="1" x="452"/>
        <item m="1" x="453"/>
        <item m="1" x="620"/>
        <item m="1" x="314"/>
        <item m="1" x="315"/>
        <item m="1" x="263"/>
        <item m="1" x="306"/>
        <item m="1" x="307"/>
        <item m="1" x="746"/>
        <item m="1" x="308"/>
        <item m="1" x="975"/>
        <item m="1" x="964"/>
        <item x="112"/>
        <item m="1" x="270"/>
        <item m="1" x="623"/>
        <item m="1" x="619"/>
        <item m="1" x="489"/>
        <item m="1" x="758"/>
        <item m="1" x="372"/>
        <item m="1" x="237"/>
        <item m="1" x="297"/>
        <item x="0"/>
        <item x="201"/>
        <item x="195"/>
        <item m="1" x="897"/>
        <item m="1" x="635"/>
        <item x="36"/>
        <item x="10"/>
        <item x="111"/>
        <item x="159"/>
        <item m="1" x="868"/>
        <item m="1" x="785"/>
        <item m="1" x="675"/>
        <item x="94"/>
        <item x="95"/>
        <item x="126"/>
        <item m="1" x="264"/>
        <item m="1" x="252"/>
        <item m="1" x="636"/>
        <item m="1" x="245"/>
        <item m="1" x="881"/>
        <item m="1" x="943"/>
        <item m="1" x="885"/>
        <item m="1" x="563"/>
        <item x="21"/>
        <item m="1" x="493"/>
        <item m="1" x="601"/>
        <item x="191"/>
        <item x="155"/>
        <item x="193"/>
        <item x="213"/>
        <item x="215"/>
        <item x="96"/>
        <item x="97"/>
        <item x="98"/>
        <item x="99"/>
        <item x="100"/>
        <item x="101"/>
        <item x="123"/>
        <item m="1" x="748"/>
        <item m="1" x="290"/>
        <item m="1" x="784"/>
        <item m="1" x="763"/>
        <item m="1" x="857"/>
        <item m="1" x="523"/>
        <item m="1" x="973"/>
        <item m="1" x="915"/>
        <item m="1" x="301"/>
        <item m="1" x="607"/>
        <item m="1" x="622"/>
        <item m="1" x="476"/>
        <item m="1" x="688"/>
        <item m="1" x="983"/>
        <item m="1" x="345"/>
        <item m="1" x="934"/>
        <item m="1" x="984"/>
        <item m="1" x="935"/>
        <item m="1" x="936"/>
        <item m="1" x="809"/>
        <item m="1" x="760"/>
        <item m="1" x="754"/>
        <item m="1" x="761"/>
        <item m="1" x="363"/>
        <item m="1" x="906"/>
        <item m="1" x="337"/>
        <item x="134"/>
        <item x="147"/>
        <item x="139"/>
        <item m="1" x="475"/>
        <item m="1" x="890"/>
        <item m="1" x="709"/>
        <item m="1" x="684"/>
        <item m="1" x="944"/>
        <item x="174"/>
        <item x="23"/>
        <item m="1" x="243"/>
        <item m="1" x="504"/>
        <item m="1" x="861"/>
        <item m="1" x="349"/>
        <item m="1" x="326"/>
        <item m="1" x="945"/>
        <item x="154"/>
        <item x="194"/>
        <item m="1" x="821"/>
        <item m="1" x="918"/>
        <item m="1" x="249"/>
        <item m="1" x="370"/>
        <item x="32"/>
        <item m="1" x="838"/>
        <item m="1" x="377"/>
        <item x="31"/>
        <item m="1" x="606"/>
        <item x="34"/>
        <item x="33"/>
        <item x="170"/>
        <item x="158"/>
        <item t="default"/>
      </items>
    </pivotField>
    <pivotField compact="0" outline="0" showAll="0" includeNewItemsInFilter="1"/>
    <pivotField dataField="1" compact="0" outlin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10"/>
    <field x="12"/>
    <field x="16"/>
  </rowFields>
  <rowItems count="242">
    <i>
      <x/>
    </i>
    <i r="1">
      <x v="1"/>
      <x v="45"/>
    </i>
    <i r="1">
      <x v="3"/>
      <x v="23"/>
    </i>
    <i r="2">
      <x v="24"/>
    </i>
    <i r="2">
      <x v="27"/>
    </i>
    <i r="2">
      <x v="28"/>
    </i>
    <i r="2">
      <x v="31"/>
    </i>
    <i r="2">
      <x v="35"/>
    </i>
    <i r="2">
      <x v="41"/>
    </i>
    <i r="2">
      <x v="125"/>
    </i>
    <i r="2">
      <x v="147"/>
    </i>
    <i r="2">
      <x v="161"/>
    </i>
    <i r="2">
      <x v="164"/>
    </i>
    <i r="2">
      <x v="165"/>
    </i>
    <i r="2">
      <x v="169"/>
    </i>
    <i r="2">
      <x v="219"/>
    </i>
    <i r="2">
      <x v="263"/>
    </i>
    <i r="2">
      <x v="280"/>
    </i>
    <i r="2">
      <x v="297"/>
    </i>
    <i r="2">
      <x v="326"/>
    </i>
    <i r="2">
      <x v="387"/>
    </i>
    <i r="2">
      <x v="482"/>
    </i>
    <i r="2">
      <x v="485"/>
    </i>
    <i r="2">
      <x v="488"/>
    </i>
    <i r="2">
      <x v="490"/>
    </i>
    <i r="2">
      <x v="491"/>
    </i>
    <i r="2">
      <x v="568"/>
    </i>
    <i r="2">
      <x v="580"/>
    </i>
    <i r="2">
      <x v="583"/>
    </i>
    <i r="2">
      <x v="584"/>
    </i>
    <i r="2">
      <x v="776"/>
    </i>
    <i r="2">
      <x v="777"/>
    </i>
    <i r="2">
      <x v="781"/>
    </i>
    <i r="2">
      <x v="790"/>
    </i>
    <i r="2">
      <x v="791"/>
    </i>
    <i r="2">
      <x v="829"/>
    </i>
    <i r="2">
      <x v="854"/>
    </i>
    <i r="2">
      <x v="855"/>
    </i>
    <i r="2">
      <x v="857"/>
    </i>
    <i r="2">
      <x v="908"/>
    </i>
    <i r="2">
      <x v="926"/>
    </i>
    <i r="2">
      <x v="927"/>
    </i>
    <i r="2">
      <x v="928"/>
    </i>
    <i r="2">
      <x v="960"/>
    </i>
    <i r="2">
      <x v="966"/>
    </i>
    <i r="1">
      <x v="4"/>
      <x v="46"/>
    </i>
    <i r="1">
      <x v="6"/>
      <x v="52"/>
    </i>
    <i r="1">
      <x v="7"/>
      <x v="74"/>
    </i>
    <i r="1">
      <x v="8"/>
      <x v="81"/>
    </i>
    <i r="1">
      <x v="9"/>
      <x v="206"/>
    </i>
    <i r="1">
      <x v="10"/>
      <x v="90"/>
    </i>
    <i r="1">
      <x v="12"/>
      <x v="665"/>
    </i>
    <i r="2">
      <x v="967"/>
    </i>
    <i r="1">
      <x v="13"/>
      <x v="123"/>
    </i>
    <i r="2">
      <x v="124"/>
    </i>
    <i r="1">
      <x v="14"/>
      <x v="68"/>
    </i>
    <i r="1">
      <x v="15"/>
      <x v="133"/>
    </i>
    <i r="1">
      <x v="16"/>
      <x v="143"/>
    </i>
    <i r="1">
      <x v="18"/>
      <x v="691"/>
    </i>
    <i r="1">
      <x v="19"/>
      <x v="152"/>
    </i>
    <i r="2">
      <x v="153"/>
    </i>
    <i r="1">
      <x v="20"/>
      <x v="210"/>
    </i>
    <i r="1">
      <x v="21"/>
      <x v="213"/>
    </i>
    <i r="2">
      <x v="214"/>
    </i>
    <i r="2">
      <x v="217"/>
    </i>
    <i r="2">
      <x v="233"/>
    </i>
    <i r="1">
      <x v="22"/>
      <x v="216"/>
    </i>
    <i r="1">
      <x v="24"/>
      <x v="920"/>
    </i>
    <i r="1">
      <x v="25"/>
      <x v="253"/>
    </i>
    <i r="1">
      <x v="26"/>
      <x v="256"/>
    </i>
    <i r="1">
      <x v="27"/>
      <x v="273"/>
    </i>
    <i r="1">
      <x v="28"/>
      <x v="73"/>
    </i>
    <i r="2">
      <x v="381"/>
    </i>
    <i r="2">
      <x v="412"/>
    </i>
    <i r="2">
      <x v="451"/>
    </i>
    <i r="1">
      <x v="30"/>
      <x v="277"/>
    </i>
    <i r="1">
      <x v="32"/>
      <x v="284"/>
    </i>
    <i r="1">
      <x v="34"/>
      <x v="298"/>
    </i>
    <i r="1">
      <x v="35"/>
      <x v="299"/>
    </i>
    <i r="2">
      <x v="917"/>
    </i>
    <i r="1">
      <x v="36"/>
      <x v="301"/>
    </i>
    <i r="1">
      <x v="37"/>
      <x v="303"/>
    </i>
    <i r="2">
      <x v="304"/>
    </i>
    <i r="2">
      <x v="305"/>
    </i>
    <i r="2">
      <x v="306"/>
    </i>
    <i r="2">
      <x v="307"/>
    </i>
    <i r="1">
      <x v="38"/>
      <x v="308"/>
    </i>
    <i r="2">
      <x v="310"/>
    </i>
    <i r="1">
      <x v="40"/>
      <x v="353"/>
    </i>
    <i r="2">
      <x v="355"/>
    </i>
    <i r="2">
      <x v="356"/>
    </i>
    <i r="2">
      <x v="357"/>
    </i>
    <i r="1">
      <x v="41"/>
      <x v="358"/>
    </i>
    <i r="2">
      <x v="359"/>
    </i>
    <i r="2">
      <x v="361"/>
    </i>
    <i r="1">
      <x v="42"/>
      <x v="372"/>
    </i>
    <i r="2">
      <x v="376"/>
    </i>
    <i r="2">
      <x v="378"/>
    </i>
    <i r="1">
      <x v="47"/>
      <x v="148"/>
    </i>
    <i r="1">
      <x v="48"/>
      <x v="398"/>
    </i>
    <i r="1">
      <x v="50"/>
      <x v="166"/>
    </i>
    <i r="2">
      <x v="240"/>
    </i>
    <i r="2">
      <x v="386"/>
    </i>
    <i r="2">
      <x v="476"/>
    </i>
    <i r="2">
      <x v="483"/>
    </i>
    <i r="2">
      <x v="493"/>
    </i>
    <i r="2">
      <x v="581"/>
    </i>
    <i r="2">
      <x v="585"/>
    </i>
    <i r="2">
      <x v="826"/>
    </i>
    <i r="2">
      <x v="828"/>
    </i>
    <i r="2">
      <x v="853"/>
    </i>
    <i r="2">
      <x v="858"/>
    </i>
    <i r="2">
      <x v="859"/>
    </i>
    <i r="2">
      <x v="925"/>
    </i>
    <i r="2">
      <x v="929"/>
    </i>
    <i r="2">
      <x v="930"/>
    </i>
    <i r="2">
      <x v="931"/>
    </i>
    <i r="2">
      <x v="958"/>
    </i>
    <i r="2">
      <x v="959"/>
    </i>
    <i r="1">
      <x v="51"/>
      <x v="728"/>
    </i>
    <i r="2">
      <x v="738"/>
    </i>
    <i r="1">
      <x v="52"/>
      <x v="408"/>
    </i>
    <i r="1">
      <x v="56"/>
      <x v="420"/>
    </i>
    <i r="2">
      <x v="422"/>
    </i>
    <i r="2">
      <x v="423"/>
    </i>
    <i r="1">
      <x v="57"/>
      <x v="427"/>
    </i>
    <i r="1">
      <x v="58"/>
      <x v="438"/>
    </i>
    <i r="1">
      <x v="59"/>
      <x v="443"/>
    </i>
    <i r="1">
      <x v="60"/>
      <x v="834"/>
    </i>
    <i r="1">
      <x v="61"/>
      <x v="448"/>
    </i>
    <i r="1">
      <x v="63"/>
      <x v="450"/>
    </i>
    <i r="1">
      <x v="66"/>
      <x v="460"/>
    </i>
    <i r="2">
      <x v="461"/>
    </i>
    <i r="2">
      <x v="463"/>
    </i>
    <i r="2">
      <x v="464"/>
    </i>
    <i r="2">
      <x v="465"/>
    </i>
    <i r="1">
      <x v="70"/>
      <x v="275"/>
    </i>
    <i r="2">
      <x v="543"/>
    </i>
    <i r="2">
      <x v="811"/>
    </i>
    <i r="2">
      <x v="812"/>
    </i>
    <i r="1">
      <x v="71"/>
      <x v="548"/>
    </i>
    <i r="2">
      <x v="835"/>
    </i>
    <i r="1">
      <x v="73"/>
      <x v="66"/>
    </i>
    <i r="2">
      <x v="67"/>
    </i>
    <i r="1">
      <x v="76"/>
      <x v="357"/>
    </i>
    <i r="2">
      <x v="565"/>
    </i>
    <i r="2">
      <x v="573"/>
    </i>
    <i r="1">
      <x v="77"/>
      <x v="567"/>
    </i>
    <i r="1">
      <x v="78"/>
      <x v="119"/>
    </i>
    <i r="2">
      <x v="212"/>
    </i>
    <i r="2">
      <x v="324"/>
    </i>
    <i r="2">
      <x v="325"/>
    </i>
    <i r="2">
      <x v="689"/>
    </i>
    <i r="2">
      <x v="847"/>
    </i>
    <i r="1">
      <x v="79"/>
      <x v="614"/>
    </i>
    <i r="1">
      <x v="82"/>
      <x v="638"/>
    </i>
    <i r="1">
      <x v="83"/>
      <x v="640"/>
    </i>
    <i r="1">
      <x v="84"/>
      <x v="642"/>
    </i>
    <i r="1">
      <x v="86"/>
      <x v="717"/>
    </i>
    <i r="1">
      <x v="87"/>
      <x v="671"/>
    </i>
    <i r="1">
      <x v="88"/>
      <x v="685"/>
    </i>
    <i r="1">
      <x v="90"/>
      <x v="692"/>
    </i>
    <i r="1">
      <x v="91"/>
      <x v="705"/>
    </i>
    <i r="1">
      <x v="92"/>
      <x v="557"/>
    </i>
    <i r="2">
      <x v="640"/>
    </i>
    <i r="1">
      <x v="93"/>
      <x v="709"/>
    </i>
    <i r="1">
      <x v="94"/>
      <x v="713"/>
    </i>
    <i r="1">
      <x v="95"/>
      <x v="725"/>
    </i>
    <i r="1">
      <x v="97"/>
      <x v="734"/>
    </i>
    <i r="1">
      <x v="99"/>
      <x v="741"/>
    </i>
    <i r="2">
      <x v="747"/>
    </i>
    <i r="2">
      <x v="748"/>
    </i>
    <i r="2">
      <x v="760"/>
    </i>
    <i r="1">
      <x v="101"/>
      <x v="272"/>
    </i>
    <i r="1">
      <x v="102"/>
      <x v="284"/>
    </i>
    <i r="2">
      <x v="793"/>
    </i>
    <i r="1">
      <x v="103"/>
      <x v="620"/>
    </i>
    <i r="1">
      <x v="104"/>
      <x v="807"/>
    </i>
    <i r="1">
      <x v="105"/>
      <x v="541"/>
    </i>
    <i r="2">
      <x v="808"/>
    </i>
    <i r="1">
      <x v="106"/>
      <x v="818"/>
    </i>
    <i r="1">
      <x v="124"/>
      <x v="824"/>
    </i>
    <i r="1">
      <x v="125"/>
      <x v="823"/>
    </i>
    <i r="1">
      <x v="127"/>
      <x v="835"/>
    </i>
    <i r="1">
      <x v="128"/>
      <x v="844"/>
    </i>
    <i r="1">
      <x v="129"/>
      <x v="885"/>
    </i>
    <i r="1">
      <x v="130"/>
      <x v="896"/>
    </i>
    <i r="1">
      <x v="132"/>
      <x v="899"/>
    </i>
    <i r="1">
      <x v="133"/>
      <x v="900"/>
    </i>
    <i r="1">
      <x v="134"/>
      <x v="556"/>
    </i>
    <i r="2">
      <x v="558"/>
    </i>
    <i r="2">
      <x v="895"/>
    </i>
    <i r="2">
      <x v="901"/>
    </i>
    <i r="2">
      <x v="987"/>
    </i>
    <i r="1">
      <x v="135"/>
      <x v="379"/>
    </i>
    <i r="2">
      <x v="902"/>
    </i>
    <i r="2">
      <x v="906"/>
    </i>
    <i r="2">
      <x v="907"/>
    </i>
    <i r="1">
      <x v="136"/>
      <x v="917"/>
    </i>
    <i r="1">
      <x v="137"/>
      <x v="920"/>
    </i>
    <i r="2">
      <x v="921"/>
    </i>
    <i r="2">
      <x v="922"/>
    </i>
    <i r="1">
      <x v="141"/>
      <x v="974"/>
    </i>
    <i r="2">
      <x v="975"/>
    </i>
    <i r="1">
      <x v="142"/>
      <x v="980"/>
    </i>
    <i r="2">
      <x v="983"/>
    </i>
    <i r="2">
      <x v="985"/>
    </i>
    <i r="2">
      <x v="986"/>
    </i>
    <i>
      <x v="4"/>
    </i>
    <i r="1">
      <x v="81"/>
      <x v="923"/>
    </i>
    <i r="2">
      <x v="924"/>
    </i>
    <i r="1">
      <x v="107"/>
      <x v="636"/>
    </i>
    <i r="1">
      <x v="108"/>
      <x v="636"/>
    </i>
    <i r="1">
      <x v="109"/>
      <x v="636"/>
    </i>
    <i r="1">
      <x v="110"/>
      <x v="636"/>
    </i>
    <i r="1">
      <x v="111"/>
      <x v="636"/>
    </i>
    <i r="1">
      <x v="112"/>
      <x v="636"/>
    </i>
    <i r="1">
      <x v="113"/>
      <x v="636"/>
    </i>
    <i r="1">
      <x v="114"/>
      <x v="636"/>
    </i>
    <i r="1">
      <x v="115"/>
      <x v="636"/>
    </i>
    <i r="1">
      <x v="116"/>
      <x v="636"/>
    </i>
    <i r="1">
      <x v="117"/>
      <x v="636"/>
    </i>
    <i r="1">
      <x v="118"/>
      <x v="636"/>
    </i>
    <i r="1">
      <x v="119"/>
      <x v="636"/>
    </i>
    <i r="1">
      <x v="120"/>
      <x v="636"/>
    </i>
    <i r="1">
      <x v="121"/>
      <x v="636"/>
    </i>
    <i r="1">
      <x v="122"/>
      <x v="636"/>
    </i>
    <i r="1">
      <x v="123"/>
      <x v="636"/>
    </i>
    <i>
      <x v="5"/>
    </i>
    <i r="1">
      <x v="2"/>
      <x v="9"/>
    </i>
    <i r="1">
      <x v="5"/>
      <x v="48"/>
    </i>
    <i r="1">
      <x v="11"/>
      <x v="118"/>
    </i>
    <i r="1">
      <x v="29"/>
      <x v="274"/>
    </i>
    <i r="1">
      <x v="43"/>
      <x v="3"/>
    </i>
    <i r="1">
      <x v="49"/>
      <x v="399"/>
    </i>
    <i r="1">
      <x v="65"/>
      <x v="455"/>
    </i>
    <i r="1">
      <x v="67"/>
      <x v="466"/>
    </i>
    <i r="1">
      <x v="69"/>
      <x v="469"/>
    </i>
    <i r="1">
      <x v="100"/>
      <x v="764"/>
    </i>
    <i>
      <x v="6"/>
    </i>
    <i r="1">
      <x v="17"/>
      <x v="89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0"/>
    <pageField fld="1" hier="-1"/>
    <pageField fld="11" hier="-1"/>
  </pageFields>
  <dataFields count="3">
    <dataField name="Sum of Qtd." fld="14" baseField="11" baseItem="20"/>
    <dataField name="Vl.Unitario" fld="20" baseField="10" baseItem="0"/>
    <dataField name="Vl.Total" fld="18" baseField="10" baseItem="0" numFmtId="168"/>
  </dataFields>
  <formats count="9">
    <format dxfId="47">
      <pivotArea dataOnly="0" labelOnly="1" grandCol="1" outline="0" fieldPosition="0"/>
    </format>
    <format dxfId="46">
      <pivotArea field="7" type="button" dataOnly="0" labelOnly="1" outline="0"/>
    </format>
    <format dxfId="45">
      <pivotArea outline="0" collapsedLevelsAreSubtotals="1" fieldPosition="0"/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">
      <pivotArea field="-2" type="button" dataOnly="0" labelOnly="1" outline="0" axis="axisCol" fieldPosition="0"/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field="-2" type="button" dataOnly="0" labelOnly="1" outline="0" axis="axisCol" fieldPosition="0"/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20" applyNumberFormats="0" applyBorderFormats="0" applyFontFormats="0" applyPatternFormats="0" applyAlignmentFormats="0" applyWidthHeightFormats="1" dataCaption="Dados" grandTotalCaption="Total" updatedVersion="6" minRefreshableVersion="3" showMultipleLabel="0" showMemberPropertyTips="0" useAutoFormatting="1" itemPrintTitles="1" createdVersion="4" indent="0" compact="0" compactData="0" gridDropZones="1">
  <location ref="B6:E24" firstHeaderRow="1" firstDataRow="2" firstDataCol="2" rowPageCount="2" colPageCount="1"/>
  <pivotFields count="21">
    <pivotField axis="axisPage" compact="0" showAll="0" includeNewItemsInFilter="1">
      <items count="79">
        <item m="1" x="77"/>
        <item x="38"/>
        <item m="1" x="65"/>
        <item m="1" x="67"/>
        <item m="1" x="76"/>
        <item m="1" x="58"/>
        <item m="1" x="59"/>
        <item m="1" x="68"/>
        <item m="1" x="73"/>
        <item m="1" x="64"/>
        <item m="1" x="69"/>
        <item m="1" x="75"/>
        <item m="1" x="60"/>
        <item x="5"/>
        <item x="6"/>
        <item x="2"/>
        <item x="3"/>
        <item x="1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62"/>
        <item m="1" x="71"/>
        <item m="1" x="74"/>
        <item m="1" x="61"/>
        <item x="4"/>
        <item m="1" x="57"/>
        <item m="1" x="63"/>
        <item x="24"/>
        <item m="1" x="72"/>
        <item x="26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66"/>
        <item x="43"/>
        <item x="44"/>
        <item x="46"/>
        <item x="53"/>
        <item x="54"/>
        <item m="1" x="70"/>
        <item x="55"/>
        <item x="56"/>
        <item t="default"/>
      </items>
    </pivotField>
    <pivotField compact="0" outline="0" showAll="0" defaultSubtotal="0"/>
    <pivotField compact="0" showAll="0" includeNewItemsInFilter="1"/>
    <pivotField compact="0" showAll="0" includeNewItemsInFilter="1"/>
    <pivotField compact="0" outline="0" subtotalTop="0" showAll="0" includeNewItemsInFilter="1"/>
    <pivotField compact="0" showAll="0" includeNewItemsInFilter="1"/>
    <pivotField compact="0" outline="0" subtotalTop="0" showAll="0" includeNewItemsInFilter="1"/>
    <pivotField axis="axisPage" compact="0" outline="0" subtotalTop="0" showAll="0" includeNewItemsInFilter="1">
      <items count="4">
        <item m="1" x="2"/>
        <item x="0"/>
        <item x="1"/>
        <item t="default"/>
      </items>
    </pivotField>
    <pivotField compact="0" showAll="0" includeNewItemsInFilter="1"/>
    <pivotField compact="0" outline="0" subtotalTop="0" showAll="0" includeNewItemsInFilter="1"/>
    <pivotField axis="axisRow" compact="0" multipleItemSelectionAllowed="1" showAll="0" insertBlankRow="1" includeNewItemsInFilter="1">
      <items count="8">
        <item x="3"/>
        <item h="1" m="1" x="5"/>
        <item h="1" sd="0" x="4"/>
        <item h="1" m="1" x="6"/>
        <item x="2"/>
        <item h="1" x="1"/>
        <item h="1" x="0"/>
        <item t="default"/>
      </items>
    </pivotField>
    <pivotField axis="axisRow" compact="0" showAll="0" insertBlankRow="1" includeNewItemsInFilter="1" sortType="ascending">
      <items count="61">
        <item m="1" x="31"/>
        <item x="18"/>
        <item x="14"/>
        <item m="1" x="46"/>
        <item x="2"/>
        <item m="1" x="51"/>
        <item x="1"/>
        <item m="1" x="20"/>
        <item m="1" x="26"/>
        <item m="1" x="35"/>
        <item m="1" x="25"/>
        <item m="1" x="57"/>
        <item m="1" x="54"/>
        <item x="12"/>
        <item m="1" x="37"/>
        <item m="1" x="52"/>
        <item m="1" x="45"/>
        <item m="1" x="28"/>
        <item x="8"/>
        <item m="1" x="42"/>
        <item m="1" x="39"/>
        <item m="1" x="21"/>
        <item x="9"/>
        <item m="1" x="48"/>
        <item m="1" x="23"/>
        <item m="1" x="47"/>
        <item x="13"/>
        <item m="1" x="56"/>
        <item m="1" x="58"/>
        <item m="1" x="34"/>
        <item m="1" x="40"/>
        <item x="11"/>
        <item m="1" x="24"/>
        <item x="10"/>
        <item m="1" x="33"/>
        <item m="1" x="43"/>
        <item m="1" x="19"/>
        <item sd="0" x="5"/>
        <item x="6"/>
        <item m="1" x="29"/>
        <item m="1" x="41"/>
        <item x="16"/>
        <item m="1" x="55"/>
        <item x="15"/>
        <item m="1" x="49"/>
        <item x="3"/>
        <item m="1" x="53"/>
        <item m="1" x="30"/>
        <item m="1" x="36"/>
        <item x="4"/>
        <item m="1" x="59"/>
        <item m="1" x="38"/>
        <item m="1" x="44"/>
        <item m="1" x="50"/>
        <item x="7"/>
        <item x="0"/>
        <item m="1" x="22"/>
        <item m="1" x="32"/>
        <item m="1" x="27"/>
        <item x="17"/>
        <item t="default"/>
      </items>
    </pivotField>
    <pivotField compact="0" outline="0" showAll="0" defaultSubtotal="0"/>
    <pivotField compact="0" showAll="0" includeNewItemsInFilter="1"/>
    <pivotField compact="0" outline="0" subtotalTop="0" showAll="0" includeNewItemsInFilter="1"/>
    <pivotField compact="0" showAll="0" includeNewItemsInFilter="1"/>
    <pivotField compact="0" showAll="0" includeNewItemsInFilter="1"/>
    <pivotField compact="0" outline="0" subtotalTop="0" showAll="0" includeNewItemsInFilter="1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10"/>
    <field x="11"/>
  </rowFields>
  <rowItems count="17">
    <i>
      <x/>
    </i>
    <i r="1">
      <x v="2"/>
    </i>
    <i r="1">
      <x v="13"/>
    </i>
    <i r="1">
      <x v="18"/>
    </i>
    <i r="1">
      <x v="22"/>
    </i>
    <i r="1">
      <x v="26"/>
    </i>
    <i r="1">
      <x v="31"/>
    </i>
    <i r="1">
      <x v="33"/>
    </i>
    <i r="1">
      <x v="38"/>
    </i>
    <i r="1">
      <x v="41"/>
    </i>
    <i r="1">
      <x v="43"/>
    </i>
    <i r="1">
      <x v="54"/>
    </i>
    <i t="blank">
      <x/>
    </i>
    <i>
      <x v="4"/>
    </i>
    <i r="1">
      <x v="37"/>
    </i>
    <i t="blank"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0"/>
    <pageField fld="7" hier="-1"/>
  </pageFields>
  <dataFields count="2">
    <dataField name="Sum of Total" fld="18" baseField="10" baseItem="0" numFmtId="168"/>
    <dataField name="Sum" fld="18" baseField="11" baseItem="1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4">
    <format dxfId="38">
      <pivotArea type="topRight" dataOnly="0" labelOnly="1" outline="0" fieldPosition="0"/>
    </format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" cacheId="7" dataOnRows="1" applyNumberFormats="0" applyBorderFormats="0" applyFontFormats="0" applyPatternFormats="0" applyAlignmentFormats="0" applyWidthHeightFormats="1" dataCaption="Dados" grandTotalCaption="Total" updatedVersion="6" minRefreshableVersion="3" showMultipleLabel="0" showMemberPropertyTips="0" useAutoFormatting="1" itemPrintTitles="1" createdVersion="4" indent="0" compact="0" compactData="0" gridDropZones="1">
  <location ref="B5:C20" firstHeaderRow="2" firstDataRow="2" firstDataCol="1" rowPageCount="2" colPageCount="1"/>
  <pivotFields count="19">
    <pivotField axis="axisPage" compact="0" showAll="0" includeNewItemsInFilter="1">
      <items count="77">
        <item n="Brasilaje" m="1" x="75"/>
        <item x="38"/>
        <item n="BRASILAJE2" m="1" x="64"/>
        <item m="1" x="66"/>
        <item m="1" x="74"/>
        <item m="1" x="58"/>
        <item m="1" x="59"/>
        <item m="1" x="67"/>
        <item m="1" x="71"/>
        <item m="1" x="73"/>
        <item m="1" x="60"/>
        <item x="5"/>
        <item x="6"/>
        <item x="2"/>
        <item x="3"/>
        <item x="1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62"/>
        <item m="1" x="69"/>
        <item m="1" x="72"/>
        <item m="1" x="61"/>
        <item x="4"/>
        <item m="1" x="57"/>
        <item m="1" x="63"/>
        <item x="24"/>
        <item m="1" x="70"/>
        <item x="26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65"/>
        <item x="43"/>
        <item x="44"/>
        <item x="46"/>
        <item x="53"/>
        <item x="54"/>
        <item m="1" x="68"/>
        <item x="55"/>
        <item x="56"/>
        <item t="default"/>
      </items>
    </pivotField>
    <pivotField compact="0" outline="0" showAll="0" defaultSubtotal="0"/>
    <pivotField compact="0" showAll="0" includeNewItemsInFilter="1"/>
    <pivotField compact="0" showAll="0" includeNewItemsInFilter="1"/>
    <pivotField compact="0" outline="0" subtotalTop="0" showAll="0" includeNewItemsInFilter="1"/>
    <pivotField compact="0" showAll="0" includeNewItemsInFilter="1"/>
    <pivotField compact="0" outline="0" subtotalTop="0" showAll="0" includeNewItemsInFilter="1"/>
    <pivotField compact="0" outline="0" subtotalTop="0" showAll="0" includeNewItemsInFilter="1"/>
    <pivotField compact="0" showAll="0" includeNewItemsInFilter="1"/>
    <pivotField axis="axisRow" compact="0" showAll="0" insertBlankRow="1" includeNewItemsInFilter="1" sortType="ascending">
      <items count="42">
        <item m="1" x="36"/>
        <item m="1" x="23"/>
        <item m="1" x="27"/>
        <item m="1" x="31"/>
        <item m="1" x="34"/>
        <item m="1" x="35"/>
        <item m="1" x="37"/>
        <item m="1" x="38"/>
        <item m="1" x="40"/>
        <item m="1" x="14"/>
        <item m="1" x="22"/>
        <item m="1" x="26"/>
        <item m="1" x="30"/>
        <item m="1" x="17"/>
        <item m="1" x="20"/>
        <item m="1" x="24"/>
        <item m="1" x="28"/>
        <item m="1" x="33"/>
        <item m="1" x="39"/>
        <item m="1" x="16"/>
        <item m="1" x="18"/>
        <item m="1" x="21"/>
        <item m="1" x="25"/>
        <item m="1" x="29"/>
        <item m="1" x="15"/>
        <item x="0"/>
        <item x="2"/>
        <item x="4"/>
        <item x="6"/>
        <item x="7"/>
        <item x="8"/>
        <item x="9"/>
        <item x="10"/>
        <item x="12"/>
        <item x="13"/>
        <item x="5"/>
        <item x="1"/>
        <item x="3"/>
        <item m="1" x="19"/>
        <item m="1" x="32"/>
        <item h="1" x="11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Page" compact="0" outline="0" showAll="0" defaultSubtotal="0">
      <items count="145">
        <item x="38"/>
        <item x="41"/>
        <item x="7"/>
        <item x="48"/>
        <item x="27"/>
        <item x="2"/>
        <item x="39"/>
        <item x="75"/>
        <item x="66"/>
        <item x="0"/>
        <item x="28"/>
        <item x="65"/>
        <item x="44"/>
        <item x="49"/>
        <item x="67"/>
        <item x="3"/>
        <item x="30"/>
        <item x="46"/>
        <item x="70"/>
        <item x="116"/>
        <item m="1" x="143"/>
        <item x="42"/>
        <item x="1"/>
        <item x="54"/>
        <item x="33"/>
        <item x="68"/>
        <item m="1" x="140"/>
        <item x="77"/>
        <item x="99"/>
        <item m="1" x="144"/>
        <item x="8"/>
        <item m="1" x="126"/>
        <item x="5"/>
        <item x="36"/>
        <item m="1" x="128"/>
        <item m="1" x="124"/>
        <item x="43"/>
        <item m="1" x="136"/>
        <item m="1" x="123"/>
        <item m="1" x="131"/>
        <item x="50"/>
        <item x="71"/>
        <item m="1" x="130"/>
        <item x="51"/>
        <item x="4"/>
        <item x="76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73"/>
        <item m="1" x="120"/>
        <item x="47"/>
        <item x="72"/>
        <item x="37"/>
        <item x="45"/>
        <item x="88"/>
        <item x="24"/>
        <item x="83"/>
        <item x="78"/>
        <item x="82"/>
        <item x="84"/>
        <item x="85"/>
        <item x="25"/>
        <item x="86"/>
        <item x="93"/>
        <item m="1" x="135"/>
        <item x="105"/>
        <item m="1" x="117"/>
        <item x="110"/>
        <item x="111"/>
        <item x="112"/>
        <item x="102"/>
        <item x="92"/>
        <item x="108"/>
        <item m="1" x="137"/>
        <item x="61"/>
        <item x="96"/>
        <item x="109"/>
        <item x="101"/>
        <item m="1" x="129"/>
        <item x="55"/>
        <item m="1" x="134"/>
        <item m="1" x="132"/>
        <item m="1" x="122"/>
        <item m="1" x="133"/>
        <item m="1" x="121"/>
        <item m="1" x="138"/>
        <item m="1" x="119"/>
        <item x="113"/>
        <item x="64"/>
        <item x="53"/>
        <item x="87"/>
        <item x="91"/>
        <item x="94"/>
        <item x="95"/>
        <item m="1" x="127"/>
        <item x="98"/>
        <item x="100"/>
        <item x="40"/>
        <item m="1" x="141"/>
        <item x="56"/>
        <item x="57"/>
        <item x="58"/>
        <item x="59"/>
        <item x="60"/>
        <item x="62"/>
        <item x="63"/>
        <item x="81"/>
        <item x="69"/>
        <item x="74"/>
        <item x="80"/>
        <item x="79"/>
        <item x="103"/>
        <item x="97"/>
        <item x="104"/>
        <item x="107"/>
        <item x="31"/>
        <item x="32"/>
        <item x="34"/>
        <item x="35"/>
        <item x="52"/>
        <item x="106"/>
        <item x="26"/>
        <item x="29"/>
        <item m="1" x="118"/>
        <item x="89"/>
        <item x="90"/>
        <item m="1" x="125"/>
        <item m="1" x="142"/>
        <item x="114"/>
        <item m="1" x="139"/>
        <item x="6"/>
        <item x="115"/>
      </items>
    </pivotField>
    <pivotField compact="0" showAll="0" includeNewItemsInFilter="1"/>
    <pivotField compact="0" outline="0" subtotalTop="0" showAll="0" includeNewItemsInFilter="1"/>
    <pivotField compact="0" showAll="0" includeNewItemsInFilter="1"/>
    <pivotField compact="0" showAll="0" includeNewItemsInFilter="1"/>
    <pivotField compact="0" outline="0" subtotalTop="0" showAll="0" includeNewItemsInFilter="1"/>
    <pivotField dataField="1" compact="0" outline="0" showAll="0" defaultSubtotal="0"/>
  </pivotFields>
  <rowFields count="1">
    <field x="9"/>
  </rowFields>
  <rowItems count="14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2">
    <pageField fld="0" hier="0"/>
    <pageField fld="12" hier="-1"/>
  </pageFields>
  <dataFields count="1">
    <dataField name="Sum of Total" fld="18" baseField="9" baseItem="24"/>
  </dataFields>
  <formats count="3">
    <format dxfId="34">
      <pivotArea grandRow="1" outline="0" collapsedLevelsAreSubtotals="1" fieldPosition="0"/>
    </format>
    <format dxfId="33">
      <pivotArea collapsedLevelsAreSubtotals="1" fieldPosition="0">
        <references count="1">
          <reference field="9" count="0"/>
        </references>
      </pivotArea>
    </format>
    <format dxfId="32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grandTotalCaption="Total" updatedVersion="4" minRefreshableVersion="3" showMultipleLabel="0" showMemberPropertyTips="0" useAutoFormatting="1" itemPrintTitles="1" createdVersion="4" indent="0" compact="0" compactData="0" gridDropZones="1">
  <location ref="B5:G774" firstHeaderRow="2" firstDataRow="2" firstDataCol="5" rowPageCount="2" colPageCount="1"/>
  <pivotFields count="19">
    <pivotField axis="axisPage" compact="0" multipleItemSelectionAllowed="1" showAll="0" insertBlankRow="1" includeNewItemsInFilter="1">
      <items count="62">
        <item x="38"/>
        <item x="5"/>
        <item x="6"/>
        <item x="2"/>
        <item x="3"/>
        <item x="1"/>
        <item x="0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55"/>
        <item m="1" x="56"/>
        <item x="24"/>
        <item m="1" x="57"/>
        <item m="1" x="58"/>
        <item x="26"/>
        <item m="1" x="60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59"/>
        <item x="43"/>
        <item x="44"/>
        <item x="46"/>
        <item x="53"/>
        <item x="54"/>
        <item t="default"/>
      </items>
    </pivotField>
    <pivotField axis="axisRow" compact="0" outline="0" showAll="0">
      <items count="83">
        <item x="4"/>
        <item x="7"/>
        <item x="5"/>
        <item x="3"/>
        <item x="10"/>
        <item x="22"/>
        <item x="40"/>
        <item x="41"/>
        <item x="42"/>
        <item x="44"/>
        <item x="18"/>
        <item x="78"/>
        <item x="76"/>
        <item x="39"/>
        <item x="52"/>
        <item x="54"/>
        <item x="20"/>
        <item x="23"/>
        <item x="45"/>
        <item x="59"/>
        <item x="61"/>
        <item x="60"/>
        <item x="62"/>
        <item x="24"/>
        <item x="46"/>
        <item x="80"/>
        <item x="29"/>
        <item x="63"/>
        <item x="70"/>
        <item x="33"/>
        <item x="74"/>
        <item x="36"/>
        <item x="38"/>
        <item x="21"/>
        <item x="64"/>
        <item x="58"/>
        <item x="43"/>
        <item x="49"/>
        <item x="48"/>
        <item x="66"/>
        <item x="65"/>
        <item x="50"/>
        <item x="1"/>
        <item x="28"/>
        <item x="71"/>
        <item x="37"/>
        <item x="73"/>
        <item x="67"/>
        <item x="68"/>
        <item x="31"/>
        <item x="75"/>
        <item x="53"/>
        <item x="9"/>
        <item x="32"/>
        <item x="19"/>
        <item x="56"/>
        <item x="16"/>
        <item x="57"/>
        <item x="77"/>
        <item x="34"/>
        <item x="30"/>
        <item x="35"/>
        <item x="69"/>
        <item x="47"/>
        <item x="14"/>
        <item x="15"/>
        <item x="79"/>
        <item x="72"/>
        <item x="12"/>
        <item x="13"/>
        <item x="55"/>
        <item x="51"/>
        <item x="25"/>
        <item x="27"/>
        <item x="26"/>
        <item x="81"/>
        <item x="17"/>
        <item x="2"/>
        <item x="6"/>
        <item x="8"/>
        <item x="11"/>
        <item x="0"/>
        <item t="default"/>
      </items>
    </pivotField>
    <pivotField compact="0" showAll="0" includeNewItemsInFilter="1"/>
    <pivotField compact="0" showAll="0" includeNewItemsInFilter="1"/>
    <pivotField compact="0" outline="0" showAll="0" includeNewItemsInFilter="1"/>
    <pivotField axis="axisRow" compact="0" showAll="0" insertBlankRow="1" includeNewItemsInFilter="1" sortType="ascending">
      <items count="87">
        <item m="1" x="84"/>
        <item x="0"/>
        <item x="1"/>
        <item x="3"/>
        <item x="4"/>
        <item x="6"/>
        <item x="8"/>
        <item x="26"/>
        <item x="28"/>
        <item x="29"/>
        <item x="9"/>
        <item x="30"/>
        <item x="31"/>
        <item x="32"/>
        <item x="10"/>
        <item x="33"/>
        <item x="34"/>
        <item x="35"/>
        <item x="11"/>
        <item x="36"/>
        <item x="37"/>
        <item x="38"/>
        <item x="39"/>
        <item x="12"/>
        <item x="40"/>
        <item x="13"/>
        <item x="42"/>
        <item x="27"/>
        <item x="46"/>
        <item x="14"/>
        <item x="45"/>
        <item x="15"/>
        <item x="16"/>
        <item x="48"/>
        <item x="17"/>
        <item x="49"/>
        <item x="50"/>
        <item x="18"/>
        <item x="19"/>
        <item x="51"/>
        <item x="52"/>
        <item x="20"/>
        <item x="41"/>
        <item x="54"/>
        <item x="55"/>
        <item x="56"/>
        <item x="21"/>
        <item x="53"/>
        <item x="22"/>
        <item x="57"/>
        <item x="58"/>
        <item x="23"/>
        <item x="59"/>
        <item x="43"/>
        <item x="47"/>
        <item x="62"/>
        <item x="24"/>
        <item x="61"/>
        <item x="63"/>
        <item x="64"/>
        <item x="44"/>
        <item x="2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5"/>
        <item x="83"/>
        <item x="78"/>
        <item x="79"/>
        <item x="80"/>
        <item x="81"/>
        <item x="82"/>
        <item x="7"/>
        <item x="2"/>
        <item x="5"/>
        <item m="1" x="85"/>
        <item x="60"/>
        <item t="default"/>
      </items>
    </pivotField>
    <pivotField axis="axisRow" compact="0" showAll="0" insertBlankRow="1" includeNewItemsInFilter="1" sortType="ascending">
      <items count="17">
        <item m="1" x="14"/>
        <item x="0"/>
        <item x="2"/>
        <item x="4"/>
        <item x="6"/>
        <item x="7"/>
        <item x="8"/>
        <item x="9"/>
        <item x="10"/>
        <item x="12"/>
        <item x="13"/>
        <item x="5"/>
        <item x="1"/>
        <item x="3"/>
        <item m="1" x="15"/>
        <item x="11"/>
        <item t="default"/>
      </items>
    </pivotField>
    <pivotField compact="0" outline="0" showAll="0" includeNewItemsInFilter="1"/>
    <pivotField compact="0" showAll="0" includeNewItemsInFilter="1"/>
    <pivotField compact="0" outline="0" showAll="0" includeNewItemsInFilter="1"/>
    <pivotField axis="axisRow" compact="0" showAll="0" includeNewItemsInFilter="1">
      <items count="6">
        <item x="2"/>
        <item x="3"/>
        <item x="1"/>
        <item x="0"/>
        <item x="4"/>
        <item t="default"/>
      </items>
    </pivotField>
    <pivotField compact="0" showAll="0" insertBlankRow="1" includeNewItemsInFilter="1" sortType="ascending"/>
    <pivotField axis="axisRow" compact="0" outline="0" showAll="0">
      <items count="145">
        <item x="7"/>
        <item x="27"/>
        <item x="2"/>
        <item x="0"/>
        <item x="28"/>
        <item x="3"/>
        <item x="1"/>
        <item x="8"/>
        <item m="1" x="132"/>
        <item x="5"/>
        <item m="1" x="136"/>
        <item x="4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m="1" x="133"/>
        <item x="30"/>
        <item m="1" x="130"/>
        <item x="33"/>
        <item m="1" x="129"/>
        <item x="36"/>
        <item x="37"/>
        <item x="38"/>
        <item x="39"/>
        <item m="1" x="139"/>
        <item x="41"/>
        <item x="42"/>
        <item x="43"/>
        <item x="44"/>
        <item x="45"/>
        <item x="46"/>
        <item x="47"/>
        <item x="48"/>
        <item x="49"/>
        <item x="50"/>
        <item x="51"/>
        <item x="54"/>
        <item x="55"/>
        <item m="1" x="138"/>
        <item x="67"/>
        <item x="68"/>
        <item x="69"/>
        <item x="70"/>
        <item x="72"/>
        <item x="73"/>
        <item x="74"/>
        <item x="75"/>
        <item m="1" x="135"/>
        <item m="1" x="140"/>
        <item m="1" x="143"/>
        <item x="77"/>
        <item x="78"/>
        <item x="106"/>
        <item x="79"/>
        <item x="80"/>
        <item x="92"/>
        <item x="24"/>
        <item x="87"/>
        <item x="81"/>
        <item x="86"/>
        <item x="88"/>
        <item x="89"/>
        <item x="25"/>
        <item x="90"/>
        <item x="97"/>
        <item x="105"/>
        <item x="112"/>
        <item m="1" x="128"/>
        <item x="117"/>
        <item x="118"/>
        <item x="119"/>
        <item x="109"/>
        <item x="96"/>
        <item x="115"/>
        <item m="1" x="131"/>
        <item x="63"/>
        <item x="100"/>
        <item x="116"/>
        <item x="108"/>
        <item m="1" x="127"/>
        <item x="56"/>
        <item m="1" x="134"/>
        <item m="1" x="137"/>
        <item x="120"/>
        <item x="121"/>
        <item x="122"/>
        <item x="123"/>
        <item m="1" x="141"/>
        <item x="124"/>
        <item x="66"/>
        <item x="53"/>
        <item x="91"/>
        <item x="95"/>
        <item x="98"/>
        <item x="99"/>
        <item m="1" x="142"/>
        <item x="102"/>
        <item x="107"/>
        <item x="40"/>
        <item x="57"/>
        <item x="58"/>
        <item x="59"/>
        <item x="60"/>
        <item x="61"/>
        <item x="62"/>
        <item x="64"/>
        <item x="65"/>
        <item x="84"/>
        <item x="71"/>
        <item x="76"/>
        <item x="83"/>
        <item x="82"/>
        <item x="110"/>
        <item x="101"/>
        <item x="111"/>
        <item x="114"/>
        <item x="31"/>
        <item x="32"/>
        <item x="34"/>
        <item x="35"/>
        <item x="52"/>
        <item x="113"/>
        <item x="26"/>
        <item x="29"/>
        <item x="85"/>
        <item x="93"/>
        <item x="94"/>
        <item x="103"/>
        <item x="104"/>
        <item x="125"/>
        <item x="126"/>
        <item x="6"/>
        <item t="default"/>
      </items>
    </pivotField>
    <pivotField axis="axisPage" compact="0" multipleItemSelectionAllowed="1" showAll="0" insertBlankRow="1" includeNewItemsInFilter="1">
      <items count="142">
        <item x="23"/>
        <item x="10"/>
        <item x="24"/>
        <item x="31"/>
        <item x="55"/>
        <item x="14"/>
        <item x="37"/>
        <item x="96"/>
        <item x="66"/>
        <item x="113"/>
        <item x="42"/>
        <item x="13"/>
        <item x="41"/>
        <item x="9"/>
        <item x="11"/>
        <item x="12"/>
        <item x="4"/>
        <item x="7"/>
        <item x="1"/>
        <item x="5"/>
        <item x="0"/>
        <item x="20"/>
        <item x="2"/>
        <item x="3"/>
        <item m="1" x="135"/>
        <item x="8"/>
        <item x="15"/>
        <item x="16"/>
        <item x="17"/>
        <item x="18"/>
        <item x="19"/>
        <item x="21"/>
        <item x="22"/>
        <item x="25"/>
        <item x="26"/>
        <item x="27"/>
        <item x="28"/>
        <item x="29"/>
        <item x="30"/>
        <item x="32"/>
        <item x="33"/>
        <item x="34"/>
        <item x="35"/>
        <item x="36"/>
        <item x="38"/>
        <item x="39"/>
        <item x="40"/>
        <item x="43"/>
        <item x="44"/>
        <item x="45"/>
        <item x="86"/>
        <item x="54"/>
        <item x="56"/>
        <item x="57"/>
        <item x="50"/>
        <item m="1" x="134"/>
        <item x="59"/>
        <item x="60"/>
        <item x="61"/>
        <item x="62"/>
        <item x="63"/>
        <item x="64"/>
        <item x="65"/>
        <item x="67"/>
        <item x="69"/>
        <item x="53"/>
        <item x="70"/>
        <item x="71"/>
        <item m="1" x="139"/>
        <item x="73"/>
        <item x="74"/>
        <item x="91"/>
        <item x="75"/>
        <item x="82"/>
        <item x="79"/>
        <item x="83"/>
        <item x="84"/>
        <item x="85"/>
        <item x="87"/>
        <item x="88"/>
        <item x="89"/>
        <item x="90"/>
        <item x="92"/>
        <item x="93"/>
        <item x="68"/>
        <item x="76"/>
        <item x="77"/>
        <item x="78"/>
        <item x="80"/>
        <item x="81"/>
        <item x="94"/>
        <item x="102"/>
        <item x="117"/>
        <item x="118"/>
        <item x="119"/>
        <item x="124"/>
        <item x="125"/>
        <item x="112"/>
        <item x="101"/>
        <item x="114"/>
        <item x="115"/>
        <item x="116"/>
        <item x="120"/>
        <item x="121"/>
        <item x="122"/>
        <item x="48"/>
        <item x="126"/>
        <item x="105"/>
        <item x="131"/>
        <item x="111"/>
        <item x="123"/>
        <item m="1" x="136"/>
        <item x="127"/>
        <item x="128"/>
        <item x="129"/>
        <item m="1" x="140"/>
        <item x="130"/>
        <item x="51"/>
        <item m="1" x="137"/>
        <item x="95"/>
        <item x="100"/>
        <item x="103"/>
        <item x="104"/>
        <item m="1" x="138"/>
        <item x="108"/>
        <item x="110"/>
        <item x="46"/>
        <item x="47"/>
        <item x="49"/>
        <item x="52"/>
        <item x="58"/>
        <item x="72"/>
        <item x="97"/>
        <item x="98"/>
        <item x="99"/>
        <item x="106"/>
        <item x="107"/>
        <item x="109"/>
        <item x="132"/>
        <item x="133"/>
        <item x="6"/>
        <item t="default"/>
      </items>
    </pivotField>
    <pivotField compact="0" outline="0" showAll="0" includeNewItemsInFilter="1"/>
    <pivotField compact="0" outline="0" showAll="0" includeNewItemsInFilter="1"/>
    <pivotField compact="0" showAll="0"/>
    <pivotField compact="0" outline="0" showAll="0" includeNewItemsInFilter="1"/>
    <pivotField dataField="1" compact="0" outline="0" showAll="0"/>
  </pivotFields>
  <rowFields count="5">
    <field x="6"/>
    <field x="1"/>
    <field x="5"/>
    <field x="10"/>
    <field x="12"/>
  </rowFields>
  <rowItems count="768">
    <i>
      <x v="1"/>
    </i>
    <i r="1">
      <x v="81"/>
      <x v="1"/>
    </i>
    <i r="3">
      <x v="3"/>
    </i>
    <i r="4">
      <x v="3"/>
    </i>
    <i t="blank" r="2">
      <x v="1"/>
    </i>
    <i r="2">
      <x v="2"/>
    </i>
    <i r="3">
      <x v="2"/>
    </i>
    <i r="4">
      <x v="6"/>
    </i>
    <i t="blank" r="2">
      <x v="2"/>
    </i>
    <i t="default" r="1">
      <x v="81"/>
    </i>
    <i t="blank">
      <x v="1"/>
    </i>
    <i>
      <x v="2"/>
    </i>
    <i r="1">
      <x v="81"/>
      <x v="3"/>
    </i>
    <i r="3">
      <x v="2"/>
    </i>
    <i r="4">
      <x v="11"/>
    </i>
    <i t="blank" r="2">
      <x v="3"/>
    </i>
    <i r="2">
      <x v="4"/>
    </i>
    <i r="3">
      <x v="2"/>
    </i>
    <i r="4">
      <x v="9"/>
    </i>
    <i t="blank" r="2">
      <x v="4"/>
    </i>
    <i t="default" r="1">
      <x v="81"/>
    </i>
    <i t="blank">
      <x v="2"/>
    </i>
    <i>
      <x v="3"/>
    </i>
    <i r="1">
      <x v="81"/>
      <x v="5"/>
    </i>
    <i r="3">
      <x v="2"/>
    </i>
    <i r="4">
      <x/>
    </i>
    <i t="blank" r="2">
      <x v="5"/>
    </i>
    <i t="default" r="1">
      <x v="81"/>
    </i>
    <i t="blank">
      <x v="3"/>
    </i>
    <i>
      <x v="4"/>
    </i>
    <i r="1">
      <x v="81"/>
      <x v="6"/>
    </i>
    <i r="3">
      <x/>
    </i>
    <i r="4">
      <x v="12"/>
    </i>
    <i r="3">
      <x v="1"/>
    </i>
    <i r="4">
      <x v="1"/>
    </i>
    <i r="4">
      <x v="4"/>
    </i>
    <i r="4">
      <x v="134"/>
    </i>
    <i r="4">
      <x v="135"/>
    </i>
    <i t="blank" r="2">
      <x v="6"/>
    </i>
    <i r="2">
      <x v="7"/>
    </i>
    <i r="3">
      <x v="1"/>
    </i>
    <i r="4">
      <x v="28"/>
    </i>
    <i r="4">
      <x v="30"/>
    </i>
    <i r="4">
      <x v="128"/>
    </i>
    <i r="4">
      <x v="129"/>
    </i>
    <i t="blank" r="2">
      <x v="7"/>
    </i>
    <i r="2">
      <x v="8"/>
    </i>
    <i r="3">
      <x v="1"/>
    </i>
    <i r="4">
      <x v="28"/>
    </i>
    <i t="blank" r="2">
      <x v="8"/>
    </i>
    <i r="2">
      <x v="9"/>
    </i>
    <i r="3">
      <x v="1"/>
    </i>
    <i r="4">
      <x v="28"/>
    </i>
    <i r="4">
      <x v="130"/>
    </i>
    <i r="4">
      <x v="131"/>
    </i>
    <i t="blank" r="2">
      <x v="9"/>
    </i>
    <i r="2">
      <x v="10"/>
    </i>
    <i r="3">
      <x/>
    </i>
    <i r="4">
      <x v="13"/>
    </i>
    <i r="3">
      <x v="1"/>
    </i>
    <i r="4">
      <x v="28"/>
    </i>
    <i t="blank" r="2">
      <x v="10"/>
    </i>
    <i r="2">
      <x v="11"/>
    </i>
    <i r="3">
      <x v="1"/>
    </i>
    <i r="4">
      <x v="28"/>
    </i>
    <i r="4">
      <x v="32"/>
    </i>
    <i r="4">
      <x v="33"/>
    </i>
    <i r="4">
      <x v="135"/>
    </i>
    <i t="blank" r="2">
      <x v="11"/>
    </i>
    <i r="2">
      <x v="12"/>
    </i>
    <i r="3">
      <x v="1"/>
    </i>
    <i r="4">
      <x v="28"/>
    </i>
    <i t="blank" r="2">
      <x v="12"/>
    </i>
    <i r="2">
      <x v="13"/>
    </i>
    <i r="3">
      <x v="1"/>
    </i>
    <i r="4">
      <x v="34"/>
    </i>
    <i r="4">
      <x v="35"/>
    </i>
    <i t="blank" r="2">
      <x v="13"/>
    </i>
    <i r="2">
      <x v="14"/>
    </i>
    <i r="3">
      <x/>
    </i>
    <i r="4">
      <x v="14"/>
    </i>
    <i r="3">
      <x v="1"/>
    </i>
    <i r="4">
      <x v="28"/>
    </i>
    <i t="blank" r="2">
      <x v="14"/>
    </i>
    <i r="2">
      <x v="15"/>
    </i>
    <i r="3">
      <x v="1"/>
    </i>
    <i r="4">
      <x v="37"/>
    </i>
    <i r="4">
      <x v="38"/>
    </i>
    <i r="4">
      <x v="39"/>
    </i>
    <i r="4">
      <x v="110"/>
    </i>
    <i t="blank" r="2">
      <x v="15"/>
    </i>
    <i r="2">
      <x v="16"/>
    </i>
    <i r="3">
      <x v="1"/>
    </i>
    <i r="4">
      <x v="40"/>
    </i>
    <i t="blank" r="2">
      <x v="16"/>
    </i>
    <i r="2">
      <x v="17"/>
    </i>
    <i r="3">
      <x v="1"/>
    </i>
    <i r="4">
      <x v="28"/>
    </i>
    <i t="blank" r="2">
      <x v="17"/>
    </i>
    <i t="default" r="1">
      <x v="81"/>
    </i>
    <i t="blank">
      <x v="4"/>
    </i>
    <i>
      <x v="5"/>
    </i>
    <i r="1">
      <x v="81"/>
      <x v="18"/>
    </i>
    <i r="3">
      <x/>
    </i>
    <i r="4">
      <x v="15"/>
    </i>
    <i r="3">
      <x v="1"/>
    </i>
    <i r="4">
      <x v="41"/>
    </i>
    <i r="4">
      <x v="42"/>
    </i>
    <i r="4">
      <x v="43"/>
    </i>
    <i r="4">
      <x v="44"/>
    </i>
    <i t="blank" r="2">
      <x v="18"/>
    </i>
    <i r="2">
      <x v="19"/>
    </i>
    <i r="3">
      <x v="1"/>
    </i>
    <i r="4">
      <x v="28"/>
    </i>
    <i t="blank" r="2">
      <x v="19"/>
    </i>
    <i r="2">
      <x v="20"/>
    </i>
    <i r="3">
      <x v="1"/>
    </i>
    <i r="4">
      <x v="28"/>
    </i>
    <i r="4">
      <x v="41"/>
    </i>
    <i r="4">
      <x v="43"/>
    </i>
    <i r="4">
      <x v="45"/>
    </i>
    <i t="blank" r="2">
      <x v="20"/>
    </i>
    <i r="2">
      <x v="21"/>
    </i>
    <i r="3">
      <x v="1"/>
    </i>
    <i r="4">
      <x v="28"/>
    </i>
    <i t="blank" r="2">
      <x v="21"/>
    </i>
    <i r="2">
      <x v="22"/>
    </i>
    <i r="3">
      <x v="1"/>
    </i>
    <i r="4">
      <x v="46"/>
    </i>
    <i t="blank" r="2">
      <x v="22"/>
    </i>
    <i r="2">
      <x v="23"/>
    </i>
    <i r="3">
      <x/>
    </i>
    <i r="4">
      <x v="16"/>
    </i>
    <i r="3">
      <x v="1"/>
    </i>
    <i r="4">
      <x v="1"/>
    </i>
    <i r="4">
      <x v="47"/>
    </i>
    <i r="4">
      <x v="48"/>
    </i>
    <i r="4">
      <x v="49"/>
    </i>
    <i r="4">
      <x v="87"/>
    </i>
    <i r="4">
      <x v="92"/>
    </i>
    <i r="4">
      <x v="101"/>
    </i>
    <i r="4">
      <x v="102"/>
    </i>
    <i r="4">
      <x v="111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32"/>
    </i>
    <i t="blank" r="2">
      <x v="23"/>
    </i>
    <i r="2">
      <x v="24"/>
    </i>
    <i r="3">
      <x v="1"/>
    </i>
    <i r="4">
      <x v="28"/>
    </i>
    <i r="4">
      <x v="51"/>
    </i>
    <i t="blank" r="2">
      <x v="24"/>
    </i>
    <i r="2">
      <x v="25"/>
    </i>
    <i r="3">
      <x/>
    </i>
    <i r="4">
      <x v="17"/>
    </i>
    <i t="blank" r="2">
      <x v="25"/>
    </i>
    <i r="2">
      <x v="26"/>
    </i>
    <i r="3">
      <x v="1"/>
    </i>
    <i r="4">
      <x v="53"/>
    </i>
    <i r="4">
      <x v="54"/>
    </i>
    <i r="4">
      <x v="55"/>
    </i>
    <i r="4">
      <x v="118"/>
    </i>
    <i r="4">
      <x v="120"/>
    </i>
    <i t="blank" r="2">
      <x v="26"/>
    </i>
    <i r="2">
      <x v="27"/>
    </i>
    <i r="3">
      <x v="1"/>
    </i>
    <i r="4">
      <x v="30"/>
    </i>
    <i t="blank" r="2">
      <x v="27"/>
    </i>
    <i r="2">
      <x v="28"/>
    </i>
    <i r="3">
      <x v="1"/>
    </i>
    <i r="4">
      <x v="62"/>
    </i>
    <i r="4">
      <x v="63"/>
    </i>
    <i r="4">
      <x v="121"/>
    </i>
    <i t="blank" r="2">
      <x v="28"/>
    </i>
    <i r="2">
      <x v="29"/>
    </i>
    <i r="3">
      <x/>
    </i>
    <i r="4">
      <x v="18"/>
    </i>
    <i t="blank" r="2">
      <x v="29"/>
    </i>
    <i r="2">
      <x v="30"/>
    </i>
    <i r="3">
      <x v="1"/>
    </i>
    <i r="4">
      <x v="58"/>
    </i>
    <i t="blank" r="2">
      <x v="30"/>
    </i>
    <i r="2">
      <x v="31"/>
    </i>
    <i r="3">
      <x/>
    </i>
    <i r="4">
      <x v="19"/>
    </i>
    <i t="blank" r="2">
      <x v="31"/>
    </i>
    <i r="2">
      <x v="32"/>
    </i>
    <i r="3">
      <x/>
    </i>
    <i r="4">
      <x v="20"/>
    </i>
    <i t="blank" r="2">
      <x v="32"/>
    </i>
    <i t="default" r="1">
      <x v="81"/>
    </i>
    <i t="blank">
      <x v="5"/>
    </i>
    <i>
      <x v="6"/>
    </i>
    <i r="1">
      <x/>
      <x v="36"/>
    </i>
    <i r="3">
      <x v="1"/>
    </i>
    <i r="4">
      <x v="66"/>
    </i>
    <i t="blank" r="2">
      <x v="36"/>
    </i>
    <i t="default" r="1">
      <x/>
    </i>
    <i r="1">
      <x v="1"/>
      <x v="40"/>
    </i>
    <i r="3">
      <x v="1"/>
    </i>
    <i r="4">
      <x v="49"/>
    </i>
    <i t="blank" r="2">
      <x v="40"/>
    </i>
    <i t="default" r="1">
      <x v="1"/>
    </i>
    <i r="1">
      <x v="2"/>
      <x v="36"/>
    </i>
    <i r="3">
      <x v="1"/>
    </i>
    <i r="4">
      <x v="70"/>
    </i>
    <i t="blank" r="2">
      <x v="36"/>
    </i>
    <i t="default" r="1">
      <x v="2"/>
    </i>
    <i r="1">
      <x v="3"/>
      <x v="36"/>
    </i>
    <i r="3">
      <x v="1"/>
    </i>
    <i r="4">
      <x v="49"/>
    </i>
    <i r="4">
      <x v="66"/>
    </i>
    <i t="blank" r="2">
      <x v="36"/>
    </i>
    <i t="default" r="1">
      <x v="3"/>
    </i>
    <i r="1">
      <x v="4"/>
      <x v="44"/>
    </i>
    <i r="3">
      <x v="1"/>
    </i>
    <i r="4">
      <x v="48"/>
    </i>
    <i t="blank" r="2">
      <x v="44"/>
    </i>
    <i t="default" r="1">
      <x v="4"/>
    </i>
    <i r="1">
      <x v="42"/>
      <x v="33"/>
    </i>
    <i r="3">
      <x v="1"/>
    </i>
    <i r="4">
      <x v="65"/>
    </i>
    <i t="blank" r="2">
      <x v="33"/>
    </i>
    <i t="default" r="1">
      <x v="42"/>
    </i>
    <i r="1">
      <x v="52"/>
      <x v="43"/>
    </i>
    <i r="3">
      <x v="1"/>
    </i>
    <i r="4">
      <x v="28"/>
    </i>
    <i t="blank" r="2">
      <x v="43"/>
    </i>
    <i t="default" r="1">
      <x v="52"/>
    </i>
    <i r="1">
      <x v="56"/>
      <x v="46"/>
    </i>
    <i r="3">
      <x v="1"/>
    </i>
    <i r="4">
      <x v="92"/>
    </i>
    <i t="blank" r="2">
      <x v="46"/>
    </i>
    <i t="default" r="1">
      <x v="56"/>
    </i>
    <i r="1">
      <x v="64"/>
      <x v="46"/>
    </i>
    <i r="3">
      <x v="1"/>
    </i>
    <i r="4">
      <x v="47"/>
    </i>
    <i t="blank" r="2">
      <x v="46"/>
    </i>
    <i t="default" r="1">
      <x v="64"/>
    </i>
    <i r="1">
      <x v="65"/>
      <x v="46"/>
    </i>
    <i r="3">
      <x v="1"/>
    </i>
    <i r="4">
      <x v="48"/>
    </i>
    <i t="blank" r="2">
      <x v="46"/>
    </i>
    <i t="default" r="1">
      <x v="65"/>
    </i>
    <i r="1">
      <x v="68"/>
      <x v="45"/>
    </i>
    <i r="3">
      <x v="1"/>
    </i>
    <i r="4">
      <x v="70"/>
    </i>
    <i t="blank" r="2">
      <x v="45"/>
    </i>
    <i t="default" r="1">
      <x v="68"/>
    </i>
    <i r="1">
      <x v="69"/>
      <x v="45"/>
    </i>
    <i r="3">
      <x v="1"/>
    </i>
    <i r="4">
      <x v="119"/>
    </i>
    <i t="blank" r="2">
      <x v="45"/>
    </i>
    <i t="default" r="1">
      <x v="69"/>
    </i>
    <i r="1">
      <x v="76"/>
      <x v="46"/>
    </i>
    <i r="3">
      <x v="1"/>
    </i>
    <i r="4">
      <x v="136"/>
    </i>
    <i t="blank" r="2">
      <x v="46"/>
    </i>
    <i t="default" r="1">
      <x v="76"/>
    </i>
    <i r="1">
      <x v="77"/>
      <x v="35"/>
    </i>
    <i r="3">
      <x v="1"/>
    </i>
    <i r="4">
      <x v="28"/>
    </i>
    <i t="blank" r="2">
      <x v="35"/>
    </i>
    <i t="default" r="1">
      <x v="77"/>
    </i>
    <i r="1">
      <x v="78"/>
      <x v="39"/>
    </i>
    <i r="3">
      <x v="1"/>
    </i>
    <i r="4">
      <x v="28"/>
    </i>
    <i t="blank" r="2">
      <x v="39"/>
    </i>
    <i r="2">
      <x v="41"/>
    </i>
    <i r="3">
      <x v="1"/>
    </i>
    <i r="4">
      <x v="28"/>
    </i>
    <i t="blank" r="2">
      <x v="41"/>
    </i>
    <i r="2">
      <x v="47"/>
    </i>
    <i r="3">
      <x v="1"/>
    </i>
    <i r="4">
      <x v="123"/>
    </i>
    <i t="blank" r="2">
      <x v="47"/>
    </i>
    <i t="default" r="1">
      <x v="78"/>
    </i>
    <i r="1">
      <x v="79"/>
      <x v="43"/>
    </i>
    <i r="3">
      <x v="1"/>
    </i>
    <i r="4">
      <x v="70"/>
    </i>
    <i r="4">
      <x v="92"/>
    </i>
    <i r="4">
      <x v="122"/>
    </i>
    <i t="blank" r="2">
      <x v="43"/>
    </i>
    <i t="default" r="1">
      <x v="79"/>
    </i>
    <i r="1">
      <x v="80"/>
      <x v="45"/>
    </i>
    <i r="3">
      <x v="1"/>
    </i>
    <i r="4">
      <x v="28"/>
    </i>
    <i t="blank" r="2">
      <x v="45"/>
    </i>
    <i t="default" r="1">
      <x v="80"/>
    </i>
    <i r="1">
      <x v="81"/>
      <x v="34"/>
    </i>
    <i r="3">
      <x/>
    </i>
    <i r="4">
      <x v="21"/>
    </i>
    <i r="3">
      <x v="1"/>
    </i>
    <i r="4">
      <x v="28"/>
    </i>
    <i t="blank" r="2">
      <x v="34"/>
    </i>
    <i r="2">
      <x v="37"/>
    </i>
    <i r="3">
      <x/>
    </i>
    <i r="4">
      <x v="23"/>
    </i>
    <i t="blank" r="2">
      <x v="37"/>
    </i>
    <i r="2">
      <x v="38"/>
    </i>
    <i r="3">
      <x/>
    </i>
    <i r="4">
      <x v="22"/>
    </i>
    <i t="blank" r="2">
      <x v="38"/>
    </i>
    <i r="2">
      <x v="41"/>
    </i>
    <i r="3">
      <x/>
    </i>
    <i r="4">
      <x v="24"/>
    </i>
    <i t="blank" r="2">
      <x v="41"/>
    </i>
    <i r="2">
      <x v="42"/>
    </i>
    <i r="3">
      <x v="1"/>
    </i>
    <i r="4">
      <x v="52"/>
    </i>
    <i t="blank" r="2">
      <x v="42"/>
    </i>
    <i r="2">
      <x v="46"/>
    </i>
    <i r="3">
      <x/>
    </i>
    <i r="4">
      <x v="25"/>
    </i>
    <i t="blank" r="2">
      <x v="46"/>
    </i>
    <i t="default" r="1">
      <x v="81"/>
    </i>
    <i t="blank">
      <x v="6"/>
    </i>
    <i>
      <x v="7"/>
    </i>
    <i r="1">
      <x v="5"/>
      <x v="49"/>
    </i>
    <i r="3">
      <x v="1"/>
    </i>
    <i r="4">
      <x v="37"/>
    </i>
    <i t="blank" r="2">
      <x v="49"/>
    </i>
    <i t="default" r="1">
      <x v="5"/>
    </i>
    <i r="1">
      <x v="10"/>
      <x v="48"/>
    </i>
    <i r="3">
      <x v="1"/>
    </i>
    <i r="4">
      <x v="32"/>
    </i>
    <i t="blank" r="2">
      <x v="48"/>
    </i>
    <i t="default" r="1">
      <x v="10"/>
    </i>
    <i r="1">
      <x v="16"/>
      <x v="48"/>
    </i>
    <i r="3">
      <x v="1"/>
    </i>
    <i r="4">
      <x v="39"/>
    </i>
    <i t="blank" r="2">
      <x v="48"/>
    </i>
    <i t="default" r="1">
      <x v="16"/>
    </i>
    <i r="1">
      <x v="17"/>
      <x v="49"/>
    </i>
    <i r="3">
      <x v="1"/>
    </i>
    <i r="4">
      <x v="70"/>
    </i>
    <i t="blank" r="2">
      <x v="49"/>
    </i>
    <i t="default" r="1">
      <x v="17"/>
    </i>
    <i r="1">
      <x v="23"/>
      <x v="50"/>
    </i>
    <i r="3">
      <x v="1"/>
    </i>
    <i r="4">
      <x v="69"/>
    </i>
    <i t="blank" r="2">
      <x v="50"/>
    </i>
    <i t="default" r="1">
      <x v="23"/>
    </i>
    <i r="1">
      <x v="26"/>
      <x v="54"/>
    </i>
    <i r="3">
      <x v="1"/>
    </i>
    <i r="4">
      <x v="28"/>
    </i>
    <i t="blank" r="2">
      <x v="54"/>
    </i>
    <i t="default" r="1">
      <x v="26"/>
    </i>
    <i r="1">
      <x v="29"/>
      <x v="54"/>
    </i>
    <i r="3">
      <x v="1"/>
    </i>
    <i r="4">
      <x v="28"/>
    </i>
    <i t="blank" r="2">
      <x v="54"/>
    </i>
    <i t="default" r="1">
      <x v="29"/>
    </i>
    <i r="1">
      <x v="31"/>
      <x v="54"/>
    </i>
    <i r="3">
      <x v="1"/>
    </i>
    <i r="4">
      <x v="104"/>
    </i>
    <i t="blank" r="2">
      <x v="54"/>
    </i>
    <i t="default" r="1">
      <x v="31"/>
    </i>
    <i r="1">
      <x v="33"/>
      <x v="48"/>
    </i>
    <i r="3">
      <x v="1"/>
    </i>
    <i r="4">
      <x v="37"/>
    </i>
    <i r="4">
      <x v="39"/>
    </i>
    <i r="4">
      <x v="57"/>
    </i>
    <i r="4">
      <x v="71"/>
    </i>
    <i t="blank" r="2">
      <x v="48"/>
    </i>
    <i t="default" r="1">
      <x v="33"/>
    </i>
    <i r="1">
      <x v="43"/>
      <x v="53"/>
    </i>
    <i r="3">
      <x v="1"/>
    </i>
    <i r="4">
      <x v="28"/>
    </i>
    <i t="blank" r="2">
      <x v="53"/>
    </i>
    <i t="default" r="1">
      <x v="43"/>
    </i>
    <i r="1">
      <x v="45"/>
      <x v="54"/>
    </i>
    <i r="3">
      <x v="1"/>
    </i>
    <i r="4">
      <x v="84"/>
    </i>
    <i t="blank" r="2">
      <x v="54"/>
    </i>
    <i t="default" r="1">
      <x v="45"/>
    </i>
    <i r="1">
      <x v="49"/>
      <x v="54"/>
    </i>
    <i r="3">
      <x v="1"/>
    </i>
    <i r="4">
      <x v="75"/>
    </i>
    <i t="blank" r="2">
      <x v="54"/>
    </i>
    <i t="default" r="1">
      <x v="49"/>
    </i>
    <i r="1">
      <x v="53"/>
      <x v="54"/>
    </i>
    <i r="3">
      <x v="1"/>
    </i>
    <i r="4">
      <x v="28"/>
    </i>
    <i t="blank" r="2">
      <x v="54"/>
    </i>
    <i t="default" r="1">
      <x v="53"/>
    </i>
    <i r="1">
      <x v="54"/>
      <x v="48"/>
    </i>
    <i r="3">
      <x v="1"/>
    </i>
    <i r="4">
      <x v="37"/>
    </i>
    <i r="4">
      <x v="39"/>
    </i>
    <i t="blank" r="2">
      <x v="48"/>
    </i>
    <i t="default" r="1">
      <x v="54"/>
    </i>
    <i r="1">
      <x v="59"/>
      <x v="54"/>
    </i>
    <i r="3">
      <x v="1"/>
    </i>
    <i r="4">
      <x v="103"/>
    </i>
    <i t="blank" r="2">
      <x v="54"/>
    </i>
    <i t="default" r="1">
      <x v="59"/>
    </i>
    <i r="1">
      <x v="60"/>
      <x v="54"/>
    </i>
    <i r="3">
      <x v="1"/>
    </i>
    <i r="4">
      <x v="72"/>
    </i>
    <i r="4">
      <x v="73"/>
    </i>
    <i t="blank" r="2">
      <x v="54"/>
    </i>
    <i t="default" r="1">
      <x v="60"/>
    </i>
    <i r="1">
      <x v="61"/>
      <x v="54"/>
    </i>
    <i r="3">
      <x v="1"/>
    </i>
    <i r="4">
      <x v="115"/>
    </i>
    <i r="4">
      <x v="116"/>
    </i>
    <i r="4">
      <x v="137"/>
    </i>
    <i r="4">
      <x v="138"/>
    </i>
    <i t="blank" r="2">
      <x v="54"/>
    </i>
    <i t="default" r="1">
      <x v="61"/>
    </i>
    <i r="1">
      <x v="72"/>
      <x v="52"/>
    </i>
    <i r="3">
      <x v="1"/>
    </i>
    <i r="4">
      <x v="28"/>
    </i>
    <i t="blank" r="2">
      <x v="52"/>
    </i>
    <i t="default" r="1">
      <x v="72"/>
    </i>
    <i r="1">
      <x v="73"/>
      <x v="52"/>
    </i>
    <i r="3">
      <x v="1"/>
    </i>
    <i r="4">
      <x v="28"/>
    </i>
    <i t="blank" r="2">
      <x v="52"/>
    </i>
    <i t="default" r="1">
      <x v="73"/>
    </i>
    <i r="1">
      <x v="74"/>
      <x v="52"/>
    </i>
    <i r="3">
      <x v="1"/>
    </i>
    <i r="4">
      <x v="92"/>
    </i>
    <i t="blank" r="2">
      <x v="52"/>
    </i>
    <i t="default" r="1">
      <x v="74"/>
    </i>
    <i r="1">
      <x v="81"/>
      <x v="48"/>
    </i>
    <i r="3">
      <x/>
    </i>
    <i r="4">
      <x v="26"/>
    </i>
    <i t="blank" r="2">
      <x v="48"/>
    </i>
    <i r="2">
      <x v="51"/>
    </i>
    <i r="3">
      <x/>
    </i>
    <i r="4">
      <x v="68"/>
    </i>
    <i t="blank" r="2">
      <x v="51"/>
    </i>
    <i r="2">
      <x v="53"/>
    </i>
    <i r="3">
      <x v="1"/>
    </i>
    <i r="4">
      <x v="56"/>
    </i>
    <i t="blank" r="2">
      <x v="53"/>
    </i>
    <i r="2">
      <x v="54"/>
    </i>
    <i r="3">
      <x v="1"/>
    </i>
    <i r="4">
      <x v="39"/>
    </i>
    <i t="blank" r="2">
      <x v="54"/>
    </i>
    <i t="default" r="1">
      <x v="81"/>
    </i>
    <i t="blank">
      <x v="7"/>
    </i>
    <i>
      <x v="8"/>
    </i>
    <i r="1">
      <x v="6"/>
      <x v="57"/>
    </i>
    <i r="3">
      <x v="1"/>
    </i>
    <i r="4">
      <x v="76"/>
    </i>
    <i t="blank" r="2">
      <x v="57"/>
    </i>
    <i t="default" r="1">
      <x v="6"/>
    </i>
    <i r="1">
      <x v="7"/>
      <x v="58"/>
    </i>
    <i r="3">
      <x v="1"/>
    </i>
    <i r="4">
      <x v="105"/>
    </i>
    <i t="blank" r="2">
      <x v="58"/>
    </i>
    <i t="default" r="1">
      <x v="7"/>
    </i>
    <i r="1">
      <x v="8"/>
      <x v="59"/>
    </i>
    <i r="3">
      <x v="1"/>
    </i>
    <i r="4">
      <x v="106"/>
    </i>
    <i t="blank" r="2">
      <x v="59"/>
    </i>
    <i t="default" r="1">
      <x v="8"/>
    </i>
    <i r="1">
      <x v="9"/>
      <x v="59"/>
    </i>
    <i r="3">
      <x v="1"/>
    </i>
    <i r="4">
      <x v="75"/>
    </i>
    <i t="blank" r="2">
      <x v="59"/>
    </i>
    <i t="default" r="1">
      <x v="9"/>
    </i>
    <i r="1">
      <x v="13"/>
      <x v="55"/>
    </i>
    <i r="3">
      <x v="1"/>
    </i>
    <i r="4">
      <x v="75"/>
    </i>
    <i t="blank" r="2">
      <x v="55"/>
    </i>
    <i t="default" r="1">
      <x v="13"/>
    </i>
    <i r="1">
      <x v="18"/>
      <x v="59"/>
    </i>
    <i r="3">
      <x v="1"/>
    </i>
    <i r="4">
      <x v="75"/>
    </i>
    <i t="blank" r="2">
      <x v="59"/>
    </i>
    <i t="default" r="1">
      <x v="18"/>
    </i>
    <i r="1">
      <x v="32"/>
      <x v="57"/>
    </i>
    <i r="3">
      <x v="1"/>
    </i>
    <i r="4">
      <x v="70"/>
    </i>
    <i t="blank" r="2">
      <x v="57"/>
    </i>
    <i t="default" r="1">
      <x v="32"/>
    </i>
    <i r="1">
      <x v="36"/>
      <x v="59"/>
    </i>
    <i r="3">
      <x v="1"/>
    </i>
    <i r="4">
      <x v="76"/>
    </i>
    <i t="blank" r="2">
      <x v="59"/>
    </i>
    <i t="default" r="1">
      <x v="36"/>
    </i>
    <i r="1">
      <x v="81"/>
      <x v="56"/>
    </i>
    <i r="3">
      <x/>
    </i>
    <i r="4">
      <x v="74"/>
    </i>
    <i t="blank" r="2">
      <x v="56"/>
    </i>
    <i r="2">
      <x v="60"/>
    </i>
    <i r="3">
      <x v="1"/>
    </i>
    <i r="4">
      <x v="57"/>
    </i>
    <i t="blank" r="2">
      <x v="60"/>
    </i>
    <i r="2">
      <x v="61"/>
    </i>
    <i r="3">
      <x/>
    </i>
    <i r="4">
      <x v="74"/>
    </i>
    <i t="blank" r="2">
      <x v="61"/>
    </i>
    <i t="default" r="1">
      <x v="81"/>
    </i>
    <i t="blank">
      <x v="8"/>
    </i>
    <i>
      <x v="9"/>
    </i>
    <i r="1">
      <x v="12"/>
      <x v="73"/>
    </i>
    <i r="3">
      <x v="1"/>
    </i>
    <i r="4">
      <x v="88"/>
    </i>
    <i t="blank" r="2">
      <x v="73"/>
    </i>
    <i t="default" r="1">
      <x v="12"/>
    </i>
    <i r="1">
      <x v="14"/>
      <x v="74"/>
    </i>
    <i r="3">
      <x v="1"/>
    </i>
    <i r="4">
      <x v="70"/>
    </i>
    <i t="blank" r="2">
      <x v="74"/>
    </i>
    <i t="default" r="1">
      <x v="14"/>
    </i>
    <i r="1">
      <x v="15"/>
      <x v="74"/>
    </i>
    <i r="3">
      <x v="1"/>
    </i>
    <i r="4">
      <x v="28"/>
    </i>
    <i t="blank" r="2">
      <x v="74"/>
    </i>
    <i t="default" r="1">
      <x v="15"/>
    </i>
    <i r="1">
      <x v="19"/>
      <x v="63"/>
    </i>
    <i r="3">
      <x v="1"/>
    </i>
    <i r="4">
      <x v="83"/>
    </i>
    <i t="blank" r="2">
      <x v="63"/>
    </i>
    <i t="default" r="1">
      <x v="19"/>
    </i>
    <i r="1">
      <x v="20"/>
      <x v="64"/>
    </i>
    <i r="3">
      <x v="1"/>
    </i>
    <i r="4">
      <x v="70"/>
    </i>
    <i t="blank" r="2">
      <x v="64"/>
    </i>
    <i t="default" r="1">
      <x v="20"/>
    </i>
    <i r="1">
      <x v="21"/>
      <x v="64"/>
    </i>
    <i r="3">
      <x v="1"/>
    </i>
    <i r="4">
      <x v="84"/>
    </i>
    <i t="blank" r="2">
      <x v="64"/>
    </i>
    <i t="default" r="1">
      <x v="21"/>
    </i>
    <i r="1">
      <x v="22"/>
      <x v="65"/>
    </i>
    <i r="3">
      <x v="1"/>
    </i>
    <i r="4">
      <x v="70"/>
    </i>
    <i t="blank" r="2">
      <x v="65"/>
    </i>
    <i t="default" r="1">
      <x v="22"/>
    </i>
    <i r="1">
      <x v="24"/>
      <x v="74"/>
    </i>
    <i r="3">
      <x v="1"/>
    </i>
    <i r="4">
      <x v="28"/>
    </i>
    <i r="4">
      <x v="75"/>
    </i>
    <i r="4">
      <x v="88"/>
    </i>
    <i t="blank" r="2">
      <x v="74"/>
    </i>
    <i t="default" r="1">
      <x v="24"/>
    </i>
    <i r="1">
      <x v="27"/>
      <x v="66"/>
    </i>
    <i r="3">
      <x v="1"/>
    </i>
    <i r="4">
      <x v="71"/>
    </i>
    <i t="blank" r="2">
      <x v="66"/>
    </i>
    <i t="default" r="1">
      <x v="27"/>
    </i>
    <i r="1">
      <x v="28"/>
      <x v="70"/>
    </i>
    <i r="3">
      <x v="1"/>
    </i>
    <i r="4">
      <x v="87"/>
    </i>
    <i t="blank" r="2">
      <x v="70"/>
    </i>
    <i t="default" r="1">
      <x v="28"/>
    </i>
    <i r="1">
      <x v="30"/>
      <x v="72"/>
    </i>
    <i r="3">
      <x v="1"/>
    </i>
    <i r="4">
      <x v="75"/>
    </i>
    <i t="blank" r="2">
      <x v="72"/>
    </i>
    <i t="default" r="1">
      <x v="30"/>
    </i>
    <i r="1">
      <x v="31"/>
      <x v="74"/>
    </i>
    <i r="3">
      <x v="1"/>
    </i>
    <i r="4">
      <x v="57"/>
    </i>
    <i t="blank" r="2">
      <x v="74"/>
    </i>
    <i t="default" r="1">
      <x v="31"/>
    </i>
    <i r="1">
      <x v="34"/>
      <x v="66"/>
    </i>
    <i r="3">
      <x v="1"/>
    </i>
    <i r="4">
      <x v="124"/>
    </i>
    <i r="4">
      <x v="125"/>
    </i>
    <i t="blank" r="2">
      <x v="66"/>
    </i>
    <i t="default" r="1">
      <x v="34"/>
    </i>
    <i r="1">
      <x v="35"/>
      <x v="62"/>
    </i>
    <i r="3">
      <x v="1"/>
    </i>
    <i r="4">
      <x v="88"/>
    </i>
    <i r="4">
      <x v="90"/>
    </i>
    <i t="blank" r="2">
      <x v="62"/>
    </i>
    <i r="2">
      <x v="66"/>
    </i>
    <i r="3">
      <x v="1"/>
    </i>
    <i r="4">
      <x v="126"/>
    </i>
    <i t="blank" r="2">
      <x v="66"/>
    </i>
    <i t="default" r="1">
      <x v="35"/>
    </i>
    <i r="1">
      <x v="36"/>
      <x v="64"/>
    </i>
    <i r="3">
      <x v="1"/>
    </i>
    <i r="4">
      <x v="30"/>
    </i>
    <i t="blank" r="2">
      <x v="64"/>
    </i>
    <i t="default" r="1">
      <x v="36"/>
    </i>
    <i r="1">
      <x v="37"/>
      <x v="74"/>
    </i>
    <i r="3">
      <x v="1"/>
    </i>
    <i r="4">
      <x v="75"/>
    </i>
    <i t="blank" r="2">
      <x v="74"/>
    </i>
    <i t="default" r="1">
      <x v="37"/>
    </i>
    <i r="1">
      <x v="38"/>
      <x v="74"/>
    </i>
    <i r="3">
      <x v="1"/>
    </i>
    <i r="4">
      <x v="76"/>
    </i>
    <i t="blank" r="2">
      <x v="74"/>
    </i>
    <i t="default" r="1">
      <x v="38"/>
    </i>
    <i r="1">
      <x v="39"/>
      <x v="68"/>
    </i>
    <i r="3">
      <x v="1"/>
    </i>
    <i r="4">
      <x v="28"/>
    </i>
    <i r="4">
      <x v="43"/>
    </i>
    <i r="4">
      <x v="73"/>
    </i>
    <i r="4">
      <x v="78"/>
    </i>
    <i r="4">
      <x v="127"/>
    </i>
    <i r="4">
      <x v="133"/>
    </i>
    <i t="blank" r="2">
      <x v="68"/>
    </i>
    <i t="default" r="1">
      <x v="39"/>
    </i>
    <i r="1">
      <x v="40"/>
      <x v="67"/>
    </i>
    <i r="3">
      <x v="1"/>
    </i>
    <i r="4">
      <x v="30"/>
    </i>
    <i t="blank" r="2">
      <x v="67"/>
    </i>
    <i t="default" r="1">
      <x v="40"/>
    </i>
    <i r="1">
      <x v="41"/>
      <x v="74"/>
    </i>
    <i r="3">
      <x v="1"/>
    </i>
    <i r="4">
      <x v="108"/>
    </i>
    <i t="blank" r="2">
      <x v="74"/>
    </i>
    <i t="default" r="1">
      <x v="41"/>
    </i>
    <i r="1">
      <x v="44"/>
      <x v="70"/>
    </i>
    <i r="3">
      <x v="1"/>
    </i>
    <i r="4">
      <x v="80"/>
    </i>
    <i r="4">
      <x v="81"/>
    </i>
    <i r="4">
      <x v="82"/>
    </i>
    <i t="blank" r="2">
      <x v="70"/>
    </i>
    <i t="default" r="1">
      <x v="44"/>
    </i>
    <i r="1">
      <x v="46"/>
      <x v="71"/>
    </i>
    <i r="3">
      <x v="1"/>
    </i>
    <i r="4">
      <x v="75"/>
    </i>
    <i t="blank" r="2">
      <x v="71"/>
    </i>
    <i t="default" r="1">
      <x v="46"/>
    </i>
    <i r="1">
      <x v="47"/>
      <x v="69"/>
    </i>
    <i r="3">
      <x v="1"/>
    </i>
    <i r="4">
      <x v="71"/>
    </i>
    <i r="4">
      <x v="72"/>
    </i>
    <i r="4">
      <x v="73"/>
    </i>
    <i r="4">
      <x v="78"/>
    </i>
    <i t="blank" r="2">
      <x v="69"/>
    </i>
    <i t="default" r="1">
      <x v="47"/>
    </i>
    <i r="1">
      <x v="48"/>
      <x v="69"/>
    </i>
    <i r="3">
      <x v="1"/>
    </i>
    <i r="4">
      <x v="85"/>
    </i>
    <i t="blank" r="2">
      <x v="69"/>
    </i>
    <i t="default" r="1">
      <x v="48"/>
    </i>
    <i r="1">
      <x v="50"/>
      <x v="72"/>
    </i>
    <i r="3">
      <x v="1"/>
    </i>
    <i r="4">
      <x v="47"/>
    </i>
    <i r="4">
      <x v="75"/>
    </i>
    <i r="4">
      <x v="89"/>
    </i>
    <i t="blank" r="2">
      <x v="72"/>
    </i>
    <i t="default" r="1">
      <x v="50"/>
    </i>
    <i r="1">
      <x v="51"/>
      <x v="74"/>
    </i>
    <i r="3">
      <x v="1"/>
    </i>
    <i r="4">
      <x v="64"/>
    </i>
    <i t="blank" r="2">
      <x v="74"/>
    </i>
    <i t="default" r="1">
      <x v="51"/>
    </i>
    <i r="1">
      <x v="55"/>
      <x v="74"/>
    </i>
    <i r="3">
      <x v="1"/>
    </i>
    <i r="4">
      <x v="75"/>
    </i>
    <i t="blank" r="2">
      <x v="74"/>
    </i>
    <i t="default" r="1">
      <x v="55"/>
    </i>
    <i r="1">
      <x v="57"/>
      <x v="74"/>
    </i>
    <i r="3">
      <x v="1"/>
    </i>
    <i r="4">
      <x v="75"/>
    </i>
    <i t="blank" r="2">
      <x v="74"/>
    </i>
    <i t="default" r="1">
      <x v="57"/>
    </i>
    <i r="1">
      <x v="58"/>
      <x v="74"/>
    </i>
    <i r="3">
      <x v="1"/>
    </i>
    <i r="4">
      <x v="77"/>
    </i>
    <i t="blank" r="2">
      <x v="74"/>
    </i>
    <i t="default" r="1">
      <x v="58"/>
    </i>
    <i r="1">
      <x v="62"/>
      <x v="69"/>
    </i>
    <i r="3">
      <x v="1"/>
    </i>
    <i r="4">
      <x v="89"/>
    </i>
    <i t="blank" r="2">
      <x v="69"/>
    </i>
    <i t="default" r="1">
      <x v="62"/>
    </i>
    <i r="1">
      <x v="63"/>
      <x v="74"/>
    </i>
    <i r="3">
      <x v="1"/>
    </i>
    <i r="4">
      <x v="125"/>
    </i>
    <i t="blank" r="2">
      <x v="74"/>
    </i>
    <i t="default" r="1">
      <x v="63"/>
    </i>
    <i r="1">
      <x v="67"/>
      <x v="70"/>
    </i>
    <i r="3">
      <x v="1"/>
    </i>
    <i r="4">
      <x v="57"/>
    </i>
    <i t="blank" r="2">
      <x v="70"/>
    </i>
    <i t="default" r="1">
      <x v="67"/>
    </i>
    <i r="1">
      <x v="70"/>
      <x v="74"/>
    </i>
    <i r="3">
      <x v="1"/>
    </i>
    <i r="4">
      <x v="109"/>
    </i>
    <i t="blank" r="2">
      <x v="74"/>
    </i>
    <i t="default" r="1">
      <x v="70"/>
    </i>
    <i r="1">
      <x v="71"/>
      <x v="74"/>
    </i>
    <i r="3">
      <x v="1"/>
    </i>
    <i r="4">
      <x v="77"/>
    </i>
    <i r="4">
      <x v="139"/>
    </i>
    <i r="4">
      <x v="140"/>
    </i>
    <i t="blank" r="2">
      <x v="74"/>
    </i>
    <i t="default" r="1">
      <x v="71"/>
    </i>
    <i t="blank">
      <x v="9"/>
    </i>
    <i>
      <x v="10"/>
    </i>
    <i r="1">
      <x v="11"/>
      <x v="76"/>
    </i>
    <i r="3">
      <x v="1"/>
    </i>
    <i r="4">
      <x v="37"/>
    </i>
    <i r="4">
      <x v="55"/>
    </i>
    <i r="4">
      <x v="95"/>
    </i>
    <i r="4">
      <x v="96"/>
    </i>
    <i r="4">
      <x v="97"/>
    </i>
    <i r="4">
      <x v="98"/>
    </i>
    <i t="blank" r="2">
      <x v="76"/>
    </i>
    <i r="2">
      <x v="78"/>
    </i>
    <i r="3">
      <x v="1"/>
    </i>
    <i r="4">
      <x v="88"/>
    </i>
    <i t="blank" r="2">
      <x v="78"/>
    </i>
    <i t="default" r="1">
      <x v="11"/>
    </i>
    <i r="1">
      <x v="25"/>
      <x v="79"/>
    </i>
    <i r="3">
      <x v="1"/>
    </i>
    <i r="4">
      <x v="89"/>
    </i>
    <i t="blank" r="2">
      <x v="79"/>
    </i>
    <i t="default" r="1">
      <x v="25"/>
    </i>
    <i r="1">
      <x v="66"/>
      <x v="77"/>
    </i>
    <i r="3">
      <x v="1"/>
    </i>
    <i r="4">
      <x v="81"/>
    </i>
    <i r="4">
      <x v="82"/>
    </i>
    <i r="4">
      <x v="100"/>
    </i>
    <i r="4">
      <x v="101"/>
    </i>
    <i t="blank" r="2">
      <x v="77"/>
    </i>
    <i t="default" r="1">
      <x v="66"/>
    </i>
    <i r="1">
      <x v="75"/>
      <x v="80"/>
    </i>
    <i r="3">
      <x v="1"/>
    </i>
    <i r="4">
      <x v="89"/>
    </i>
    <i t="blank" r="2">
      <x v="80"/>
    </i>
    <i t="default" r="1">
      <x v="75"/>
    </i>
    <i r="1">
      <x v="81"/>
      <x v="75"/>
    </i>
    <i r="3">
      <x v="2"/>
    </i>
    <i r="4">
      <x v="141"/>
    </i>
    <i r="4">
      <x v="142"/>
    </i>
    <i t="blank" r="2">
      <x v="75"/>
    </i>
    <i t="default" r="1">
      <x v="81"/>
    </i>
    <i t="blank">
      <x v="10"/>
    </i>
    <i>
      <x v="11"/>
    </i>
    <i r="1">
      <x v="81"/>
      <x v="81"/>
    </i>
    <i r="3">
      <x v="2"/>
    </i>
    <i r="4">
      <x v="7"/>
    </i>
    <i t="blank" r="2">
      <x v="81"/>
    </i>
    <i t="default" r="1">
      <x v="81"/>
    </i>
    <i t="blank">
      <x v="11"/>
    </i>
    <i>
      <x v="12"/>
    </i>
    <i r="1">
      <x v="81"/>
      <x v="82"/>
    </i>
    <i r="3">
      <x v="2"/>
    </i>
    <i r="4">
      <x v="2"/>
    </i>
    <i r="4">
      <x v="5"/>
    </i>
    <i t="blank" r="2">
      <x v="82"/>
    </i>
    <i t="default" r="1">
      <x v="81"/>
    </i>
    <i t="blank">
      <x v="12"/>
    </i>
    <i>
      <x v="13"/>
    </i>
    <i r="1">
      <x v="81"/>
      <x v="83"/>
    </i>
    <i r="3">
      <x v="2"/>
    </i>
    <i r="4">
      <x v="143"/>
    </i>
    <i t="blank" r="2">
      <x v="83"/>
    </i>
    <i t="default" r="1">
      <x v="81"/>
    </i>
    <i t="blank">
      <x v="13"/>
    </i>
    <i>
      <x v="15"/>
    </i>
    <i r="1">
      <x v="81"/>
      <x v="85"/>
    </i>
    <i r="3">
      <x v="4"/>
    </i>
    <i r="4">
      <x v="67"/>
    </i>
    <i t="blank" r="2">
      <x v="85"/>
    </i>
    <i t="default" r="1">
      <x v="81"/>
    </i>
    <i t="blank">
      <x v="15"/>
    </i>
    <i t="grand">
      <x/>
    </i>
  </rowItems>
  <colItems count="1">
    <i/>
  </colItems>
  <pageFields count="2">
    <pageField fld="0" hier="0"/>
    <pageField fld="13" hier="0"/>
  </pageFields>
  <dataFields count="1">
    <dataField name="Sum of Total" fld="18" baseField="16" baseItem="12"/>
  </dataFields>
  <formats count="3">
    <format dxfId="31">
      <pivotArea dataOnly="0" labelOnly="1" outline="0" fieldPosition="0">
        <references count="2">
          <reference field="5" count="1">
            <x v="6"/>
          </reference>
          <reference field="6" count="1" selected="0">
            <x v="4"/>
          </reference>
        </references>
      </pivotArea>
    </format>
    <format dxfId="30">
      <pivotArea outline="0" collapsedLevelsAreSubtotals="1" fieldPosition="0"/>
    </format>
    <format dxfId="29">
      <pivotArea field="5" type="button" dataOnly="0" labelOnly="1" outline="0" axis="axisRow" fieldPosition="2"/>
    </format>
  </formats>
  <pivotTableStyleInfo name="PivotStyleMedium2" showRowHeaders="1" showColHeaders="1" showRowStripes="1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1" cacheId="20" dataOnRows="1" applyNumberFormats="0" applyBorderFormats="0" applyFontFormats="0" applyPatternFormats="0" applyAlignmentFormats="0" applyWidthHeightFormats="1" dataCaption="Dados" grandTotalCaption="Total" updatedVersion="6" minRefreshableVersion="3" showMultipleLabel="0" showMemberPropertyTips="0" useAutoFormatting="1" itemPrintTitles="1" createdVersion="4" indent="0" compact="0" compactData="0" gridDropZones="1">
  <location ref="B8:E469" firstHeaderRow="2" firstDataRow="2" firstDataCol="3" rowPageCount="5" colPageCount="1"/>
  <pivotFields count="21">
    <pivotField axis="axisPage" compact="0" multipleItemSelectionAllowed="1" showAll="0" insertBlankRow="1" includeNewItemsInFilter="1">
      <items count="79">
        <item m="1" x="77"/>
        <item x="38"/>
        <item h="1" m="1" x="65"/>
        <item h="1" m="1" x="67"/>
        <item h="1" m="1" x="76"/>
        <item m="1" x="58"/>
        <item m="1" x="59"/>
        <item h="1" m="1" x="68"/>
        <item m="1" x="73"/>
        <item m="1" x="64"/>
        <item m="1" x="69"/>
        <item m="1" x="75"/>
        <item m="1" x="60"/>
        <item x="5"/>
        <item x="6"/>
        <item x="2"/>
        <item x="3"/>
        <item x="1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62"/>
        <item m="1" x="71"/>
        <item m="1" x="74"/>
        <item h="1" m="1" x="61"/>
        <item x="4"/>
        <item m="1" x="57"/>
        <item m="1" x="63"/>
        <item x="24"/>
        <item m="1" x="72"/>
        <item x="26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66"/>
        <item x="43"/>
        <item x="44"/>
        <item x="46"/>
        <item x="53"/>
        <item x="54"/>
        <item m="1" x="70"/>
        <item x="55"/>
        <item x="56"/>
        <item t="default"/>
      </items>
    </pivotField>
    <pivotField compact="0" outline="0" showAll="0" defaultSubtotal="0"/>
    <pivotField compact="0" showAll="0" includeNewItemsInFilter="1"/>
    <pivotField compact="0" showAll="0" includeNewItemsInFilter="1"/>
    <pivotField axis="axisPage" compact="0" showAll="0" includeNewItemsInFilter="1">
      <items count="4">
        <item x="0"/>
        <item m="1" x="2"/>
        <item x="1"/>
        <item t="default"/>
      </items>
    </pivotField>
    <pivotField compact="0" showAll="0" includeNewItemsInFilter="1"/>
    <pivotField axis="axisPage" compact="0" showAll="0" includeNewItemsInFilter="1">
      <items count="16">
        <item m="1" x="14"/>
        <item x="11"/>
        <item x="6"/>
        <item x="0"/>
        <item x="4"/>
        <item x="2"/>
        <item x="7"/>
        <item x="8"/>
        <item x="9"/>
        <item x="10"/>
        <item x="12"/>
        <item x="13"/>
        <item x="1"/>
        <item x="5"/>
        <item x="3"/>
        <item t="default"/>
      </items>
    </pivotField>
    <pivotField axis="axisPage" compact="0" showAll="0" includeNewItemsInFilter="1">
      <items count="4">
        <item x="0"/>
        <item m="1" x="2"/>
        <item x="1"/>
        <item t="default"/>
      </items>
    </pivotField>
    <pivotField axis="axisRow" compact="0" showAll="0" insertBlankRow="1" includeNewItemsInFilter="1" sortType="ascending">
      <items count="227">
        <item m="1" x="107"/>
        <item m="1" x="132"/>
        <item m="1" x="197"/>
        <item m="1" x="158"/>
        <item m="1" x="109"/>
        <item m="1" x="224"/>
        <item m="1" x="188"/>
        <item m="1" x="148"/>
        <item m="1" x="185"/>
        <item m="1" x="218"/>
        <item m="1" x="176"/>
        <item m="1" x="143"/>
        <item m="1" x="101"/>
        <item m="1" x="214"/>
        <item m="1" x="99"/>
        <item m="1" x="170"/>
        <item m="1" x="134"/>
        <item m="1" x="93"/>
        <item m="1" x="128"/>
        <item m="1" x="102"/>
        <item m="1" x="215"/>
        <item m="1" x="210"/>
        <item m="1" x="131"/>
        <item m="1" x="206"/>
        <item m="1" x="166"/>
        <item m="1" x="162"/>
        <item m="1" x="199"/>
        <item m="1" x="194"/>
        <item m="1" x="125"/>
        <item m="1" x="203"/>
        <item m="1" x="165"/>
        <item m="1" x="86"/>
        <item m="1" x="84"/>
        <item m="1" x="192"/>
        <item m="1" x="152"/>
        <item m="1" x="220"/>
        <item m="1" x="184"/>
        <item m="1" x="113"/>
        <item m="1" x="149"/>
        <item m="1" x="181"/>
        <item m="1" x="144"/>
        <item m="1" x="95"/>
        <item m="1" x="145"/>
        <item m="1" x="211"/>
        <item m="1" x="172"/>
        <item m="1" x="136"/>
        <item m="1" x="97"/>
        <item m="1" x="91"/>
        <item m="1" x="164"/>
        <item m="1" x="88"/>
        <item m="1" x="87"/>
        <item m="1" x="198"/>
        <item m="1" x="155"/>
        <item m="1" x="117"/>
        <item m="1" x="112"/>
        <item m="1" x="115"/>
        <item m="1" x="83"/>
        <item m="1" x="151"/>
        <item m="1" x="110"/>
        <item m="1" x="183"/>
        <item m="1" x="146"/>
        <item m="1" x="178"/>
        <item m="1" x="216"/>
        <item m="1" x="175"/>
        <item m="1" x="142"/>
        <item m="1" x="180"/>
        <item m="1" x="174"/>
        <item m="1" x="209"/>
        <item m="1" x="94"/>
        <item m="1" x="208"/>
        <item m="1" x="129"/>
        <item m="1" x="89"/>
        <item m="1" x="204"/>
        <item m="1" x="167"/>
        <item m="1" x="123"/>
        <item m="1" x="200"/>
        <item m="1" x="196"/>
        <item m="1" x="191"/>
        <item m="1" x="114"/>
        <item m="1" x="225"/>
        <item m="1" x="189"/>
        <item m="1" x="150"/>
        <item m="1" x="111"/>
        <item m="1" x="221"/>
        <item m="1" x="108"/>
        <item m="1" x="182"/>
        <item m="1" x="104"/>
        <item m="1" x="153"/>
        <item m="1" x="187"/>
        <item m="1" x="106"/>
        <item m="1" x="179"/>
        <item m="1" x="103"/>
        <item m="1" x="217"/>
        <item m="1" x="212"/>
        <item m="1" x="173"/>
        <item m="1" x="137"/>
        <item m="1" x="98"/>
        <item m="1" x="133"/>
        <item m="1" x="92"/>
        <item m="1" x="141"/>
        <item m="1" x="171"/>
        <item m="1" x="130"/>
        <item m="1" x="90"/>
        <item m="1" x="205"/>
        <item m="1" x="126"/>
        <item m="1" x="124"/>
        <item m="1" x="159"/>
        <item m="1" x="120"/>
        <item m="1" x="193"/>
        <item m="1" x="156"/>
        <item m="1" x="118"/>
        <item m="1" x="202"/>
        <item m="1" x="85"/>
        <item m="1" x="201"/>
        <item m="1" x="161"/>
        <item m="1" x="121"/>
        <item m="1" x="157"/>
        <item m="1" x="154"/>
        <item m="1" x="186"/>
        <item m="1" x="135"/>
        <item m="1" x="207"/>
        <item m="1" x="127"/>
        <item m="1" x="163"/>
        <item m="1" x="195"/>
        <item m="1" x="222"/>
        <item m="1" x="223"/>
        <item m="1" x="147"/>
        <item m="1" x="105"/>
        <item m="1" x="219"/>
        <item m="1" x="177"/>
        <item m="1" x="139"/>
        <item m="1" x="96"/>
        <item m="1" x="100"/>
        <item m="1" x="213"/>
        <item m="1" x="169"/>
        <item m="1" x="168"/>
        <item m="1" x="160"/>
        <item m="1" x="138"/>
        <item m="1" x="116"/>
        <item x="0"/>
        <item x="1"/>
        <item x="3"/>
        <item x="4"/>
        <item x="6"/>
        <item x="26"/>
        <item x="8"/>
        <item x="27"/>
        <item x="30"/>
        <item x="9"/>
        <item x="31"/>
        <item x="32"/>
        <item x="33"/>
        <item x="10"/>
        <item x="34"/>
        <item x="35"/>
        <item x="36"/>
        <item x="11"/>
        <item x="37"/>
        <item x="38"/>
        <item x="39"/>
        <item x="40"/>
        <item x="12"/>
        <item x="13"/>
        <item x="42"/>
        <item x="28"/>
        <item x="46"/>
        <item x="14"/>
        <item x="45"/>
        <item x="15"/>
        <item x="16"/>
        <item x="49"/>
        <item x="48"/>
        <item x="17"/>
        <item x="41"/>
        <item m="1" x="140"/>
        <item x="50"/>
        <item x="18"/>
        <item x="19"/>
        <item x="51"/>
        <item x="29"/>
        <item x="52"/>
        <item x="53"/>
        <item x="20"/>
        <item x="55"/>
        <item x="56"/>
        <item x="57"/>
        <item x="21"/>
        <item x="54"/>
        <item x="22"/>
        <item x="58"/>
        <item x="59"/>
        <item m="1" x="122"/>
        <item x="23"/>
        <item x="60"/>
        <item x="43"/>
        <item x="47"/>
        <item m="1" x="190"/>
        <item x="62"/>
        <item x="24"/>
        <item x="44"/>
        <item x="63"/>
        <item x="25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64"/>
        <item x="82"/>
        <item x="77"/>
        <item x="78"/>
        <item x="79"/>
        <item x="80"/>
        <item x="81"/>
        <item x="7"/>
        <item x="2"/>
        <item x="5"/>
        <item m="1" x="119"/>
        <item x="61"/>
        <item t="default"/>
      </items>
    </pivotField>
    <pivotField axis="axisPage" compact="0" showAll="0" includeNewItemsInFilter="1">
      <items count="41">
        <item m="1" x="34"/>
        <item m="1" x="14"/>
        <item m="1" x="36"/>
        <item m="1" x="31"/>
        <item m="1" x="39"/>
        <item m="1" x="37"/>
        <item m="1" x="22"/>
        <item m="1" x="33"/>
        <item m="1" x="30"/>
        <item m="1" x="26"/>
        <item m="1" x="21"/>
        <item m="1" x="29"/>
        <item m="1" x="19"/>
        <item m="1" x="23"/>
        <item m="1" x="25"/>
        <item m="1" x="17"/>
        <item m="1" x="27"/>
        <item m="1" x="32"/>
        <item m="1" x="38"/>
        <item m="1" x="16"/>
        <item m="1" x="18"/>
        <item x="11"/>
        <item m="1" x="24"/>
        <item m="1" x="28"/>
        <item m="1" x="20"/>
        <item x="6"/>
        <item m="1" x="35"/>
        <item x="0"/>
        <item x="4"/>
        <item x="2"/>
        <item x="8"/>
        <item x="7"/>
        <item x="9"/>
        <item x="10"/>
        <item x="12"/>
        <item m="1" x="15"/>
        <item x="13"/>
        <item x="3"/>
        <item x="1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howAll="0" defaultSubtotal="0">
      <items count="145">
        <item x="38"/>
        <item x="41"/>
        <item x="7"/>
        <item x="48"/>
        <item x="27"/>
        <item x="2"/>
        <item x="39"/>
        <item x="75"/>
        <item x="66"/>
        <item x="0"/>
        <item x="28"/>
        <item x="65"/>
        <item x="44"/>
        <item x="49"/>
        <item x="67"/>
        <item x="3"/>
        <item x="30"/>
        <item x="46"/>
        <item x="70"/>
        <item x="116"/>
        <item m="1" x="143"/>
        <item x="42"/>
        <item x="1"/>
        <item x="54"/>
        <item x="33"/>
        <item x="68"/>
        <item m="1" x="140"/>
        <item x="77"/>
        <item x="99"/>
        <item m="1" x="144"/>
        <item x="8"/>
        <item m="1" x="126"/>
        <item x="5"/>
        <item x="36"/>
        <item m="1" x="128"/>
        <item m="1" x="124"/>
        <item x="43"/>
        <item m="1" x="136"/>
        <item m="1" x="123"/>
        <item m="1" x="131"/>
        <item x="50"/>
        <item x="71"/>
        <item m="1" x="130"/>
        <item x="51"/>
        <item x="4"/>
        <item x="76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73"/>
        <item m="1" x="120"/>
        <item x="47"/>
        <item x="72"/>
        <item x="37"/>
        <item x="45"/>
        <item x="88"/>
        <item x="24"/>
        <item x="83"/>
        <item x="78"/>
        <item x="82"/>
        <item x="84"/>
        <item x="85"/>
        <item x="25"/>
        <item x="86"/>
        <item x="93"/>
        <item m="1" x="135"/>
        <item x="105"/>
        <item m="1" x="117"/>
        <item x="110"/>
        <item x="111"/>
        <item x="112"/>
        <item x="102"/>
        <item x="92"/>
        <item x="108"/>
        <item m="1" x="137"/>
        <item x="61"/>
        <item x="96"/>
        <item x="109"/>
        <item x="101"/>
        <item m="1" x="129"/>
        <item x="55"/>
        <item m="1" x="134"/>
        <item m="1" x="132"/>
        <item m="1" x="122"/>
        <item m="1" x="133"/>
        <item m="1" x="121"/>
        <item m="1" x="138"/>
        <item m="1" x="119"/>
        <item x="113"/>
        <item x="64"/>
        <item x="53"/>
        <item x="87"/>
        <item x="91"/>
        <item x="94"/>
        <item x="95"/>
        <item m="1" x="127"/>
        <item x="98"/>
        <item x="100"/>
        <item x="40"/>
        <item m="1" x="141"/>
        <item x="56"/>
        <item x="57"/>
        <item x="81"/>
        <item x="58"/>
        <item x="59"/>
        <item x="60"/>
        <item x="62"/>
        <item x="63"/>
        <item x="69"/>
        <item x="74"/>
        <item x="80"/>
        <item x="79"/>
        <item x="103"/>
        <item x="97"/>
        <item x="104"/>
        <item x="107"/>
        <item x="31"/>
        <item x="32"/>
        <item x="34"/>
        <item x="35"/>
        <item x="52"/>
        <item x="106"/>
        <item x="26"/>
        <item x="29"/>
        <item m="1" x="118"/>
        <item x="89"/>
        <item x="90"/>
        <item m="1" x="125"/>
        <item m="1" x="142"/>
        <item x="114"/>
        <item m="1" x="139"/>
        <item x="6"/>
        <item x="115"/>
      </items>
    </pivotField>
    <pivotField compact="0" showAll="0" includeNewItemsInFilter="1"/>
    <pivotField compact="0" outline="0" subtotalTop="0" showAll="0" includeNewItemsInFilter="1"/>
    <pivotField compact="0" showAll="0" includeNewItemsInFilter="1"/>
    <pivotField axis="axisRow" compact="0" showAll="0" insertBlankRow="1" includeNewItemsInFilter="1">
      <items count="990">
        <item m="1" x="870"/>
        <item m="1" x="530"/>
        <item m="1" x="621"/>
        <item m="1" x="236"/>
        <item m="1" x="437"/>
        <item m="1" x="319"/>
        <item m="1" x="483"/>
        <item m="1" x="411"/>
        <item m="1" x="836"/>
        <item m="1" x="713"/>
        <item m="1" x="335"/>
        <item m="1" x="404"/>
        <item m="1" x="529"/>
        <item m="1" x="463"/>
        <item m="1" x="785"/>
        <item m="1" x="578"/>
        <item m="1" x="639"/>
        <item m="1" x="374"/>
        <item m="1" x="852"/>
        <item sd="0" m="1" x="572"/>
        <item m="1" x="260"/>
        <item m="1" x="456"/>
        <item m="1" x="394"/>
        <item m="1" x="749"/>
        <item m="1" x="458"/>
        <item m="1" x="733"/>
        <item m="1" x="784"/>
        <item m="1" x="582"/>
        <item m="1" x="535"/>
        <item m="1" x="293"/>
        <item m="1" x="848"/>
        <item m="1" x="270"/>
        <item m="1" x="472"/>
        <item m="1" x="366"/>
        <item m="1" x="686"/>
        <item m="1" x="556"/>
        <item m="1" x="555"/>
        <item m="1" x="860"/>
        <item m="1" x="600"/>
        <item m="1" x="725"/>
        <item m="1" x="714"/>
        <item m="1" x="770"/>
        <item m="1" x="980"/>
        <item sd="0" m="1" x="945"/>
        <item sd="0" m="1" x="326"/>
        <item m="1" x="861"/>
        <item m="1" x="349"/>
        <item m="1" x="705"/>
        <item m="1" x="648"/>
        <item m="1" x="221"/>
        <item m="1" x="523"/>
        <item m="1" x="866"/>
        <item m="1" x="660"/>
        <item m="1" x="577"/>
        <item m="1" x="915"/>
        <item m="1" x="690"/>
        <item m="1" x="704"/>
        <item m="1" x="218"/>
        <item m="1" x="305"/>
        <item m="1" x="574"/>
        <item m="1" x="738"/>
        <item m="1" x="822"/>
        <item m="1" x="408"/>
        <item m="1" x="809"/>
        <item m="1" x="743"/>
        <item m="1" x="774"/>
        <item m="1" x="512"/>
        <item m="1" x="943"/>
        <item m="1" x="516"/>
        <item m="1" x="357"/>
        <item m="1" x="899"/>
        <item m="1" x="768"/>
        <item m="1" x="324"/>
        <item m="1" x="775"/>
        <item m="1" x="900"/>
        <item m="1" x="422"/>
        <item m="1" x="707"/>
        <item m="1" x="239"/>
        <item m="1" x="679"/>
        <item m="1" x="365"/>
        <item m="1" x="868"/>
        <item m="1" x="575"/>
        <item m="1" x="237"/>
        <item m="1" x="514"/>
        <item m="1" x="336"/>
        <item m="1" x="807"/>
        <item m="1" x="419"/>
        <item m="1" x="518"/>
        <item m="1" x="976"/>
        <item m="1" x="343"/>
        <item m="1" x="794"/>
        <item m="1" x="457"/>
        <item m="1" x="339"/>
        <item m="1" x="766"/>
        <item m="1" x="801"/>
        <item m="1" x="819"/>
        <item m="1" x="649"/>
        <item m="1" x="461"/>
        <item m="1" x="875"/>
        <item m="1" x="522"/>
        <item m="1" x="618"/>
        <item m="1" x="584"/>
        <item m="1" x="947"/>
        <item m="1" x="921"/>
        <item m="1" x="752"/>
        <item m="1" x="687"/>
        <item m="1" x="897"/>
        <item m="1" x="876"/>
        <item m="1" x="599"/>
        <item m="1" x="341"/>
        <item m="1" x="628"/>
        <item m="1" x="763"/>
        <item m="1" x="590"/>
        <item m="1" x="843"/>
        <item m="1" x="832"/>
        <item m="1" x="630"/>
        <item m="1" x="393"/>
        <item m="1" x="323"/>
        <item m="1" x="871"/>
        <item m="1" x="420"/>
        <item m="1" x="678"/>
        <item m="1" x="403"/>
        <item m="1" x="812"/>
        <item m="1" x="386"/>
        <item m="1" x="356"/>
        <item m="1" x="896"/>
        <item m="1" x="459"/>
        <item m="1" x="526"/>
        <item m="1" x="226"/>
        <item m="1" x="677"/>
        <item m="1" x="527"/>
        <item m="1" x="793"/>
        <item m="1" x="389"/>
        <item m="1" x="476"/>
        <item m="1" x="984"/>
        <item m="1" x="983"/>
        <item m="1" x="550"/>
        <item m="1" x="231"/>
        <item m="1" x="413"/>
        <item m="1" x="610"/>
        <item m="1" x="637"/>
        <item m="1" x="926"/>
        <item m="1" x="460"/>
        <item m="1" x="379"/>
        <item m="1" x="504"/>
        <item m="1" x="243"/>
        <item m="1" x="586"/>
        <item m="1" x="552"/>
        <item m="1" x="862"/>
        <item m="1" x="963"/>
        <item m="1" x="758"/>
        <item m="1" x="489"/>
        <item m="1" x="502"/>
        <item m="1" x="986"/>
        <item m="1" x="362"/>
        <item m="1" x="877"/>
        <item m="1" x="878"/>
        <item m="1" x="879"/>
        <item m="1" x="570"/>
        <item m="1" x="977"/>
        <item m="1" x="484"/>
        <item m="1" x="455"/>
        <item m="1" x="941"/>
        <item sd="0" m="1" x="962"/>
        <item m="1" x="320"/>
        <item m="1" x="864"/>
        <item m="1" x="922"/>
        <item m="1" x="894"/>
        <item m="1" x="982"/>
        <item m="1" x="919"/>
        <item m="1" x="520"/>
        <item m="1" x="244"/>
        <item m="1" x="564"/>
        <item m="1" x="845"/>
        <item m="1" x="753"/>
        <item m="1" x="382"/>
        <item m="1" x="887"/>
        <item m="1" x="913"/>
        <item m="1" x="692"/>
        <item m="1" x="569"/>
        <item m="1" x="880"/>
        <item m="1" x="338"/>
        <item m="1" x="511"/>
        <item m="1" x="257"/>
        <item x="23"/>
        <item m="1" x="939"/>
        <item m="1" x="694"/>
        <item m="1" x="402"/>
        <item m="1" x="759"/>
        <item m="1" x="499"/>
        <item m="1" x="369"/>
        <item m="1" x="817"/>
        <item m="1" x="220"/>
        <item m="1" x="975"/>
        <item m="1" x="730"/>
        <item m="1" x="717"/>
        <item m="1" x="271"/>
        <item m="1" x="886"/>
        <item m="1" x="772"/>
        <item m="1" x="605"/>
        <item m="1" x="398"/>
        <item m="1" x="399"/>
        <item m="1" x="773"/>
        <item m="1" x="562"/>
        <item m="1" x="727"/>
        <item m="1" x="351"/>
        <item m="1" x="448"/>
        <item m="1" x="531"/>
        <item m="1" x="536"/>
        <item m="1" x="263"/>
        <item m="1" x="911"/>
        <item m="1" x="798"/>
        <item m="1" x="797"/>
        <item m="1" x="811"/>
        <item m="1" x="810"/>
        <item m="1" x="441"/>
        <item m="1" x="607"/>
        <item m="1" x="345"/>
        <item m="1" x="641"/>
        <item m="1" x="950"/>
        <item m="1" x="957"/>
        <item m="1" x="427"/>
        <item m="1" x="329"/>
        <item m="1" x="668"/>
        <item m="1" x="308"/>
        <item m="1" x="558"/>
        <item m="1" x="889"/>
        <item m="1" x="888"/>
        <item m="1" x="327"/>
        <item m="1" x="360"/>
        <item m="1" x="497"/>
        <item m="1" x="557"/>
        <item m="1" x="279"/>
        <item m="1" x="972"/>
        <item m="1" x="264"/>
        <item m="1" x="669"/>
        <item m="1" x="275"/>
        <item m="1" x="873"/>
        <item m="1" x="503"/>
        <item m="1" x="227"/>
        <item m="1" x="735"/>
        <item m="1" x="736"/>
        <item m="1" x="265"/>
        <item m="1" x="760"/>
        <item m="1" x="588"/>
        <item m="1" x="959"/>
        <item m="1" x="452"/>
        <item m="1" x="912"/>
        <item m="1" x="482"/>
        <item m="1" x="732"/>
        <item m="1" x="295"/>
        <item m="1" x="803"/>
        <item m="1" x="804"/>
        <item m="1" x="316"/>
        <item m="1" x="344"/>
        <item m="1" x="623"/>
        <item m="1" x="619"/>
        <item m="1" x="571"/>
        <item m="1" x="318"/>
        <item m="1" x="414"/>
        <item m="1" x="346"/>
        <item m="1" x="521"/>
        <item m="1" x="745"/>
        <item m="1" x="478"/>
        <item m="1" x="232"/>
        <item m="1" x="724"/>
        <item m="1" x="723"/>
        <item m="1" x="303"/>
        <item m="1" x="671"/>
        <item m="1" x="684"/>
        <item m="1" x="298"/>
        <item m="1" x="769"/>
        <item m="1" x="938"/>
        <item m="1" x="988"/>
        <item m="1" x="233"/>
        <item m="1" x="711"/>
        <item m="1" x="940"/>
        <item m="1" x="642"/>
        <item m="1" x="643"/>
        <item m="1" x="350"/>
        <item m="1" x="451"/>
        <item m="1" x="699"/>
        <item m="1" x="479"/>
        <item m="1" x="462"/>
        <item m="1" x="477"/>
        <item m="1" x="667"/>
        <item m="1" x="334"/>
        <item m="1" x="805"/>
        <item m="1" x="712"/>
        <item m="1" x="689"/>
        <item m="1" x="312"/>
        <item m="1" x="661"/>
        <item m="1" x="791"/>
        <item m="1" x="891"/>
        <item m="1" x="835"/>
        <item m="1" x="839"/>
        <item m="1" x="444"/>
        <item m="1" x="442"/>
        <item m="1" x="306"/>
        <item m="1" x="280"/>
        <item m="1" x="307"/>
        <item m="1" x="468"/>
        <item m="1" x="466"/>
        <item m="1" x="469"/>
        <item m="1" x="428"/>
        <item m="1" x="971"/>
        <item m="1" x="746"/>
        <item m="1" x="276"/>
        <item m="1" x="688"/>
        <item m="1" x="935"/>
        <item m="1" x="934"/>
        <item m="1" x="761"/>
        <item m="1" x="967"/>
        <item m="1" x="695"/>
        <item m="1" x="851"/>
        <item m="1" x="465"/>
        <item m="1" x="299"/>
        <item m="1" x="443"/>
        <item m="1" x="781"/>
        <item m="1" x="629"/>
        <item m="1" x="654"/>
        <item m="1" x="954"/>
        <item m="1" x="956"/>
        <item m="1" x="453"/>
        <item m="1" x="620"/>
        <item m="1" x="682"/>
        <item m="1" x="955"/>
        <item m="1" x="953"/>
        <item m="1" x="683"/>
        <item m="1" x="958"/>
        <item m="1" x="622"/>
        <item m="1" x="524"/>
        <item m="1" x="445"/>
        <item m="1" x="754"/>
        <item m="1" x="952"/>
        <item m="1" x="789"/>
        <item m="1" x="787"/>
        <item m="1" x="788"/>
        <item m="1" x="951"/>
        <item m="1" x="436"/>
        <item m="1" x="286"/>
        <item m="1" x="328"/>
        <item m="1" x="291"/>
        <item m="1" x="426"/>
        <item m="1" x="467"/>
        <item m="1" x="491"/>
        <item m="1" x="470"/>
        <item m="1" x="330"/>
        <item m="1" x="267"/>
        <item m="1" x="266"/>
        <item m="1" x="907"/>
        <item m="1" x="936"/>
        <item m="1" x="948"/>
        <item m="1" x="949"/>
        <item m="1" x="464"/>
        <item m="1" x="855"/>
        <item m="1" x="681"/>
        <item m="1" x="314"/>
        <item m="1" x="840"/>
        <item m="1" x="315"/>
        <item m="1" x="559"/>
        <item m="1" x="259"/>
        <item m="1" x="581"/>
        <item m="1" x="580"/>
        <item m="1" x="287"/>
        <item m="1" x="611"/>
        <item m="1" x="613"/>
        <item m="1" x="615"/>
        <item m="1" x="290"/>
        <item m="1" x="813"/>
        <item m="1" x="818"/>
        <item m="1" x="384"/>
        <item m="1" x="281"/>
        <item m="1" x="719"/>
        <item m="1" x="964"/>
        <item m="1" x="310"/>
        <item m="1" x="739"/>
        <item m="1" x="869"/>
        <item m="1" x="849"/>
        <item m="1" x="898"/>
        <item m="1" x="388"/>
        <item m="1" x="978"/>
        <item m="1" x="720"/>
        <item m="1" x="663"/>
        <item x="158"/>
        <item m="1" x="551"/>
        <item m="1" x="238"/>
        <item m="1" x="741"/>
        <item m="1" x="722"/>
        <item m="1" x="337"/>
        <item m="1" x="834"/>
        <item m="1" x="850"/>
        <item m="1" x="706"/>
        <item m="1" x="274"/>
        <item m="1" x="960"/>
        <item m="1" x="387"/>
        <item m="1" x="431"/>
        <item m="1" x="656"/>
        <item m="1" x="652"/>
        <item m="1" x="485"/>
        <item m="1" x="923"/>
        <item m="1" x="762"/>
        <item m="1" x="405"/>
        <item m="1" x="645"/>
        <item m="1" x="494"/>
        <item m="1" x="598"/>
        <item m="1" x="515"/>
        <item m="1" x="304"/>
        <item m="1" x="755"/>
        <item m="1" x="710"/>
        <item m="1" x="827"/>
        <item m="1" x="474"/>
        <item m="1" x="438"/>
        <item m="1" x="790"/>
        <item m="1" x="247"/>
        <item m="1" x="594"/>
        <item m="1" x="505"/>
        <item m="1" x="701"/>
        <item m="1" x="700"/>
        <item m="1" x="333"/>
        <item m="1" x="525"/>
        <item m="1" x="496"/>
        <item m="1" x="576"/>
        <item m="1" x="364"/>
        <item m="1" x="718"/>
        <item m="1" x="311"/>
        <item m="1" x="633"/>
        <item m="1" x="230"/>
        <item m="1" x="229"/>
        <item m="1" x="925"/>
        <item m="1" x="929"/>
        <item m="1" x="916"/>
        <item m="1" x="268"/>
        <item m="1" x="597"/>
        <item m="1" x="322"/>
        <item m="1" x="593"/>
        <item m="1" x="563"/>
        <item m="1" x="430"/>
        <item m="1" x="412"/>
        <item m="1" x="429"/>
        <item m="1" x="968"/>
        <item m="1" x="765"/>
        <item m="1" x="409"/>
        <item m="1" x="288"/>
        <item m="1" x="565"/>
        <item m="1" x="821"/>
        <item m="1" x="918"/>
        <item m="1" x="249"/>
        <item m="1" x="370"/>
        <item m="1" x="883"/>
        <item m="1" x="240"/>
        <item m="1" x="726"/>
        <item m="1" x="513"/>
        <item m="1" x="909"/>
        <item m="1" x="542"/>
        <item m="1" x="546"/>
        <item m="1" x="625"/>
        <item m="1" x="554"/>
        <item m="1" x="672"/>
        <item m="1" x="616"/>
        <item m="1" x="751"/>
        <item m="1" x="217"/>
        <item m="1" x="857"/>
        <item m="1" x="634"/>
        <item m="1" x="487"/>
        <item m="1" x="646"/>
        <item m="1" x="824"/>
        <item m="1" x="771"/>
        <item m="1" x="222"/>
        <item m="1" x="881"/>
        <item m="1" x="636"/>
        <item m="1" x="541"/>
        <item m="1" x="252"/>
        <item m="1" x="475"/>
        <item m="1" x="778"/>
        <item m="1" x="245"/>
        <item m="1" x="756"/>
        <item m="1" x="728"/>
        <item m="1" x="228"/>
        <item m="1" x="317"/>
        <item m="1" x="693"/>
        <item m="1" x="359"/>
        <item m="1" x="658"/>
        <item m="1" x="583"/>
        <item m="1" x="737"/>
        <item m="1" x="698"/>
        <item m="1" x="914"/>
        <item m="1" x="372"/>
        <item m="1" x="844"/>
        <item m="1" x="673"/>
        <item m="1" x="492"/>
        <item m="1" x="665"/>
        <item m="1" x="901"/>
        <item m="1" x="224"/>
        <item m="1" x="895"/>
        <item m="1" x="670"/>
        <item m="1" x="874"/>
        <item m="1" x="624"/>
        <item m="1" x="928"/>
        <item m="1" x="655"/>
        <item m="1" x="321"/>
        <item m="1" x="589"/>
        <item m="1" x="258"/>
        <item m="1" x="561"/>
        <item m="1" x="927"/>
        <item m="1" x="486"/>
        <item m="1" x="410"/>
        <item m="1" x="792"/>
        <item m="1" x="553"/>
        <item m="1" x="313"/>
        <item m="1" x="961"/>
        <item m="1" x="823"/>
        <item m="1" x="495"/>
        <item m="1" x="780"/>
        <item m="1" x="519"/>
        <item m="1" x="653"/>
        <item m="1" x="662"/>
        <item m="1" x="659"/>
        <item m="1" x="937"/>
        <item m="1" x="446"/>
        <item m="1" x="332"/>
        <item m="1" x="573"/>
        <item m="1" x="833"/>
        <item m="1" x="865"/>
        <item m="1" x="498"/>
        <item m="1" x="549"/>
        <item m="1" x="973"/>
        <item m="1" x="595"/>
        <item m="1" x="932"/>
        <item m="1" x="892"/>
        <item m="1" x="903"/>
        <item m="1" x="748"/>
        <item m="1" x="517"/>
        <item m="1" x="664"/>
        <item m="1" x="806"/>
        <item m="1" x="731"/>
        <item m="1" x="390"/>
        <item m="1" x="702"/>
        <item m="1" x="592"/>
        <item m="1" x="300"/>
        <item m="1" x="378"/>
        <item m="1" x="273"/>
        <item m="1" x="747"/>
        <item m="1" x="981"/>
        <item m="1" x="815"/>
        <item m="1" x="674"/>
        <item m="1" x="856"/>
        <item m="1" x="826"/>
        <item m="1" x="297"/>
        <item m="1" x="508"/>
        <item m="1" x="269"/>
        <item m="1" x="837"/>
        <item m="1" x="385"/>
        <item m="1" x="657"/>
        <item m="1" x="435"/>
        <item m="1" x="905"/>
        <item m="1" x="917"/>
        <item m="1" x="434"/>
        <item m="1" x="255"/>
        <item m="1" x="904"/>
        <item m="1" x="406"/>
        <item m="1" x="946"/>
        <item m="1" x="965"/>
        <item m="1" x="292"/>
        <item m="1" x="262"/>
        <item m="1" x="651"/>
        <item m="1" x="253"/>
        <item m="1" x="795"/>
        <item m="1" x="867"/>
        <item m="1" x="872"/>
        <item m="1" x="596"/>
        <item m="1" x="223"/>
        <item m="1" x="277"/>
        <item m="1" x="219"/>
        <item m="1" x="814"/>
        <item m="1" x="537"/>
        <item m="1" x="604"/>
        <item m="1" x="566"/>
        <item m="1" x="367"/>
        <item m="1" x="969"/>
        <item m="1" x="567"/>
        <item m="1" x="368"/>
        <item m="1" x="970"/>
        <item m="1" x="680"/>
        <item m="1" x="933"/>
        <item m="1" x="908"/>
        <item m="1" x="627"/>
        <item m="1" x="376"/>
        <item m="1" x="272"/>
        <item m="1" x="691"/>
        <item m="1" x="585"/>
        <item m="1" x="974"/>
        <item m="1" x="373"/>
        <item m="1" x="450"/>
        <item m="1" x="757"/>
        <item m="1" x="381"/>
        <item m="1" x="829"/>
        <item m="1" x="473"/>
        <item m="1" x="480"/>
        <item m="1" x="449"/>
        <item m="1" x="799"/>
        <item m="1" x="471"/>
        <item m="1" x="416"/>
        <item m="1" x="786"/>
        <item m="1" x="506"/>
        <item m="1" x="534"/>
        <item m="1" x="587"/>
        <item m="1" x="528"/>
        <item m="1" x="560"/>
        <item m="1" x="783"/>
        <item m="1" x="893"/>
        <item m="1" x="421"/>
        <item x="169"/>
        <item m="1" x="846"/>
        <item m="1" x="342"/>
        <item m="1" x="447"/>
        <item m="1" x="830"/>
        <item m="1" x="802"/>
        <item m="1" x="685"/>
        <item m="1" x="716"/>
        <item m="1" x="301"/>
        <item m="1" x="890"/>
        <item m="1" x="538"/>
        <item m="1" x="696"/>
        <item m="1" x="401"/>
        <item m="1" x="721"/>
        <item m="1" x="779"/>
        <item m="1" x="250"/>
        <item m="1" x="261"/>
        <item m="1" x="906"/>
        <item m="1" x="882"/>
        <item m="1" x="418"/>
        <item m="1" x="987"/>
        <item m="1" x="776"/>
        <item x="171"/>
        <item x="189"/>
        <item m="1" x="709"/>
        <item m="1" x="256"/>
        <item m="1" x="248"/>
        <item m="1" x="490"/>
        <item m="1" x="767"/>
        <item m="1" x="942"/>
        <item m="1" x="631"/>
        <item m="1" x="371"/>
        <item m="1" x="375"/>
        <item m="1" x="509"/>
        <item m="1" x="632"/>
        <item m="1" x="602"/>
        <item m="1" x="278"/>
        <item m="1" x="579"/>
        <item m="1" x="626"/>
        <item m="1" x="666"/>
        <item m="1" x="854"/>
        <item m="1" x="309"/>
        <item m="1" x="424"/>
        <item m="1" x="423"/>
        <item m="1" x="782"/>
        <item m="1" x="361"/>
        <item m="1" x="532"/>
        <item m="1" x="296"/>
        <item m="1" x="828"/>
        <item m="1" x="284"/>
        <item m="1" x="979"/>
        <item m="1" x="348"/>
        <item m="1" x="606"/>
        <item m="1" x="377"/>
        <item m="1" x="838"/>
        <item m="1" x="488"/>
        <item m="1" x="358"/>
        <item m="1" x="354"/>
        <item m="1" x="902"/>
        <item m="1" x="930"/>
        <item m="1" x="216"/>
        <item m="1" x="545"/>
        <item m="1" x="612"/>
        <item m="1" x="540"/>
        <item m="1" x="432"/>
        <item m="1" x="640"/>
        <item m="1" x="325"/>
        <item m="1" x="966"/>
        <item m="1" x="289"/>
        <item m="1" x="507"/>
        <item m="1" x="617"/>
        <item m="1" x="383"/>
        <item m="1" x="675"/>
        <item m="1" x="539"/>
        <item m="1" x="391"/>
        <item m="1" x="931"/>
        <item x="36"/>
        <item m="1" x="816"/>
        <item m="1" x="493"/>
        <item m="1" x="331"/>
        <item m="1" x="697"/>
        <item m="1" x="920"/>
        <item m="1" x="603"/>
        <item m="1" x="841"/>
        <item m="1" x="831"/>
        <item m="1" x="400"/>
        <item m="1" x="533"/>
        <item m="1" x="750"/>
        <item m="1" x="415"/>
        <item m="1" x="638"/>
        <item m="1" x="481"/>
        <item m="1" x="242"/>
        <item m="1" x="353"/>
        <item m="1" x="347"/>
        <item m="1" x="614"/>
        <item m="1" x="924"/>
        <item m="1" x="863"/>
        <item m="1" x="676"/>
        <item m="1" x="544"/>
        <item m="1" x="650"/>
        <item m="1" x="885"/>
        <item m="1" x="363"/>
        <item m="1" x="417"/>
        <item m="1" x="744"/>
        <item m="1" x="647"/>
        <item m="1" x="395"/>
        <item m="1" x="352"/>
        <item m="1" x="715"/>
        <item m="1" x="777"/>
        <item m="1" x="764"/>
        <item m="1" x="985"/>
        <item m="1" x="251"/>
        <item m="1" x="884"/>
        <item m="1" x="246"/>
        <item m="1" x="568"/>
        <item m="1" x="547"/>
        <item m="1" x="500"/>
        <item m="1" x="397"/>
        <item m="1" x="392"/>
        <item m="1" x="396"/>
        <item m="1" x="796"/>
        <item m="1" x="635"/>
        <item m="1" x="454"/>
        <item m="1" x="425"/>
        <item m="1" x="729"/>
        <item m="1" x="808"/>
        <item m="1" x="858"/>
        <item m="1" x="340"/>
        <item m="1" x="234"/>
        <item x="9"/>
        <item x="10"/>
        <item x="11"/>
        <item x="12"/>
        <item x="13"/>
        <item x="4"/>
        <item x="7"/>
        <item m="1" x="225"/>
        <item m="1" x="285"/>
        <item x="15"/>
        <item x="16"/>
        <item m="1" x="439"/>
        <item x="17"/>
        <item x="0"/>
        <item x="18"/>
        <item x="19"/>
        <item x="20"/>
        <item x="21"/>
        <item x="22"/>
        <item x="24"/>
        <item x="30"/>
        <item x="25"/>
        <item x="26"/>
        <item x="27"/>
        <item x="28"/>
        <item x="29"/>
        <item x="31"/>
        <item x="32"/>
        <item x="33"/>
        <item x="34"/>
        <item x="35"/>
        <item m="1" x="601"/>
        <item m="1" x="302"/>
        <item x="38"/>
        <item x="37"/>
        <item x="39"/>
        <item x="40"/>
        <item x="41"/>
        <item x="42"/>
        <item x="43"/>
        <item x="44"/>
        <item x="45"/>
        <item x="150"/>
        <item x="48"/>
        <item x="49"/>
        <item x="50"/>
        <item x="51"/>
        <item x="52"/>
        <item x="53"/>
        <item x="54"/>
        <item x="55"/>
        <item x="57"/>
        <item x="58"/>
        <item x="59"/>
        <item x="61"/>
        <item x="62"/>
        <item m="1" x="734"/>
        <item x="64"/>
        <item x="63"/>
        <item x="65"/>
        <item m="1" x="820"/>
        <item m="1" x="800"/>
        <item m="1" x="543"/>
        <item m="1" x="440"/>
        <item x="70"/>
        <item x="71"/>
        <item x="72"/>
        <item x="73"/>
        <item x="74"/>
        <item x="75"/>
        <item m="1" x="380"/>
        <item m="1" x="241"/>
        <item m="1" x="608"/>
        <item m="1" x="609"/>
        <item m="1" x="433"/>
        <item x="81"/>
        <item m="1" x="282"/>
        <item x="83"/>
        <item x="84"/>
        <item x="85"/>
        <item m="1" x="294"/>
        <item x="87"/>
        <item x="88"/>
        <item x="89"/>
        <item x="90"/>
        <item x="91"/>
        <item m="1" x="591"/>
        <item x="93"/>
        <item x="94"/>
        <item x="95"/>
        <item x="96"/>
        <item x="97"/>
        <item x="98"/>
        <item x="99"/>
        <item x="100"/>
        <item x="101"/>
        <item x="47"/>
        <item x="56"/>
        <item x="60"/>
        <item x="102"/>
        <item x="103"/>
        <item x="104"/>
        <item x="105"/>
        <item m="1" x="355"/>
        <item x="107"/>
        <item x="108"/>
        <item x="109"/>
        <item x="110"/>
        <item m="1" x="644"/>
        <item x="1"/>
        <item x="2"/>
        <item x="3"/>
        <item m="1" x="825"/>
        <item x="113"/>
        <item x="114"/>
        <item x="115"/>
        <item x="116"/>
        <item x="112"/>
        <item m="1" x="501"/>
        <item x="118"/>
        <item m="1" x="742"/>
        <item x="120"/>
        <item m="1" x="708"/>
        <item m="1" x="853"/>
        <item m="1" x="740"/>
        <item x="123"/>
        <item m="1" x="847"/>
        <item m="1" x="842"/>
        <item x="125"/>
        <item x="121"/>
        <item x="126"/>
        <item x="127"/>
        <item x="128"/>
        <item x="129"/>
        <item m="1" x="910"/>
        <item x="152"/>
        <item x="130"/>
        <item x="131"/>
        <item x="138"/>
        <item x="139"/>
        <item x="140"/>
        <item m="1" x="859"/>
        <item x="142"/>
        <item m="1" x="548"/>
        <item x="144"/>
        <item x="145"/>
        <item x="146"/>
        <item x="148"/>
        <item x="149"/>
        <item x="151"/>
        <item x="153"/>
        <item x="14"/>
        <item x="141"/>
        <item x="143"/>
        <item x="147"/>
        <item x="154"/>
        <item x="155"/>
        <item x="117"/>
        <item x="132"/>
        <item x="133"/>
        <item x="78"/>
        <item x="135"/>
        <item x="136"/>
        <item x="137"/>
        <item x="156"/>
        <item x="166"/>
        <item x="46"/>
        <item x="190"/>
        <item x="191"/>
        <item x="185"/>
        <item x="181"/>
        <item x="182"/>
        <item x="184"/>
        <item x="186"/>
        <item x="187"/>
        <item x="192"/>
        <item x="193"/>
        <item x="194"/>
        <item x="195"/>
        <item x="196"/>
        <item m="1" x="407"/>
        <item x="202"/>
        <item x="8"/>
        <item x="210"/>
        <item x="180"/>
        <item x="183"/>
        <item x="188"/>
        <item x="197"/>
        <item m="1" x="235"/>
        <item x="199"/>
        <item x="203"/>
        <item m="1" x="254"/>
        <item x="204"/>
        <item x="205"/>
        <item x="206"/>
        <item x="207"/>
        <item x="208"/>
        <item m="1" x="944"/>
        <item x="209"/>
        <item x="198"/>
        <item x="211"/>
        <item x="111"/>
        <item x="157"/>
        <item x="164"/>
        <item x="165"/>
        <item x="167"/>
        <item x="168"/>
        <item m="1" x="283"/>
        <item x="173"/>
        <item x="178"/>
        <item x="179"/>
        <item x="5"/>
        <item x="124"/>
        <item x="134"/>
        <item x="159"/>
        <item x="160"/>
        <item x="161"/>
        <item x="162"/>
        <item m="1" x="510"/>
        <item x="170"/>
        <item x="172"/>
        <item x="174"/>
        <item x="175"/>
        <item x="176"/>
        <item x="177"/>
        <item x="200"/>
        <item x="201"/>
        <item x="212"/>
        <item x="214"/>
        <item x="6"/>
        <item x="79"/>
        <item x="80"/>
        <item x="92"/>
        <item x="76"/>
        <item x="77"/>
        <item x="82"/>
        <item x="119"/>
        <item x="86"/>
        <item x="122"/>
        <item m="1" x="703"/>
        <item x="66"/>
        <item x="67"/>
        <item x="68"/>
        <item x="69"/>
        <item x="106"/>
        <item x="163"/>
        <item x="213"/>
        <item x="215"/>
        <item t="default"/>
      </items>
    </pivotField>
    <pivotField compact="0" outline="0" subtotalTop="0" showAll="0" includeNewItemsInFilter="1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8"/>
    <field x="12"/>
    <field x="16"/>
  </rowFields>
  <rowItems count="460">
    <i>
      <x v="139"/>
    </i>
    <i r="1">
      <x v="9"/>
      <x v="754"/>
    </i>
    <i t="blank">
      <x v="139"/>
    </i>
    <i>
      <x v="140"/>
    </i>
    <i r="1">
      <x v="22"/>
      <x v="850"/>
    </i>
    <i t="blank">
      <x v="140"/>
    </i>
    <i>
      <x v="141"/>
    </i>
    <i r="1">
      <x v="44"/>
      <x v="746"/>
    </i>
    <i t="blank">
      <x v="141"/>
    </i>
    <i>
      <x v="142"/>
    </i>
    <i r="1">
      <x v="32"/>
      <x v="952"/>
    </i>
    <i t="blank">
      <x v="142"/>
    </i>
    <i>
      <x v="143"/>
    </i>
    <i r="1">
      <x v="2"/>
      <x v="747"/>
    </i>
    <i t="blank">
      <x v="143"/>
    </i>
    <i>
      <x v="144"/>
    </i>
    <i r="1">
      <x v="4"/>
      <x v="743"/>
    </i>
    <i r="1">
      <x v="10"/>
      <x v="744"/>
    </i>
    <i r="1">
      <x v="134"/>
      <x v="742"/>
    </i>
    <i t="blank">
      <x v="144"/>
    </i>
    <i>
      <x v="145"/>
    </i>
    <i r="1">
      <x v="46"/>
      <x v="741"/>
    </i>
    <i r="1">
      <x v="135"/>
      <x v="745"/>
    </i>
    <i t="blank">
      <x v="145"/>
    </i>
    <i>
      <x v="146"/>
    </i>
    <i r="1">
      <x v="16"/>
      <x v="892"/>
    </i>
    <i r="1">
      <x v="24"/>
      <x v="753"/>
    </i>
    <i r="1">
      <x v="128"/>
      <x v="750"/>
    </i>
    <i r="1">
      <x v="129"/>
      <x v="751"/>
    </i>
    <i t="blank">
      <x v="146"/>
    </i>
    <i>
      <x v="147"/>
    </i>
    <i r="1">
      <x v="16"/>
      <x v="892"/>
    </i>
    <i r="1">
      <x v="130"/>
      <x v="755"/>
    </i>
    <i r="1">
      <x v="131"/>
      <x v="756"/>
    </i>
    <i t="blank">
      <x v="147"/>
    </i>
    <i>
      <x v="148"/>
    </i>
    <i r="1">
      <x v="16"/>
      <x v="892"/>
    </i>
    <i r="1">
      <x v="47"/>
      <x v="741"/>
    </i>
    <i t="blank">
      <x v="148"/>
    </i>
    <i>
      <x v="149"/>
    </i>
    <i r="1">
      <x v="16"/>
      <x v="892"/>
    </i>
    <i r="1">
      <x v="33"/>
      <x v="757"/>
    </i>
    <i r="1">
      <x v="65"/>
      <x v="758"/>
    </i>
    <i r="1">
      <x v="135"/>
      <x v="745"/>
    </i>
    <i t="blank">
      <x v="149"/>
    </i>
    <i>
      <x v="150"/>
    </i>
    <i r="1">
      <x v="16"/>
      <x v="892"/>
    </i>
    <i t="blank">
      <x v="150"/>
    </i>
    <i>
      <x v="151"/>
    </i>
    <i r="1">
      <x/>
      <x v="759"/>
    </i>
    <i r="1">
      <x v="6"/>
      <x v="184"/>
    </i>
    <i r="2">
      <x v="760"/>
    </i>
    <i t="blank">
      <x v="151"/>
    </i>
    <i>
      <x v="152"/>
    </i>
    <i r="1">
      <x v="1"/>
      <x v="763"/>
    </i>
    <i r="1">
      <x v="16"/>
      <x v="892"/>
    </i>
    <i r="1">
      <x v="21"/>
      <x v="764"/>
    </i>
    <i r="1">
      <x v="36"/>
      <x v="765"/>
    </i>
    <i r="2">
      <x v="766"/>
    </i>
    <i r="1">
      <x v="48"/>
      <x v="741"/>
    </i>
    <i r="1">
      <x v="110"/>
      <x v="762"/>
    </i>
    <i t="blank">
      <x v="152"/>
    </i>
    <i>
      <x v="153"/>
    </i>
    <i r="1">
      <x v="12"/>
      <x v="761"/>
    </i>
    <i t="blank">
      <x v="153"/>
    </i>
    <i>
      <x v="154"/>
    </i>
    <i r="1">
      <x v="16"/>
      <x v="892"/>
    </i>
    <i t="blank">
      <x v="154"/>
    </i>
    <i>
      <x v="155"/>
    </i>
    <i r="1">
      <x v="3"/>
      <x v="775"/>
    </i>
    <i r="1">
      <x v="17"/>
      <x v="758"/>
    </i>
    <i r="2">
      <x v="771"/>
    </i>
    <i r="1">
      <x v="63"/>
      <x v="688"/>
    </i>
    <i r="1">
      <x v="66"/>
      <x v="767"/>
    </i>
    <i r="2">
      <x v="768"/>
    </i>
    <i r="2">
      <x v="769"/>
    </i>
    <i r="2">
      <x v="770"/>
    </i>
    <i t="blank">
      <x v="155"/>
    </i>
    <i>
      <x v="156"/>
    </i>
    <i r="1">
      <x v="16"/>
      <x v="892"/>
    </i>
    <i r="1">
      <x v="49"/>
      <x v="741"/>
    </i>
    <i t="blank">
      <x v="156"/>
    </i>
    <i>
      <x v="157"/>
    </i>
    <i r="1">
      <x v="13"/>
      <x v="774"/>
    </i>
    <i r="1">
      <x v="16"/>
      <x v="892"/>
    </i>
    <i r="1">
      <x v="63"/>
      <x v="688"/>
    </i>
    <i r="1">
      <x v="66"/>
      <x v="769"/>
    </i>
    <i t="blank">
      <x v="157"/>
    </i>
    <i>
      <x v="158"/>
    </i>
    <i r="1">
      <x v="16"/>
      <x v="892"/>
    </i>
    <i t="blank">
      <x v="158"/>
    </i>
    <i>
      <x v="159"/>
    </i>
    <i r="1">
      <x v="40"/>
      <x v="776"/>
    </i>
    <i t="blank">
      <x v="159"/>
    </i>
    <i>
      <x v="160"/>
    </i>
    <i r="1">
      <x v="1"/>
      <x v="780"/>
    </i>
    <i r="2">
      <x v="781"/>
    </i>
    <i r="2">
      <x v="782"/>
    </i>
    <i r="2">
      <x v="785"/>
    </i>
    <i r="2">
      <x v="786"/>
    </i>
    <i r="2">
      <x v="787"/>
    </i>
    <i r="2">
      <x v="789"/>
    </i>
    <i r="2">
      <x v="793"/>
    </i>
    <i r="2">
      <x v="795"/>
    </i>
    <i r="2">
      <x v="816"/>
    </i>
    <i r="2">
      <x v="818"/>
    </i>
    <i r="2">
      <x v="822"/>
    </i>
    <i r="2">
      <x v="823"/>
    </i>
    <i r="2">
      <x v="828"/>
    </i>
    <i r="2">
      <x v="832"/>
    </i>
    <i r="2">
      <x v="833"/>
    </i>
    <i r="2">
      <x v="834"/>
    </i>
    <i r="2">
      <x v="837"/>
    </i>
    <i r="2">
      <x v="901"/>
    </i>
    <i r="2">
      <x v="907"/>
    </i>
    <i r="2">
      <x v="971"/>
    </i>
    <i r="2">
      <x v="972"/>
    </i>
    <i r="2">
      <x v="973"/>
    </i>
    <i r="2">
      <x v="978"/>
    </i>
    <i r="1">
      <x v="4"/>
      <x v="743"/>
    </i>
    <i r="1">
      <x v="23"/>
      <x v="784"/>
    </i>
    <i r="2">
      <x v="824"/>
    </i>
    <i r="2">
      <x v="825"/>
    </i>
    <i r="2">
      <x v="826"/>
    </i>
    <i r="2">
      <x v="831"/>
    </i>
    <i r="2">
      <x v="835"/>
    </i>
    <i r="2">
      <x v="836"/>
    </i>
    <i r="2">
      <x v="838"/>
    </i>
    <i r="2">
      <x v="974"/>
    </i>
    <i r="2">
      <x v="975"/>
    </i>
    <i r="2">
      <x v="976"/>
    </i>
    <i r="1">
      <x v="43"/>
      <x v="777"/>
    </i>
    <i r="2">
      <x v="820"/>
    </i>
    <i r="1">
      <x v="87"/>
      <x v="805"/>
    </i>
    <i r="1">
      <x v="92"/>
      <x v="788"/>
    </i>
    <i r="2">
      <x v="790"/>
    </i>
    <i r="2">
      <x v="791"/>
    </i>
    <i r="1">
      <x v="101"/>
      <x v="819"/>
    </i>
    <i r="1">
      <x v="102"/>
      <x v="779"/>
    </i>
    <i r="1">
      <x v="112"/>
      <x v="792"/>
    </i>
    <i r="1">
      <x v="113"/>
      <x v="794"/>
    </i>
    <i r="2">
      <x v="839"/>
    </i>
    <i r="1">
      <x v="115"/>
      <x v="796"/>
    </i>
    <i r="2">
      <x v="798"/>
    </i>
    <i r="2">
      <x v="799"/>
    </i>
    <i r="1">
      <x v="116"/>
      <x v="800"/>
    </i>
    <i r="2">
      <x v="829"/>
    </i>
    <i r="2">
      <x v="830"/>
    </i>
    <i r="1">
      <x v="117"/>
      <x v="981"/>
    </i>
    <i r="2">
      <x v="982"/>
    </i>
    <i r="2">
      <x v="983"/>
    </i>
    <i r="2">
      <x v="984"/>
    </i>
    <i r="1">
      <x v="118"/>
      <x v="806"/>
    </i>
    <i r="1">
      <x v="119"/>
      <x v="807"/>
    </i>
    <i r="2">
      <x v="808"/>
    </i>
    <i r="2">
      <x v="809"/>
    </i>
    <i r="2">
      <x v="810"/>
    </i>
    <i r="1">
      <x v="132"/>
      <x v="778"/>
    </i>
    <i t="blank">
      <x v="160"/>
    </i>
    <i>
      <x v="161"/>
    </i>
    <i r="1">
      <x v="11"/>
      <x v="840"/>
    </i>
    <i r="1">
      <x v="50"/>
      <x v="741"/>
    </i>
    <i t="blank">
      <x v="161"/>
    </i>
    <i>
      <x v="162"/>
    </i>
    <i r="1">
      <x v="51"/>
      <x v="741"/>
    </i>
    <i t="blank">
      <x v="162"/>
    </i>
    <i>
      <x v="163"/>
    </i>
    <i r="1">
      <x v="14"/>
      <x v="842"/>
    </i>
    <i r="1">
      <x v="18"/>
      <x v="846"/>
    </i>
    <i r="2">
      <x v="847"/>
    </i>
    <i r="1">
      <x v="25"/>
      <x v="843"/>
    </i>
    <i r="1">
      <x v="119"/>
      <x v="985"/>
    </i>
    <i r="1">
      <x v="120"/>
      <x v="845"/>
    </i>
    <i t="blank">
      <x v="163"/>
    </i>
    <i>
      <x v="164"/>
    </i>
    <i r="1">
      <x v="24"/>
      <x v="753"/>
    </i>
    <i t="blank">
      <x v="164"/>
    </i>
    <i>
      <x v="165"/>
    </i>
    <i r="1">
      <x v="7"/>
      <x v="856"/>
    </i>
    <i r="1">
      <x v="45"/>
      <x v="857"/>
    </i>
    <i r="1">
      <x v="121"/>
      <x v="854"/>
    </i>
    <i r="2">
      <x v="855"/>
    </i>
    <i t="blank">
      <x v="165"/>
    </i>
    <i>
      <x v="166"/>
    </i>
    <i r="1">
      <x v="52"/>
      <x v="741"/>
    </i>
    <i t="blank">
      <x v="166"/>
    </i>
    <i>
      <x v="167"/>
    </i>
    <i r="1">
      <x v="61"/>
      <x v="858"/>
    </i>
    <i t="blank">
      <x v="167"/>
    </i>
    <i>
      <x v="168"/>
    </i>
    <i r="1">
      <x v="53"/>
      <x v="741"/>
    </i>
    <i t="blank">
      <x v="168"/>
    </i>
    <i>
      <x v="169"/>
    </i>
    <i r="1">
      <x v="54"/>
      <x v="741"/>
    </i>
    <i t="blank">
      <x v="169"/>
    </i>
    <i>
      <x v="170"/>
    </i>
    <i r="1">
      <x v="27"/>
      <x v="860"/>
    </i>
    <i t="blank">
      <x v="170"/>
    </i>
    <i>
      <x v="171"/>
    </i>
    <i r="1">
      <x v="16"/>
      <x v="892"/>
    </i>
    <i t="blank">
      <x v="171"/>
    </i>
    <i>
      <x v="172"/>
    </i>
    <i r="1">
      <x v="55"/>
      <x v="741"/>
    </i>
    <i t="blank">
      <x v="172"/>
    </i>
    <i>
      <x v="173"/>
    </i>
    <i r="1">
      <x v="8"/>
      <x v="841"/>
    </i>
    <i r="1">
      <x v="16"/>
      <x v="892"/>
    </i>
    <i t="blank">
      <x v="173"/>
    </i>
    <i>
      <x v="175"/>
    </i>
    <i r="1">
      <x v="1"/>
      <x v="862"/>
    </i>
    <i r="1">
      <x v="23"/>
      <x v="836"/>
    </i>
    <i r="2">
      <x v="977"/>
    </i>
    <i r="1">
      <x v="70"/>
      <x v="870"/>
    </i>
    <i t="blank">
      <x v="175"/>
    </i>
    <i>
      <x v="176"/>
    </i>
    <i r="1">
      <x v="57"/>
      <x v="741"/>
    </i>
    <i t="blank">
      <x v="176"/>
    </i>
    <i>
      <x v="177"/>
    </i>
    <i r="1">
      <x v="56"/>
      <x v="741"/>
    </i>
    <i t="blank">
      <x v="177"/>
    </i>
    <i>
      <x v="178"/>
    </i>
    <i r="1">
      <x v="16"/>
      <x v="892"/>
    </i>
    <i t="blank">
      <x v="178"/>
    </i>
    <i>
      <x v="179"/>
    </i>
    <i r="1">
      <x v="16"/>
      <x v="892"/>
    </i>
    <i t="blank">
      <x v="179"/>
    </i>
    <i>
      <x v="180"/>
    </i>
    <i r="1">
      <x v="23"/>
      <x v="866"/>
    </i>
    <i r="2">
      <x v="975"/>
    </i>
    <i r="2">
      <x v="979"/>
    </i>
    <i t="blank">
      <x v="180"/>
    </i>
    <i>
      <x v="181"/>
    </i>
    <i r="1">
      <x v="123"/>
      <x v="953"/>
    </i>
    <i t="blank">
      <x v="181"/>
    </i>
    <i>
      <x v="182"/>
    </i>
    <i r="1">
      <x v="58"/>
      <x v="741"/>
    </i>
    <i t="blank">
      <x v="182"/>
    </i>
    <i>
      <x v="183"/>
    </i>
    <i r="1">
      <x v="16"/>
      <x v="892"/>
    </i>
    <i r="1">
      <x v="70"/>
      <x v="870"/>
    </i>
    <i r="1">
      <x v="92"/>
      <x v="788"/>
    </i>
    <i r="1">
      <x v="122"/>
      <x v="869"/>
    </i>
    <i t="blank">
      <x v="183"/>
    </i>
    <i>
      <x v="184"/>
    </i>
    <i r="1">
      <x v="1"/>
      <x v="871"/>
    </i>
    <i r="2">
      <x v="872"/>
    </i>
    <i r="2">
      <x v="873"/>
    </i>
    <i r="2">
      <x v="874"/>
    </i>
    <i r="2">
      <x v="901"/>
    </i>
    <i t="blank">
      <x v="184"/>
    </i>
    <i>
      <x v="185"/>
    </i>
    <i r="1">
      <x v="16"/>
      <x v="892"/>
    </i>
    <i r="1">
      <x v="70"/>
      <x v="877"/>
    </i>
    <i r="1">
      <x v="114"/>
      <x v="878"/>
    </i>
    <i t="blank">
      <x v="185"/>
    </i>
    <i>
      <x v="186"/>
    </i>
    <i r="1">
      <x v="1"/>
      <x v="900"/>
    </i>
    <i r="2">
      <x v="901"/>
    </i>
    <i r="1">
      <x v="23"/>
      <x v="954"/>
    </i>
    <i r="1">
      <x v="43"/>
      <x v="899"/>
    </i>
    <i r="1">
      <x v="59"/>
      <x v="741"/>
    </i>
    <i r="1">
      <x v="92"/>
      <x v="788"/>
    </i>
    <i t="blank">
      <x v="186"/>
    </i>
    <i>
      <x v="187"/>
    </i>
    <i r="1">
      <x v="16"/>
      <x v="892"/>
    </i>
    <i t="blank">
      <x v="187"/>
    </i>
    <i>
      <x v="188"/>
    </i>
    <i r="1">
      <x v="1"/>
      <x v="880"/>
    </i>
    <i r="2">
      <x v="881"/>
    </i>
    <i r="2">
      <x v="885"/>
    </i>
    <i r="2">
      <x v="887"/>
    </i>
    <i r="2">
      <x v="894"/>
    </i>
    <i r="1">
      <x v="23"/>
      <x v="888"/>
    </i>
    <i r="2">
      <x v="895"/>
    </i>
    <i r="1">
      <x v="33"/>
      <x v="902"/>
    </i>
    <i r="2">
      <x v="903"/>
    </i>
    <i r="2">
      <x v="904"/>
    </i>
    <i r="1">
      <x v="36"/>
      <x v="879"/>
    </i>
    <i r="2">
      <x v="889"/>
    </i>
    <i r="2">
      <x v="893"/>
    </i>
    <i r="1">
      <x v="60"/>
      <x v="741"/>
    </i>
    <i r="1">
      <x v="64"/>
      <x v="886"/>
    </i>
    <i r="1">
      <x v="71"/>
      <x v="883"/>
    </i>
    <i t="blank">
      <x v="188"/>
    </i>
    <i>
      <x v="189"/>
    </i>
    <i r="1">
      <x v="1"/>
      <x v="783"/>
    </i>
    <i r="1">
      <x v="70"/>
      <x v="890"/>
    </i>
    <i t="blank">
      <x v="189"/>
    </i>
    <i>
      <x v="190"/>
    </i>
    <i r="1">
      <x v="69"/>
      <x v="876"/>
    </i>
    <i t="blank">
      <x v="190"/>
    </i>
    <i>
      <x v="192"/>
    </i>
    <i r="1">
      <x v="68"/>
      <x v="741"/>
    </i>
    <i t="blank">
      <x v="192"/>
    </i>
    <i>
      <x v="193"/>
    </i>
    <i r="1">
      <x v="16"/>
      <x v="892"/>
    </i>
    <i r="1">
      <x v="92"/>
      <x v="891"/>
    </i>
    <i t="blank">
      <x v="193"/>
    </i>
    <i>
      <x v="194"/>
    </i>
    <i r="1">
      <x v="16"/>
      <x v="892"/>
    </i>
    <i r="1">
      <x v="41"/>
      <x v="848"/>
    </i>
    <i t="blank">
      <x v="194"/>
    </i>
    <i>
      <x v="195"/>
    </i>
    <i r="1">
      <x v="16"/>
      <x v="892"/>
    </i>
    <i r="1">
      <x v="36"/>
      <x v="898"/>
    </i>
    <i r="1">
      <x v="72"/>
      <x v="896"/>
    </i>
    <i r="1">
      <x v="73"/>
      <x v="897"/>
    </i>
    <i r="1">
      <x v="75"/>
      <x v="905"/>
    </i>
    <i r="1">
      <x v="84"/>
      <x v="945"/>
    </i>
    <i r="1">
      <x v="103"/>
      <x v="943"/>
    </i>
    <i r="1">
      <x v="104"/>
      <x v="944"/>
    </i>
    <i r="1">
      <x v="116"/>
      <x v="955"/>
    </i>
    <i r="1">
      <x v="117"/>
      <x v="986"/>
    </i>
    <i r="1">
      <x v="137"/>
      <x v="956"/>
    </i>
    <i r="1">
      <x v="138"/>
      <x v="957"/>
    </i>
    <i r="2">
      <x v="958"/>
    </i>
    <i t="blank">
      <x v="195"/>
    </i>
    <i>
      <x v="197"/>
    </i>
    <i r="1">
      <x v="75"/>
      <x v="905"/>
    </i>
    <i t="blank">
      <x v="197"/>
    </i>
    <i>
      <x v="198"/>
    </i>
    <i r="1">
      <x v="74"/>
      <x v="741"/>
    </i>
    <i t="blank">
      <x v="198"/>
    </i>
    <i>
      <x v="199"/>
    </i>
    <i r="1">
      <x v="64"/>
      <x v="942"/>
    </i>
    <i r="1">
      <x v="70"/>
      <x v="870"/>
    </i>
    <i r="1">
      <x v="75"/>
      <x v="905"/>
    </i>
    <i r="1">
      <x v="76"/>
      <x v="906"/>
    </i>
    <i r="1">
      <x v="106"/>
      <x v="947"/>
    </i>
    <i t="blank">
      <x v="199"/>
    </i>
    <i>
      <x v="200"/>
    </i>
    <i r="1">
      <x v="105"/>
      <x v="946"/>
    </i>
    <i t="blank">
      <x v="200"/>
    </i>
    <i>
      <x v="201"/>
    </i>
    <i r="1">
      <x v="74"/>
      <x v="741"/>
    </i>
    <i t="blank">
      <x v="201"/>
    </i>
    <i>
      <x v="202"/>
    </i>
    <i r="1">
      <x v="88"/>
      <x v="612"/>
    </i>
    <i r="1">
      <x v="90"/>
      <x v="925"/>
    </i>
    <i t="blank">
      <x v="202"/>
    </i>
    <i>
      <x v="203"/>
    </i>
    <i r="1">
      <x v="83"/>
      <x v="911"/>
    </i>
    <i t="blank">
      <x v="203"/>
    </i>
    <i>
      <x v="204"/>
    </i>
    <i r="1">
      <x v="24"/>
      <x v="926"/>
    </i>
    <i r="1">
      <x v="70"/>
      <x v="870"/>
    </i>
    <i r="1">
      <x v="84"/>
      <x v="912"/>
    </i>
    <i t="blank">
      <x v="204"/>
    </i>
    <i>
      <x v="205"/>
    </i>
    <i r="1">
      <x v="70"/>
      <x v="913"/>
    </i>
    <i t="blank">
      <x v="205"/>
    </i>
    <i>
      <x v="206"/>
    </i>
    <i r="1">
      <x v="71"/>
      <x v="913"/>
    </i>
    <i r="1">
      <x v="124"/>
      <x v="910"/>
    </i>
    <i r="1">
      <x v="125"/>
      <x v="914"/>
    </i>
    <i r="2">
      <x v="915"/>
    </i>
    <i r="1">
      <x v="126"/>
      <x v="927"/>
    </i>
    <i t="blank">
      <x v="206"/>
    </i>
    <i>
      <x v="207"/>
    </i>
    <i r="1">
      <x v="24"/>
      <x v="926"/>
    </i>
    <i t="blank">
      <x v="207"/>
    </i>
    <i>
      <x v="208"/>
    </i>
    <i r="1">
      <x v="16"/>
      <x v="892"/>
    </i>
    <i r="1">
      <x v="63"/>
      <x v="688"/>
    </i>
    <i r="1">
      <x v="73"/>
      <x v="909"/>
    </i>
    <i r="1">
      <x v="78"/>
      <x v="635"/>
    </i>
    <i r="1">
      <x v="127"/>
      <x v="909"/>
    </i>
    <i r="1">
      <x v="133"/>
      <x v="908"/>
    </i>
    <i t="blank">
      <x v="208"/>
    </i>
    <i>
      <x v="209"/>
    </i>
    <i r="1">
      <x v="71"/>
      <x v="916"/>
    </i>
    <i r="1">
      <x v="72"/>
      <x v="918"/>
    </i>
    <i r="1">
      <x v="73"/>
      <x v="917"/>
    </i>
    <i r="1">
      <x v="78"/>
      <x v="635"/>
    </i>
    <i r="1">
      <x v="85"/>
      <x v="919"/>
    </i>
    <i r="1">
      <x v="89"/>
      <x v="920"/>
    </i>
    <i t="blank">
      <x v="209"/>
    </i>
    <i>
      <x v="210"/>
    </i>
    <i r="1">
      <x v="64"/>
      <x v="966"/>
    </i>
    <i r="2">
      <x v="967"/>
    </i>
    <i r="1">
      <x v="80"/>
      <x v="635"/>
    </i>
    <i r="2">
      <x v="928"/>
    </i>
    <i r="1">
      <x v="81"/>
      <x v="910"/>
    </i>
    <i r="2">
      <x v="940"/>
    </i>
    <i r="1">
      <x v="82"/>
      <x v="930"/>
    </i>
    <i r="1">
      <x v="87"/>
      <x v="805"/>
    </i>
    <i t="blank">
      <x v="210"/>
    </i>
    <i>
      <x v="211"/>
    </i>
    <i r="1">
      <x v="75"/>
      <x v="905"/>
    </i>
    <i t="blank">
      <x v="211"/>
    </i>
    <i>
      <x v="212"/>
    </i>
    <i r="1">
      <x v="43"/>
      <x v="922"/>
    </i>
    <i r="1">
      <x v="75"/>
      <x v="905"/>
    </i>
    <i r="1">
      <x v="89"/>
      <x v="920"/>
    </i>
    <i r="2">
      <x v="931"/>
    </i>
    <i t="blank">
      <x v="212"/>
    </i>
    <i>
      <x v="213"/>
    </i>
    <i r="1">
      <x v="88"/>
      <x v="612"/>
    </i>
    <i t="blank">
      <x v="213"/>
    </i>
    <i>
      <x v="214"/>
    </i>
    <i r="1">
      <x v="1"/>
      <x v="907"/>
    </i>
    <i r="2">
      <x v="962"/>
    </i>
    <i r="2">
      <x v="963"/>
    </i>
    <i r="2">
      <x v="964"/>
    </i>
    <i r="2">
      <x v="965"/>
    </i>
    <i r="1">
      <x v="16"/>
      <x v="892"/>
    </i>
    <i r="1">
      <x v="28"/>
      <x v="950"/>
    </i>
    <i r="1">
      <x v="64"/>
      <x v="960"/>
    </i>
    <i r="1">
      <x v="70"/>
      <x v="870"/>
    </i>
    <i r="1">
      <x v="75"/>
      <x v="905"/>
    </i>
    <i r="1">
      <x v="76"/>
      <x v="961"/>
    </i>
    <i r="1">
      <x v="88"/>
      <x v="612"/>
    </i>
    <i r="1">
      <x v="108"/>
      <x v="949"/>
    </i>
    <i r="1">
      <x v="109"/>
      <x v="951"/>
    </i>
    <i r="1">
      <x v="125"/>
      <x v="634"/>
    </i>
    <i t="blank">
      <x v="214"/>
    </i>
    <i>
      <x v="215"/>
    </i>
    <i r="1">
      <x v="19"/>
      <x v="969"/>
    </i>
    <i r="1">
      <x v="141"/>
      <x v="968"/>
    </i>
    <i r="1">
      <x v="144"/>
      <x v="987"/>
    </i>
    <i r="2">
      <x v="988"/>
    </i>
    <i t="blank">
      <x v="215"/>
    </i>
    <i>
      <x v="216"/>
    </i>
    <i r="1">
      <x v="1"/>
      <x v="933"/>
    </i>
    <i r="2">
      <x v="935"/>
    </i>
    <i r="1">
      <x v="18"/>
      <x v="934"/>
    </i>
    <i r="1">
      <x v="23"/>
      <x v="936"/>
    </i>
    <i r="2">
      <x v="937"/>
    </i>
    <i r="2">
      <x v="954"/>
    </i>
    <i t="blank">
      <x v="216"/>
    </i>
    <i>
      <x v="217"/>
    </i>
    <i r="1">
      <x v="81"/>
      <x v="940"/>
    </i>
    <i r="1">
      <x v="82"/>
      <x v="930"/>
    </i>
    <i r="1">
      <x v="100"/>
      <x v="939"/>
    </i>
    <i r="1">
      <x v="101"/>
      <x v="819"/>
    </i>
    <i t="blank">
      <x v="217"/>
    </i>
    <i>
      <x v="218"/>
    </i>
    <i r="1">
      <x v="88"/>
      <x v="612"/>
    </i>
    <i r="2">
      <x v="892"/>
    </i>
    <i t="blank">
      <x v="218"/>
    </i>
    <i>
      <x v="219"/>
    </i>
    <i r="1">
      <x v="89"/>
      <x v="924"/>
    </i>
    <i t="blank">
      <x v="219"/>
    </i>
    <i>
      <x v="220"/>
    </i>
    <i r="1">
      <x v="89"/>
      <x v="941"/>
    </i>
    <i t="blank">
      <x v="220"/>
    </i>
    <i>
      <x v="221"/>
    </i>
    <i r="1">
      <x v="30"/>
      <x v="923"/>
    </i>
    <i t="blank">
      <x v="221"/>
    </i>
    <i>
      <x v="222"/>
    </i>
    <i r="1">
      <x v="5"/>
      <x v="851"/>
    </i>
    <i r="1">
      <x v="15"/>
      <x v="852"/>
    </i>
    <i t="blank">
      <x v="222"/>
    </i>
    <i>
      <x v="223"/>
    </i>
    <i r="1">
      <x v="143"/>
      <x v="970"/>
    </i>
    <i t="blank">
      <x v="223"/>
    </i>
    <i>
      <x v="225"/>
    </i>
    <i r="1">
      <x v="67"/>
      <x v="384"/>
    </i>
    <i t="blank">
      <x v="225"/>
    </i>
    <i t="grand">
      <x/>
    </i>
  </rowItems>
  <colItems count="1">
    <i/>
  </colItems>
  <pageFields count="5">
    <pageField fld="0" hier="0"/>
    <pageField fld="4" hier="0"/>
    <pageField fld="6" hier="0"/>
    <pageField fld="7" hier="0"/>
    <pageField fld="9" hier="0"/>
  </pageFields>
  <dataFields count="1">
    <dataField name="Sum of Total" fld="18" baseField="16" baseItem="851"/>
  </dataFields>
  <formats count="3">
    <format dxfId="28">
      <pivotArea outline="0" collapsedLevelsAreSubtotals="1" fieldPosition="0"/>
    </format>
    <format dxfId="27">
      <pivotArea field="8" type="button" dataOnly="0" labelOnly="1" outline="0" axis="axisRow" fieldPosition="0"/>
    </format>
    <format dxfId="26">
      <pivotArea dataOnly="0" labelOnly="1" outline="0" fieldPosition="0">
        <references count="1">
          <reference field="8" count="1">
            <x v="139"/>
          </reference>
        </references>
      </pivotArea>
    </format>
  </formats>
  <pivotTableStyleInfo name="PivotStyleMedium2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 dinâmica1" cacheId="20" applyNumberFormats="0" applyBorderFormats="0" applyFontFormats="0" applyPatternFormats="0" applyAlignmentFormats="0" applyWidthHeightFormats="1" dataCaption="Dados" grandTotalCaption="Total" updatedVersion="6" minRefreshableVersion="3" showMultipleLabel="0" showMemberPropertyTips="0" useAutoFormatting="1" itemPrintTitles="1" createdVersion="4" indent="0" compact="0" compactData="0" gridDropZones="1">
  <location ref="B3:E92" firstHeaderRow="1" firstDataRow="2" firstDataCol="2" rowPageCount="1" colPageCount="1"/>
  <pivotFields count="21">
    <pivotField axis="axisPage" compact="0" showAll="0" insertBlankRow="1" includeNewItemsInFilter="1">
      <items count="79">
        <item m="1" x="77"/>
        <item x="38"/>
        <item m="1" x="65"/>
        <item m="1" x="67"/>
        <item m="1" x="76"/>
        <item m="1" x="58"/>
        <item m="1" x="59"/>
        <item m="1" x="68"/>
        <item m="1" x="73"/>
        <item m="1" x="64"/>
        <item m="1" x="69"/>
        <item m="1" x="75"/>
        <item m="1" x="60"/>
        <item x="5"/>
        <item x="6"/>
        <item x="2"/>
        <item x="3"/>
        <item x="1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62"/>
        <item m="1" x="71"/>
        <item m="1" x="74"/>
        <item m="1" x="61"/>
        <item x="4"/>
        <item m="1" x="57"/>
        <item m="1" x="63"/>
        <item x="24"/>
        <item m="1" x="72"/>
        <item x="26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66"/>
        <item x="43"/>
        <item x="44"/>
        <item x="46"/>
        <item x="53"/>
        <item x="54"/>
        <item m="1" x="70"/>
        <item x="55"/>
        <item x="56"/>
        <item t="default"/>
      </items>
    </pivotField>
    <pivotField compact="0" outline="0" showAll="0" defaultSubtotal="0"/>
    <pivotField compact="0" showAll="0" includeNewItemsInFilter="1"/>
    <pivotField compact="0" showAll="0" includeNewItemsInFilter="1"/>
    <pivotField compact="0" outline="0" subtotalTop="0" showAll="0" includeNewItemsInFilter="1"/>
    <pivotField compact="0" showAll="0" includeNewItemsInFilter="1"/>
    <pivotField compact="0" showAll="0" includeNewItemsInFilter="1"/>
    <pivotField compact="0" outline="0" subtotalTop="0" showAll="0" includeNewItemsInFilter="1"/>
    <pivotField compact="0" showAll="0" includeNewItemsInFilter="1"/>
    <pivotField axis="axisRow" compact="0" showAll="0" insertBlankRow="1" includeNewItemsInFilter="1" sortType="ascending">
      <items count="41">
        <item m="1" x="35"/>
        <item m="1" x="22"/>
        <item m="1" x="26"/>
        <item m="1" x="30"/>
        <item m="1" x="33"/>
        <item m="1" x="34"/>
        <item m="1" x="36"/>
        <item m="1" x="37"/>
        <item m="1" x="39"/>
        <item m="1" x="14"/>
        <item m="1" x="21"/>
        <item m="1" x="25"/>
        <item m="1" x="29"/>
        <item m="1" x="17"/>
        <item m="1" x="19"/>
        <item m="1" x="23"/>
        <item m="1" x="27"/>
        <item m="1" x="32"/>
        <item m="1" x="38"/>
        <item m="1" x="16"/>
        <item m="1" x="18"/>
        <item m="1" x="20"/>
        <item m="1" x="24"/>
        <item m="1" x="28"/>
        <item m="1" x="15"/>
        <item x="0"/>
        <item x="2"/>
        <item x="4"/>
        <item x="6"/>
        <item x="7"/>
        <item x="8"/>
        <item x="9"/>
        <item x="10"/>
        <item x="12"/>
        <item x="13"/>
        <item x="5"/>
        <item x="1"/>
        <item x="3"/>
        <item m="1" x="31"/>
        <item x="11"/>
        <item t="default"/>
      </items>
    </pivotField>
    <pivotField compact="0" outline="0" subtotalTop="0" showAll="0" includeNewItemsInFilter="1"/>
    <pivotField axis="axisRow" compact="0" showAll="0" insertBlankRow="1" includeNewItemsInFilter="1">
      <items count="61">
        <item m="1" x="24"/>
        <item m="1" x="30"/>
        <item x="6"/>
        <item m="1" x="56"/>
        <item m="1" x="19"/>
        <item m="1" x="33"/>
        <item m="1" x="41"/>
        <item m="1" x="40"/>
        <item x="12"/>
        <item m="1" x="54"/>
        <item m="1" x="25"/>
        <item m="1" x="42"/>
        <item m="1" x="28"/>
        <item m="1" x="39"/>
        <item m="1" x="53"/>
        <item m="1" x="51"/>
        <item m="1" x="35"/>
        <item m="1" x="36"/>
        <item m="1" x="38"/>
        <item m="1" x="55"/>
        <item m="1" x="22"/>
        <item m="1" x="27"/>
        <item m="1" x="46"/>
        <item m="1" x="50"/>
        <item m="1" x="59"/>
        <item h="1" x="17"/>
        <item m="1" x="37"/>
        <item m="1" x="57"/>
        <item x="8"/>
        <item m="1" x="29"/>
        <item x="5"/>
        <item m="1" x="34"/>
        <item m="1" x="44"/>
        <item x="2"/>
        <item x="3"/>
        <item x="1"/>
        <item x="0"/>
        <item m="1" x="48"/>
        <item x="10"/>
        <item m="1" x="21"/>
        <item x="11"/>
        <item x="13"/>
        <item x="14"/>
        <item m="1" x="43"/>
        <item m="1" x="20"/>
        <item m="1" x="49"/>
        <item m="1" x="31"/>
        <item x="7"/>
        <item x="4"/>
        <item m="1" x="32"/>
        <item m="1" x="47"/>
        <item x="16"/>
        <item x="15"/>
        <item x="9"/>
        <item m="1" x="52"/>
        <item m="1" x="26"/>
        <item m="1" x="58"/>
        <item m="1" x="23"/>
        <item x="18"/>
        <item m="1" x="45"/>
        <item t="default"/>
      </items>
    </pivotField>
    <pivotField compact="0" outline="0" showAll="0" defaultSubtotal="0"/>
    <pivotField compact="0" showAll="0" includeNewItemsInFilter="1"/>
    <pivotField dataField="1" compact="0" outline="0" subtotalTop="0" showAll="0" includeNewItemsInFilter="1"/>
    <pivotField compact="0" showAll="0" includeNewItemsInFilter="1"/>
    <pivotField compact="0" showAll="0" includeNewItemsInFilter="1"/>
    <pivotField compact="0" outline="0" subtotalTop="0" showAll="0" includeNewItemsInFilter="1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9"/>
    <field x="11"/>
  </rowFields>
  <rowItems count="88">
    <i>
      <x v="25"/>
    </i>
    <i r="1">
      <x v="35"/>
    </i>
    <i r="1">
      <x v="36"/>
    </i>
    <i t="blank">
      <x v="25"/>
    </i>
    <i>
      <x v="26"/>
    </i>
    <i r="1">
      <x v="33"/>
    </i>
    <i r="1">
      <x v="34"/>
    </i>
    <i t="blank">
      <x v="26"/>
    </i>
    <i>
      <x v="27"/>
    </i>
    <i r="1">
      <x v="34"/>
    </i>
    <i t="blank">
      <x v="27"/>
    </i>
    <i>
      <x v="28"/>
    </i>
    <i r="1">
      <x v="2"/>
    </i>
    <i r="1">
      <x v="8"/>
    </i>
    <i r="1">
      <x v="28"/>
    </i>
    <i r="1">
      <x v="30"/>
    </i>
    <i r="1">
      <x v="38"/>
    </i>
    <i r="1">
      <x v="40"/>
    </i>
    <i r="1">
      <x v="41"/>
    </i>
    <i r="1">
      <x v="47"/>
    </i>
    <i r="1">
      <x v="53"/>
    </i>
    <i t="blank">
      <x v="28"/>
    </i>
    <i>
      <x v="29"/>
    </i>
    <i r="1">
      <x v="2"/>
    </i>
    <i r="1">
      <x v="8"/>
    </i>
    <i r="1">
      <x v="28"/>
    </i>
    <i r="1">
      <x v="30"/>
    </i>
    <i r="1">
      <x v="38"/>
    </i>
    <i r="1">
      <x v="41"/>
    </i>
    <i r="1">
      <x v="42"/>
    </i>
    <i r="1">
      <x v="47"/>
    </i>
    <i r="1">
      <x v="52"/>
    </i>
    <i r="1">
      <x v="53"/>
    </i>
    <i t="blank">
      <x v="29"/>
    </i>
    <i>
      <x v="30"/>
    </i>
    <i r="1">
      <x v="2"/>
    </i>
    <i r="1">
      <x v="8"/>
    </i>
    <i r="1">
      <x v="30"/>
    </i>
    <i r="1">
      <x v="41"/>
    </i>
    <i r="1">
      <x v="42"/>
    </i>
    <i r="1">
      <x v="53"/>
    </i>
    <i t="blank">
      <x v="30"/>
    </i>
    <i>
      <x v="31"/>
    </i>
    <i r="1">
      <x v="2"/>
    </i>
    <i r="1">
      <x v="8"/>
    </i>
    <i r="1">
      <x v="28"/>
    </i>
    <i r="1">
      <x v="30"/>
    </i>
    <i r="1">
      <x v="38"/>
    </i>
    <i r="1">
      <x v="41"/>
    </i>
    <i r="1">
      <x v="51"/>
    </i>
    <i r="1">
      <x v="52"/>
    </i>
    <i r="1">
      <x v="53"/>
    </i>
    <i t="blank">
      <x v="31"/>
    </i>
    <i>
      <x v="32"/>
    </i>
    <i r="1">
      <x v="30"/>
    </i>
    <i r="1">
      <x v="51"/>
    </i>
    <i r="1">
      <x v="52"/>
    </i>
    <i r="1">
      <x v="53"/>
    </i>
    <i t="blank">
      <x v="32"/>
    </i>
    <i>
      <x v="33"/>
    </i>
    <i r="1">
      <x v="2"/>
    </i>
    <i r="1">
      <x v="8"/>
    </i>
    <i r="1">
      <x v="28"/>
    </i>
    <i r="1">
      <x v="41"/>
    </i>
    <i r="1">
      <x v="51"/>
    </i>
    <i r="1">
      <x v="52"/>
    </i>
    <i r="1">
      <x v="53"/>
    </i>
    <i t="blank">
      <x v="33"/>
    </i>
    <i>
      <x v="34"/>
    </i>
    <i r="1">
      <x v="2"/>
    </i>
    <i r="1">
      <x v="8"/>
    </i>
    <i r="1">
      <x v="28"/>
    </i>
    <i r="1">
      <x v="30"/>
    </i>
    <i r="1">
      <x v="41"/>
    </i>
    <i r="1">
      <x v="52"/>
    </i>
    <i r="1">
      <x v="53"/>
    </i>
    <i r="1">
      <x v="58"/>
    </i>
    <i t="blank">
      <x v="34"/>
    </i>
    <i>
      <x v="35"/>
    </i>
    <i r="1">
      <x v="48"/>
    </i>
    <i t="blank">
      <x v="35"/>
    </i>
    <i>
      <x v="36"/>
    </i>
    <i r="1">
      <x v="35"/>
    </i>
    <i t="blank">
      <x v="36"/>
    </i>
    <i>
      <x v="37"/>
    </i>
    <i r="1">
      <x v="34"/>
    </i>
    <i t="blank"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0"/>
  </pageFields>
  <dataFields count="2">
    <dataField name="Soma de Qtd." fld="14" baseField="0" baseItem="0"/>
    <dataField name="Sum of Total" fld="18" baseField="11" baseItem="35" numFmtId="168"/>
  </dataFields>
  <formats count="6"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-2" type="button" dataOnly="0" labelOnly="1" outline="0" axis="axisCol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2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" cacheId="20" applyNumberFormats="0" applyBorderFormats="0" applyFontFormats="0" applyPatternFormats="0" applyAlignmentFormats="0" applyWidthHeightFormats="1" dataCaption="Dados" grandTotalCaption="Total" updatedVersion="6" minRefreshableVersion="3" showMultipleLabel="0" showDrill="0" showMemberPropertyTips="0" useAutoFormatting="1" colGrandTotals="0" itemPrintTitles="1" createdVersion="4" indent="0" compact="0" outline="1" outlineData="1" compactData="0" gridDropZones="1">
  <location ref="B5:F34" firstHeaderRow="1" firstDataRow="2" firstDataCol="2" rowPageCount="3" colPageCount="1"/>
  <pivotFields count="21">
    <pivotField axis="axisPage" compact="0" multipleItemSelectionAllowed="1" showAll="0" insertBlankRow="1" includeNewItemsInFilter="1">
      <items count="79">
        <item m="1" x="77"/>
        <item x="38"/>
        <item m="1" x="65"/>
        <item m="1" x="67"/>
        <item m="1" x="76"/>
        <item m="1" x="58"/>
        <item m="1" x="59"/>
        <item m="1" x="68"/>
        <item m="1" x="73"/>
        <item m="1" x="64"/>
        <item m="1" x="69"/>
        <item m="1" x="75"/>
        <item m="1" x="60"/>
        <item x="5"/>
        <item x="6"/>
        <item x="2"/>
        <item x="3"/>
        <item x="1"/>
        <item x="7"/>
        <item x="8"/>
        <item x="9"/>
        <item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62"/>
        <item m="1" x="71"/>
        <item m="1" x="74"/>
        <item m="1" x="61"/>
        <item x="4"/>
        <item m="1" x="57"/>
        <item m="1" x="63"/>
        <item x="24"/>
        <item m="1" x="72"/>
        <item x="26"/>
        <item x="28"/>
        <item x="34"/>
        <item x="29"/>
        <item x="30"/>
        <item x="32"/>
        <item x="33"/>
        <item x="22"/>
        <item x="36"/>
        <item x="25"/>
        <item x="27"/>
        <item x="31"/>
        <item x="35"/>
        <item x="40"/>
        <item x="41"/>
        <item x="49"/>
        <item x="51"/>
        <item x="52"/>
        <item x="48"/>
        <item x="50"/>
        <item x="39"/>
        <item x="23"/>
        <item x="37"/>
        <item x="42"/>
        <item x="45"/>
        <item x="47"/>
        <item m="1" x="66"/>
        <item x="43"/>
        <item x="44"/>
        <item x="46"/>
        <item x="53"/>
        <item x="54"/>
        <item m="1" x="70"/>
        <item x="55"/>
        <item x="56"/>
        <item t="default"/>
      </items>
    </pivotField>
    <pivotField compact="0" showAll="0" insertBlankRow="1"/>
    <pivotField compact="0" showAll="0" insertBlankRow="1" includeNewItemsInFilter="1"/>
    <pivotField compact="0" showAll="0" insertBlankRow="1" includeNewItemsInFilter="1"/>
    <pivotField compact="0" showAll="0" insertBlankRow="1" includeNewItemsInFilter="1"/>
    <pivotField compact="0" showAll="0" insertBlankRow="1" includeNewItemsInFilter="1"/>
    <pivotField axis="axisPage" compact="0" showAll="0" insertBlankRow="1" includeNewItemsInFilter="1">
      <items count="16">
        <item m="1" x="14"/>
        <item x="11"/>
        <item x="6"/>
        <item x="0"/>
        <item x="4"/>
        <item x="2"/>
        <item x="7"/>
        <item x="8"/>
        <item x="9"/>
        <item x="10"/>
        <item x="12"/>
        <item x="13"/>
        <item x="1"/>
        <item x="5"/>
        <item x="3"/>
        <item t="default"/>
      </items>
    </pivotField>
    <pivotField axis="axisPage" compact="0" showAll="0" insertBlankRow="1" includeNewItemsInFilter="1">
      <items count="4">
        <item m="1" x="2"/>
        <item x="0"/>
        <item x="1"/>
        <item t="default"/>
      </items>
    </pivotField>
    <pivotField compact="0" showAll="0" insertBlankRow="1" includeNewItemsInFilter="1"/>
    <pivotField compact="0" showAll="0" insertBlankRow="1" includeNewItemsInFilter="1"/>
    <pivotField axis="axisRow" compact="0" showAll="0" insertBlankRow="1" includeNewItemsInFilter="1">
      <items count="8">
        <item x="2"/>
        <item x="3"/>
        <item m="1" x="6"/>
        <item x="1"/>
        <item m="1" x="5"/>
        <item x="0"/>
        <item h="1" x="4"/>
        <item t="default"/>
      </items>
    </pivotField>
    <pivotField axis="axisRow" compact="0" showAll="0" insertBlankRow="1" includeNewItemsInFilter="1">
      <items count="61">
        <item sd="0" m="1" x="24"/>
        <item sd="0" m="1" x="30"/>
        <item sd="0" x="6"/>
        <item sd="0" m="1" x="56"/>
        <item sd="0" m="1" x="19"/>
        <item sd="0" m="1" x="33"/>
        <item sd="0" m="1" x="41"/>
        <item sd="0" m="1" x="40"/>
        <item sd="0" x="12"/>
        <item sd="0" m="1" x="54"/>
        <item sd="0" m="1" x="25"/>
        <item sd="0" m="1" x="42"/>
        <item sd="0" m="1" x="28"/>
        <item sd="0" m="1" x="39"/>
        <item sd="0" m="1" x="53"/>
        <item sd="0" m="1" x="51"/>
        <item sd="0" m="1" x="35"/>
        <item sd="0" m="1" x="36"/>
        <item sd="0" m="1" x="38"/>
        <item sd="0" m="1" x="55"/>
        <item sd="0" m="1" x="22"/>
        <item sd="0" m="1" x="27"/>
        <item sd="0" m="1" x="46"/>
        <item sd="0" m="1" x="50"/>
        <item sd="0" m="1" x="59"/>
        <item sd="0" x="17"/>
        <item sd="0" m="1" x="37"/>
        <item sd="0" m="1" x="57"/>
        <item sd="0" x="8"/>
        <item sd="0" m="1" x="29"/>
        <item sd="0" x="5"/>
        <item sd="0" m="1" x="34"/>
        <item sd="0" m="1" x="44"/>
        <item sd="0" x="2"/>
        <item sd="0" x="3"/>
        <item sd="0" x="1"/>
        <item sd="0" x="0"/>
        <item sd="0" m="1" x="48"/>
        <item sd="0" x="10"/>
        <item sd="0" m="1" x="21"/>
        <item sd="0" x="11"/>
        <item sd="0" x="13"/>
        <item sd="0" x="14"/>
        <item sd="0" m="1" x="43"/>
        <item sd="0" m="1" x="20"/>
        <item sd="0" m="1" x="49"/>
        <item sd="0" m="1" x="31"/>
        <item sd="0" x="7"/>
        <item sd="0" x="4"/>
        <item sd="0" m="1" x="32"/>
        <item sd="0" m="1" x="47"/>
        <item x="16"/>
        <item x="15"/>
        <item x="9"/>
        <item m="1" x="52"/>
        <item m="1" x="26"/>
        <item m="1" x="58"/>
        <item m="1" x="23"/>
        <item x="18"/>
        <item m="1" x="45"/>
        <item t="default"/>
      </items>
    </pivotField>
    <pivotField compact="0" showAll="0" insertBlankRow="1"/>
    <pivotField compact="0" showAll="0" insertBlankRow="1" includeNewItemsInFilter="1"/>
    <pivotField dataField="1" compact="0" showAll="0" insertBlankRow="1" includeNewItemsInFilter="1"/>
    <pivotField compact="0" showAll="0" insertBlankRow="1" includeNewItemsInFilter="1"/>
    <pivotField compact="0" showAll="0" insertBlankRow="1" includeNewItemsInFilter="1"/>
    <pivotField compact="0" showAll="0" insertBlankRow="1" includeNewItemsInFilter="1"/>
    <pivotField dataField="1" compact="0" showAll="0" insertBlankRow="1"/>
    <pivotField compact="0" dragToRow="0" dragToCol="0" dragToPage="0" showAll="0" defaultSubtotal="0"/>
    <pivotField compact="0" dragToRow="0" dragToCol="0" dragToPage="0" showAll="0" defaultSubtotal="0"/>
  </pivotFields>
  <rowFields count="2">
    <field x="10"/>
    <field x="11"/>
  </rowFields>
  <rowItems count="28">
    <i>
      <x/>
    </i>
    <i r="1">
      <x v="30"/>
    </i>
    <i t="blank">
      <x/>
    </i>
    <i>
      <x v="1"/>
    </i>
    <i r="1">
      <x v="2"/>
    </i>
    <i r="1">
      <x v="8"/>
    </i>
    <i r="1">
      <x v="28"/>
    </i>
    <i r="1">
      <x v="38"/>
    </i>
    <i r="1">
      <x v="40"/>
    </i>
    <i r="1">
      <x v="41"/>
    </i>
    <i r="1">
      <x v="42"/>
    </i>
    <i r="1">
      <x v="47"/>
    </i>
    <i r="1">
      <x v="51"/>
    </i>
    <i r="1">
      <x v="52"/>
    </i>
    <i r="1">
      <x v="53"/>
    </i>
    <i t="blank">
      <x v="1"/>
    </i>
    <i>
      <x v="3"/>
    </i>
    <i r="1">
      <x v="8"/>
    </i>
    <i r="1">
      <x v="33"/>
    </i>
    <i r="1">
      <x v="34"/>
    </i>
    <i r="1">
      <x v="35"/>
    </i>
    <i r="1">
      <x v="48"/>
    </i>
    <i r="1">
      <x v="58"/>
    </i>
    <i t="blank">
      <x v="3"/>
    </i>
    <i>
      <x v="5"/>
    </i>
    <i r="1">
      <x v="36"/>
    </i>
    <i t="blank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0"/>
    <pageField fld="6" hier="0"/>
    <pageField fld="7" hier="-1"/>
  </pageFields>
  <dataFields count="3">
    <dataField name="Qant." fld="14" baseField="12" baseItem="16"/>
    <dataField name="Sum of Total" fld="18" baseField="11" baseItem="30" numFmtId="168"/>
    <dataField name="%" fld="18" showDataAs="percentOfCol" baseField="10" baseItem="1" numFmtId="10"/>
  </dataFields>
  <formats count="3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Medium2" showRowHeaders="1" showColHeaders="1" showRowStripes="0" showColStripes="1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Atividades" displayName="Atividades" ref="B22:G38" totalsRowShown="0" headerRowDxfId="16" dataDxfId="15">
  <autoFilter ref="B22:G38"/>
  <sortState ref="C20:F25">
    <sortCondition ref="D19:D25"/>
  </sortState>
  <tableColumns count="6">
    <tableColumn id="5" name="ID" dataDxfId="14">
      <calculatedColumnFormula>N(B22)+1</calculatedColumnFormula>
    </tableColumn>
    <tableColumn id="1" name="ATIVIDADE" dataDxfId="13"/>
    <tableColumn id="2" name="INÍCIO" dataDxfId="12">
      <calculatedColumnFormula>D22+10</calculatedColumnFormula>
    </tableColumn>
    <tableColumn id="3" name="TÉRMINO" dataDxfId="11"/>
    <tableColumn id="6" name="Colunas1" dataDxfId="10">
      <calculatedColumnFormula>Atividades[[#This Row],[TÉRMINO]]-Atividades[[#This Row],[INÍCIO]]</calculatedColumnFormula>
    </tableColumn>
    <tableColumn id="4" name="OBSERVAÇÕES" dataDxfId="9"/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Tabela de atividades" altTextSummary="Esta tabela serve para o usuário inserir e gerenciar atividades acadêmicas. As colunas são Atividade, Início, Término e Observações. Todas as atividades inseridas na tabela serão renderizadas no Gráfico da linha do tempo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7"/>
  </sheetPr>
  <dimension ref="A1:U536"/>
  <sheetViews>
    <sheetView tabSelected="1" topLeftCell="A13" zoomScaleNormal="100" workbookViewId="0">
      <selection activeCell="A41" sqref="A41"/>
    </sheetView>
  </sheetViews>
  <sheetFormatPr defaultRowHeight="12.75" x14ac:dyDescent="0.2"/>
  <cols>
    <col min="1" max="1" width="26.28515625" customWidth="1"/>
    <col min="2" max="2" width="9.7109375" style="69" customWidth="1"/>
    <col min="3" max="3" width="13" style="4" customWidth="1"/>
    <col min="4" max="4" width="12.85546875" style="4" customWidth="1"/>
    <col min="5" max="5" width="14.42578125" customWidth="1"/>
    <col min="6" max="6" width="10.7109375" style="4" customWidth="1"/>
    <col min="7" max="7" width="12.85546875" style="4" customWidth="1"/>
    <col min="8" max="8" width="11.7109375" customWidth="1"/>
    <col min="9" max="9" width="12" style="27" customWidth="1"/>
    <col min="10" max="10" width="14.28515625" style="28" customWidth="1"/>
    <col min="11" max="11" width="16.140625" customWidth="1"/>
    <col min="12" max="12" width="18.7109375" style="2" customWidth="1"/>
    <col min="13" max="13" width="21.7109375" style="2" customWidth="1"/>
    <col min="14" max="14" width="16.28515625" style="3" customWidth="1"/>
    <col min="15" max="15" width="6.42578125" style="4" customWidth="1"/>
    <col min="16" max="16" width="8.85546875" style="5" customWidth="1"/>
    <col min="17" max="17" width="42.140625" customWidth="1"/>
    <col min="18" max="18" width="13.140625" customWidth="1"/>
    <col min="19" max="19" width="13.28515625" customWidth="1"/>
    <col min="20" max="20" width="12.140625" bestFit="1" customWidth="1"/>
  </cols>
  <sheetData>
    <row r="1" spans="1:19" ht="15" x14ac:dyDescent="0.2">
      <c r="A1" s="33" t="s">
        <v>0</v>
      </c>
      <c r="B1" s="68" t="s">
        <v>342</v>
      </c>
      <c r="C1" s="34" t="s">
        <v>1</v>
      </c>
      <c r="D1" s="34" t="s">
        <v>2</v>
      </c>
      <c r="E1" s="33" t="s">
        <v>3</v>
      </c>
      <c r="F1" s="34" t="s">
        <v>4</v>
      </c>
      <c r="G1" s="34" t="s">
        <v>5</v>
      </c>
      <c r="H1" s="33" t="s">
        <v>6</v>
      </c>
      <c r="I1" s="35" t="s">
        <v>7</v>
      </c>
      <c r="J1" s="36" t="s">
        <v>8</v>
      </c>
      <c r="K1" s="37" t="s">
        <v>9</v>
      </c>
      <c r="L1" s="38" t="s">
        <v>10</v>
      </c>
      <c r="M1" s="39" t="s">
        <v>359</v>
      </c>
      <c r="N1" s="40" t="s">
        <v>11</v>
      </c>
      <c r="O1" s="41" t="s">
        <v>12</v>
      </c>
      <c r="P1" s="42" t="s">
        <v>13</v>
      </c>
      <c r="Q1" s="43" t="s">
        <v>14</v>
      </c>
      <c r="R1" s="43" t="s">
        <v>15</v>
      </c>
      <c r="S1" s="43" t="s">
        <v>16</v>
      </c>
    </row>
    <row r="2" spans="1:19" x14ac:dyDescent="0.2">
      <c r="A2" t="s">
        <v>74</v>
      </c>
      <c r="C2" s="26">
        <v>41382</v>
      </c>
      <c r="D2" s="26">
        <v>41382</v>
      </c>
      <c r="E2" s="7" t="str">
        <f t="shared" ref="E2:E12" si="0">IF(D2="","Falta Entregar","Já Entregue")</f>
        <v>Já Entregue</v>
      </c>
      <c r="F2" s="24">
        <v>41382</v>
      </c>
      <c r="G2" s="30" t="str">
        <f t="shared" ref="G2:G12" si="1">IF(F2="","Não Pago",CONCATENATE(YEAR(F2),".",IF(MONTH(F2)&gt;9,MONTH(F2),CONCATENATE("0",MONTH(F2)))))</f>
        <v>2013.04</v>
      </c>
      <c r="H2" s="7" t="str">
        <f t="shared" ref="H2:H12" si="2">IF(F2="","Falta Pagar","Já Pago")</f>
        <v>Já Pago</v>
      </c>
      <c r="I2" s="24">
        <v>41382</v>
      </c>
      <c r="J2" s="29" t="str">
        <f t="shared" ref="J2:J12" si="3">CONCATENATE(YEAR(I2),".",IF(MONTH(I2)&gt;9,MONTH(I2),CONCATENATE("0",MONTH(I2))))</f>
        <v>2013.04</v>
      </c>
      <c r="K2" s="8" t="s">
        <v>75</v>
      </c>
      <c r="L2" s="21" t="s">
        <v>75</v>
      </c>
      <c r="M2" s="9" t="s">
        <v>76</v>
      </c>
      <c r="N2" s="10" t="s">
        <v>78</v>
      </c>
      <c r="O2" s="11">
        <v>1</v>
      </c>
      <c r="P2" s="11" t="s">
        <v>27</v>
      </c>
      <c r="Q2" s="6" t="s">
        <v>77</v>
      </c>
      <c r="R2" s="12">
        <v>17000</v>
      </c>
      <c r="S2" s="12">
        <f t="shared" ref="S2:S12" si="4">R2*O2</f>
        <v>17000</v>
      </c>
    </row>
    <row r="3" spans="1:19" x14ac:dyDescent="0.2">
      <c r="A3" s="6" t="s">
        <v>53</v>
      </c>
      <c r="B3" s="70"/>
      <c r="C3" s="24">
        <v>41390</v>
      </c>
      <c r="D3" s="24">
        <v>41390</v>
      </c>
      <c r="E3" s="7" t="str">
        <f t="shared" si="0"/>
        <v>Já Entregue</v>
      </c>
      <c r="F3" s="24">
        <v>41390</v>
      </c>
      <c r="G3" s="30" t="str">
        <f t="shared" si="1"/>
        <v>2013.04</v>
      </c>
      <c r="H3" s="7" t="str">
        <f t="shared" si="2"/>
        <v>Já Pago</v>
      </c>
      <c r="I3" s="24">
        <v>41390</v>
      </c>
      <c r="J3" s="29" t="str">
        <f t="shared" si="3"/>
        <v>2013.04</v>
      </c>
      <c r="K3" s="8" t="s">
        <v>26</v>
      </c>
      <c r="L3" s="21" t="s">
        <v>54</v>
      </c>
      <c r="M3" s="9" t="s">
        <v>55</v>
      </c>
      <c r="N3" s="10" t="s">
        <v>56</v>
      </c>
      <c r="O3" s="11">
        <v>1</v>
      </c>
      <c r="P3" s="11" t="s">
        <v>27</v>
      </c>
      <c r="Q3" s="6" t="s">
        <v>312</v>
      </c>
      <c r="R3" s="12">
        <v>525</v>
      </c>
      <c r="S3" s="12">
        <f t="shared" si="4"/>
        <v>525</v>
      </c>
    </row>
    <row r="4" spans="1:19" x14ac:dyDescent="0.2">
      <c r="A4" s="6" t="s">
        <v>53</v>
      </c>
      <c r="B4" s="70"/>
      <c r="C4" s="24">
        <v>41713</v>
      </c>
      <c r="D4" s="24">
        <v>41713</v>
      </c>
      <c r="E4" s="7" t="str">
        <f t="shared" si="0"/>
        <v>Já Entregue</v>
      </c>
      <c r="F4" s="24">
        <v>41713</v>
      </c>
      <c r="G4" s="30" t="str">
        <f t="shared" si="1"/>
        <v>2014.03</v>
      </c>
      <c r="H4" s="7" t="str">
        <f t="shared" si="2"/>
        <v>Já Pago</v>
      </c>
      <c r="I4" s="24">
        <v>41713</v>
      </c>
      <c r="J4" s="29" t="str">
        <f t="shared" si="3"/>
        <v>2014.03</v>
      </c>
      <c r="K4" s="8" t="s">
        <v>26</v>
      </c>
      <c r="L4" s="21" t="s">
        <v>54</v>
      </c>
      <c r="M4" s="9" t="s">
        <v>310</v>
      </c>
      <c r="N4" s="10" t="s">
        <v>311</v>
      </c>
      <c r="O4" s="11">
        <v>1</v>
      </c>
      <c r="P4" s="11" t="s">
        <v>27</v>
      </c>
      <c r="Q4" s="6" t="s">
        <v>313</v>
      </c>
      <c r="R4" s="12">
        <v>268</v>
      </c>
      <c r="S4" s="12">
        <f t="shared" si="4"/>
        <v>268</v>
      </c>
    </row>
    <row r="5" spans="1:19" x14ac:dyDescent="0.2">
      <c r="A5" s="6" t="s">
        <v>53</v>
      </c>
      <c r="B5" s="70"/>
      <c r="C5" s="24">
        <v>41713</v>
      </c>
      <c r="D5" s="24">
        <v>41713</v>
      </c>
      <c r="E5" s="7" t="str">
        <f t="shared" si="0"/>
        <v>Já Entregue</v>
      </c>
      <c r="F5" s="24">
        <v>41713</v>
      </c>
      <c r="G5" s="30" t="str">
        <f t="shared" si="1"/>
        <v>2014.03</v>
      </c>
      <c r="H5" s="7" t="str">
        <f t="shared" si="2"/>
        <v>Já Pago</v>
      </c>
      <c r="I5" s="24">
        <v>41713</v>
      </c>
      <c r="J5" s="29" t="str">
        <f t="shared" si="3"/>
        <v>2014.03</v>
      </c>
      <c r="K5" s="8" t="s">
        <v>26</v>
      </c>
      <c r="L5" s="21" t="s">
        <v>54</v>
      </c>
      <c r="M5" s="9" t="s">
        <v>314</v>
      </c>
      <c r="N5" s="10" t="s">
        <v>315</v>
      </c>
      <c r="O5" s="11">
        <v>1</v>
      </c>
      <c r="P5" s="11" t="s">
        <v>27</v>
      </c>
      <c r="Q5" s="6" t="s">
        <v>316</v>
      </c>
      <c r="R5" s="12">
        <v>257</v>
      </c>
      <c r="S5" s="12">
        <f t="shared" si="4"/>
        <v>257</v>
      </c>
    </row>
    <row r="6" spans="1:19" x14ac:dyDescent="0.2">
      <c r="A6" s="6" t="s">
        <v>42</v>
      </c>
      <c r="B6" s="70"/>
      <c r="C6" s="24">
        <v>41409</v>
      </c>
      <c r="D6" s="24">
        <v>41409</v>
      </c>
      <c r="E6" s="7" t="str">
        <f t="shared" si="0"/>
        <v>Já Entregue</v>
      </c>
      <c r="F6" s="24">
        <v>41409</v>
      </c>
      <c r="G6" s="30" t="str">
        <f t="shared" si="1"/>
        <v>2013.05</v>
      </c>
      <c r="H6" s="7" t="str">
        <f t="shared" si="2"/>
        <v>Já Pago</v>
      </c>
      <c r="I6" s="24">
        <v>41409</v>
      </c>
      <c r="J6" s="29" t="str">
        <f t="shared" si="3"/>
        <v>2013.05</v>
      </c>
      <c r="K6" s="8" t="s">
        <v>26</v>
      </c>
      <c r="L6" s="21" t="s">
        <v>41</v>
      </c>
      <c r="M6" s="9" t="s">
        <v>43</v>
      </c>
      <c r="N6" s="10" t="s">
        <v>44</v>
      </c>
      <c r="O6" s="11">
        <v>1</v>
      </c>
      <c r="P6" s="11" t="s">
        <v>27</v>
      </c>
      <c r="Q6" s="6" t="s">
        <v>45</v>
      </c>
      <c r="R6" s="12">
        <v>1100</v>
      </c>
      <c r="S6" s="12">
        <f t="shared" si="4"/>
        <v>1100</v>
      </c>
    </row>
    <row r="7" spans="1:19" x14ac:dyDescent="0.2">
      <c r="A7" s="6" t="s">
        <v>46</v>
      </c>
      <c r="B7" s="70"/>
      <c r="C7" s="24">
        <v>41421</v>
      </c>
      <c r="D7" s="24">
        <v>41421</v>
      </c>
      <c r="E7" s="7" t="str">
        <f t="shared" si="0"/>
        <v>Já Entregue</v>
      </c>
      <c r="F7" s="24">
        <v>41421</v>
      </c>
      <c r="G7" s="30" t="str">
        <f t="shared" si="1"/>
        <v>2013.05</v>
      </c>
      <c r="H7" s="7" t="str">
        <f t="shared" si="2"/>
        <v>Já Pago</v>
      </c>
      <c r="I7" s="24">
        <v>41421</v>
      </c>
      <c r="J7" s="29" t="str">
        <f t="shared" si="3"/>
        <v>2013.05</v>
      </c>
      <c r="K7" s="8" t="s">
        <v>26</v>
      </c>
      <c r="L7" s="21" t="s">
        <v>47</v>
      </c>
      <c r="M7" s="9" t="s">
        <v>57</v>
      </c>
      <c r="N7" s="10" t="s">
        <v>57</v>
      </c>
      <c r="O7" s="11">
        <v>1</v>
      </c>
      <c r="P7" s="11" t="s">
        <v>27</v>
      </c>
      <c r="Q7" s="6" t="s">
        <v>57</v>
      </c>
      <c r="R7" s="12">
        <v>494</v>
      </c>
      <c r="S7" s="12">
        <f t="shared" si="4"/>
        <v>494</v>
      </c>
    </row>
    <row r="8" spans="1:19" x14ac:dyDescent="0.2">
      <c r="A8" s="6" t="s">
        <v>46</v>
      </c>
      <c r="B8" s="70"/>
      <c r="C8" s="24">
        <v>41739</v>
      </c>
      <c r="D8" s="24">
        <v>41739</v>
      </c>
      <c r="E8" s="7" t="str">
        <f t="shared" ref="E8" si="5">IF(D8="","Falta Entregar","Já Entregue")</f>
        <v>Já Entregue</v>
      </c>
      <c r="F8" s="24">
        <v>41739</v>
      </c>
      <c r="G8" s="30" t="str">
        <f t="shared" ref="G8" si="6">IF(F8="","Não Pago",CONCATENATE(YEAR(F8),".",IF(MONTH(F8)&gt;9,MONTH(F8),CONCATENATE("0",MONTH(F8)))))</f>
        <v>2014.04</v>
      </c>
      <c r="H8" s="7" t="str">
        <f t="shared" ref="H8" si="7">IF(F8="","Falta Pagar","Já Pago")</f>
        <v>Já Pago</v>
      </c>
      <c r="I8" s="24">
        <v>41739</v>
      </c>
      <c r="J8" s="29" t="str">
        <f t="shared" ref="J8" si="8">CONCATENATE(YEAR(I8),".",IF(MONTH(I8)&gt;9,MONTH(I8),CONCATENATE("0",MONTH(I8))))</f>
        <v>2014.04</v>
      </c>
      <c r="K8" s="8" t="s">
        <v>26</v>
      </c>
      <c r="L8" s="21" t="s">
        <v>47</v>
      </c>
      <c r="M8" s="9" t="s">
        <v>745</v>
      </c>
      <c r="N8" s="10" t="s">
        <v>745</v>
      </c>
      <c r="O8" s="11">
        <v>1</v>
      </c>
      <c r="P8" s="11" t="s">
        <v>27</v>
      </c>
      <c r="Q8" s="6" t="s">
        <v>745</v>
      </c>
      <c r="R8" s="12">
        <v>44.91</v>
      </c>
      <c r="S8" s="12">
        <f t="shared" ref="S8" si="9">R8*O8</f>
        <v>44.91</v>
      </c>
    </row>
    <row r="9" spans="1:19" x14ac:dyDescent="0.2">
      <c r="A9" s="6" t="s">
        <v>46</v>
      </c>
      <c r="B9" s="70"/>
      <c r="C9" s="24">
        <v>41436</v>
      </c>
      <c r="D9" s="24">
        <v>41436</v>
      </c>
      <c r="E9" s="7" t="str">
        <f t="shared" si="0"/>
        <v>Já Entregue</v>
      </c>
      <c r="F9" s="24">
        <v>41436</v>
      </c>
      <c r="G9" s="30" t="str">
        <f t="shared" si="1"/>
        <v>2013.06</v>
      </c>
      <c r="H9" s="7" t="str">
        <f t="shared" si="2"/>
        <v>Já Pago</v>
      </c>
      <c r="I9" s="24">
        <v>41436</v>
      </c>
      <c r="J9" s="29" t="str">
        <f t="shared" si="3"/>
        <v>2013.06</v>
      </c>
      <c r="K9" s="8" t="s">
        <v>26</v>
      </c>
      <c r="L9" s="21" t="s">
        <v>47</v>
      </c>
      <c r="M9" s="9" t="s">
        <v>48</v>
      </c>
      <c r="N9" s="10" t="s">
        <v>49</v>
      </c>
      <c r="O9" s="11">
        <v>1</v>
      </c>
      <c r="P9" s="11" t="s">
        <v>27</v>
      </c>
      <c r="Q9" s="6" t="s">
        <v>50</v>
      </c>
      <c r="R9" s="12">
        <v>81.650000000000006</v>
      </c>
      <c r="S9" s="12">
        <f t="shared" si="4"/>
        <v>81.650000000000006</v>
      </c>
    </row>
    <row r="10" spans="1:19" x14ac:dyDescent="0.2">
      <c r="A10" s="6" t="s">
        <v>308</v>
      </c>
      <c r="B10" s="70"/>
      <c r="C10" s="24">
        <v>41691</v>
      </c>
      <c r="D10" s="24">
        <v>41691</v>
      </c>
      <c r="E10" s="7" t="str">
        <f t="shared" si="0"/>
        <v>Já Entregue</v>
      </c>
      <c r="F10" s="24">
        <v>41691</v>
      </c>
      <c r="G10" s="30" t="str">
        <f t="shared" si="1"/>
        <v>2014.02</v>
      </c>
      <c r="H10" s="7" t="str">
        <f t="shared" si="2"/>
        <v>Já Pago</v>
      </c>
      <c r="I10" s="24">
        <v>41691</v>
      </c>
      <c r="J10" s="29" t="str">
        <f t="shared" si="3"/>
        <v>2014.02</v>
      </c>
      <c r="K10" s="8" t="s">
        <v>26</v>
      </c>
      <c r="L10" s="21" t="s">
        <v>308</v>
      </c>
      <c r="M10" s="9" t="s">
        <v>309</v>
      </c>
      <c r="N10" s="10" t="s">
        <v>309</v>
      </c>
      <c r="O10" s="11">
        <v>1</v>
      </c>
      <c r="P10" s="11" t="s">
        <v>27</v>
      </c>
      <c r="Q10" s="6" t="s">
        <v>506</v>
      </c>
      <c r="R10" s="12">
        <v>999.75</v>
      </c>
      <c r="S10" s="12">
        <f t="shared" si="4"/>
        <v>999.75</v>
      </c>
    </row>
    <row r="11" spans="1:19" x14ac:dyDescent="0.2">
      <c r="A11" s="6" t="s">
        <v>24</v>
      </c>
      <c r="B11" s="70"/>
      <c r="C11" s="24">
        <v>41467</v>
      </c>
      <c r="D11" s="24">
        <v>41467</v>
      </c>
      <c r="E11" s="7" t="str">
        <f t="shared" si="0"/>
        <v>Já Entregue</v>
      </c>
      <c r="F11" s="24">
        <v>41467</v>
      </c>
      <c r="G11" s="30" t="str">
        <f t="shared" si="1"/>
        <v>2013.07</v>
      </c>
      <c r="H11" s="7" t="str">
        <f t="shared" si="2"/>
        <v>Já Pago</v>
      </c>
      <c r="I11" s="24">
        <v>41470</v>
      </c>
      <c r="J11" s="29" t="str">
        <f t="shared" si="3"/>
        <v>2013.07</v>
      </c>
      <c r="K11" s="8" t="s">
        <v>25</v>
      </c>
      <c r="L11" s="21" t="s">
        <v>25</v>
      </c>
      <c r="M11" s="9" t="s">
        <v>30</v>
      </c>
      <c r="N11" s="10" t="s">
        <v>29</v>
      </c>
      <c r="O11" s="11">
        <v>1</v>
      </c>
      <c r="P11" s="11" t="s">
        <v>27</v>
      </c>
      <c r="Q11" s="6" t="s">
        <v>29</v>
      </c>
      <c r="R11" s="12">
        <v>1000</v>
      </c>
      <c r="S11" s="12">
        <f t="shared" si="4"/>
        <v>1000</v>
      </c>
    </row>
    <row r="12" spans="1:19" x14ac:dyDescent="0.2">
      <c r="A12" s="6" t="s">
        <v>24</v>
      </c>
      <c r="B12" s="70"/>
      <c r="C12" s="24">
        <v>41474</v>
      </c>
      <c r="D12" s="24">
        <v>41474</v>
      </c>
      <c r="E12" s="7" t="str">
        <f t="shared" si="0"/>
        <v>Já Entregue</v>
      </c>
      <c r="F12" s="24">
        <v>41474</v>
      </c>
      <c r="G12" s="30" t="str">
        <f t="shared" si="1"/>
        <v>2013.07</v>
      </c>
      <c r="H12" s="7" t="str">
        <f t="shared" si="2"/>
        <v>Já Pago</v>
      </c>
      <c r="I12" s="24">
        <v>41474</v>
      </c>
      <c r="J12" s="29" t="str">
        <f t="shared" si="3"/>
        <v>2013.07</v>
      </c>
      <c r="K12" s="8" t="s">
        <v>25</v>
      </c>
      <c r="L12" s="21" t="s">
        <v>25</v>
      </c>
      <c r="M12" s="9" t="s">
        <v>88</v>
      </c>
      <c r="N12" s="10" t="s">
        <v>29</v>
      </c>
      <c r="O12" s="11">
        <v>1</v>
      </c>
      <c r="P12" s="11" t="s">
        <v>27</v>
      </c>
      <c r="Q12" s="6" t="s">
        <v>29</v>
      </c>
      <c r="R12" s="12">
        <v>1000</v>
      </c>
      <c r="S12" s="12">
        <f t="shared" si="4"/>
        <v>1000</v>
      </c>
    </row>
    <row r="13" spans="1:19" x14ac:dyDescent="0.2">
      <c r="A13" s="6" t="s">
        <v>24</v>
      </c>
      <c r="B13" s="70"/>
      <c r="C13" s="24">
        <v>41481</v>
      </c>
      <c r="D13" s="24">
        <v>41481</v>
      </c>
      <c r="E13" s="7" t="str">
        <f t="shared" ref="E13:E25" si="10">IF(D13="","Falta Entregar","Já Entregue")</f>
        <v>Já Entregue</v>
      </c>
      <c r="F13" s="24">
        <v>41481</v>
      </c>
      <c r="G13" s="30" t="str">
        <f t="shared" ref="G13:G25" si="11">IF(F13="","Não Pago",CONCATENATE(YEAR(F13),".",IF(MONTH(F13)&gt;9,MONTH(F13),CONCATENATE("0",MONTH(F13)))))</f>
        <v>2013.07</v>
      </c>
      <c r="H13" s="7" t="str">
        <f t="shared" ref="H13:H25" si="12">IF(F13="","Falta Pagar","Já Pago")</f>
        <v>Já Pago</v>
      </c>
      <c r="I13" s="24">
        <v>41481</v>
      </c>
      <c r="J13" s="29" t="str">
        <f t="shared" ref="J13:J25" si="13">CONCATENATE(YEAR(I13),".",IF(MONTH(I13)&gt;9,MONTH(I13),CONCATENATE("0",MONTH(I13))))</f>
        <v>2013.07</v>
      </c>
      <c r="K13" s="8" t="s">
        <v>25</v>
      </c>
      <c r="L13" s="21" t="s">
        <v>25</v>
      </c>
      <c r="M13" s="9" t="s">
        <v>98</v>
      </c>
      <c r="N13" s="10" t="s">
        <v>29</v>
      </c>
      <c r="O13" s="11">
        <v>1</v>
      </c>
      <c r="P13" s="11" t="s">
        <v>27</v>
      </c>
      <c r="Q13" s="6" t="s">
        <v>29</v>
      </c>
      <c r="R13" s="12">
        <v>1000</v>
      </c>
      <c r="S13" s="12">
        <f t="shared" ref="S13:S25" si="14">R13*O13</f>
        <v>1000</v>
      </c>
    </row>
    <row r="14" spans="1:19" x14ac:dyDescent="0.2">
      <c r="A14" s="6" t="s">
        <v>24</v>
      </c>
      <c r="B14" s="70"/>
      <c r="C14" s="24">
        <v>41487</v>
      </c>
      <c r="D14" s="24">
        <v>41487</v>
      </c>
      <c r="E14" s="7" t="str">
        <f t="shared" si="10"/>
        <v>Já Entregue</v>
      </c>
      <c r="F14" s="24">
        <v>41487</v>
      </c>
      <c r="G14" s="30" t="str">
        <f t="shared" si="11"/>
        <v>2013.08</v>
      </c>
      <c r="H14" s="7" t="str">
        <f t="shared" si="12"/>
        <v>Já Pago</v>
      </c>
      <c r="I14" s="24">
        <f>I13+7</f>
        <v>41488</v>
      </c>
      <c r="J14" s="29" t="str">
        <f t="shared" si="13"/>
        <v>2013.08</v>
      </c>
      <c r="K14" s="8" t="s">
        <v>25</v>
      </c>
      <c r="L14" s="21" t="s">
        <v>25</v>
      </c>
      <c r="M14" s="9" t="s">
        <v>99</v>
      </c>
      <c r="N14" s="10" t="s">
        <v>29</v>
      </c>
      <c r="O14" s="11">
        <v>1</v>
      </c>
      <c r="P14" s="11" t="s">
        <v>27</v>
      </c>
      <c r="Q14" s="6" t="s">
        <v>29</v>
      </c>
      <c r="R14" s="12">
        <v>1000</v>
      </c>
      <c r="S14" s="12">
        <f t="shared" si="14"/>
        <v>1000</v>
      </c>
    </row>
    <row r="15" spans="1:19" x14ac:dyDescent="0.2">
      <c r="A15" s="6" t="s">
        <v>24</v>
      </c>
      <c r="B15" s="70"/>
      <c r="C15" s="24">
        <v>41494</v>
      </c>
      <c r="D15" s="24">
        <v>41494</v>
      </c>
      <c r="E15" s="7" t="str">
        <f t="shared" si="10"/>
        <v>Já Entregue</v>
      </c>
      <c r="F15" s="24">
        <v>41494</v>
      </c>
      <c r="G15" s="30" t="str">
        <f t="shared" si="11"/>
        <v>2013.08</v>
      </c>
      <c r="H15" s="7" t="str">
        <f t="shared" si="12"/>
        <v>Já Pago</v>
      </c>
      <c r="I15" s="24">
        <f>I14+7</f>
        <v>41495</v>
      </c>
      <c r="J15" s="29" t="str">
        <f t="shared" si="13"/>
        <v>2013.08</v>
      </c>
      <c r="K15" s="8" t="s">
        <v>25</v>
      </c>
      <c r="L15" s="21" t="s">
        <v>25</v>
      </c>
      <c r="M15" s="9" t="s">
        <v>100</v>
      </c>
      <c r="N15" s="10" t="s">
        <v>29</v>
      </c>
      <c r="O15" s="11">
        <v>1</v>
      </c>
      <c r="P15" s="11" t="s">
        <v>27</v>
      </c>
      <c r="Q15" s="6" t="s">
        <v>29</v>
      </c>
      <c r="R15" s="12">
        <v>1000</v>
      </c>
      <c r="S15" s="12">
        <f t="shared" si="14"/>
        <v>1000</v>
      </c>
    </row>
    <row r="16" spans="1:19" x14ac:dyDescent="0.2">
      <c r="A16" s="6" t="s">
        <v>24</v>
      </c>
      <c r="B16" s="70"/>
      <c r="C16" s="24">
        <v>41496</v>
      </c>
      <c r="D16" s="24">
        <v>41496</v>
      </c>
      <c r="E16" s="7" t="str">
        <f>IF(D16="","Falta Entregar","Já Entregue")</f>
        <v>Já Entregue</v>
      </c>
      <c r="F16" s="24">
        <v>41496</v>
      </c>
      <c r="G16" s="30" t="str">
        <f>IF(F16="","Não Pago",CONCATENATE(YEAR(F16),".",IF(MONTH(F16)&gt;9,MONTH(F16),CONCATENATE("0",MONTH(F16)))))</f>
        <v>2013.08</v>
      </c>
      <c r="H16" s="7" t="str">
        <f>IF(F16="","Falta Pagar","Já Pago")</f>
        <v>Já Pago</v>
      </c>
      <c r="I16" s="24">
        <v>41496</v>
      </c>
      <c r="J16" s="29" t="str">
        <f>CONCATENATE(YEAR(I16),".",IF(MONTH(I16)&gt;9,MONTH(I16),CONCATENATE("0",MONTH(I16))))</f>
        <v>2013.08</v>
      </c>
      <c r="K16" s="8" t="s">
        <v>25</v>
      </c>
      <c r="L16" s="21" t="s">
        <v>25</v>
      </c>
      <c r="M16" s="9" t="s">
        <v>331</v>
      </c>
      <c r="N16" s="10" t="s">
        <v>29</v>
      </c>
      <c r="O16" s="11">
        <v>1</v>
      </c>
      <c r="P16" s="11" t="s">
        <v>27</v>
      </c>
      <c r="Q16" s="6" t="s">
        <v>29</v>
      </c>
      <c r="R16" s="12">
        <v>250</v>
      </c>
      <c r="S16" s="12">
        <f>R16*O16</f>
        <v>250</v>
      </c>
    </row>
    <row r="17" spans="1:19" x14ac:dyDescent="0.2">
      <c r="A17" s="6" t="s">
        <v>24</v>
      </c>
      <c r="B17" s="70"/>
      <c r="C17" s="24">
        <v>41502</v>
      </c>
      <c r="D17" s="24">
        <v>41502</v>
      </c>
      <c r="E17" s="7" t="str">
        <f t="shared" si="10"/>
        <v>Já Entregue</v>
      </c>
      <c r="F17" s="24">
        <v>41502</v>
      </c>
      <c r="G17" s="30" t="str">
        <f t="shared" si="11"/>
        <v>2013.08</v>
      </c>
      <c r="H17" s="7" t="str">
        <f t="shared" si="12"/>
        <v>Já Pago</v>
      </c>
      <c r="I17" s="24">
        <f>I15+7</f>
        <v>41502</v>
      </c>
      <c r="J17" s="29" t="str">
        <f t="shared" si="13"/>
        <v>2013.08</v>
      </c>
      <c r="K17" s="8" t="s">
        <v>25</v>
      </c>
      <c r="L17" s="21" t="s">
        <v>25</v>
      </c>
      <c r="M17" s="9" t="s">
        <v>101</v>
      </c>
      <c r="N17" s="10" t="s">
        <v>29</v>
      </c>
      <c r="O17" s="11">
        <v>1</v>
      </c>
      <c r="P17" s="11" t="s">
        <v>27</v>
      </c>
      <c r="Q17" s="6" t="s">
        <v>29</v>
      </c>
      <c r="R17" s="12">
        <v>1300</v>
      </c>
      <c r="S17" s="12">
        <f t="shared" si="14"/>
        <v>1300</v>
      </c>
    </row>
    <row r="18" spans="1:19" x14ac:dyDescent="0.2">
      <c r="A18" s="6" t="s">
        <v>24</v>
      </c>
      <c r="B18" s="70"/>
      <c r="C18" s="24">
        <v>41509</v>
      </c>
      <c r="D18" s="24">
        <v>41509</v>
      </c>
      <c r="E18" s="7" t="str">
        <f t="shared" si="10"/>
        <v>Já Entregue</v>
      </c>
      <c r="F18" s="24">
        <v>41509</v>
      </c>
      <c r="G18" s="30" t="str">
        <f t="shared" si="11"/>
        <v>2013.08</v>
      </c>
      <c r="H18" s="7" t="str">
        <f t="shared" si="12"/>
        <v>Já Pago</v>
      </c>
      <c r="I18" s="24">
        <f>I17+7</f>
        <v>41509</v>
      </c>
      <c r="J18" s="29" t="str">
        <f t="shared" si="13"/>
        <v>2013.08</v>
      </c>
      <c r="K18" s="8" t="s">
        <v>25</v>
      </c>
      <c r="L18" s="21" t="s">
        <v>25</v>
      </c>
      <c r="M18" s="9" t="s">
        <v>102</v>
      </c>
      <c r="N18" s="10" t="s">
        <v>29</v>
      </c>
      <c r="O18" s="11">
        <v>1</v>
      </c>
      <c r="P18" s="11" t="s">
        <v>27</v>
      </c>
      <c r="Q18" s="6" t="s">
        <v>29</v>
      </c>
      <c r="R18" s="12">
        <v>1000</v>
      </c>
      <c r="S18" s="12">
        <f t="shared" si="14"/>
        <v>1000</v>
      </c>
    </row>
    <row r="19" spans="1:19" x14ac:dyDescent="0.2">
      <c r="A19" s="6" t="s">
        <v>24</v>
      </c>
      <c r="B19" s="70"/>
      <c r="C19" s="24">
        <v>41516</v>
      </c>
      <c r="D19" s="24">
        <v>41516</v>
      </c>
      <c r="E19" s="7" t="str">
        <f t="shared" si="10"/>
        <v>Já Entregue</v>
      </c>
      <c r="F19" s="24">
        <v>41516</v>
      </c>
      <c r="G19" s="30" t="str">
        <f t="shared" si="11"/>
        <v>2013.08</v>
      </c>
      <c r="H19" s="7" t="str">
        <f t="shared" si="12"/>
        <v>Já Pago</v>
      </c>
      <c r="I19" s="24">
        <f>I18+7</f>
        <v>41516</v>
      </c>
      <c r="J19" s="29" t="str">
        <f t="shared" si="13"/>
        <v>2013.08</v>
      </c>
      <c r="K19" s="8" t="s">
        <v>25</v>
      </c>
      <c r="L19" s="21" t="s">
        <v>25</v>
      </c>
      <c r="M19" s="9" t="s">
        <v>103</v>
      </c>
      <c r="N19" s="10" t="s">
        <v>29</v>
      </c>
      <c r="O19" s="11">
        <v>1</v>
      </c>
      <c r="P19" s="11" t="s">
        <v>27</v>
      </c>
      <c r="Q19" s="6" t="s">
        <v>29</v>
      </c>
      <c r="R19" s="12">
        <v>1000</v>
      </c>
      <c r="S19" s="12">
        <f t="shared" si="14"/>
        <v>1000</v>
      </c>
    </row>
    <row r="20" spans="1:19" x14ac:dyDescent="0.2">
      <c r="A20" s="6" t="s">
        <v>24</v>
      </c>
      <c r="B20" s="70"/>
      <c r="C20" s="24">
        <v>41522</v>
      </c>
      <c r="D20" s="24">
        <v>41522</v>
      </c>
      <c r="E20" s="7" t="str">
        <f t="shared" si="10"/>
        <v>Já Entregue</v>
      </c>
      <c r="F20" s="24">
        <v>41522</v>
      </c>
      <c r="G20" s="30" t="str">
        <f t="shared" si="11"/>
        <v>2013.09</v>
      </c>
      <c r="H20" s="7" t="str">
        <f t="shared" si="12"/>
        <v>Já Pago</v>
      </c>
      <c r="I20" s="24">
        <f>I19+7</f>
        <v>41523</v>
      </c>
      <c r="J20" s="29" t="str">
        <f t="shared" si="13"/>
        <v>2013.09</v>
      </c>
      <c r="K20" s="8" t="s">
        <v>25</v>
      </c>
      <c r="L20" s="21" t="s">
        <v>25</v>
      </c>
      <c r="M20" s="9" t="s">
        <v>104</v>
      </c>
      <c r="N20" s="10" t="s">
        <v>29</v>
      </c>
      <c r="O20" s="11">
        <v>1</v>
      </c>
      <c r="P20" s="11" t="s">
        <v>27</v>
      </c>
      <c r="Q20" s="6" t="s">
        <v>29</v>
      </c>
      <c r="R20" s="12">
        <v>1700</v>
      </c>
      <c r="S20" s="12">
        <f t="shared" si="14"/>
        <v>1700</v>
      </c>
    </row>
    <row r="21" spans="1:19" x14ac:dyDescent="0.2">
      <c r="A21" s="6" t="s">
        <v>24</v>
      </c>
      <c r="B21" s="70"/>
      <c r="C21" s="24">
        <v>41498</v>
      </c>
      <c r="D21" s="24">
        <v>41529</v>
      </c>
      <c r="E21" s="7" t="str">
        <f t="shared" si="10"/>
        <v>Já Entregue</v>
      </c>
      <c r="F21" s="24">
        <v>41529</v>
      </c>
      <c r="G21" s="30" t="str">
        <f t="shared" si="11"/>
        <v>2013.09</v>
      </c>
      <c r="H21" s="7" t="str">
        <f t="shared" si="12"/>
        <v>Já Pago</v>
      </c>
      <c r="I21" s="24">
        <v>41529</v>
      </c>
      <c r="J21" s="29" t="str">
        <f t="shared" si="13"/>
        <v>2013.09</v>
      </c>
      <c r="K21" s="8" t="s">
        <v>25</v>
      </c>
      <c r="L21" s="21" t="s">
        <v>25</v>
      </c>
      <c r="M21" s="9" t="s">
        <v>337</v>
      </c>
      <c r="N21" s="10" t="s">
        <v>29</v>
      </c>
      <c r="O21" s="11">
        <v>1</v>
      </c>
      <c r="P21" s="11" t="s">
        <v>27</v>
      </c>
      <c r="Q21" s="6" t="s">
        <v>29</v>
      </c>
      <c r="R21" s="12">
        <v>150</v>
      </c>
      <c r="S21" s="12">
        <f t="shared" si="14"/>
        <v>150</v>
      </c>
    </row>
    <row r="22" spans="1:19" x14ac:dyDescent="0.2">
      <c r="A22" s="6" t="s">
        <v>24</v>
      </c>
      <c r="B22" s="70"/>
      <c r="C22" s="24">
        <v>41530</v>
      </c>
      <c r="D22" s="24">
        <v>41530</v>
      </c>
      <c r="E22" s="7" t="str">
        <f t="shared" si="10"/>
        <v>Já Entregue</v>
      </c>
      <c r="F22" s="24">
        <v>41530</v>
      </c>
      <c r="G22" s="30" t="str">
        <f t="shared" si="11"/>
        <v>2013.09</v>
      </c>
      <c r="H22" s="7" t="str">
        <f t="shared" si="12"/>
        <v>Já Pago</v>
      </c>
      <c r="I22" s="24">
        <v>41530</v>
      </c>
      <c r="J22" s="29" t="str">
        <f t="shared" si="13"/>
        <v>2013.09</v>
      </c>
      <c r="K22" s="8" t="s">
        <v>25</v>
      </c>
      <c r="L22" s="21" t="s">
        <v>25</v>
      </c>
      <c r="M22" s="9" t="s">
        <v>105</v>
      </c>
      <c r="N22" s="10" t="s">
        <v>29</v>
      </c>
      <c r="O22" s="11">
        <v>1</v>
      </c>
      <c r="P22" s="11" t="s">
        <v>27</v>
      </c>
      <c r="Q22" s="6" t="s">
        <v>29</v>
      </c>
      <c r="R22" s="12">
        <v>600</v>
      </c>
      <c r="S22" s="12">
        <f t="shared" si="14"/>
        <v>600</v>
      </c>
    </row>
    <row r="23" spans="1:19" x14ac:dyDescent="0.2">
      <c r="A23" s="6" t="s">
        <v>24</v>
      </c>
      <c r="B23" s="70"/>
      <c r="C23" s="24">
        <v>41536</v>
      </c>
      <c r="D23" s="24">
        <v>41536</v>
      </c>
      <c r="E23" s="7" t="str">
        <f t="shared" si="10"/>
        <v>Já Entregue</v>
      </c>
      <c r="F23" s="24">
        <v>41536</v>
      </c>
      <c r="G23" s="30" t="str">
        <f t="shared" si="11"/>
        <v>2013.09</v>
      </c>
      <c r="H23" s="7" t="str">
        <f t="shared" si="12"/>
        <v>Já Pago</v>
      </c>
      <c r="I23" s="24">
        <v>41537</v>
      </c>
      <c r="J23" s="29" t="str">
        <f t="shared" si="13"/>
        <v>2013.09</v>
      </c>
      <c r="K23" s="8" t="s">
        <v>25</v>
      </c>
      <c r="L23" s="21" t="s">
        <v>25</v>
      </c>
      <c r="M23" s="9" t="s">
        <v>106</v>
      </c>
      <c r="N23" s="10" t="s">
        <v>29</v>
      </c>
      <c r="O23" s="11">
        <v>1</v>
      </c>
      <c r="P23" s="11" t="s">
        <v>27</v>
      </c>
      <c r="Q23" s="6" t="s">
        <v>29</v>
      </c>
      <c r="R23" s="12">
        <v>550</v>
      </c>
      <c r="S23" s="12">
        <f t="shared" si="14"/>
        <v>550</v>
      </c>
    </row>
    <row r="24" spans="1:19" x14ac:dyDescent="0.2">
      <c r="A24" s="6" t="s">
        <v>24</v>
      </c>
      <c r="B24" s="70"/>
      <c r="C24" s="24">
        <v>41544</v>
      </c>
      <c r="D24" s="24">
        <v>41544</v>
      </c>
      <c r="E24" s="7" t="str">
        <f t="shared" si="10"/>
        <v>Já Entregue</v>
      </c>
      <c r="F24" s="24">
        <v>41544</v>
      </c>
      <c r="G24" s="30" t="str">
        <f t="shared" si="11"/>
        <v>2013.09</v>
      </c>
      <c r="H24" s="7" t="str">
        <f t="shared" si="12"/>
        <v>Já Pago</v>
      </c>
      <c r="I24" s="24">
        <v>41544</v>
      </c>
      <c r="J24" s="29" t="str">
        <f t="shared" si="13"/>
        <v>2013.09</v>
      </c>
      <c r="K24" s="8" t="s">
        <v>25</v>
      </c>
      <c r="L24" s="21" t="s">
        <v>25</v>
      </c>
      <c r="M24" s="9" t="s">
        <v>107</v>
      </c>
      <c r="N24" s="10" t="s">
        <v>29</v>
      </c>
      <c r="O24" s="11">
        <v>1</v>
      </c>
      <c r="P24" s="11" t="s">
        <v>27</v>
      </c>
      <c r="Q24" s="6" t="s">
        <v>29</v>
      </c>
      <c r="R24" s="12">
        <v>300</v>
      </c>
      <c r="S24" s="12">
        <f t="shared" si="14"/>
        <v>300</v>
      </c>
    </row>
    <row r="25" spans="1:19" x14ac:dyDescent="0.2">
      <c r="A25" s="6" t="s">
        <v>24</v>
      </c>
      <c r="B25" s="70"/>
      <c r="C25" s="24">
        <v>41551</v>
      </c>
      <c r="D25" s="24">
        <v>41551</v>
      </c>
      <c r="E25" s="7" t="str">
        <f t="shared" si="10"/>
        <v>Já Entregue</v>
      </c>
      <c r="F25" s="24">
        <v>41551</v>
      </c>
      <c r="G25" s="30" t="str">
        <f t="shared" si="11"/>
        <v>2013.10</v>
      </c>
      <c r="H25" s="7" t="str">
        <f t="shared" si="12"/>
        <v>Já Pago</v>
      </c>
      <c r="I25" s="24">
        <v>41551</v>
      </c>
      <c r="J25" s="29" t="str">
        <f t="shared" si="13"/>
        <v>2013.10</v>
      </c>
      <c r="K25" s="8" t="s">
        <v>25</v>
      </c>
      <c r="L25" s="21" t="s">
        <v>25</v>
      </c>
      <c r="M25" s="9" t="s">
        <v>335</v>
      </c>
      <c r="N25" s="10" t="s">
        <v>29</v>
      </c>
      <c r="O25" s="11">
        <v>1</v>
      </c>
      <c r="P25" s="11" t="s">
        <v>27</v>
      </c>
      <c r="Q25" s="6" t="s">
        <v>29</v>
      </c>
      <c r="R25" s="12">
        <v>340</v>
      </c>
      <c r="S25" s="12">
        <f t="shared" si="14"/>
        <v>340</v>
      </c>
    </row>
    <row r="26" spans="1:19" x14ac:dyDescent="0.2">
      <c r="A26" s="6" t="s">
        <v>24</v>
      </c>
      <c r="B26" s="70"/>
      <c r="C26" s="24">
        <v>41559</v>
      </c>
      <c r="D26" s="24">
        <v>41559</v>
      </c>
      <c r="E26" s="7" t="str">
        <f t="shared" ref="E26:E48" si="15">IF(D26="","Falta Entregar","Já Entregue")</f>
        <v>Já Entregue</v>
      </c>
      <c r="F26" s="24">
        <v>41559</v>
      </c>
      <c r="G26" s="30" t="str">
        <f t="shared" ref="G26:G48" si="16">IF(F26="","Não Pago",CONCATENATE(YEAR(F26),".",IF(MONTH(F26)&gt;9,MONTH(F26),CONCATENATE("0",MONTH(F26)))))</f>
        <v>2013.10</v>
      </c>
      <c r="H26" s="7" t="str">
        <f t="shared" ref="H26:H48" si="17">IF(F26="","Falta Pagar","Já Pago")</f>
        <v>Já Pago</v>
      </c>
      <c r="I26" s="24">
        <v>41559</v>
      </c>
      <c r="J26" s="29" t="str">
        <f t="shared" ref="J26:J48" si="18">CONCATENATE(YEAR(I26),".",IF(MONTH(I26)&gt;9,MONTH(I26),CONCATENATE("0",MONTH(I26))))</f>
        <v>2013.10</v>
      </c>
      <c r="K26" s="8" t="s">
        <v>25</v>
      </c>
      <c r="L26" s="21" t="s">
        <v>25</v>
      </c>
      <c r="M26" s="9" t="s">
        <v>360</v>
      </c>
      <c r="N26" s="10" t="s">
        <v>29</v>
      </c>
      <c r="O26" s="11">
        <v>1</v>
      </c>
      <c r="P26" s="11" t="s">
        <v>27</v>
      </c>
      <c r="Q26" s="6" t="s">
        <v>29</v>
      </c>
      <c r="R26" s="12">
        <v>50</v>
      </c>
      <c r="S26" s="12">
        <f t="shared" ref="S26:S50" si="19">R26*O26</f>
        <v>50</v>
      </c>
    </row>
    <row r="27" spans="1:19" x14ac:dyDescent="0.2">
      <c r="A27" s="6" t="s">
        <v>24</v>
      </c>
      <c r="B27" s="70"/>
      <c r="C27" s="24">
        <v>41559</v>
      </c>
      <c r="D27" s="24">
        <v>41559</v>
      </c>
      <c r="E27" s="7" t="str">
        <f t="shared" si="15"/>
        <v>Já Entregue</v>
      </c>
      <c r="F27" s="24">
        <v>41559</v>
      </c>
      <c r="G27" s="30" t="str">
        <f t="shared" si="16"/>
        <v>2013.10</v>
      </c>
      <c r="H27" s="7" t="str">
        <f t="shared" si="17"/>
        <v>Já Pago</v>
      </c>
      <c r="I27" s="24">
        <v>41559</v>
      </c>
      <c r="J27" s="29" t="str">
        <f t="shared" si="18"/>
        <v>2013.10</v>
      </c>
      <c r="K27" s="8" t="s">
        <v>25</v>
      </c>
      <c r="L27" s="21" t="s">
        <v>25</v>
      </c>
      <c r="M27" s="9" t="s">
        <v>360</v>
      </c>
      <c r="N27" s="10" t="s">
        <v>29</v>
      </c>
      <c r="O27" s="11">
        <v>1</v>
      </c>
      <c r="P27" s="11" t="s">
        <v>27</v>
      </c>
      <c r="Q27" s="6" t="s">
        <v>29</v>
      </c>
      <c r="R27" s="12">
        <v>50</v>
      </c>
      <c r="S27" s="12">
        <f t="shared" si="19"/>
        <v>50</v>
      </c>
    </row>
    <row r="28" spans="1:19" x14ac:dyDescent="0.2">
      <c r="A28" s="6" t="s">
        <v>24</v>
      </c>
      <c r="B28" s="70"/>
      <c r="C28" s="24">
        <v>41582</v>
      </c>
      <c r="D28" s="24">
        <v>41582</v>
      </c>
      <c r="E28" s="7" t="str">
        <f t="shared" si="15"/>
        <v>Já Entregue</v>
      </c>
      <c r="F28" s="24">
        <v>41582</v>
      </c>
      <c r="G28" s="30" t="str">
        <f t="shared" si="16"/>
        <v>2013.11</v>
      </c>
      <c r="H28" s="7" t="str">
        <f t="shared" si="17"/>
        <v>Já Pago</v>
      </c>
      <c r="I28" s="24">
        <v>41582</v>
      </c>
      <c r="J28" s="29" t="str">
        <f t="shared" si="18"/>
        <v>2013.11</v>
      </c>
      <c r="K28" s="8" t="s">
        <v>25</v>
      </c>
      <c r="L28" s="21" t="s">
        <v>25</v>
      </c>
      <c r="M28" s="9" t="s">
        <v>419</v>
      </c>
      <c r="N28" s="10" t="s">
        <v>29</v>
      </c>
      <c r="O28" s="11">
        <v>1</v>
      </c>
      <c r="P28" s="11" t="s">
        <v>27</v>
      </c>
      <c r="Q28" s="6" t="s">
        <v>29</v>
      </c>
      <c r="R28" s="12">
        <v>135</v>
      </c>
      <c r="S28" s="12">
        <f t="shared" si="19"/>
        <v>135</v>
      </c>
    </row>
    <row r="29" spans="1:19" x14ac:dyDescent="0.2">
      <c r="A29" s="6" t="s">
        <v>24</v>
      </c>
      <c r="B29" s="70"/>
      <c r="C29" s="24">
        <v>41603</v>
      </c>
      <c r="D29" s="24">
        <v>41603</v>
      </c>
      <c r="E29" s="7" t="str">
        <f t="shared" si="15"/>
        <v>Já Entregue</v>
      </c>
      <c r="F29" s="24">
        <v>41603</v>
      </c>
      <c r="G29" s="30" t="str">
        <f t="shared" si="16"/>
        <v>2013.11</v>
      </c>
      <c r="H29" s="7" t="str">
        <f t="shared" si="17"/>
        <v>Já Pago</v>
      </c>
      <c r="I29" s="24">
        <v>41603</v>
      </c>
      <c r="J29" s="29" t="str">
        <f t="shared" si="18"/>
        <v>2013.11</v>
      </c>
      <c r="K29" s="8" t="s">
        <v>25</v>
      </c>
      <c r="L29" s="21" t="s">
        <v>25</v>
      </c>
      <c r="M29" s="9" t="s">
        <v>419</v>
      </c>
      <c r="N29" s="10" t="s">
        <v>29</v>
      </c>
      <c r="O29" s="11">
        <v>1</v>
      </c>
      <c r="P29" s="11" t="s">
        <v>27</v>
      </c>
      <c r="Q29" s="6" t="s">
        <v>29</v>
      </c>
      <c r="R29" s="12">
        <v>175</v>
      </c>
      <c r="S29" s="12">
        <f t="shared" si="19"/>
        <v>175</v>
      </c>
    </row>
    <row r="30" spans="1:19" x14ac:dyDescent="0.2">
      <c r="A30" s="6" t="s">
        <v>34</v>
      </c>
      <c r="B30" s="70"/>
      <c r="C30" s="24">
        <v>41467</v>
      </c>
      <c r="D30" s="24">
        <v>41467</v>
      </c>
      <c r="E30" s="7" t="str">
        <f t="shared" si="15"/>
        <v>Já Entregue</v>
      </c>
      <c r="F30" s="24">
        <v>41467</v>
      </c>
      <c r="G30" s="30" t="str">
        <f t="shared" si="16"/>
        <v>2013.07</v>
      </c>
      <c r="H30" s="7" t="str">
        <f t="shared" si="17"/>
        <v>Já Pago</v>
      </c>
      <c r="I30" s="24">
        <v>41467</v>
      </c>
      <c r="J30" s="29" t="str">
        <f t="shared" si="18"/>
        <v>2013.07</v>
      </c>
      <c r="K30" s="8" t="s">
        <v>17</v>
      </c>
      <c r="L30" s="9" t="s">
        <v>18</v>
      </c>
      <c r="M30" s="9" t="s">
        <v>624</v>
      </c>
      <c r="N30" s="10" t="s">
        <v>31</v>
      </c>
      <c r="O30" s="11">
        <v>10000</v>
      </c>
      <c r="P30" s="11" t="s">
        <v>32</v>
      </c>
      <c r="Q30" s="6" t="s">
        <v>33</v>
      </c>
      <c r="R30" s="12">
        <v>0.31</v>
      </c>
      <c r="S30" s="12">
        <f t="shared" si="19"/>
        <v>3100</v>
      </c>
    </row>
    <row r="31" spans="1:19" x14ac:dyDescent="0.2">
      <c r="A31" s="6" t="s">
        <v>34</v>
      </c>
      <c r="B31" s="70"/>
      <c r="C31" s="24">
        <v>41467</v>
      </c>
      <c r="D31" s="24">
        <v>41467</v>
      </c>
      <c r="E31" s="7" t="str">
        <f t="shared" si="15"/>
        <v>Já Entregue</v>
      </c>
      <c r="F31" s="24">
        <v>41467</v>
      </c>
      <c r="G31" s="30" t="str">
        <f t="shared" si="16"/>
        <v>2013.07</v>
      </c>
      <c r="H31" s="7" t="str">
        <f t="shared" si="17"/>
        <v>Já Pago</v>
      </c>
      <c r="I31" s="24">
        <v>41467</v>
      </c>
      <c r="J31" s="29" t="str">
        <f t="shared" si="18"/>
        <v>2013.07</v>
      </c>
      <c r="K31" s="8" t="s">
        <v>17</v>
      </c>
      <c r="L31" s="9" t="s">
        <v>18</v>
      </c>
      <c r="M31" s="9" t="s">
        <v>21</v>
      </c>
      <c r="N31" s="10" t="s">
        <v>35</v>
      </c>
      <c r="O31" s="11">
        <v>15</v>
      </c>
      <c r="P31" s="11" t="s">
        <v>22</v>
      </c>
      <c r="Q31" s="6" t="s">
        <v>36</v>
      </c>
      <c r="R31" s="12">
        <v>20</v>
      </c>
      <c r="S31" s="12">
        <f t="shared" si="19"/>
        <v>300</v>
      </c>
    </row>
    <row r="32" spans="1:19" x14ac:dyDescent="0.2">
      <c r="A32" s="6" t="s">
        <v>34</v>
      </c>
      <c r="B32" s="70"/>
      <c r="C32" s="24">
        <v>41467</v>
      </c>
      <c r="D32" s="24">
        <v>41467</v>
      </c>
      <c r="E32" s="7" t="str">
        <f t="shared" si="15"/>
        <v>Já Entregue</v>
      </c>
      <c r="F32" s="24">
        <v>41467</v>
      </c>
      <c r="G32" s="30" t="str">
        <f t="shared" si="16"/>
        <v>2013.07</v>
      </c>
      <c r="H32" s="7" t="str">
        <f t="shared" si="17"/>
        <v>Já Pago</v>
      </c>
      <c r="I32" s="24">
        <v>41467</v>
      </c>
      <c r="J32" s="29" t="str">
        <f t="shared" si="18"/>
        <v>2013.07</v>
      </c>
      <c r="K32" s="8" t="s">
        <v>17</v>
      </c>
      <c r="L32" s="9" t="s">
        <v>18</v>
      </c>
      <c r="M32" s="9" t="s">
        <v>37</v>
      </c>
      <c r="N32" s="10" t="s">
        <v>38</v>
      </c>
      <c r="O32" s="11">
        <v>5</v>
      </c>
      <c r="P32" s="11" t="s">
        <v>22</v>
      </c>
      <c r="Q32" s="6" t="s">
        <v>39</v>
      </c>
      <c r="R32" s="12">
        <v>80</v>
      </c>
      <c r="S32" s="12">
        <f t="shared" si="19"/>
        <v>400</v>
      </c>
    </row>
    <row r="33" spans="1:19" x14ac:dyDescent="0.2">
      <c r="A33" s="6" t="s">
        <v>34</v>
      </c>
      <c r="B33" s="70"/>
      <c r="C33" s="24">
        <v>41467</v>
      </c>
      <c r="D33" s="24">
        <v>41467</v>
      </c>
      <c r="E33" s="7" t="str">
        <f t="shared" si="15"/>
        <v>Já Entregue</v>
      </c>
      <c r="F33" s="24">
        <v>41467</v>
      </c>
      <c r="G33" s="30" t="str">
        <f t="shared" si="16"/>
        <v>2013.07</v>
      </c>
      <c r="H33" s="7" t="str">
        <f t="shared" si="17"/>
        <v>Já Pago</v>
      </c>
      <c r="I33" s="24">
        <v>41470</v>
      </c>
      <c r="J33" s="29" t="str">
        <f t="shared" si="18"/>
        <v>2013.07</v>
      </c>
      <c r="K33" s="8" t="s">
        <v>17</v>
      </c>
      <c r="L33" s="9" t="s">
        <v>18</v>
      </c>
      <c r="M33" s="9" t="s">
        <v>626</v>
      </c>
      <c r="N33" s="10" t="s">
        <v>23</v>
      </c>
      <c r="O33" s="11">
        <v>6.5</v>
      </c>
      <c r="P33" s="11" t="s">
        <v>22</v>
      </c>
      <c r="Q33" s="6" t="s">
        <v>40</v>
      </c>
      <c r="R33" s="12">
        <v>55</v>
      </c>
      <c r="S33" s="12">
        <f t="shared" si="19"/>
        <v>357.5</v>
      </c>
    </row>
    <row r="34" spans="1:19" x14ac:dyDescent="0.2">
      <c r="A34" s="6" t="s">
        <v>59</v>
      </c>
      <c r="B34" s="70"/>
      <c r="C34" s="24">
        <v>41471</v>
      </c>
      <c r="D34" s="24">
        <v>41471</v>
      </c>
      <c r="E34" s="7" t="str">
        <f t="shared" si="15"/>
        <v>Já Entregue</v>
      </c>
      <c r="F34" s="24">
        <v>41471</v>
      </c>
      <c r="G34" s="30" t="str">
        <f t="shared" si="16"/>
        <v>2013.07</v>
      </c>
      <c r="H34" s="7" t="str">
        <f t="shared" si="17"/>
        <v>Já Pago</v>
      </c>
      <c r="I34" s="24">
        <v>41471</v>
      </c>
      <c r="J34" s="29" t="str">
        <f t="shared" si="18"/>
        <v>2013.07</v>
      </c>
      <c r="K34" s="8" t="s">
        <v>17</v>
      </c>
      <c r="L34" s="9" t="s">
        <v>18</v>
      </c>
      <c r="M34" s="9" t="s">
        <v>60</v>
      </c>
      <c r="N34" s="10" t="s">
        <v>61</v>
      </c>
      <c r="O34" s="11">
        <v>5</v>
      </c>
      <c r="P34" s="11" t="s">
        <v>62</v>
      </c>
      <c r="Q34" s="6" t="s">
        <v>368</v>
      </c>
      <c r="R34" s="12">
        <v>21</v>
      </c>
      <c r="S34" s="12">
        <f t="shared" si="19"/>
        <v>105</v>
      </c>
    </row>
    <row r="35" spans="1:19" x14ac:dyDescent="0.2">
      <c r="A35" s="6" t="s">
        <v>63</v>
      </c>
      <c r="B35" s="70"/>
      <c r="C35" s="24">
        <v>41471</v>
      </c>
      <c r="D35" s="24">
        <v>41472</v>
      </c>
      <c r="E35" s="7" t="str">
        <f t="shared" si="15"/>
        <v>Já Entregue</v>
      </c>
      <c r="F35" s="24">
        <v>41471</v>
      </c>
      <c r="G35" s="30" t="str">
        <f t="shared" si="16"/>
        <v>2013.07</v>
      </c>
      <c r="H35" s="7" t="str">
        <f t="shared" si="17"/>
        <v>Já Pago</v>
      </c>
      <c r="I35" s="24">
        <v>41471</v>
      </c>
      <c r="J35" s="29" t="str">
        <f t="shared" si="18"/>
        <v>2013.07</v>
      </c>
      <c r="K35" s="8" t="s">
        <v>17</v>
      </c>
      <c r="L35" s="9" t="s">
        <v>191</v>
      </c>
      <c r="M35" s="9" t="s">
        <v>618</v>
      </c>
      <c r="N35" s="16" t="s">
        <v>64</v>
      </c>
      <c r="O35" s="11">
        <v>44</v>
      </c>
      <c r="P35" s="17" t="s">
        <v>65</v>
      </c>
      <c r="Q35" s="16" t="s">
        <v>66</v>
      </c>
      <c r="R35" s="12">
        <v>5.78</v>
      </c>
      <c r="S35" s="12">
        <f t="shared" si="19"/>
        <v>254.32000000000002</v>
      </c>
    </row>
    <row r="36" spans="1:19" x14ac:dyDescent="0.2">
      <c r="A36" s="6" t="s">
        <v>63</v>
      </c>
      <c r="B36" s="70"/>
      <c r="C36" s="24">
        <v>41471</v>
      </c>
      <c r="D36" s="24">
        <v>41472</v>
      </c>
      <c r="E36" s="7" t="str">
        <f t="shared" si="15"/>
        <v>Já Entregue</v>
      </c>
      <c r="F36" s="24">
        <v>41471</v>
      </c>
      <c r="G36" s="30" t="str">
        <f t="shared" si="16"/>
        <v>2013.07</v>
      </c>
      <c r="H36" s="7" t="str">
        <f t="shared" si="17"/>
        <v>Já Pago</v>
      </c>
      <c r="I36" s="24">
        <v>41471</v>
      </c>
      <c r="J36" s="29" t="str">
        <f t="shared" si="18"/>
        <v>2013.07</v>
      </c>
      <c r="K36" s="8" t="s">
        <v>17</v>
      </c>
      <c r="L36" s="9" t="s">
        <v>191</v>
      </c>
      <c r="M36" s="9" t="s">
        <v>619</v>
      </c>
      <c r="N36" s="16" t="s">
        <v>67</v>
      </c>
      <c r="O36" s="11">
        <v>15</v>
      </c>
      <c r="P36" s="17" t="s">
        <v>65</v>
      </c>
      <c r="Q36" s="16" t="s">
        <v>68</v>
      </c>
      <c r="R36" s="12">
        <v>4.29</v>
      </c>
      <c r="S36" s="12">
        <f t="shared" si="19"/>
        <v>64.349999999999994</v>
      </c>
    </row>
    <row r="37" spans="1:19" x14ac:dyDescent="0.2">
      <c r="A37" s="6" t="s">
        <v>69</v>
      </c>
      <c r="B37" s="70"/>
      <c r="C37" s="24">
        <v>41471</v>
      </c>
      <c r="D37" s="24">
        <v>41498</v>
      </c>
      <c r="E37" s="7" t="str">
        <f t="shared" si="15"/>
        <v>Já Entregue</v>
      </c>
      <c r="F37" s="24">
        <v>41471</v>
      </c>
      <c r="G37" s="30" t="str">
        <f t="shared" si="16"/>
        <v>2013.07</v>
      </c>
      <c r="H37" s="7" t="str">
        <f t="shared" si="17"/>
        <v>Já Pago</v>
      </c>
      <c r="I37" s="24">
        <v>41471</v>
      </c>
      <c r="J37" s="29" t="str">
        <f t="shared" si="18"/>
        <v>2013.07</v>
      </c>
      <c r="K37" s="8" t="s">
        <v>17</v>
      </c>
      <c r="L37" s="9" t="s">
        <v>70</v>
      </c>
      <c r="M37" s="9" t="s">
        <v>70</v>
      </c>
      <c r="N37" s="16" t="s">
        <v>71</v>
      </c>
      <c r="O37" s="11">
        <v>1</v>
      </c>
      <c r="P37" s="17" t="s">
        <v>27</v>
      </c>
      <c r="Q37" s="16" t="s">
        <v>72</v>
      </c>
      <c r="R37" s="12">
        <v>1500</v>
      </c>
      <c r="S37" s="12">
        <f t="shared" si="19"/>
        <v>1500</v>
      </c>
    </row>
    <row r="38" spans="1:19" x14ac:dyDescent="0.2">
      <c r="A38" s="6" t="s">
        <v>69</v>
      </c>
      <c r="B38" s="70"/>
      <c r="C38" s="24">
        <v>41471</v>
      </c>
      <c r="D38" s="24">
        <v>41498</v>
      </c>
      <c r="E38" s="7" t="str">
        <f t="shared" si="15"/>
        <v>Já Entregue</v>
      </c>
      <c r="F38" s="24">
        <v>41498</v>
      </c>
      <c r="G38" s="30" t="str">
        <f t="shared" si="16"/>
        <v>2013.08</v>
      </c>
      <c r="H38" s="7" t="str">
        <f t="shared" si="17"/>
        <v>Já Pago</v>
      </c>
      <c r="I38" s="24">
        <v>41498</v>
      </c>
      <c r="J38" s="29" t="str">
        <f t="shared" si="18"/>
        <v>2013.08</v>
      </c>
      <c r="K38" s="8" t="s">
        <v>17</v>
      </c>
      <c r="L38" s="9" t="s">
        <v>70</v>
      </c>
      <c r="M38" s="9" t="s">
        <v>70</v>
      </c>
      <c r="N38" s="16" t="s">
        <v>71</v>
      </c>
      <c r="O38" s="11">
        <v>1</v>
      </c>
      <c r="P38" s="17" t="s">
        <v>27</v>
      </c>
      <c r="Q38" s="16" t="s">
        <v>72</v>
      </c>
      <c r="R38" s="12">
        <v>1500</v>
      </c>
      <c r="S38" s="12">
        <f t="shared" si="19"/>
        <v>1500</v>
      </c>
    </row>
    <row r="39" spans="1:19" x14ac:dyDescent="0.2">
      <c r="A39" s="6" t="s">
        <v>76</v>
      </c>
      <c r="B39" s="70"/>
      <c r="C39" s="24">
        <v>41472</v>
      </c>
      <c r="D39" s="24">
        <v>41472</v>
      </c>
      <c r="E39" s="7" t="str">
        <f t="shared" si="15"/>
        <v>Já Entregue</v>
      </c>
      <c r="F39" s="24">
        <v>41472</v>
      </c>
      <c r="G39" s="30" t="str">
        <f t="shared" si="16"/>
        <v>2013.07</v>
      </c>
      <c r="H39" s="7" t="str">
        <f t="shared" si="17"/>
        <v>Já Pago</v>
      </c>
      <c r="I39" s="24">
        <v>41534</v>
      </c>
      <c r="J39" s="29" t="str">
        <f t="shared" si="18"/>
        <v>2013.09</v>
      </c>
      <c r="K39" s="8" t="s">
        <v>17</v>
      </c>
      <c r="L39" s="9" t="s">
        <v>18</v>
      </c>
      <c r="M39" s="9" t="s">
        <v>60</v>
      </c>
      <c r="N39" s="16" t="s">
        <v>61</v>
      </c>
      <c r="O39" s="11">
        <v>5</v>
      </c>
      <c r="P39" s="17" t="s">
        <v>62</v>
      </c>
      <c r="Q39" s="6" t="s">
        <v>368</v>
      </c>
      <c r="R39" s="12">
        <v>21</v>
      </c>
      <c r="S39" s="12">
        <f t="shared" si="19"/>
        <v>105</v>
      </c>
    </row>
    <row r="40" spans="1:19" x14ac:dyDescent="0.2">
      <c r="A40" s="6" t="s">
        <v>76</v>
      </c>
      <c r="B40" s="70"/>
      <c r="C40" s="24">
        <v>41473</v>
      </c>
      <c r="D40" s="24">
        <v>41473</v>
      </c>
      <c r="E40" s="7" t="str">
        <f t="shared" si="15"/>
        <v>Já Entregue</v>
      </c>
      <c r="F40" s="24">
        <v>41473</v>
      </c>
      <c r="G40" s="30" t="str">
        <f t="shared" si="16"/>
        <v>2013.07</v>
      </c>
      <c r="H40" s="7" t="str">
        <f t="shared" si="17"/>
        <v>Já Pago</v>
      </c>
      <c r="I40" s="24">
        <v>41473</v>
      </c>
      <c r="J40" s="29" t="str">
        <f t="shared" si="18"/>
        <v>2013.07</v>
      </c>
      <c r="K40" s="8" t="s">
        <v>17</v>
      </c>
      <c r="L40" s="9" t="s">
        <v>18</v>
      </c>
      <c r="M40" s="9" t="s">
        <v>60</v>
      </c>
      <c r="N40" s="16" t="s">
        <v>61</v>
      </c>
      <c r="O40" s="11">
        <v>6</v>
      </c>
      <c r="P40" s="17" t="s">
        <v>62</v>
      </c>
      <c r="Q40" s="6" t="s">
        <v>368</v>
      </c>
      <c r="R40" s="12">
        <v>21</v>
      </c>
      <c r="S40" s="12">
        <f t="shared" si="19"/>
        <v>126</v>
      </c>
    </row>
    <row r="41" spans="1:19" x14ac:dyDescent="0.2">
      <c r="A41" s="6" t="s">
        <v>76</v>
      </c>
      <c r="B41" s="70"/>
      <c r="C41" s="24">
        <v>41473</v>
      </c>
      <c r="D41" s="24">
        <v>41473</v>
      </c>
      <c r="E41" s="7" t="str">
        <f t="shared" si="15"/>
        <v>Já Entregue</v>
      </c>
      <c r="F41" s="24">
        <v>41473</v>
      </c>
      <c r="G41" s="30" t="str">
        <f t="shared" si="16"/>
        <v>2013.07</v>
      </c>
      <c r="H41" s="7" t="str">
        <f t="shared" si="17"/>
        <v>Já Pago</v>
      </c>
      <c r="I41" s="24">
        <v>41473</v>
      </c>
      <c r="J41" s="29" t="str">
        <f t="shared" si="18"/>
        <v>2013.07</v>
      </c>
      <c r="K41" s="8" t="s">
        <v>17</v>
      </c>
      <c r="L41" s="9" t="s">
        <v>446</v>
      </c>
      <c r="M41" s="9" t="s">
        <v>621</v>
      </c>
      <c r="N41" s="16" t="s">
        <v>79</v>
      </c>
      <c r="O41" s="11">
        <v>1</v>
      </c>
      <c r="P41" s="17" t="s">
        <v>80</v>
      </c>
      <c r="Q41" s="16" t="s">
        <v>82</v>
      </c>
      <c r="R41" s="12">
        <v>18</v>
      </c>
      <c r="S41" s="12">
        <f t="shared" si="19"/>
        <v>18</v>
      </c>
    </row>
    <row r="42" spans="1:19" x14ac:dyDescent="0.2">
      <c r="A42" s="6" t="s">
        <v>76</v>
      </c>
      <c r="B42" s="70"/>
      <c r="C42" s="24">
        <v>41473</v>
      </c>
      <c r="D42" s="24">
        <v>41473</v>
      </c>
      <c r="E42" s="7" t="str">
        <f t="shared" si="15"/>
        <v>Já Entregue</v>
      </c>
      <c r="F42" s="24">
        <v>41473</v>
      </c>
      <c r="G42" s="30" t="str">
        <f t="shared" si="16"/>
        <v>2013.07</v>
      </c>
      <c r="H42" s="7" t="str">
        <f t="shared" si="17"/>
        <v>Já Pago</v>
      </c>
      <c r="I42" s="24">
        <v>41473</v>
      </c>
      <c r="J42" s="29" t="str">
        <f t="shared" si="18"/>
        <v>2013.07</v>
      </c>
      <c r="K42" s="8" t="s">
        <v>17</v>
      </c>
      <c r="L42" s="9" t="s">
        <v>446</v>
      </c>
      <c r="M42" s="9" t="s">
        <v>622</v>
      </c>
      <c r="N42" s="16" t="s">
        <v>81</v>
      </c>
      <c r="O42" s="11">
        <v>3</v>
      </c>
      <c r="P42" s="17" t="s">
        <v>80</v>
      </c>
      <c r="Q42" s="16" t="s">
        <v>81</v>
      </c>
      <c r="R42" s="12">
        <v>3</v>
      </c>
      <c r="S42" s="12">
        <f t="shared" si="19"/>
        <v>9</v>
      </c>
    </row>
    <row r="43" spans="1:19" x14ac:dyDescent="0.2">
      <c r="A43" s="6" t="s">
        <v>76</v>
      </c>
      <c r="B43" s="70"/>
      <c r="C43" s="24">
        <v>41474</v>
      </c>
      <c r="D43" s="24">
        <v>41474</v>
      </c>
      <c r="E43" s="7" t="str">
        <f t="shared" si="15"/>
        <v>Já Entregue</v>
      </c>
      <c r="F43" s="24">
        <v>41474</v>
      </c>
      <c r="G43" s="30" t="str">
        <f t="shared" si="16"/>
        <v>2013.07</v>
      </c>
      <c r="H43" s="7" t="str">
        <f t="shared" si="17"/>
        <v>Já Pago</v>
      </c>
      <c r="I43" s="24">
        <v>41474</v>
      </c>
      <c r="J43" s="29" t="str">
        <f t="shared" si="18"/>
        <v>2013.07</v>
      </c>
      <c r="K43" s="8" t="s">
        <v>17</v>
      </c>
      <c r="L43" s="9" t="s">
        <v>18</v>
      </c>
      <c r="M43" s="9" t="s">
        <v>60</v>
      </c>
      <c r="N43" s="16" t="s">
        <v>61</v>
      </c>
      <c r="O43" s="11">
        <v>5</v>
      </c>
      <c r="P43" s="17" t="s">
        <v>80</v>
      </c>
      <c r="Q43" s="6" t="s">
        <v>368</v>
      </c>
      <c r="R43" s="12">
        <v>21</v>
      </c>
      <c r="S43" s="12">
        <f t="shared" si="19"/>
        <v>105</v>
      </c>
    </row>
    <row r="44" spans="1:19" x14ac:dyDescent="0.2">
      <c r="A44" s="6" t="s">
        <v>83</v>
      </c>
      <c r="B44" s="70"/>
      <c r="C44" s="24">
        <v>41474</v>
      </c>
      <c r="D44" s="24">
        <v>41474</v>
      </c>
      <c r="E44" s="7" t="str">
        <f t="shared" si="15"/>
        <v>Já Entregue</v>
      </c>
      <c r="F44" s="24">
        <v>41477</v>
      </c>
      <c r="G44" s="30" t="str">
        <f t="shared" si="16"/>
        <v>2013.07</v>
      </c>
      <c r="H44" s="7" t="str">
        <f t="shared" si="17"/>
        <v>Já Pago</v>
      </c>
      <c r="I44" s="24">
        <v>41477</v>
      </c>
      <c r="J44" s="29" t="str">
        <f t="shared" si="18"/>
        <v>2013.07</v>
      </c>
      <c r="K44" s="8" t="s">
        <v>17</v>
      </c>
      <c r="L44" s="21" t="s">
        <v>84</v>
      </c>
      <c r="M44" s="9" t="s">
        <v>84</v>
      </c>
      <c r="N44" s="10" t="s">
        <v>85</v>
      </c>
      <c r="O44" s="11">
        <v>1</v>
      </c>
      <c r="P44" s="11" t="s">
        <v>27</v>
      </c>
      <c r="Q44" s="6" t="s">
        <v>85</v>
      </c>
      <c r="R44" s="12">
        <v>2200</v>
      </c>
      <c r="S44" s="12">
        <f t="shared" si="19"/>
        <v>2200</v>
      </c>
    </row>
    <row r="45" spans="1:19" x14ac:dyDescent="0.2">
      <c r="A45" s="6" t="s">
        <v>83</v>
      </c>
      <c r="B45" s="70"/>
      <c r="C45" s="24">
        <v>41477</v>
      </c>
      <c r="D45" s="24">
        <v>41477</v>
      </c>
      <c r="E45" s="7" t="str">
        <f t="shared" si="15"/>
        <v>Já Entregue</v>
      </c>
      <c r="F45" s="24">
        <v>41477</v>
      </c>
      <c r="G45" s="30" t="str">
        <f t="shared" si="16"/>
        <v>2013.07</v>
      </c>
      <c r="H45" s="7" t="str">
        <f t="shared" si="17"/>
        <v>Já Pago</v>
      </c>
      <c r="I45" s="24">
        <v>41477</v>
      </c>
      <c r="J45" s="29" t="str">
        <f t="shared" si="18"/>
        <v>2013.07</v>
      </c>
      <c r="K45" s="8" t="s">
        <v>17</v>
      </c>
      <c r="L45" s="21" t="s">
        <v>84</v>
      </c>
      <c r="M45" s="9" t="s">
        <v>86</v>
      </c>
      <c r="N45" s="10" t="s">
        <v>87</v>
      </c>
      <c r="O45" s="11">
        <v>3</v>
      </c>
      <c r="P45" s="11" t="s">
        <v>32</v>
      </c>
      <c r="Q45" s="6" t="s">
        <v>87</v>
      </c>
      <c r="R45" s="12">
        <v>21</v>
      </c>
      <c r="S45" s="12">
        <f t="shared" si="19"/>
        <v>63</v>
      </c>
    </row>
    <row r="46" spans="1:19" x14ac:dyDescent="0.2">
      <c r="A46" s="6" t="s">
        <v>76</v>
      </c>
      <c r="B46" s="70"/>
      <c r="C46" s="24">
        <v>41477</v>
      </c>
      <c r="D46" s="24">
        <v>41477</v>
      </c>
      <c r="E46" s="7" t="str">
        <f t="shared" si="15"/>
        <v>Já Entregue</v>
      </c>
      <c r="F46" s="24">
        <v>41477</v>
      </c>
      <c r="G46" s="30" t="str">
        <f t="shared" si="16"/>
        <v>2013.07</v>
      </c>
      <c r="H46" s="7" t="str">
        <f t="shared" si="17"/>
        <v>Já Pago</v>
      </c>
      <c r="I46" s="24">
        <v>41477</v>
      </c>
      <c r="J46" s="29" t="str">
        <f t="shared" si="18"/>
        <v>2013.07</v>
      </c>
      <c r="K46" s="8" t="s">
        <v>17</v>
      </c>
      <c r="L46" s="9" t="s">
        <v>18</v>
      </c>
      <c r="M46" s="9" t="s">
        <v>60</v>
      </c>
      <c r="N46" s="16" t="s">
        <v>61</v>
      </c>
      <c r="O46" s="11">
        <v>3</v>
      </c>
      <c r="P46" s="17" t="s">
        <v>62</v>
      </c>
      <c r="Q46" s="6" t="s">
        <v>368</v>
      </c>
      <c r="R46" s="12">
        <v>21</v>
      </c>
      <c r="S46" s="12">
        <f t="shared" si="19"/>
        <v>63</v>
      </c>
    </row>
    <row r="47" spans="1:19" x14ac:dyDescent="0.2">
      <c r="A47" s="6" t="s">
        <v>34</v>
      </c>
      <c r="B47" s="70"/>
      <c r="C47" s="24">
        <v>41477</v>
      </c>
      <c r="D47" s="24">
        <v>41477</v>
      </c>
      <c r="E47" s="7" t="str">
        <f t="shared" si="15"/>
        <v>Já Entregue</v>
      </c>
      <c r="F47" s="24">
        <v>41477</v>
      </c>
      <c r="G47" s="30" t="str">
        <f t="shared" si="16"/>
        <v>2013.07</v>
      </c>
      <c r="H47" s="7" t="str">
        <f t="shared" si="17"/>
        <v>Já Pago</v>
      </c>
      <c r="I47" s="24">
        <v>41477</v>
      </c>
      <c r="J47" s="29" t="str">
        <f t="shared" si="18"/>
        <v>2013.07</v>
      </c>
      <c r="K47" s="8" t="s">
        <v>17</v>
      </c>
      <c r="L47" s="9" t="s">
        <v>18</v>
      </c>
      <c r="M47" s="9" t="s">
        <v>626</v>
      </c>
      <c r="N47" s="10" t="s">
        <v>23</v>
      </c>
      <c r="O47" s="11">
        <v>6.5</v>
      </c>
      <c r="P47" s="11" t="s">
        <v>22</v>
      </c>
      <c r="Q47" s="6" t="s">
        <v>40</v>
      </c>
      <c r="R47" s="12">
        <v>55</v>
      </c>
      <c r="S47" s="12">
        <f t="shared" si="19"/>
        <v>357.5</v>
      </c>
    </row>
    <row r="48" spans="1:19" x14ac:dyDescent="0.2">
      <c r="A48" s="6" t="s">
        <v>76</v>
      </c>
      <c r="B48" s="70"/>
      <c r="C48" s="24">
        <v>41477</v>
      </c>
      <c r="D48" s="24">
        <v>41477</v>
      </c>
      <c r="E48" s="7" t="str">
        <f t="shared" si="15"/>
        <v>Já Entregue</v>
      </c>
      <c r="F48" s="24">
        <v>41477</v>
      </c>
      <c r="G48" s="30" t="str">
        <f t="shared" si="16"/>
        <v>2013.07</v>
      </c>
      <c r="H48" s="7" t="str">
        <f t="shared" si="17"/>
        <v>Já Pago</v>
      </c>
      <c r="I48" s="24">
        <v>41477</v>
      </c>
      <c r="J48" s="29" t="str">
        <f t="shared" si="18"/>
        <v>2013.07</v>
      </c>
      <c r="K48" s="8" t="s">
        <v>17</v>
      </c>
      <c r="L48" s="9" t="s">
        <v>18</v>
      </c>
      <c r="M48" s="9" t="s">
        <v>60</v>
      </c>
      <c r="N48" s="16" t="s">
        <v>61</v>
      </c>
      <c r="O48" s="11">
        <v>5</v>
      </c>
      <c r="P48" s="17" t="s">
        <v>62</v>
      </c>
      <c r="Q48" s="6" t="s">
        <v>368</v>
      </c>
      <c r="R48" s="12">
        <v>21</v>
      </c>
      <c r="S48" s="12">
        <f t="shared" si="19"/>
        <v>105</v>
      </c>
    </row>
    <row r="49" spans="1:19" x14ac:dyDescent="0.2">
      <c r="A49" s="6" t="s">
        <v>76</v>
      </c>
      <c r="B49" s="70"/>
      <c r="C49" s="24">
        <v>41478</v>
      </c>
      <c r="D49" s="24">
        <v>41478</v>
      </c>
      <c r="E49" s="7" t="str">
        <f t="shared" ref="E49:E59" si="20">IF(D49="","Falta Entregar","Já Entregue")</f>
        <v>Já Entregue</v>
      </c>
      <c r="F49" s="24">
        <v>41478</v>
      </c>
      <c r="G49" s="30" t="str">
        <f t="shared" ref="G49:G59" si="21">IF(F49="","Não Pago",CONCATENATE(YEAR(F49),".",IF(MONTH(F49)&gt;9,MONTH(F49),CONCATENATE("0",MONTH(F49)))))</f>
        <v>2013.07</v>
      </c>
      <c r="H49" s="7" t="str">
        <f t="shared" ref="H49:H59" si="22">IF(F49="","Falta Pagar","Já Pago")</f>
        <v>Já Pago</v>
      </c>
      <c r="I49" s="24">
        <v>41478</v>
      </c>
      <c r="J49" s="29" t="str">
        <f t="shared" ref="J49:J59" si="23">CONCATENATE(YEAR(I49),".",IF(MONTH(I49)&gt;9,MONTH(I49),CONCATENATE("0",MONTH(I49))))</f>
        <v>2013.07</v>
      </c>
      <c r="K49" s="8" t="s">
        <v>17</v>
      </c>
      <c r="L49" s="9" t="s">
        <v>18</v>
      </c>
      <c r="M49" s="9" t="s">
        <v>60</v>
      </c>
      <c r="N49" s="16" t="s">
        <v>61</v>
      </c>
      <c r="O49" s="11">
        <v>5</v>
      </c>
      <c r="P49" s="17" t="s">
        <v>62</v>
      </c>
      <c r="Q49" s="6" t="s">
        <v>368</v>
      </c>
      <c r="R49" s="12">
        <v>21</v>
      </c>
      <c r="S49" s="12">
        <f t="shared" si="19"/>
        <v>105</v>
      </c>
    </row>
    <row r="50" spans="1:19" x14ac:dyDescent="0.2">
      <c r="A50" s="6" t="s">
        <v>89</v>
      </c>
      <c r="B50" s="70"/>
      <c r="C50" s="24">
        <v>41480</v>
      </c>
      <c r="D50" s="24">
        <v>41480</v>
      </c>
      <c r="E50" s="7" t="str">
        <f t="shared" si="20"/>
        <v>Já Entregue</v>
      </c>
      <c r="F50" s="24">
        <v>41480</v>
      </c>
      <c r="G50" s="30" t="str">
        <f t="shared" si="21"/>
        <v>2013.07</v>
      </c>
      <c r="H50" s="7" t="str">
        <f t="shared" si="22"/>
        <v>Já Pago</v>
      </c>
      <c r="I50" s="24">
        <v>41480</v>
      </c>
      <c r="J50" s="29" t="str">
        <f t="shared" si="23"/>
        <v>2013.07</v>
      </c>
      <c r="K50" s="8" t="s">
        <v>17</v>
      </c>
      <c r="L50" s="9" t="s">
        <v>18</v>
      </c>
      <c r="M50" s="9" t="s">
        <v>90</v>
      </c>
      <c r="N50" s="14" t="s">
        <v>91</v>
      </c>
      <c r="O50" s="11">
        <v>120</v>
      </c>
      <c r="P50" s="18" t="s">
        <v>80</v>
      </c>
      <c r="Q50" s="14" t="s">
        <v>91</v>
      </c>
      <c r="R50" s="12">
        <v>0.47</v>
      </c>
      <c r="S50" s="12">
        <f t="shared" si="19"/>
        <v>56.4</v>
      </c>
    </row>
    <row r="51" spans="1:19" x14ac:dyDescent="0.2">
      <c r="A51" s="6" t="s">
        <v>89</v>
      </c>
      <c r="B51" s="70"/>
      <c r="C51" s="24">
        <v>41480</v>
      </c>
      <c r="D51" s="24">
        <v>41480</v>
      </c>
      <c r="E51" s="7" t="str">
        <f t="shared" si="20"/>
        <v>Já Entregue</v>
      </c>
      <c r="F51" s="24">
        <v>41480</v>
      </c>
      <c r="G51" s="30" t="str">
        <f t="shared" si="21"/>
        <v>2013.07</v>
      </c>
      <c r="H51" s="7" t="str">
        <f t="shared" si="22"/>
        <v>Já Pago</v>
      </c>
      <c r="I51" s="24">
        <v>41480</v>
      </c>
      <c r="J51" s="29" t="str">
        <f t="shared" si="23"/>
        <v>2013.07</v>
      </c>
      <c r="K51" s="8" t="s">
        <v>17</v>
      </c>
      <c r="L51" s="9" t="s">
        <v>92</v>
      </c>
      <c r="M51" s="9" t="s">
        <v>93</v>
      </c>
      <c r="N51" s="14" t="s">
        <v>94</v>
      </c>
      <c r="O51" s="11">
        <v>3</v>
      </c>
      <c r="P51" s="18" t="s">
        <v>95</v>
      </c>
      <c r="Q51" s="14" t="s">
        <v>94</v>
      </c>
      <c r="R51" s="12">
        <v>66.569999999999993</v>
      </c>
      <c r="S51" s="12">
        <f t="shared" ref="S51:S58" si="24">R51*O51</f>
        <v>199.70999999999998</v>
      </c>
    </row>
    <row r="52" spans="1:19" x14ac:dyDescent="0.2">
      <c r="A52" s="6" t="s">
        <v>89</v>
      </c>
      <c r="B52" s="70"/>
      <c r="C52" s="24">
        <v>41480</v>
      </c>
      <c r="D52" s="24">
        <v>41480</v>
      </c>
      <c r="E52" s="7" t="str">
        <f t="shared" si="20"/>
        <v>Já Entregue</v>
      </c>
      <c r="F52" s="24">
        <v>41480</v>
      </c>
      <c r="G52" s="30" t="str">
        <f t="shared" si="21"/>
        <v>2013.07</v>
      </c>
      <c r="H52" s="7" t="str">
        <f t="shared" si="22"/>
        <v>Já Pago</v>
      </c>
      <c r="I52" s="24">
        <v>41480</v>
      </c>
      <c r="J52" s="29" t="str">
        <f t="shared" si="23"/>
        <v>2013.07</v>
      </c>
      <c r="K52" s="8" t="s">
        <v>17</v>
      </c>
      <c r="L52" s="9" t="s">
        <v>92</v>
      </c>
      <c r="M52" s="9" t="s">
        <v>93</v>
      </c>
      <c r="N52" s="14" t="s">
        <v>97</v>
      </c>
      <c r="O52" s="11">
        <v>1</v>
      </c>
      <c r="P52" s="18" t="s">
        <v>95</v>
      </c>
      <c r="Q52" s="14" t="s">
        <v>96</v>
      </c>
      <c r="R52" s="12">
        <v>194.88</v>
      </c>
      <c r="S52" s="12">
        <f t="shared" si="24"/>
        <v>194.88</v>
      </c>
    </row>
    <row r="53" spans="1:19" x14ac:dyDescent="0.2">
      <c r="A53" s="6" t="s">
        <v>108</v>
      </c>
      <c r="B53" s="70"/>
      <c r="C53" s="24">
        <v>41481</v>
      </c>
      <c r="D53" s="24">
        <v>41481</v>
      </c>
      <c r="E53" s="7" t="str">
        <f t="shared" si="20"/>
        <v>Já Entregue</v>
      </c>
      <c r="F53" s="24">
        <v>41481</v>
      </c>
      <c r="G53" s="30" t="str">
        <f t="shared" si="21"/>
        <v>2013.07</v>
      </c>
      <c r="H53" s="7" t="str">
        <f t="shared" si="22"/>
        <v>Já Pago</v>
      </c>
      <c r="I53" s="24">
        <v>41481</v>
      </c>
      <c r="J53" s="29" t="str">
        <f t="shared" si="23"/>
        <v>2013.07</v>
      </c>
      <c r="K53" s="8" t="s">
        <v>17</v>
      </c>
      <c r="L53" s="9" t="s">
        <v>18</v>
      </c>
      <c r="M53" s="9" t="s">
        <v>60</v>
      </c>
      <c r="N53" s="14" t="s">
        <v>61</v>
      </c>
      <c r="O53" s="11">
        <v>11</v>
      </c>
      <c r="P53" s="18" t="s">
        <v>62</v>
      </c>
      <c r="Q53" s="6" t="s">
        <v>368</v>
      </c>
      <c r="R53" s="12">
        <v>20</v>
      </c>
      <c r="S53" s="12">
        <f t="shared" si="24"/>
        <v>220</v>
      </c>
    </row>
    <row r="54" spans="1:19" x14ac:dyDescent="0.2">
      <c r="A54" s="6" t="s">
        <v>109</v>
      </c>
      <c r="B54" s="70"/>
      <c r="C54" s="24">
        <v>41483</v>
      </c>
      <c r="D54" s="24">
        <v>41483</v>
      </c>
      <c r="E54" s="7" t="str">
        <f t="shared" si="20"/>
        <v>Já Entregue</v>
      </c>
      <c r="F54" s="24">
        <v>41483</v>
      </c>
      <c r="G54" s="30" t="str">
        <f t="shared" si="21"/>
        <v>2013.07</v>
      </c>
      <c r="H54" s="7" t="str">
        <f t="shared" si="22"/>
        <v>Já Pago</v>
      </c>
      <c r="I54" s="24">
        <v>41481</v>
      </c>
      <c r="J54" s="29" t="str">
        <f t="shared" si="23"/>
        <v>2013.07</v>
      </c>
      <c r="K54" s="8" t="s">
        <v>17</v>
      </c>
      <c r="L54" s="9" t="s">
        <v>110</v>
      </c>
      <c r="M54" s="9" t="s">
        <v>592</v>
      </c>
      <c r="N54" s="14" t="s">
        <v>167</v>
      </c>
      <c r="O54" s="11">
        <v>8</v>
      </c>
      <c r="P54" s="18" t="s">
        <v>80</v>
      </c>
      <c r="Q54" s="14" t="s">
        <v>168</v>
      </c>
      <c r="R54" s="12">
        <v>9.9</v>
      </c>
      <c r="S54" s="12">
        <f t="shared" si="24"/>
        <v>79.2</v>
      </c>
    </row>
    <row r="55" spans="1:19" x14ac:dyDescent="0.2">
      <c r="A55" s="6" t="s">
        <v>109</v>
      </c>
      <c r="B55" s="70"/>
      <c r="C55" s="24">
        <v>41483</v>
      </c>
      <c r="D55" s="24">
        <v>41483</v>
      </c>
      <c r="E55" s="7" t="str">
        <f>IF(D55="","Falta Entregar","Já Entregue")</f>
        <v>Já Entregue</v>
      </c>
      <c r="F55" s="24">
        <v>41483</v>
      </c>
      <c r="G55" s="30" t="str">
        <f>IF(F55="","Não Pago",CONCATENATE(YEAR(F55),".",IF(MONTH(F55)&gt;9,MONTH(F55),CONCATENATE("0",MONTH(F55)))))</f>
        <v>2013.07</v>
      </c>
      <c r="H55" s="7" t="str">
        <f>IF(F55="","Falta Pagar","Já Pago")</f>
        <v>Já Pago</v>
      </c>
      <c r="I55" s="24">
        <v>41481</v>
      </c>
      <c r="J55" s="29" t="str">
        <f>CONCATENATE(YEAR(I55),".",IF(MONTH(I55)&gt;9,MONTH(I55),CONCATENATE("0",MONTH(I55))))</f>
        <v>2013.07</v>
      </c>
      <c r="K55" s="8" t="s">
        <v>17</v>
      </c>
      <c r="L55" s="9" t="s">
        <v>169</v>
      </c>
      <c r="M55" s="9" t="s">
        <v>224</v>
      </c>
      <c r="N55" s="14" t="s">
        <v>171</v>
      </c>
      <c r="O55" s="11">
        <v>2</v>
      </c>
      <c r="P55" s="18" t="s">
        <v>80</v>
      </c>
      <c r="Q55" s="14" t="s">
        <v>172</v>
      </c>
      <c r="R55" s="12">
        <v>4.0199999999999996</v>
      </c>
      <c r="S55" s="12">
        <f t="shared" si="24"/>
        <v>8.0399999999999991</v>
      </c>
    </row>
    <row r="56" spans="1:19" x14ac:dyDescent="0.2">
      <c r="A56" s="6" t="s">
        <v>109</v>
      </c>
      <c r="B56" s="70"/>
      <c r="C56" s="24">
        <v>41483</v>
      </c>
      <c r="D56" s="24">
        <v>41483</v>
      </c>
      <c r="E56" s="7" t="str">
        <f>IF(D56="","Falta Entregar","Já Entregue")</f>
        <v>Já Entregue</v>
      </c>
      <c r="F56" s="24">
        <v>41483</v>
      </c>
      <c r="G56" s="30" t="str">
        <f>IF(F56="","Não Pago",CONCATENATE(YEAR(F56),".",IF(MONTH(F56)&gt;9,MONTH(F56),CONCATENATE("0",MONTH(F56)))))</f>
        <v>2013.07</v>
      </c>
      <c r="H56" s="7" t="str">
        <f>IF(F56="","Falta Pagar","Já Pago")</f>
        <v>Já Pago</v>
      </c>
      <c r="I56" s="24">
        <v>41481</v>
      </c>
      <c r="J56" s="29" t="str">
        <f>CONCATENATE(YEAR(I56),".",IF(MONTH(I56)&gt;9,MONTH(I56),CONCATENATE("0",MONTH(I56))))</f>
        <v>2013.07</v>
      </c>
      <c r="K56" s="8" t="s">
        <v>17</v>
      </c>
      <c r="L56" s="9" t="s">
        <v>446</v>
      </c>
      <c r="M56" s="9" t="s">
        <v>173</v>
      </c>
      <c r="N56" s="14" t="s">
        <v>174</v>
      </c>
      <c r="O56" s="11">
        <v>1</v>
      </c>
      <c r="P56" s="18" t="s">
        <v>80</v>
      </c>
      <c r="Q56" s="14" t="s">
        <v>175</v>
      </c>
      <c r="R56" s="12">
        <v>47.6</v>
      </c>
      <c r="S56" s="12">
        <f t="shared" si="24"/>
        <v>47.6</v>
      </c>
    </row>
    <row r="57" spans="1:19" x14ac:dyDescent="0.2">
      <c r="A57" s="6" t="s">
        <v>109</v>
      </c>
      <c r="B57" s="70"/>
      <c r="C57" s="24">
        <v>41483</v>
      </c>
      <c r="D57" s="24">
        <v>41483</v>
      </c>
      <c r="E57" s="7" t="str">
        <f>IF(D57="","Falta Entregar","Já Entregue")</f>
        <v>Já Entregue</v>
      </c>
      <c r="F57" s="24">
        <v>41483</v>
      </c>
      <c r="G57" s="30" t="str">
        <f>IF(F57="","Não Pago",CONCATENATE(YEAR(F57),".",IF(MONTH(F57)&gt;9,MONTH(F57),CONCATENATE("0",MONTH(F57)))))</f>
        <v>2013.07</v>
      </c>
      <c r="H57" s="7" t="str">
        <f>IF(F57="","Falta Pagar","Já Pago")</f>
        <v>Já Pago</v>
      </c>
      <c r="I57" s="24">
        <v>41481</v>
      </c>
      <c r="J57" s="29" t="str">
        <f>CONCATENATE(YEAR(I57),".",IF(MONTH(I57)&gt;9,MONTH(I57),CONCATENATE("0",MONTH(I57))))</f>
        <v>2013.07</v>
      </c>
      <c r="K57" s="8" t="s">
        <v>17</v>
      </c>
      <c r="L57" s="9" t="s">
        <v>169</v>
      </c>
      <c r="M57" s="9" t="s">
        <v>176</v>
      </c>
      <c r="N57" s="14" t="s">
        <v>177</v>
      </c>
      <c r="O57" s="11">
        <v>2</v>
      </c>
      <c r="P57" s="18" t="s">
        <v>80</v>
      </c>
      <c r="Q57" s="14" t="s">
        <v>178</v>
      </c>
      <c r="R57" s="12">
        <v>60.54</v>
      </c>
      <c r="S57" s="12">
        <f t="shared" si="24"/>
        <v>121.08</v>
      </c>
    </row>
    <row r="58" spans="1:19" x14ac:dyDescent="0.2">
      <c r="A58" s="6" t="s">
        <v>109</v>
      </c>
      <c r="B58" s="70"/>
      <c r="C58" s="24">
        <v>41483</v>
      </c>
      <c r="D58" s="24">
        <v>41483</v>
      </c>
      <c r="E58" s="7" t="str">
        <f>IF(D58="","Falta Entregar","Já Entregue")</f>
        <v>Já Entregue</v>
      </c>
      <c r="F58" s="24">
        <v>41483</v>
      </c>
      <c r="G58" s="30" t="str">
        <f>IF(F58="","Não Pago",CONCATENATE(YEAR(F58),".",IF(MONTH(F58)&gt;9,MONTH(F58),CONCATENATE("0",MONTH(F58)))))</f>
        <v>2013.07</v>
      </c>
      <c r="H58" s="7" t="str">
        <f>IF(F58="","Falta Pagar","Já Pago")</f>
        <v>Já Pago</v>
      </c>
      <c r="I58" s="24">
        <v>41481</v>
      </c>
      <c r="J58" s="29" t="str">
        <f>CONCATENATE(YEAR(I58),".",IF(MONTH(I58)&gt;9,MONTH(I58),CONCATENATE("0",MONTH(I58))))</f>
        <v>2013.07</v>
      </c>
      <c r="K58" s="8" t="s">
        <v>17</v>
      </c>
      <c r="L58" s="9" t="s">
        <v>169</v>
      </c>
      <c r="M58" s="9" t="s">
        <v>176</v>
      </c>
      <c r="N58" s="14" t="s">
        <v>179</v>
      </c>
      <c r="O58" s="11">
        <v>2</v>
      </c>
      <c r="P58" s="18" t="s">
        <v>80</v>
      </c>
      <c r="Q58" s="14" t="s">
        <v>180</v>
      </c>
      <c r="R58" s="12">
        <v>109.36</v>
      </c>
      <c r="S58" s="12">
        <f t="shared" si="24"/>
        <v>218.72</v>
      </c>
    </row>
    <row r="59" spans="1:19" x14ac:dyDescent="0.2">
      <c r="A59" s="47" t="s">
        <v>83</v>
      </c>
      <c r="B59" s="71"/>
      <c r="C59" s="24">
        <v>41485</v>
      </c>
      <c r="D59" s="24">
        <v>41485</v>
      </c>
      <c r="E59" s="7" t="str">
        <f t="shared" si="20"/>
        <v>Já Entregue</v>
      </c>
      <c r="F59" s="24">
        <v>41485</v>
      </c>
      <c r="G59" s="30" t="str">
        <f t="shared" si="21"/>
        <v>2013.07</v>
      </c>
      <c r="H59" s="7" t="str">
        <f t="shared" si="22"/>
        <v>Já Pago</v>
      </c>
      <c r="I59" s="24">
        <v>41485</v>
      </c>
      <c r="J59" s="29" t="str">
        <f t="shared" si="23"/>
        <v>2013.07</v>
      </c>
      <c r="K59" s="8" t="s">
        <v>17</v>
      </c>
      <c r="L59" s="21" t="s">
        <v>84</v>
      </c>
      <c r="M59" s="9" t="s">
        <v>154</v>
      </c>
      <c r="N59" s="10" t="s">
        <v>152</v>
      </c>
      <c r="O59" s="11">
        <v>50</v>
      </c>
      <c r="P59" s="11" t="s">
        <v>32</v>
      </c>
      <c r="Q59" s="6" t="s">
        <v>152</v>
      </c>
      <c r="R59" s="12">
        <v>1.7</v>
      </c>
      <c r="S59" s="12">
        <f>R59*O59</f>
        <v>85</v>
      </c>
    </row>
    <row r="60" spans="1:19" x14ac:dyDescent="0.2">
      <c r="A60" s="6" t="s">
        <v>108</v>
      </c>
      <c r="B60" s="70"/>
      <c r="C60" s="24">
        <v>41486</v>
      </c>
      <c r="D60" s="24">
        <v>41486</v>
      </c>
      <c r="E60" s="7" t="str">
        <f>IF(D60="","Falta Entregar","Já Entregue")</f>
        <v>Já Entregue</v>
      </c>
      <c r="F60" s="24">
        <v>41486</v>
      </c>
      <c r="G60" s="30" t="str">
        <f>IF(F60="","Não Pago",CONCATENATE(YEAR(F60),".",IF(MONTH(F60)&gt;9,MONTH(F60),CONCATENATE("0",MONTH(F60)))))</f>
        <v>2013.07</v>
      </c>
      <c r="H60" s="7" t="str">
        <f>IF(F60="","Falta Pagar","Já Pago")</f>
        <v>Já Pago</v>
      </c>
      <c r="I60" s="24">
        <v>41486</v>
      </c>
      <c r="J60" s="29" t="str">
        <f>CONCATENATE(YEAR(I60),".",IF(MONTH(I60)&gt;9,MONTH(I60),CONCATENATE("0",MONTH(I60))))</f>
        <v>2013.07</v>
      </c>
      <c r="K60" s="8" t="s">
        <v>17</v>
      </c>
      <c r="L60" s="9" t="s">
        <v>18</v>
      </c>
      <c r="M60" s="9" t="s">
        <v>60</v>
      </c>
      <c r="N60" s="14" t="s">
        <v>61</v>
      </c>
      <c r="O60" s="11">
        <v>5</v>
      </c>
      <c r="P60" s="18" t="s">
        <v>62</v>
      </c>
      <c r="Q60" s="6" t="s">
        <v>368</v>
      </c>
      <c r="R60" s="12">
        <v>20</v>
      </c>
      <c r="S60" s="12">
        <f>R60*O60</f>
        <v>100</v>
      </c>
    </row>
    <row r="61" spans="1:19" x14ac:dyDescent="0.2">
      <c r="A61" s="47" t="s">
        <v>83</v>
      </c>
      <c r="B61" s="71"/>
      <c r="C61" s="24">
        <v>41487</v>
      </c>
      <c r="D61" s="24">
        <v>41487</v>
      </c>
      <c r="E61" s="7" t="str">
        <f t="shared" ref="E61:E67" si="25">IF(D61="","Falta Entregar","Já Entregue")</f>
        <v>Já Entregue</v>
      </c>
      <c r="F61" s="24">
        <v>41487</v>
      </c>
      <c r="G61" s="30" t="str">
        <f t="shared" ref="G61:G67" si="26">IF(F61="","Não Pago",CONCATENATE(YEAR(F61),".",IF(MONTH(F61)&gt;9,MONTH(F61),CONCATENATE("0",MONTH(F61)))))</f>
        <v>2013.08</v>
      </c>
      <c r="H61" s="7" t="str">
        <f t="shared" ref="H61:H67" si="27">IF(F61="","Falta Pagar","Já Pago")</f>
        <v>Já Pago</v>
      </c>
      <c r="I61" s="24">
        <v>41487</v>
      </c>
      <c r="J61" s="29" t="str">
        <f t="shared" ref="J61:J67" si="28">CONCATENATE(YEAR(I61),".",IF(MONTH(I61)&gt;9,MONTH(I61),CONCATENATE("0",MONTH(I61))))</f>
        <v>2013.08</v>
      </c>
      <c r="K61" s="8" t="s">
        <v>17</v>
      </c>
      <c r="L61" s="21" t="s">
        <v>84</v>
      </c>
      <c r="M61" s="9" t="s">
        <v>155</v>
      </c>
      <c r="N61" s="10" t="s">
        <v>165</v>
      </c>
      <c r="O61" s="11">
        <v>1</v>
      </c>
      <c r="P61" s="11" t="s">
        <v>32</v>
      </c>
      <c r="Q61" s="6" t="s">
        <v>166</v>
      </c>
      <c r="R61" s="12">
        <v>15</v>
      </c>
      <c r="S61" s="12">
        <f t="shared" ref="S61:S67" si="29">R61*O61</f>
        <v>15</v>
      </c>
    </row>
    <row r="62" spans="1:19" x14ac:dyDescent="0.2">
      <c r="A62" s="47" t="s">
        <v>83</v>
      </c>
      <c r="B62" s="71"/>
      <c r="C62" s="24">
        <v>41487</v>
      </c>
      <c r="D62" s="24">
        <v>41487</v>
      </c>
      <c r="E62" s="7" t="str">
        <f t="shared" si="25"/>
        <v>Já Entregue</v>
      </c>
      <c r="F62" s="24">
        <v>41487</v>
      </c>
      <c r="G62" s="30" t="str">
        <f t="shared" si="26"/>
        <v>2013.08</v>
      </c>
      <c r="H62" s="7" t="str">
        <f t="shared" si="27"/>
        <v>Já Pago</v>
      </c>
      <c r="I62" s="24">
        <v>41487</v>
      </c>
      <c r="J62" s="29" t="str">
        <f t="shared" si="28"/>
        <v>2013.08</v>
      </c>
      <c r="K62" s="8" t="s">
        <v>17</v>
      </c>
      <c r="L62" s="21" t="s">
        <v>84</v>
      </c>
      <c r="M62" s="9" t="s">
        <v>155</v>
      </c>
      <c r="N62" s="10" t="s">
        <v>165</v>
      </c>
      <c r="O62" s="11">
        <v>2</v>
      </c>
      <c r="P62" s="11" t="s">
        <v>32</v>
      </c>
      <c r="Q62" s="6" t="s">
        <v>164</v>
      </c>
      <c r="R62" s="12">
        <v>6</v>
      </c>
      <c r="S62" s="12">
        <f t="shared" si="29"/>
        <v>12</v>
      </c>
    </row>
    <row r="63" spans="1:19" x14ac:dyDescent="0.2">
      <c r="A63" s="47" t="s">
        <v>83</v>
      </c>
      <c r="B63" s="71"/>
      <c r="C63" s="24">
        <v>41487</v>
      </c>
      <c r="D63" s="24">
        <v>41487</v>
      </c>
      <c r="E63" s="7" t="str">
        <f t="shared" si="25"/>
        <v>Já Entregue</v>
      </c>
      <c r="F63" s="24">
        <v>41487</v>
      </c>
      <c r="G63" s="30" t="str">
        <f t="shared" si="26"/>
        <v>2013.08</v>
      </c>
      <c r="H63" s="7" t="str">
        <f t="shared" si="27"/>
        <v>Já Pago</v>
      </c>
      <c r="I63" s="24">
        <v>41487</v>
      </c>
      <c r="J63" s="29" t="str">
        <f t="shared" si="28"/>
        <v>2013.08</v>
      </c>
      <c r="K63" s="8" t="s">
        <v>17</v>
      </c>
      <c r="L63" s="21" t="s">
        <v>84</v>
      </c>
      <c r="M63" s="9" t="s">
        <v>155</v>
      </c>
      <c r="N63" s="10" t="s">
        <v>165</v>
      </c>
      <c r="O63" s="11">
        <v>1</v>
      </c>
      <c r="P63" s="11" t="s">
        <v>32</v>
      </c>
      <c r="Q63" s="6" t="s">
        <v>163</v>
      </c>
      <c r="R63" s="12">
        <v>45</v>
      </c>
      <c r="S63" s="12">
        <f t="shared" si="29"/>
        <v>45</v>
      </c>
    </row>
    <row r="64" spans="1:19" x14ac:dyDescent="0.2">
      <c r="A64" s="47" t="s">
        <v>83</v>
      </c>
      <c r="B64" s="71"/>
      <c r="C64" s="24">
        <v>41487</v>
      </c>
      <c r="D64" s="24">
        <v>41487</v>
      </c>
      <c r="E64" s="7" t="str">
        <f t="shared" si="25"/>
        <v>Já Entregue</v>
      </c>
      <c r="F64" s="24">
        <v>41487</v>
      </c>
      <c r="G64" s="30" t="str">
        <f t="shared" si="26"/>
        <v>2013.08</v>
      </c>
      <c r="H64" s="7" t="str">
        <f t="shared" si="27"/>
        <v>Já Pago</v>
      </c>
      <c r="I64" s="24">
        <v>41487</v>
      </c>
      <c r="J64" s="29" t="str">
        <f t="shared" si="28"/>
        <v>2013.08</v>
      </c>
      <c r="K64" s="8" t="s">
        <v>17</v>
      </c>
      <c r="L64" s="21" t="s">
        <v>84</v>
      </c>
      <c r="M64" s="9" t="s">
        <v>155</v>
      </c>
      <c r="N64" s="10" t="s">
        <v>165</v>
      </c>
      <c r="O64" s="11">
        <v>1</v>
      </c>
      <c r="P64" s="11" t="s">
        <v>32</v>
      </c>
      <c r="Q64" s="6" t="s">
        <v>162</v>
      </c>
      <c r="R64" s="12">
        <v>25</v>
      </c>
      <c r="S64" s="12">
        <f t="shared" si="29"/>
        <v>25</v>
      </c>
    </row>
    <row r="65" spans="1:19" x14ac:dyDescent="0.2">
      <c r="A65" s="47" t="s">
        <v>83</v>
      </c>
      <c r="B65" s="71"/>
      <c r="C65" s="24">
        <v>41487</v>
      </c>
      <c r="D65" s="24">
        <v>41487</v>
      </c>
      <c r="E65" s="7" t="str">
        <f t="shared" si="25"/>
        <v>Já Entregue</v>
      </c>
      <c r="F65" s="24">
        <v>41487</v>
      </c>
      <c r="G65" s="30" t="str">
        <f t="shared" si="26"/>
        <v>2013.08</v>
      </c>
      <c r="H65" s="7" t="str">
        <f t="shared" si="27"/>
        <v>Já Pago</v>
      </c>
      <c r="I65" s="24">
        <v>41487</v>
      </c>
      <c r="J65" s="29" t="str">
        <f t="shared" si="28"/>
        <v>2013.08</v>
      </c>
      <c r="K65" s="8" t="s">
        <v>17</v>
      </c>
      <c r="L65" s="21" t="s">
        <v>84</v>
      </c>
      <c r="M65" s="9" t="s">
        <v>156</v>
      </c>
      <c r="N65" s="10" t="s">
        <v>159</v>
      </c>
      <c r="O65" s="11">
        <v>8</v>
      </c>
      <c r="P65" s="11" t="s">
        <v>160</v>
      </c>
      <c r="Q65" s="6" t="s">
        <v>161</v>
      </c>
      <c r="R65" s="12">
        <v>11</v>
      </c>
      <c r="S65" s="12">
        <f t="shared" si="29"/>
        <v>88</v>
      </c>
    </row>
    <row r="66" spans="1:19" x14ac:dyDescent="0.2">
      <c r="A66" s="47" t="s">
        <v>83</v>
      </c>
      <c r="B66" s="71"/>
      <c r="C66" s="24">
        <v>41487</v>
      </c>
      <c r="D66" s="24">
        <v>41487</v>
      </c>
      <c r="E66" s="7" t="str">
        <f t="shared" si="25"/>
        <v>Já Entregue</v>
      </c>
      <c r="F66" s="24">
        <v>41487</v>
      </c>
      <c r="G66" s="30" t="str">
        <f t="shared" si="26"/>
        <v>2013.08</v>
      </c>
      <c r="H66" s="7" t="str">
        <f t="shared" si="27"/>
        <v>Já Pago</v>
      </c>
      <c r="I66" s="24">
        <v>41487</v>
      </c>
      <c r="J66" s="29" t="str">
        <f t="shared" si="28"/>
        <v>2013.08</v>
      </c>
      <c r="K66" s="8" t="s">
        <v>17</v>
      </c>
      <c r="L66" s="21" t="s">
        <v>84</v>
      </c>
      <c r="M66" s="9" t="s">
        <v>156</v>
      </c>
      <c r="N66" s="10" t="s">
        <v>87</v>
      </c>
      <c r="O66" s="11">
        <v>15</v>
      </c>
      <c r="P66" s="11" t="s">
        <v>160</v>
      </c>
      <c r="Q66" s="6" t="s">
        <v>87</v>
      </c>
      <c r="R66" s="12">
        <v>4.5</v>
      </c>
      <c r="S66" s="12">
        <f t="shared" si="29"/>
        <v>67.5</v>
      </c>
    </row>
    <row r="67" spans="1:19" x14ac:dyDescent="0.2">
      <c r="A67" s="47" t="s">
        <v>83</v>
      </c>
      <c r="B67" s="71"/>
      <c r="C67" s="24">
        <v>41487</v>
      </c>
      <c r="D67" s="24">
        <v>41487</v>
      </c>
      <c r="E67" s="7" t="str">
        <f t="shared" si="25"/>
        <v>Já Entregue</v>
      </c>
      <c r="F67" s="24">
        <v>41487</v>
      </c>
      <c r="G67" s="30" t="str">
        <f t="shared" si="26"/>
        <v>2013.08</v>
      </c>
      <c r="H67" s="7" t="str">
        <f t="shared" si="27"/>
        <v>Já Pago</v>
      </c>
      <c r="I67" s="24">
        <v>41487</v>
      </c>
      <c r="J67" s="29" t="str">
        <f t="shared" si="28"/>
        <v>2013.08</v>
      </c>
      <c r="K67" s="8" t="s">
        <v>17</v>
      </c>
      <c r="L67" s="21" t="s">
        <v>18</v>
      </c>
      <c r="M67" s="9" t="s">
        <v>157</v>
      </c>
      <c r="N67" s="10" t="s">
        <v>158</v>
      </c>
      <c r="O67" s="11">
        <v>150</v>
      </c>
      <c r="P67" s="11" t="s">
        <v>80</v>
      </c>
      <c r="Q67" s="6" t="s">
        <v>158</v>
      </c>
      <c r="R67" s="12">
        <v>0.18</v>
      </c>
      <c r="S67" s="12">
        <f t="shared" si="29"/>
        <v>27</v>
      </c>
    </row>
    <row r="68" spans="1:19" x14ac:dyDescent="0.2">
      <c r="A68" s="47" t="s">
        <v>83</v>
      </c>
      <c r="B68" s="71"/>
      <c r="C68" s="24">
        <v>41487</v>
      </c>
      <c r="D68" s="24">
        <v>41487</v>
      </c>
      <c r="E68" s="7" t="str">
        <f t="shared" ref="E68:E80" si="30">IF(D68="","Falta Entregar","Já Entregue")</f>
        <v>Já Entregue</v>
      </c>
      <c r="F68" s="24">
        <v>41487</v>
      </c>
      <c r="G68" s="30" t="str">
        <f t="shared" ref="G68:G80" si="31">IF(F68="","Não Pago",CONCATENATE(YEAR(F68),".",IF(MONTH(F68)&gt;9,MONTH(F68),CONCATENATE("0",MONTH(F68)))))</f>
        <v>2013.08</v>
      </c>
      <c r="H68" s="7" t="str">
        <f t="shared" ref="H68:H80" si="32">IF(F68="","Falta Pagar","Já Pago")</f>
        <v>Já Pago</v>
      </c>
      <c r="I68" s="24">
        <v>41487</v>
      </c>
      <c r="J68" s="29" t="str">
        <f t="shared" ref="J68:J80" si="33">CONCATENATE(YEAR(I68),".",IF(MONTH(I68)&gt;9,MONTH(I68),CONCATENATE("0",MONTH(I68))))</f>
        <v>2013.08</v>
      </c>
      <c r="K68" s="8" t="s">
        <v>17</v>
      </c>
      <c r="L68" s="21" t="s">
        <v>207</v>
      </c>
      <c r="M68" s="9" t="s">
        <v>317</v>
      </c>
      <c r="N68" s="10" t="s">
        <v>208</v>
      </c>
      <c r="O68" s="11">
        <v>1</v>
      </c>
      <c r="P68" s="11" t="s">
        <v>27</v>
      </c>
      <c r="Q68" s="6" t="s">
        <v>213</v>
      </c>
      <c r="R68" s="12">
        <v>180</v>
      </c>
      <c r="S68" s="12">
        <f t="shared" ref="S68:S79" si="34">R68*O68</f>
        <v>180</v>
      </c>
    </row>
    <row r="69" spans="1:19" x14ac:dyDescent="0.2">
      <c r="A69" s="6" t="s">
        <v>182</v>
      </c>
      <c r="B69" s="70"/>
      <c r="C69" s="24" t="s">
        <v>181</v>
      </c>
      <c r="D69" s="24">
        <v>41488</v>
      </c>
      <c r="E69" s="7" t="str">
        <f t="shared" si="30"/>
        <v>Já Entregue</v>
      </c>
      <c r="F69" s="24">
        <v>41488</v>
      </c>
      <c r="G69" s="30" t="str">
        <f t="shared" si="31"/>
        <v>2013.08</v>
      </c>
      <c r="H69" s="7" t="str">
        <f t="shared" si="32"/>
        <v>Já Pago</v>
      </c>
      <c r="I69" s="24">
        <v>41488</v>
      </c>
      <c r="J69" s="29" t="str">
        <f t="shared" si="33"/>
        <v>2013.08</v>
      </c>
      <c r="K69" s="8" t="s">
        <v>17</v>
      </c>
      <c r="L69" s="21" t="s">
        <v>18</v>
      </c>
      <c r="M69" s="9" t="s">
        <v>60</v>
      </c>
      <c r="N69" s="10" t="s">
        <v>61</v>
      </c>
      <c r="O69" s="11">
        <v>5</v>
      </c>
      <c r="P69" s="11" t="s">
        <v>62</v>
      </c>
      <c r="Q69" s="6" t="s">
        <v>368</v>
      </c>
      <c r="R69" s="12">
        <v>21</v>
      </c>
      <c r="S69" s="12">
        <f t="shared" si="34"/>
        <v>105</v>
      </c>
    </row>
    <row r="70" spans="1:19" x14ac:dyDescent="0.2">
      <c r="A70" s="6" t="s">
        <v>205</v>
      </c>
      <c r="B70" s="70"/>
      <c r="C70" s="24">
        <v>41491</v>
      </c>
      <c r="D70" s="24">
        <v>41491</v>
      </c>
      <c r="E70" s="7" t="str">
        <f t="shared" si="30"/>
        <v>Já Entregue</v>
      </c>
      <c r="F70" s="24">
        <v>41491</v>
      </c>
      <c r="G70" s="30" t="str">
        <f t="shared" si="31"/>
        <v>2013.08</v>
      </c>
      <c r="H70" s="7" t="str">
        <f t="shared" si="32"/>
        <v>Já Pago</v>
      </c>
      <c r="I70" s="24">
        <v>41491</v>
      </c>
      <c r="J70" s="29" t="str">
        <f t="shared" si="33"/>
        <v>2013.08</v>
      </c>
      <c r="K70" s="8" t="s">
        <v>17</v>
      </c>
      <c r="L70" s="21" t="s">
        <v>18</v>
      </c>
      <c r="M70" s="9" t="s">
        <v>157</v>
      </c>
      <c r="N70" s="10" t="s">
        <v>158</v>
      </c>
      <c r="O70" s="11">
        <v>420</v>
      </c>
      <c r="P70" s="11" t="s">
        <v>80</v>
      </c>
      <c r="Q70" s="6" t="s">
        <v>158</v>
      </c>
      <c r="R70" s="12">
        <v>0.16</v>
      </c>
      <c r="S70" s="12">
        <f t="shared" si="34"/>
        <v>67.2</v>
      </c>
    </row>
    <row r="71" spans="1:19" x14ac:dyDescent="0.2">
      <c r="A71" s="6" t="s">
        <v>206</v>
      </c>
      <c r="B71" s="70"/>
      <c r="C71" s="24">
        <v>41491</v>
      </c>
      <c r="D71" s="24">
        <v>41491</v>
      </c>
      <c r="E71" s="7" t="str">
        <f t="shared" si="30"/>
        <v>Já Entregue</v>
      </c>
      <c r="F71" s="24">
        <v>41491</v>
      </c>
      <c r="G71" s="30" t="str">
        <f t="shared" si="31"/>
        <v>2013.08</v>
      </c>
      <c r="H71" s="7" t="str">
        <f t="shared" si="32"/>
        <v>Já Pago</v>
      </c>
      <c r="I71" s="24">
        <v>41491</v>
      </c>
      <c r="J71" s="29" t="str">
        <f t="shared" si="33"/>
        <v>2013.08</v>
      </c>
      <c r="K71" s="8" t="s">
        <v>17</v>
      </c>
      <c r="L71" s="21" t="s">
        <v>18</v>
      </c>
      <c r="M71" s="9" t="s">
        <v>60</v>
      </c>
      <c r="N71" s="10" t="s">
        <v>61</v>
      </c>
      <c r="O71" s="11">
        <v>5</v>
      </c>
      <c r="P71" s="11" t="s">
        <v>62</v>
      </c>
      <c r="Q71" s="6" t="s">
        <v>368</v>
      </c>
      <c r="R71" s="12">
        <v>21</v>
      </c>
      <c r="S71" s="12">
        <f t="shared" si="34"/>
        <v>105</v>
      </c>
    </row>
    <row r="72" spans="1:19" x14ac:dyDescent="0.2">
      <c r="A72" s="47" t="s">
        <v>83</v>
      </c>
      <c r="B72" s="71"/>
      <c r="C72" s="24">
        <v>41491</v>
      </c>
      <c r="D72" s="24">
        <v>41491</v>
      </c>
      <c r="E72" s="7" t="str">
        <f t="shared" si="30"/>
        <v>Já Entregue</v>
      </c>
      <c r="F72" s="24">
        <v>41491</v>
      </c>
      <c r="G72" s="30" t="str">
        <f t="shared" si="31"/>
        <v>2013.08</v>
      </c>
      <c r="H72" s="7" t="str">
        <f t="shared" si="32"/>
        <v>Já Pago</v>
      </c>
      <c r="I72" s="24">
        <v>41491</v>
      </c>
      <c r="J72" s="29" t="str">
        <f t="shared" si="33"/>
        <v>2013.08</v>
      </c>
      <c r="K72" s="8" t="s">
        <v>17</v>
      </c>
      <c r="L72" s="21" t="s">
        <v>84</v>
      </c>
      <c r="M72" s="9" t="s">
        <v>209</v>
      </c>
      <c r="N72" s="10" t="s">
        <v>210</v>
      </c>
      <c r="O72" s="11">
        <v>110</v>
      </c>
      <c r="P72" s="11" t="s">
        <v>32</v>
      </c>
      <c r="Q72" s="6" t="s">
        <v>211</v>
      </c>
      <c r="R72" s="12">
        <v>1.4</v>
      </c>
      <c r="S72" s="12">
        <f t="shared" si="34"/>
        <v>154</v>
      </c>
    </row>
    <row r="73" spans="1:19" x14ac:dyDescent="0.2">
      <c r="A73" s="47" t="s">
        <v>83</v>
      </c>
      <c r="B73" s="71"/>
      <c r="C73" s="24">
        <v>41491</v>
      </c>
      <c r="D73" s="24">
        <v>41491</v>
      </c>
      <c r="E73" s="7" t="str">
        <f t="shared" si="30"/>
        <v>Já Entregue</v>
      </c>
      <c r="F73" s="24">
        <v>41491</v>
      </c>
      <c r="G73" s="30" t="str">
        <f t="shared" si="31"/>
        <v>2013.08</v>
      </c>
      <c r="H73" s="7" t="str">
        <f t="shared" si="32"/>
        <v>Já Pago</v>
      </c>
      <c r="I73" s="24">
        <v>41491</v>
      </c>
      <c r="J73" s="29" t="str">
        <f t="shared" si="33"/>
        <v>2013.08</v>
      </c>
      <c r="K73" s="8" t="s">
        <v>17</v>
      </c>
      <c r="L73" s="21" t="s">
        <v>84</v>
      </c>
      <c r="M73" s="9" t="s">
        <v>155</v>
      </c>
      <c r="N73" s="10" t="s">
        <v>165</v>
      </c>
      <c r="O73" s="11">
        <v>1</v>
      </c>
      <c r="P73" s="11" t="s">
        <v>32</v>
      </c>
      <c r="Q73" s="6" t="s">
        <v>163</v>
      </c>
      <c r="R73" s="12">
        <v>30</v>
      </c>
      <c r="S73" s="12">
        <f t="shared" si="34"/>
        <v>30</v>
      </c>
    </row>
    <row r="74" spans="1:19" x14ac:dyDescent="0.2">
      <c r="A74" s="6" t="s">
        <v>182</v>
      </c>
      <c r="B74" s="70"/>
      <c r="C74" s="24">
        <v>41492</v>
      </c>
      <c r="D74" s="24">
        <v>41492</v>
      </c>
      <c r="E74" s="7" t="str">
        <f t="shared" si="30"/>
        <v>Já Entregue</v>
      </c>
      <c r="F74" s="24">
        <v>41492</v>
      </c>
      <c r="G74" s="30" t="str">
        <f t="shared" si="31"/>
        <v>2013.08</v>
      </c>
      <c r="H74" s="7" t="str">
        <f t="shared" si="32"/>
        <v>Já Pago</v>
      </c>
      <c r="I74" s="24">
        <v>41492</v>
      </c>
      <c r="J74" s="29" t="str">
        <f t="shared" si="33"/>
        <v>2013.08</v>
      </c>
      <c r="K74" s="8" t="s">
        <v>17</v>
      </c>
      <c r="L74" s="21" t="s">
        <v>18</v>
      </c>
      <c r="M74" s="9" t="s">
        <v>60</v>
      </c>
      <c r="N74" s="10" t="s">
        <v>61</v>
      </c>
      <c r="O74" s="11">
        <v>5</v>
      </c>
      <c r="P74" s="11" t="s">
        <v>62</v>
      </c>
      <c r="Q74" s="6" t="s">
        <v>368</v>
      </c>
      <c r="R74" s="12">
        <v>21</v>
      </c>
      <c r="S74" s="12">
        <f t="shared" si="34"/>
        <v>105</v>
      </c>
    </row>
    <row r="75" spans="1:19" x14ac:dyDescent="0.2">
      <c r="A75" s="47" t="s">
        <v>83</v>
      </c>
      <c r="B75" s="71"/>
      <c r="C75" s="24">
        <v>41493</v>
      </c>
      <c r="D75" s="24">
        <v>41494</v>
      </c>
      <c r="E75" s="7" t="str">
        <f t="shared" si="30"/>
        <v>Já Entregue</v>
      </c>
      <c r="F75" s="24">
        <v>41493</v>
      </c>
      <c r="G75" s="30" t="str">
        <f t="shared" si="31"/>
        <v>2013.08</v>
      </c>
      <c r="H75" s="7" t="str">
        <f t="shared" si="32"/>
        <v>Já Pago</v>
      </c>
      <c r="I75" s="24">
        <v>41493</v>
      </c>
      <c r="J75" s="29" t="str">
        <f t="shared" si="33"/>
        <v>2013.08</v>
      </c>
      <c r="K75" s="8" t="s">
        <v>17</v>
      </c>
      <c r="L75" s="21" t="s">
        <v>207</v>
      </c>
      <c r="M75" s="9" t="s">
        <v>318</v>
      </c>
      <c r="N75" s="10" t="s">
        <v>212</v>
      </c>
      <c r="O75" s="11">
        <v>1</v>
      </c>
      <c r="P75" s="11" t="s">
        <v>27</v>
      </c>
      <c r="Q75" s="6" t="s">
        <v>214</v>
      </c>
      <c r="R75" s="12">
        <v>144</v>
      </c>
      <c r="S75" s="12">
        <f t="shared" si="34"/>
        <v>144</v>
      </c>
    </row>
    <row r="76" spans="1:19" x14ac:dyDescent="0.2">
      <c r="A76" s="6" t="s">
        <v>59</v>
      </c>
      <c r="B76" s="70"/>
      <c r="C76" s="24">
        <v>41494</v>
      </c>
      <c r="D76" s="24">
        <v>41494</v>
      </c>
      <c r="E76" s="7" t="str">
        <f t="shared" si="30"/>
        <v>Já Entregue</v>
      </c>
      <c r="F76" s="24">
        <v>41494</v>
      </c>
      <c r="G76" s="30" t="str">
        <f t="shared" si="31"/>
        <v>2013.08</v>
      </c>
      <c r="H76" s="7" t="str">
        <f t="shared" si="32"/>
        <v>Já Pago</v>
      </c>
      <c r="I76" s="24">
        <v>41494</v>
      </c>
      <c r="J76" s="29" t="str">
        <f t="shared" si="33"/>
        <v>2013.08</v>
      </c>
      <c r="K76" s="8" t="s">
        <v>17</v>
      </c>
      <c r="L76" s="9" t="s">
        <v>191</v>
      </c>
      <c r="M76" s="9" t="s">
        <v>215</v>
      </c>
      <c r="N76" s="14" t="s">
        <v>216</v>
      </c>
      <c r="O76" s="11">
        <v>3</v>
      </c>
      <c r="P76" s="18" t="s">
        <v>217</v>
      </c>
      <c r="Q76" s="14" t="s">
        <v>218</v>
      </c>
      <c r="R76" s="12">
        <v>8</v>
      </c>
      <c r="S76" s="12">
        <f t="shared" si="34"/>
        <v>24</v>
      </c>
    </row>
    <row r="77" spans="1:19" x14ac:dyDescent="0.2">
      <c r="A77" s="6" t="s">
        <v>59</v>
      </c>
      <c r="B77" s="70"/>
      <c r="C77" s="24">
        <v>41494</v>
      </c>
      <c r="D77" s="24">
        <v>41494</v>
      </c>
      <c r="E77" s="7" t="str">
        <f t="shared" si="30"/>
        <v>Já Entregue</v>
      </c>
      <c r="F77" s="24">
        <v>41494</v>
      </c>
      <c r="G77" s="30" t="str">
        <f t="shared" si="31"/>
        <v>2013.08</v>
      </c>
      <c r="H77" s="7" t="str">
        <f t="shared" si="32"/>
        <v>Já Pago</v>
      </c>
      <c r="I77" s="24">
        <v>41494</v>
      </c>
      <c r="J77" s="29" t="str">
        <f t="shared" si="33"/>
        <v>2013.08</v>
      </c>
      <c r="K77" s="8" t="s">
        <v>17</v>
      </c>
      <c r="L77" s="9" t="s">
        <v>18</v>
      </c>
      <c r="M77" s="9" t="s">
        <v>623</v>
      </c>
      <c r="N77" s="14" t="s">
        <v>219</v>
      </c>
      <c r="O77" s="11">
        <v>1</v>
      </c>
      <c r="P77" s="18" t="s">
        <v>80</v>
      </c>
      <c r="Q77" s="14" t="s">
        <v>220</v>
      </c>
      <c r="R77" s="12">
        <v>4</v>
      </c>
      <c r="S77" s="12">
        <f t="shared" si="34"/>
        <v>4</v>
      </c>
    </row>
    <row r="78" spans="1:19" x14ac:dyDescent="0.2">
      <c r="A78" s="6" t="s">
        <v>59</v>
      </c>
      <c r="B78" s="70"/>
      <c r="C78" s="24">
        <v>41494</v>
      </c>
      <c r="D78" s="24">
        <v>41494</v>
      </c>
      <c r="E78" s="7" t="str">
        <f t="shared" si="30"/>
        <v>Já Entregue</v>
      </c>
      <c r="F78" s="24">
        <v>41494</v>
      </c>
      <c r="G78" s="30" t="str">
        <f t="shared" si="31"/>
        <v>2013.08</v>
      </c>
      <c r="H78" s="7" t="str">
        <f t="shared" si="32"/>
        <v>Já Pago</v>
      </c>
      <c r="I78" s="24">
        <v>41494</v>
      </c>
      <c r="J78" s="29" t="str">
        <f t="shared" si="33"/>
        <v>2013.08</v>
      </c>
      <c r="K78" s="8" t="s">
        <v>17</v>
      </c>
      <c r="L78" s="9" t="s">
        <v>18</v>
      </c>
      <c r="M78" s="9" t="s">
        <v>520</v>
      </c>
      <c r="N78" s="14" t="s">
        <v>221</v>
      </c>
      <c r="O78" s="11">
        <v>1</v>
      </c>
      <c r="P78" s="18" t="s">
        <v>80</v>
      </c>
      <c r="Q78" s="14" t="s">
        <v>222</v>
      </c>
      <c r="R78" s="12">
        <v>8</v>
      </c>
      <c r="S78" s="12">
        <f t="shared" si="34"/>
        <v>8</v>
      </c>
    </row>
    <row r="79" spans="1:19" x14ac:dyDescent="0.2">
      <c r="A79" s="6" t="s">
        <v>34</v>
      </c>
      <c r="B79" s="70"/>
      <c r="C79" s="24">
        <v>41494</v>
      </c>
      <c r="D79" s="24">
        <v>41494</v>
      </c>
      <c r="E79" s="7" t="str">
        <f t="shared" si="30"/>
        <v>Já Entregue</v>
      </c>
      <c r="F79" s="24">
        <v>41494</v>
      </c>
      <c r="G79" s="30" t="str">
        <f t="shared" si="31"/>
        <v>2013.08</v>
      </c>
      <c r="H79" s="7" t="str">
        <f t="shared" si="32"/>
        <v>Já Pago</v>
      </c>
      <c r="I79" s="24">
        <v>41494</v>
      </c>
      <c r="J79" s="29" t="str">
        <f t="shared" si="33"/>
        <v>2013.08</v>
      </c>
      <c r="K79" s="8" t="s">
        <v>17</v>
      </c>
      <c r="L79" s="9" t="s">
        <v>18</v>
      </c>
      <c r="M79" s="9" t="s">
        <v>21</v>
      </c>
      <c r="N79" s="10" t="s">
        <v>35</v>
      </c>
      <c r="O79" s="11">
        <v>15</v>
      </c>
      <c r="P79" s="11" t="s">
        <v>22</v>
      </c>
      <c r="Q79" s="6" t="s">
        <v>36</v>
      </c>
      <c r="R79" s="12">
        <v>20</v>
      </c>
      <c r="S79" s="12">
        <f t="shared" si="34"/>
        <v>300</v>
      </c>
    </row>
    <row r="80" spans="1:19" x14ac:dyDescent="0.2">
      <c r="A80" s="6" t="s">
        <v>223</v>
      </c>
      <c r="B80" s="70"/>
      <c r="C80" s="24">
        <v>41494</v>
      </c>
      <c r="D80" s="24">
        <v>41494</v>
      </c>
      <c r="E80" s="7" t="str">
        <f t="shared" si="30"/>
        <v>Já Entregue</v>
      </c>
      <c r="F80" s="24">
        <v>41494</v>
      </c>
      <c r="G80" s="30" t="str">
        <f t="shared" si="31"/>
        <v>2013.08</v>
      </c>
      <c r="H80" s="7" t="str">
        <f t="shared" si="32"/>
        <v>Já Pago</v>
      </c>
      <c r="I80" s="24">
        <v>41494</v>
      </c>
      <c r="J80" s="29" t="str">
        <f t="shared" si="33"/>
        <v>2013.08</v>
      </c>
      <c r="K80" s="8" t="s">
        <v>17</v>
      </c>
      <c r="L80" s="9" t="s">
        <v>169</v>
      </c>
      <c r="M80" s="9" t="s">
        <v>224</v>
      </c>
      <c r="N80" s="10" t="s">
        <v>231</v>
      </c>
      <c r="O80" s="11">
        <v>1</v>
      </c>
      <c r="P80" s="11" t="s">
        <v>80</v>
      </c>
      <c r="Q80" s="6" t="s">
        <v>227</v>
      </c>
      <c r="R80" s="12">
        <v>14.9</v>
      </c>
      <c r="S80" s="12">
        <f>(R80*O80) / 1.12758</f>
        <v>13.214140016672875</v>
      </c>
    </row>
    <row r="81" spans="1:19" x14ac:dyDescent="0.2">
      <c r="A81" s="6" t="s">
        <v>223</v>
      </c>
      <c r="B81" s="70"/>
      <c r="C81" s="24">
        <v>41494</v>
      </c>
      <c r="D81" s="24">
        <v>41494</v>
      </c>
      <c r="E81" s="7" t="str">
        <f t="shared" ref="E81:E139" si="35">IF(D81="","Falta Entregar","Já Entregue")</f>
        <v>Já Entregue</v>
      </c>
      <c r="F81" s="24">
        <v>41494</v>
      </c>
      <c r="G81" s="30" t="str">
        <f t="shared" ref="G81:G139" si="36">IF(F81="","Não Pago",CONCATENATE(YEAR(F81),".",IF(MONTH(F81)&gt;9,MONTH(F81),CONCATENATE("0",MONTH(F81)))))</f>
        <v>2013.08</v>
      </c>
      <c r="H81" s="7" t="str">
        <f t="shared" ref="H81:H139" si="37">IF(F81="","Falta Pagar","Já Pago")</f>
        <v>Já Pago</v>
      </c>
      <c r="I81" s="24">
        <v>41494</v>
      </c>
      <c r="J81" s="29" t="str">
        <f t="shared" ref="J81:J139" si="38">CONCATENATE(YEAR(I81),".",IF(MONTH(I81)&gt;9,MONTH(I81),CONCATENATE("0",MONTH(I81))))</f>
        <v>2013.08</v>
      </c>
      <c r="K81" s="8" t="s">
        <v>17</v>
      </c>
      <c r="L81" s="9" t="s">
        <v>169</v>
      </c>
      <c r="M81" s="9" t="s">
        <v>224</v>
      </c>
      <c r="N81" s="10" t="s">
        <v>231</v>
      </c>
      <c r="O81" s="11">
        <v>1</v>
      </c>
      <c r="P81" s="11" t="s">
        <v>80</v>
      </c>
      <c r="Q81" s="6" t="s">
        <v>226</v>
      </c>
      <c r="R81" s="12">
        <v>6.9</v>
      </c>
      <c r="S81" s="12">
        <f t="shared" ref="S81:S139" si="39">(R81*O81) / 1.12758</f>
        <v>6.11929973926462</v>
      </c>
    </row>
    <row r="82" spans="1:19" x14ac:dyDescent="0.2">
      <c r="A82" s="6" t="s">
        <v>223</v>
      </c>
      <c r="B82" s="70"/>
      <c r="C82" s="24">
        <v>41494</v>
      </c>
      <c r="D82" s="24">
        <v>41494</v>
      </c>
      <c r="E82" s="7" t="str">
        <f t="shared" si="35"/>
        <v>Já Entregue</v>
      </c>
      <c r="F82" s="24">
        <v>41494</v>
      </c>
      <c r="G82" s="30" t="str">
        <f t="shared" si="36"/>
        <v>2013.08</v>
      </c>
      <c r="H82" s="7" t="str">
        <f t="shared" si="37"/>
        <v>Já Pago</v>
      </c>
      <c r="I82" s="24">
        <v>41494</v>
      </c>
      <c r="J82" s="29" t="str">
        <f t="shared" si="38"/>
        <v>2013.08</v>
      </c>
      <c r="K82" s="8" t="s">
        <v>17</v>
      </c>
      <c r="L82" s="9" t="s">
        <v>169</v>
      </c>
      <c r="M82" s="9" t="s">
        <v>224</v>
      </c>
      <c r="N82" s="10" t="s">
        <v>231</v>
      </c>
      <c r="O82" s="11">
        <v>6</v>
      </c>
      <c r="P82" s="11" t="s">
        <v>80</v>
      </c>
      <c r="Q82" s="6" t="s">
        <v>228</v>
      </c>
      <c r="R82" s="12">
        <v>0.5</v>
      </c>
      <c r="S82" s="12">
        <f t="shared" si="39"/>
        <v>2.6605651040280955</v>
      </c>
    </row>
    <row r="83" spans="1:19" x14ac:dyDescent="0.2">
      <c r="A83" s="6" t="s">
        <v>223</v>
      </c>
      <c r="B83" s="70"/>
      <c r="C83" s="24">
        <v>41494</v>
      </c>
      <c r="D83" s="24">
        <v>41494</v>
      </c>
      <c r="E83" s="7" t="str">
        <f t="shared" si="35"/>
        <v>Já Entregue</v>
      </c>
      <c r="F83" s="24">
        <v>41494</v>
      </c>
      <c r="G83" s="30" t="str">
        <f t="shared" si="36"/>
        <v>2013.08</v>
      </c>
      <c r="H83" s="7" t="str">
        <f t="shared" si="37"/>
        <v>Já Pago</v>
      </c>
      <c r="I83" s="24">
        <v>41494</v>
      </c>
      <c r="J83" s="29" t="str">
        <f t="shared" si="38"/>
        <v>2013.08</v>
      </c>
      <c r="K83" s="8" t="s">
        <v>17</v>
      </c>
      <c r="L83" s="9" t="s">
        <v>169</v>
      </c>
      <c r="M83" s="9" t="s">
        <v>224</v>
      </c>
      <c r="N83" s="10" t="s">
        <v>229</v>
      </c>
      <c r="O83" s="11">
        <v>1</v>
      </c>
      <c r="P83" s="11" t="s">
        <v>80</v>
      </c>
      <c r="Q83" s="6" t="s">
        <v>229</v>
      </c>
      <c r="R83" s="12">
        <v>3.5</v>
      </c>
      <c r="S83" s="12">
        <f t="shared" si="39"/>
        <v>3.1039926213661113</v>
      </c>
    </row>
    <row r="84" spans="1:19" x14ac:dyDescent="0.2">
      <c r="A84" s="6" t="s">
        <v>223</v>
      </c>
      <c r="B84" s="70"/>
      <c r="C84" s="24">
        <v>41494</v>
      </c>
      <c r="D84" s="24">
        <v>41494</v>
      </c>
      <c r="E84" s="7" t="str">
        <f>IF(D84="","Falta Entregar","Já Entregue")</f>
        <v>Já Entregue</v>
      </c>
      <c r="F84" s="24">
        <v>41494</v>
      </c>
      <c r="G84" s="30" t="str">
        <f>IF(F84="","Não Pago",CONCATENATE(YEAR(F84),".",IF(MONTH(F84)&gt;9,MONTH(F84),CONCATENATE("0",MONTH(F84)))))</f>
        <v>2013.08</v>
      </c>
      <c r="H84" s="7" t="str">
        <f>IF(F84="","Falta Pagar","Já Pago")</f>
        <v>Já Pago</v>
      </c>
      <c r="I84" s="24">
        <v>41494</v>
      </c>
      <c r="J84" s="29" t="str">
        <f>CONCATENATE(YEAR(I84),".",IF(MONTH(I84)&gt;9,MONTH(I84),CONCATENATE("0",MONTH(I84))))</f>
        <v>2013.08</v>
      </c>
      <c r="K84" s="8" t="s">
        <v>17</v>
      </c>
      <c r="L84" s="9" t="s">
        <v>169</v>
      </c>
      <c r="M84" s="9" t="s">
        <v>224</v>
      </c>
      <c r="N84" s="10" t="s">
        <v>229</v>
      </c>
      <c r="O84" s="11">
        <v>1</v>
      </c>
      <c r="P84" s="11" t="s">
        <v>80</v>
      </c>
      <c r="Q84" s="6" t="s">
        <v>276</v>
      </c>
      <c r="R84" s="12">
        <v>5.9</v>
      </c>
      <c r="S84" s="12">
        <f>(R84*O84) / 1.12758</f>
        <v>5.2324447045885885</v>
      </c>
    </row>
    <row r="85" spans="1:19" x14ac:dyDescent="0.2">
      <c r="A85" s="6" t="s">
        <v>223</v>
      </c>
      <c r="B85" s="70"/>
      <c r="C85" s="24">
        <v>41494</v>
      </c>
      <c r="D85" s="24">
        <v>41494</v>
      </c>
      <c r="E85" s="7" t="str">
        <f t="shared" si="35"/>
        <v>Já Entregue</v>
      </c>
      <c r="F85" s="24">
        <v>41494</v>
      </c>
      <c r="G85" s="30" t="str">
        <f t="shared" si="36"/>
        <v>2013.08</v>
      </c>
      <c r="H85" s="7" t="str">
        <f t="shared" si="37"/>
        <v>Já Pago</v>
      </c>
      <c r="I85" s="24">
        <v>41494</v>
      </c>
      <c r="J85" s="29" t="str">
        <f t="shared" si="38"/>
        <v>2013.08</v>
      </c>
      <c r="K85" s="8" t="s">
        <v>17</v>
      </c>
      <c r="L85" s="9" t="s">
        <v>169</v>
      </c>
      <c r="M85" s="9" t="s">
        <v>278</v>
      </c>
      <c r="N85" s="10" t="s">
        <v>231</v>
      </c>
      <c r="O85" s="11">
        <v>2</v>
      </c>
      <c r="P85" s="11" t="s">
        <v>80</v>
      </c>
      <c r="Q85" s="6" t="s">
        <v>232</v>
      </c>
      <c r="R85" s="12">
        <v>1</v>
      </c>
      <c r="S85" s="12">
        <f t="shared" si="39"/>
        <v>1.7737100693520638</v>
      </c>
    </row>
    <row r="86" spans="1:19" x14ac:dyDescent="0.2">
      <c r="A86" s="6" t="s">
        <v>223</v>
      </c>
      <c r="B86" s="70"/>
      <c r="C86" s="24">
        <v>41494</v>
      </c>
      <c r="D86" s="24">
        <v>41494</v>
      </c>
      <c r="E86" s="7" t="str">
        <f t="shared" si="35"/>
        <v>Já Entregue</v>
      </c>
      <c r="F86" s="24">
        <v>41494</v>
      </c>
      <c r="G86" s="30" t="str">
        <f t="shared" si="36"/>
        <v>2013.08</v>
      </c>
      <c r="H86" s="7" t="str">
        <f t="shared" si="37"/>
        <v>Já Pago</v>
      </c>
      <c r="I86" s="24">
        <v>41494</v>
      </c>
      <c r="J86" s="29" t="str">
        <f t="shared" si="38"/>
        <v>2013.08</v>
      </c>
      <c r="K86" s="8" t="s">
        <v>17</v>
      </c>
      <c r="L86" s="9" t="s">
        <v>169</v>
      </c>
      <c r="M86" s="9" t="s">
        <v>224</v>
      </c>
      <c r="N86" s="10" t="s">
        <v>231</v>
      </c>
      <c r="O86" s="11">
        <v>1</v>
      </c>
      <c r="P86" s="11" t="s">
        <v>80</v>
      </c>
      <c r="Q86" s="6" t="s">
        <v>233</v>
      </c>
      <c r="R86" s="12">
        <v>3.6</v>
      </c>
      <c r="S86" s="12">
        <f t="shared" si="39"/>
        <v>3.1926781248337148</v>
      </c>
    </row>
    <row r="87" spans="1:19" x14ac:dyDescent="0.2">
      <c r="A87" s="6" t="s">
        <v>223</v>
      </c>
      <c r="B87" s="70"/>
      <c r="C87" s="24">
        <v>41494</v>
      </c>
      <c r="D87" s="24">
        <v>41494</v>
      </c>
      <c r="E87" s="7" t="str">
        <f t="shared" si="35"/>
        <v>Já Entregue</v>
      </c>
      <c r="F87" s="24">
        <v>41494</v>
      </c>
      <c r="G87" s="30" t="str">
        <f t="shared" si="36"/>
        <v>2013.08</v>
      </c>
      <c r="H87" s="7" t="str">
        <f t="shared" si="37"/>
        <v>Já Pago</v>
      </c>
      <c r="I87" s="24">
        <v>41494</v>
      </c>
      <c r="J87" s="29" t="str">
        <f t="shared" si="38"/>
        <v>2013.08</v>
      </c>
      <c r="K87" s="8" t="s">
        <v>17</v>
      </c>
      <c r="L87" s="9" t="s">
        <v>169</v>
      </c>
      <c r="M87" s="9" t="s">
        <v>224</v>
      </c>
      <c r="N87" s="10" t="s">
        <v>231</v>
      </c>
      <c r="O87" s="11">
        <v>1</v>
      </c>
      <c r="P87" s="11" t="s">
        <v>80</v>
      </c>
      <c r="Q87" s="6" t="s">
        <v>234</v>
      </c>
      <c r="R87" s="12">
        <v>0.5</v>
      </c>
      <c r="S87" s="12">
        <f t="shared" si="39"/>
        <v>0.44342751733801594</v>
      </c>
    </row>
    <row r="88" spans="1:19" x14ac:dyDescent="0.2">
      <c r="A88" s="6" t="s">
        <v>223</v>
      </c>
      <c r="B88" s="70"/>
      <c r="C88" s="24">
        <v>41494</v>
      </c>
      <c r="D88" s="24">
        <v>41494</v>
      </c>
      <c r="E88" s="7" t="str">
        <f t="shared" si="35"/>
        <v>Já Entregue</v>
      </c>
      <c r="F88" s="24">
        <v>41494</v>
      </c>
      <c r="G88" s="30" t="str">
        <f t="shared" si="36"/>
        <v>2013.08</v>
      </c>
      <c r="H88" s="7" t="str">
        <f t="shared" si="37"/>
        <v>Já Pago</v>
      </c>
      <c r="I88" s="24">
        <v>41494</v>
      </c>
      <c r="J88" s="29" t="str">
        <f t="shared" si="38"/>
        <v>2013.08</v>
      </c>
      <c r="K88" s="8" t="s">
        <v>17</v>
      </c>
      <c r="L88" s="9" t="s">
        <v>169</v>
      </c>
      <c r="M88" s="9" t="s">
        <v>224</v>
      </c>
      <c r="N88" s="10" t="s">
        <v>231</v>
      </c>
      <c r="O88" s="11">
        <v>1</v>
      </c>
      <c r="P88" s="11" t="s">
        <v>80</v>
      </c>
      <c r="Q88" s="6" t="s">
        <v>235</v>
      </c>
      <c r="R88" s="12">
        <v>2.1</v>
      </c>
      <c r="S88" s="12">
        <f t="shared" si="39"/>
        <v>1.8623955728196668</v>
      </c>
    </row>
    <row r="89" spans="1:19" x14ac:dyDescent="0.2">
      <c r="A89" s="6" t="s">
        <v>223</v>
      </c>
      <c r="B89" s="70"/>
      <c r="C89" s="24">
        <v>41494</v>
      </c>
      <c r="D89" s="24">
        <v>41494</v>
      </c>
      <c r="E89" s="7" t="str">
        <f t="shared" si="35"/>
        <v>Já Entregue</v>
      </c>
      <c r="F89" s="24">
        <v>41494</v>
      </c>
      <c r="G89" s="30" t="str">
        <f t="shared" si="36"/>
        <v>2013.08</v>
      </c>
      <c r="H89" s="7" t="str">
        <f t="shared" si="37"/>
        <v>Já Pago</v>
      </c>
      <c r="I89" s="24">
        <v>41494</v>
      </c>
      <c r="J89" s="29" t="str">
        <f t="shared" si="38"/>
        <v>2013.08</v>
      </c>
      <c r="K89" s="8" t="s">
        <v>17</v>
      </c>
      <c r="L89" s="9" t="s">
        <v>110</v>
      </c>
      <c r="M89" s="9" t="s">
        <v>532</v>
      </c>
      <c r="N89" s="10" t="s">
        <v>231</v>
      </c>
      <c r="O89" s="11">
        <v>30</v>
      </c>
      <c r="P89" s="11" t="s">
        <v>80</v>
      </c>
      <c r="Q89" s="6" t="s">
        <v>236</v>
      </c>
      <c r="R89" s="12">
        <v>1</v>
      </c>
      <c r="S89" s="12">
        <f t="shared" si="39"/>
        <v>26.605651040280954</v>
      </c>
    </row>
    <row r="90" spans="1:19" x14ac:dyDescent="0.2">
      <c r="A90" s="6" t="s">
        <v>223</v>
      </c>
      <c r="B90" s="70"/>
      <c r="C90" s="24">
        <v>41494</v>
      </c>
      <c r="D90" s="24">
        <v>41494</v>
      </c>
      <c r="E90" s="7" t="str">
        <f t="shared" si="35"/>
        <v>Já Entregue</v>
      </c>
      <c r="F90" s="24">
        <v>41494</v>
      </c>
      <c r="G90" s="30" t="str">
        <f t="shared" si="36"/>
        <v>2013.08</v>
      </c>
      <c r="H90" s="7" t="str">
        <f t="shared" si="37"/>
        <v>Já Pago</v>
      </c>
      <c r="I90" s="24">
        <v>41494</v>
      </c>
      <c r="J90" s="29" t="str">
        <f t="shared" si="38"/>
        <v>2013.08</v>
      </c>
      <c r="K90" s="8" t="s">
        <v>17</v>
      </c>
      <c r="L90" s="9" t="s">
        <v>169</v>
      </c>
      <c r="M90" s="9" t="s">
        <v>224</v>
      </c>
      <c r="N90" s="10" t="s">
        <v>231</v>
      </c>
      <c r="O90" s="11">
        <v>1</v>
      </c>
      <c r="P90" s="11" t="s">
        <v>80</v>
      </c>
      <c r="Q90" s="6" t="s">
        <v>237</v>
      </c>
      <c r="R90" s="12">
        <v>285.89999999999998</v>
      </c>
      <c r="S90" s="12">
        <f t="shared" si="39"/>
        <v>253.55185441387749</v>
      </c>
    </row>
    <row r="91" spans="1:19" x14ac:dyDescent="0.2">
      <c r="A91" s="6" t="s">
        <v>223</v>
      </c>
      <c r="B91" s="70"/>
      <c r="C91" s="24">
        <v>41494</v>
      </c>
      <c r="D91" s="24">
        <v>41494</v>
      </c>
      <c r="E91" s="7" t="str">
        <f t="shared" si="35"/>
        <v>Já Entregue</v>
      </c>
      <c r="F91" s="24">
        <v>41494</v>
      </c>
      <c r="G91" s="30" t="str">
        <f t="shared" si="36"/>
        <v>2013.08</v>
      </c>
      <c r="H91" s="7" t="str">
        <f t="shared" si="37"/>
        <v>Já Pago</v>
      </c>
      <c r="I91" s="24">
        <v>41494</v>
      </c>
      <c r="J91" s="29" t="str">
        <f t="shared" si="38"/>
        <v>2013.08</v>
      </c>
      <c r="K91" s="8" t="s">
        <v>17</v>
      </c>
      <c r="L91" s="9" t="s">
        <v>110</v>
      </c>
      <c r="M91" s="9" t="s">
        <v>532</v>
      </c>
      <c r="N91" s="10" t="s">
        <v>239</v>
      </c>
      <c r="O91" s="11">
        <v>1</v>
      </c>
      <c r="P91" s="11" t="s">
        <v>80</v>
      </c>
      <c r="Q91" s="6" t="s">
        <v>238</v>
      </c>
      <c r="R91" s="12">
        <v>22</v>
      </c>
      <c r="S91" s="12">
        <f t="shared" si="39"/>
        <v>19.510810762872701</v>
      </c>
    </row>
    <row r="92" spans="1:19" x14ac:dyDescent="0.2">
      <c r="A92" s="6" t="s">
        <v>223</v>
      </c>
      <c r="B92" s="70"/>
      <c r="C92" s="24">
        <v>41494</v>
      </c>
      <c r="D92" s="24">
        <v>41494</v>
      </c>
      <c r="E92" s="7" t="str">
        <f t="shared" si="35"/>
        <v>Já Entregue</v>
      </c>
      <c r="F92" s="24">
        <v>41494</v>
      </c>
      <c r="G92" s="30" t="str">
        <f t="shared" si="36"/>
        <v>2013.08</v>
      </c>
      <c r="H92" s="7" t="str">
        <f t="shared" si="37"/>
        <v>Já Pago</v>
      </c>
      <c r="I92" s="24">
        <v>41494</v>
      </c>
      <c r="J92" s="29" t="str">
        <f t="shared" si="38"/>
        <v>2013.08</v>
      </c>
      <c r="K92" s="8" t="s">
        <v>17</v>
      </c>
      <c r="L92" s="9" t="s">
        <v>110</v>
      </c>
      <c r="M92" s="9" t="s">
        <v>532</v>
      </c>
      <c r="N92" s="10" t="s">
        <v>239</v>
      </c>
      <c r="O92" s="11">
        <v>8</v>
      </c>
      <c r="P92" s="11" t="s">
        <v>80</v>
      </c>
      <c r="Q92" s="6" t="s">
        <v>240</v>
      </c>
      <c r="R92" s="12">
        <v>3.3</v>
      </c>
      <c r="S92" s="12">
        <f t="shared" si="39"/>
        <v>23.412972915447238</v>
      </c>
    </row>
    <row r="93" spans="1:19" x14ac:dyDescent="0.2">
      <c r="A93" s="6" t="s">
        <v>223</v>
      </c>
      <c r="B93" s="70"/>
      <c r="C93" s="24">
        <v>41494</v>
      </c>
      <c r="D93" s="24">
        <v>41494</v>
      </c>
      <c r="E93" s="7" t="str">
        <f>IF(D93="","Falta Entregar","Já Entregue")</f>
        <v>Já Entregue</v>
      </c>
      <c r="F93" s="24">
        <v>41494</v>
      </c>
      <c r="G93" s="30" t="str">
        <f>IF(F93="","Não Pago",CONCATENATE(YEAR(F93),".",IF(MONTH(F93)&gt;9,MONTH(F93),CONCATENATE("0",MONTH(F93)))))</f>
        <v>2013.08</v>
      </c>
      <c r="H93" s="7" t="str">
        <f>IF(F93="","Falta Pagar","Já Pago")</f>
        <v>Já Pago</v>
      </c>
      <c r="I93" s="24">
        <v>41494</v>
      </c>
      <c r="J93" s="29" t="str">
        <f>CONCATENATE(YEAR(I93),".",IF(MONTH(I93)&gt;9,MONTH(I93),CONCATENATE("0",MONTH(I93))))</f>
        <v>2013.08</v>
      </c>
      <c r="K93" s="8" t="s">
        <v>17</v>
      </c>
      <c r="L93" s="9" t="s">
        <v>169</v>
      </c>
      <c r="M93" s="9" t="s">
        <v>278</v>
      </c>
      <c r="N93" s="10" t="s">
        <v>239</v>
      </c>
      <c r="O93" s="11">
        <v>2</v>
      </c>
      <c r="P93" s="11" t="s">
        <v>80</v>
      </c>
      <c r="Q93" s="6" t="s">
        <v>241</v>
      </c>
      <c r="R93" s="12">
        <v>7.9</v>
      </c>
      <c r="S93" s="12">
        <f>(R93*O93) / 1.12758</f>
        <v>14.012309547881303</v>
      </c>
    </row>
    <row r="94" spans="1:19" x14ac:dyDescent="0.2">
      <c r="A94" s="6" t="s">
        <v>223</v>
      </c>
      <c r="B94" s="70"/>
      <c r="C94" s="24">
        <v>41494</v>
      </c>
      <c r="D94" s="24">
        <v>41494</v>
      </c>
      <c r="E94" s="7" t="str">
        <f t="shared" si="35"/>
        <v>Já Entregue</v>
      </c>
      <c r="F94" s="24">
        <v>41494</v>
      </c>
      <c r="G94" s="30" t="str">
        <f t="shared" si="36"/>
        <v>2013.08</v>
      </c>
      <c r="H94" s="7" t="str">
        <f t="shared" si="37"/>
        <v>Já Pago</v>
      </c>
      <c r="I94" s="24">
        <v>41494</v>
      </c>
      <c r="J94" s="29" t="str">
        <f t="shared" si="38"/>
        <v>2013.08</v>
      </c>
      <c r="K94" s="8" t="s">
        <v>17</v>
      </c>
      <c r="L94" s="9" t="s">
        <v>110</v>
      </c>
      <c r="M94" s="9" t="s">
        <v>594</v>
      </c>
      <c r="N94" s="10" t="s">
        <v>242</v>
      </c>
      <c r="O94" s="11">
        <v>100</v>
      </c>
      <c r="P94" s="11" t="s">
        <v>80</v>
      </c>
      <c r="Q94" s="6" t="s">
        <v>243</v>
      </c>
      <c r="R94" s="12">
        <v>1.2</v>
      </c>
      <c r="S94" s="12">
        <f t="shared" si="39"/>
        <v>106.42260416112381</v>
      </c>
    </row>
    <row r="95" spans="1:19" x14ac:dyDescent="0.2">
      <c r="A95" s="6" t="s">
        <v>223</v>
      </c>
      <c r="B95" s="70"/>
      <c r="C95" s="24">
        <v>41494</v>
      </c>
      <c r="D95" s="24">
        <v>41494</v>
      </c>
      <c r="E95" s="7" t="str">
        <f t="shared" si="35"/>
        <v>Já Entregue</v>
      </c>
      <c r="F95" s="24">
        <v>41494</v>
      </c>
      <c r="G95" s="30" t="str">
        <f t="shared" si="36"/>
        <v>2013.08</v>
      </c>
      <c r="H95" s="7" t="str">
        <f t="shared" si="37"/>
        <v>Já Pago</v>
      </c>
      <c r="I95" s="24">
        <v>41494</v>
      </c>
      <c r="J95" s="29" t="str">
        <f t="shared" si="38"/>
        <v>2013.08</v>
      </c>
      <c r="K95" s="8" t="s">
        <v>17</v>
      </c>
      <c r="L95" s="9" t="s">
        <v>169</v>
      </c>
      <c r="M95" s="9" t="s">
        <v>224</v>
      </c>
      <c r="N95" s="10" t="s">
        <v>231</v>
      </c>
      <c r="O95" s="11">
        <v>1</v>
      </c>
      <c r="P95" s="11" t="s">
        <v>80</v>
      </c>
      <c r="Q95" s="6" t="s">
        <v>244</v>
      </c>
      <c r="R95" s="12">
        <v>0.5</v>
      </c>
      <c r="S95" s="12">
        <f t="shared" si="39"/>
        <v>0.44342751733801594</v>
      </c>
    </row>
    <row r="96" spans="1:19" x14ac:dyDescent="0.2">
      <c r="A96" s="6" t="s">
        <v>223</v>
      </c>
      <c r="B96" s="70"/>
      <c r="C96" s="24">
        <v>41494</v>
      </c>
      <c r="D96" s="24">
        <v>41494</v>
      </c>
      <c r="E96" s="7" t="str">
        <f t="shared" si="35"/>
        <v>Já Entregue</v>
      </c>
      <c r="F96" s="24">
        <v>41494</v>
      </c>
      <c r="G96" s="30" t="str">
        <f t="shared" si="36"/>
        <v>2013.08</v>
      </c>
      <c r="H96" s="7" t="str">
        <f t="shared" si="37"/>
        <v>Já Pago</v>
      </c>
      <c r="I96" s="24">
        <v>41494</v>
      </c>
      <c r="J96" s="29" t="str">
        <f t="shared" si="38"/>
        <v>2013.08</v>
      </c>
      <c r="K96" s="8" t="s">
        <v>17</v>
      </c>
      <c r="L96" s="9" t="s">
        <v>110</v>
      </c>
      <c r="M96" s="9" t="s">
        <v>595</v>
      </c>
      <c r="N96" s="10" t="s">
        <v>246</v>
      </c>
      <c r="O96" s="11">
        <v>1</v>
      </c>
      <c r="P96" s="11" t="s">
        <v>80</v>
      </c>
      <c r="Q96" s="6" t="s">
        <v>245</v>
      </c>
      <c r="R96" s="12">
        <v>3.4</v>
      </c>
      <c r="S96" s="12">
        <f t="shared" si="39"/>
        <v>3.0153071178985082</v>
      </c>
    </row>
    <row r="97" spans="1:19" x14ac:dyDescent="0.2">
      <c r="A97" s="6" t="s">
        <v>223</v>
      </c>
      <c r="B97" s="70"/>
      <c r="C97" s="24">
        <v>41494</v>
      </c>
      <c r="D97" s="24">
        <v>41494</v>
      </c>
      <c r="E97" s="7" t="str">
        <f>IF(D97="","Falta Entregar","Já Entregue")</f>
        <v>Já Entregue</v>
      </c>
      <c r="F97" s="24">
        <v>41494</v>
      </c>
      <c r="G97" s="30" t="str">
        <f>IF(F97="","Não Pago",CONCATENATE(YEAR(F97),".",IF(MONTH(F97)&gt;9,MONTH(F97),CONCATENATE("0",MONTH(F97)))))</f>
        <v>2013.08</v>
      </c>
      <c r="H97" s="7" t="str">
        <f>IF(F97="","Falta Pagar","Já Pago")</f>
        <v>Já Pago</v>
      </c>
      <c r="I97" s="24">
        <v>41494</v>
      </c>
      <c r="J97" s="29" t="str">
        <f>CONCATENATE(YEAR(I97),".",IF(MONTH(I97)&gt;9,MONTH(I97),CONCATENATE("0",MONTH(I97))))</f>
        <v>2013.08</v>
      </c>
      <c r="K97" s="8" t="s">
        <v>17</v>
      </c>
      <c r="L97" s="9" t="s">
        <v>110</v>
      </c>
      <c r="M97" s="9" t="s">
        <v>595</v>
      </c>
      <c r="N97" s="10" t="s">
        <v>246</v>
      </c>
      <c r="O97" s="11">
        <v>1</v>
      </c>
      <c r="P97" s="11" t="s">
        <v>80</v>
      </c>
      <c r="Q97" s="6" t="s">
        <v>277</v>
      </c>
      <c r="R97" s="12">
        <v>1.8</v>
      </c>
      <c r="S97" s="12">
        <f>(R97*O97) / 1.12758</f>
        <v>1.5963390624168574</v>
      </c>
    </row>
    <row r="98" spans="1:19" x14ac:dyDescent="0.2">
      <c r="A98" s="6" t="s">
        <v>223</v>
      </c>
      <c r="B98" s="70"/>
      <c r="C98" s="24">
        <v>41494</v>
      </c>
      <c r="D98" s="24">
        <v>41494</v>
      </c>
      <c r="E98" s="7" t="str">
        <f t="shared" si="35"/>
        <v>Já Entregue</v>
      </c>
      <c r="F98" s="24">
        <v>41494</v>
      </c>
      <c r="G98" s="30" t="str">
        <f t="shared" si="36"/>
        <v>2013.08</v>
      </c>
      <c r="H98" s="7" t="str">
        <f t="shared" si="37"/>
        <v>Já Pago</v>
      </c>
      <c r="I98" s="24">
        <v>41494</v>
      </c>
      <c r="J98" s="29" t="str">
        <f t="shared" si="38"/>
        <v>2013.08</v>
      </c>
      <c r="K98" s="8" t="s">
        <v>17</v>
      </c>
      <c r="L98" s="9" t="s">
        <v>169</v>
      </c>
      <c r="M98" s="9" t="s">
        <v>224</v>
      </c>
      <c r="N98" s="10" t="s">
        <v>231</v>
      </c>
      <c r="O98" s="11">
        <v>1</v>
      </c>
      <c r="P98" s="11" t="s">
        <v>80</v>
      </c>
      <c r="Q98" s="6" t="s">
        <v>247</v>
      </c>
      <c r="R98" s="12">
        <v>8.5</v>
      </c>
      <c r="S98" s="12">
        <f t="shared" si="39"/>
        <v>7.5382677947462708</v>
      </c>
    </row>
    <row r="99" spans="1:19" x14ac:dyDescent="0.2">
      <c r="A99" s="6" t="s">
        <v>223</v>
      </c>
      <c r="B99" s="70"/>
      <c r="C99" s="24">
        <v>41494</v>
      </c>
      <c r="D99" s="24">
        <v>41494</v>
      </c>
      <c r="E99" s="7" t="str">
        <f t="shared" si="35"/>
        <v>Já Entregue</v>
      </c>
      <c r="F99" s="24">
        <v>41494</v>
      </c>
      <c r="G99" s="30" t="str">
        <f t="shared" si="36"/>
        <v>2013.08</v>
      </c>
      <c r="H99" s="7" t="str">
        <f t="shared" si="37"/>
        <v>Já Pago</v>
      </c>
      <c r="I99" s="24">
        <v>41494</v>
      </c>
      <c r="J99" s="29" t="str">
        <f t="shared" si="38"/>
        <v>2013.08</v>
      </c>
      <c r="K99" s="8" t="s">
        <v>17</v>
      </c>
      <c r="L99" s="9" t="s">
        <v>110</v>
      </c>
      <c r="M99" s="9" t="s">
        <v>597</v>
      </c>
      <c r="N99" s="10" t="s">
        <v>288</v>
      </c>
      <c r="O99" s="11">
        <v>1</v>
      </c>
      <c r="P99" s="11" t="s">
        <v>80</v>
      </c>
      <c r="Q99" s="6" t="s">
        <v>248</v>
      </c>
      <c r="R99" s="12">
        <v>9</v>
      </c>
      <c r="S99" s="12">
        <f t="shared" si="39"/>
        <v>7.9816953120842866</v>
      </c>
    </row>
    <row r="100" spans="1:19" x14ac:dyDescent="0.2">
      <c r="A100" s="6" t="s">
        <v>223</v>
      </c>
      <c r="B100" s="70"/>
      <c r="C100" s="24">
        <v>41494</v>
      </c>
      <c r="D100" s="24">
        <v>41494</v>
      </c>
      <c r="E100" s="7" t="str">
        <f t="shared" si="35"/>
        <v>Já Entregue</v>
      </c>
      <c r="F100" s="24">
        <v>41494</v>
      </c>
      <c r="G100" s="30" t="str">
        <f t="shared" si="36"/>
        <v>2013.08</v>
      </c>
      <c r="H100" s="7" t="str">
        <f t="shared" si="37"/>
        <v>Já Pago</v>
      </c>
      <c r="I100" s="24">
        <v>41494</v>
      </c>
      <c r="J100" s="29" t="str">
        <f t="shared" si="38"/>
        <v>2013.08</v>
      </c>
      <c r="K100" s="8" t="s">
        <v>17</v>
      </c>
      <c r="L100" s="9" t="s">
        <v>110</v>
      </c>
      <c r="M100" s="9" t="s">
        <v>597</v>
      </c>
      <c r="N100" s="10" t="s">
        <v>288</v>
      </c>
      <c r="O100" s="11">
        <v>1</v>
      </c>
      <c r="P100" s="11" t="s">
        <v>80</v>
      </c>
      <c r="Q100" s="6" t="s">
        <v>250</v>
      </c>
      <c r="R100" s="12">
        <v>9.5</v>
      </c>
      <c r="S100" s="12">
        <f t="shared" si="39"/>
        <v>8.4251228294223033</v>
      </c>
    </row>
    <row r="101" spans="1:19" x14ac:dyDescent="0.2">
      <c r="A101" s="6" t="s">
        <v>223</v>
      </c>
      <c r="B101" s="70"/>
      <c r="C101" s="24">
        <v>41494</v>
      </c>
      <c r="D101" s="24">
        <v>41494</v>
      </c>
      <c r="E101" s="7" t="str">
        <f t="shared" si="35"/>
        <v>Já Entregue</v>
      </c>
      <c r="F101" s="24">
        <v>41494</v>
      </c>
      <c r="G101" s="30" t="str">
        <f t="shared" si="36"/>
        <v>2013.08</v>
      </c>
      <c r="H101" s="7" t="str">
        <f t="shared" si="37"/>
        <v>Já Pago</v>
      </c>
      <c r="I101" s="24">
        <v>41494</v>
      </c>
      <c r="J101" s="29" t="str">
        <f t="shared" si="38"/>
        <v>2013.08</v>
      </c>
      <c r="K101" s="8" t="s">
        <v>17</v>
      </c>
      <c r="L101" s="9" t="s">
        <v>110</v>
      </c>
      <c r="M101" s="9" t="s">
        <v>597</v>
      </c>
      <c r="N101" s="10" t="s">
        <v>288</v>
      </c>
      <c r="O101" s="11">
        <v>2</v>
      </c>
      <c r="P101" s="11" t="s">
        <v>80</v>
      </c>
      <c r="Q101" s="6" t="s">
        <v>249</v>
      </c>
      <c r="R101" s="12">
        <v>11.9</v>
      </c>
      <c r="S101" s="12">
        <f t="shared" si="39"/>
        <v>21.107149825289557</v>
      </c>
    </row>
    <row r="102" spans="1:19" x14ac:dyDescent="0.2">
      <c r="A102" s="6" t="s">
        <v>223</v>
      </c>
      <c r="B102" s="70"/>
      <c r="C102" s="24">
        <v>41494</v>
      </c>
      <c r="D102" s="24">
        <v>41494</v>
      </c>
      <c r="E102" s="7" t="str">
        <f t="shared" si="35"/>
        <v>Já Entregue</v>
      </c>
      <c r="F102" s="24">
        <v>41494</v>
      </c>
      <c r="G102" s="30" t="str">
        <f t="shared" si="36"/>
        <v>2013.08</v>
      </c>
      <c r="H102" s="7" t="str">
        <f t="shared" si="37"/>
        <v>Já Pago</v>
      </c>
      <c r="I102" s="24">
        <v>41494</v>
      </c>
      <c r="J102" s="29" t="str">
        <f t="shared" si="38"/>
        <v>2013.08</v>
      </c>
      <c r="K102" s="8" t="s">
        <v>17</v>
      </c>
      <c r="L102" s="9" t="s">
        <v>110</v>
      </c>
      <c r="M102" s="9" t="s">
        <v>597</v>
      </c>
      <c r="N102" s="10" t="s">
        <v>288</v>
      </c>
      <c r="O102" s="11">
        <v>2</v>
      </c>
      <c r="P102" s="11" t="s">
        <v>80</v>
      </c>
      <c r="Q102" s="6" t="s">
        <v>250</v>
      </c>
      <c r="R102" s="12">
        <v>11.9</v>
      </c>
      <c r="S102" s="12">
        <f t="shared" si="39"/>
        <v>21.107149825289557</v>
      </c>
    </row>
    <row r="103" spans="1:19" x14ac:dyDescent="0.2">
      <c r="A103" s="6" t="s">
        <v>223</v>
      </c>
      <c r="B103" s="70"/>
      <c r="C103" s="24">
        <v>41494</v>
      </c>
      <c r="D103" s="24">
        <v>41494</v>
      </c>
      <c r="E103" s="7" t="str">
        <f t="shared" si="35"/>
        <v>Já Entregue</v>
      </c>
      <c r="F103" s="24">
        <v>41494</v>
      </c>
      <c r="G103" s="30" t="str">
        <f t="shared" si="36"/>
        <v>2013.08</v>
      </c>
      <c r="H103" s="7" t="str">
        <f t="shared" si="37"/>
        <v>Já Pago</v>
      </c>
      <c r="I103" s="24">
        <v>41494</v>
      </c>
      <c r="J103" s="29" t="str">
        <f t="shared" si="38"/>
        <v>2013.08</v>
      </c>
      <c r="K103" s="8" t="s">
        <v>17</v>
      </c>
      <c r="L103" s="9" t="s">
        <v>110</v>
      </c>
      <c r="M103" s="9" t="s">
        <v>601</v>
      </c>
      <c r="N103" s="10" t="s">
        <v>602</v>
      </c>
      <c r="O103" s="11">
        <v>6</v>
      </c>
      <c r="P103" s="11" t="s">
        <v>80</v>
      </c>
      <c r="Q103" s="6" t="s">
        <v>251</v>
      </c>
      <c r="R103" s="12">
        <v>6.99</v>
      </c>
      <c r="S103" s="12">
        <f t="shared" si="39"/>
        <v>37.19470015431277</v>
      </c>
    </row>
    <row r="104" spans="1:19" x14ac:dyDescent="0.2">
      <c r="A104" s="6" t="s">
        <v>223</v>
      </c>
      <c r="B104" s="70"/>
      <c r="C104" s="24">
        <v>41494</v>
      </c>
      <c r="D104" s="24">
        <v>41494</v>
      </c>
      <c r="E104" s="7" t="str">
        <f t="shared" si="35"/>
        <v>Já Entregue</v>
      </c>
      <c r="F104" s="24">
        <v>41494</v>
      </c>
      <c r="G104" s="30" t="str">
        <f t="shared" si="36"/>
        <v>2013.08</v>
      </c>
      <c r="H104" s="7" t="str">
        <f t="shared" si="37"/>
        <v>Já Pago</v>
      </c>
      <c r="I104" s="24">
        <v>41494</v>
      </c>
      <c r="J104" s="29" t="str">
        <f t="shared" si="38"/>
        <v>2013.08</v>
      </c>
      <c r="K104" s="8" t="s">
        <v>17</v>
      </c>
      <c r="L104" s="9" t="s">
        <v>110</v>
      </c>
      <c r="M104" s="9" t="s">
        <v>598</v>
      </c>
      <c r="N104" s="10" t="s">
        <v>603</v>
      </c>
      <c r="O104" s="11">
        <v>300</v>
      </c>
      <c r="P104" s="11" t="s">
        <v>80</v>
      </c>
      <c r="Q104" s="6" t="s">
        <v>758</v>
      </c>
      <c r="R104" s="12">
        <v>0.65</v>
      </c>
      <c r="S104" s="12">
        <f t="shared" si="39"/>
        <v>172.93673176182619</v>
      </c>
    </row>
    <row r="105" spans="1:19" x14ac:dyDescent="0.2">
      <c r="A105" s="6" t="s">
        <v>223</v>
      </c>
      <c r="B105" s="70"/>
      <c r="C105" s="24">
        <v>41494</v>
      </c>
      <c r="D105" s="24">
        <v>41494</v>
      </c>
      <c r="E105" s="7" t="str">
        <f t="shared" si="35"/>
        <v>Já Entregue</v>
      </c>
      <c r="F105" s="24">
        <v>41494</v>
      </c>
      <c r="G105" s="30" t="str">
        <f t="shared" si="36"/>
        <v>2013.08</v>
      </c>
      <c r="H105" s="7" t="str">
        <f t="shared" si="37"/>
        <v>Já Pago</v>
      </c>
      <c r="I105" s="24">
        <v>41494</v>
      </c>
      <c r="J105" s="29" t="str">
        <f t="shared" si="38"/>
        <v>2013.08</v>
      </c>
      <c r="K105" s="8" t="s">
        <v>17</v>
      </c>
      <c r="L105" s="9" t="s">
        <v>110</v>
      </c>
      <c r="M105" s="9" t="s">
        <v>598</v>
      </c>
      <c r="N105" s="10" t="s">
        <v>603</v>
      </c>
      <c r="O105" s="11">
        <v>300</v>
      </c>
      <c r="P105" s="11" t="s">
        <v>80</v>
      </c>
      <c r="Q105" s="6" t="s">
        <v>759</v>
      </c>
      <c r="R105" s="12">
        <v>0.85</v>
      </c>
      <c r="S105" s="12">
        <f t="shared" si="39"/>
        <v>226.14803384238812</v>
      </c>
    </row>
    <row r="106" spans="1:19" x14ac:dyDescent="0.2">
      <c r="A106" s="6" t="s">
        <v>223</v>
      </c>
      <c r="B106" s="70"/>
      <c r="C106" s="24">
        <v>41494</v>
      </c>
      <c r="D106" s="24">
        <v>41494</v>
      </c>
      <c r="E106" s="7" t="str">
        <f t="shared" si="35"/>
        <v>Já Entregue</v>
      </c>
      <c r="F106" s="24">
        <v>41494</v>
      </c>
      <c r="G106" s="30" t="str">
        <f t="shared" si="36"/>
        <v>2013.08</v>
      </c>
      <c r="H106" s="7" t="str">
        <f t="shared" si="37"/>
        <v>Já Pago</v>
      </c>
      <c r="I106" s="24">
        <v>41494</v>
      </c>
      <c r="J106" s="29" t="str">
        <f t="shared" si="38"/>
        <v>2013.08</v>
      </c>
      <c r="K106" s="8" t="s">
        <v>17</v>
      </c>
      <c r="L106" s="9" t="s">
        <v>110</v>
      </c>
      <c r="M106" s="9" t="s">
        <v>598</v>
      </c>
      <c r="N106" s="10" t="s">
        <v>603</v>
      </c>
      <c r="O106" s="11">
        <v>80</v>
      </c>
      <c r="P106" s="11" t="s">
        <v>80</v>
      </c>
      <c r="Q106" s="6" t="s">
        <v>760</v>
      </c>
      <c r="R106" s="12">
        <v>1.99</v>
      </c>
      <c r="S106" s="12">
        <f t="shared" si="39"/>
        <v>141.18732152042426</v>
      </c>
    </row>
    <row r="107" spans="1:19" x14ac:dyDescent="0.2">
      <c r="A107" s="6" t="s">
        <v>223</v>
      </c>
      <c r="B107" s="70"/>
      <c r="C107" s="24">
        <v>41494</v>
      </c>
      <c r="D107" s="24">
        <v>41494</v>
      </c>
      <c r="E107" s="7" t="str">
        <f t="shared" si="35"/>
        <v>Já Entregue</v>
      </c>
      <c r="F107" s="24">
        <v>41494</v>
      </c>
      <c r="G107" s="30" t="str">
        <f t="shared" si="36"/>
        <v>2013.08</v>
      </c>
      <c r="H107" s="7" t="str">
        <f t="shared" si="37"/>
        <v>Já Pago</v>
      </c>
      <c r="I107" s="24">
        <v>41494</v>
      </c>
      <c r="J107" s="29" t="str">
        <f t="shared" si="38"/>
        <v>2013.08</v>
      </c>
      <c r="K107" s="8" t="s">
        <v>17</v>
      </c>
      <c r="L107" s="9" t="s">
        <v>110</v>
      </c>
      <c r="M107" s="9" t="s">
        <v>598</v>
      </c>
      <c r="N107" s="10" t="s">
        <v>603</v>
      </c>
      <c r="O107" s="11">
        <v>36</v>
      </c>
      <c r="P107" s="11" t="s">
        <v>80</v>
      </c>
      <c r="Q107" s="6" t="s">
        <v>761</v>
      </c>
      <c r="R107" s="12">
        <v>2.6</v>
      </c>
      <c r="S107" s="12">
        <f t="shared" si="39"/>
        <v>83.009631245676587</v>
      </c>
    </row>
    <row r="108" spans="1:19" x14ac:dyDescent="0.2">
      <c r="A108" s="6" t="s">
        <v>223</v>
      </c>
      <c r="B108" s="70"/>
      <c r="C108" s="24">
        <v>41494</v>
      </c>
      <c r="D108" s="24">
        <v>41494</v>
      </c>
      <c r="E108" s="7" t="str">
        <f t="shared" si="35"/>
        <v>Já Entregue</v>
      </c>
      <c r="F108" s="24">
        <v>41494</v>
      </c>
      <c r="G108" s="30" t="str">
        <f t="shared" si="36"/>
        <v>2013.08</v>
      </c>
      <c r="H108" s="7" t="str">
        <f t="shared" si="37"/>
        <v>Já Pago</v>
      </c>
      <c r="I108" s="24">
        <v>41494</v>
      </c>
      <c r="J108" s="29" t="str">
        <f t="shared" si="38"/>
        <v>2013.08</v>
      </c>
      <c r="K108" s="8" t="s">
        <v>17</v>
      </c>
      <c r="L108" s="9" t="s">
        <v>110</v>
      </c>
      <c r="M108" s="9" t="s">
        <v>452</v>
      </c>
      <c r="N108" s="10" t="s">
        <v>453</v>
      </c>
      <c r="O108" s="11">
        <v>2</v>
      </c>
      <c r="P108" s="11" t="s">
        <v>80</v>
      </c>
      <c r="Q108" s="6" t="s">
        <v>252</v>
      </c>
      <c r="R108" s="12">
        <v>6</v>
      </c>
      <c r="S108" s="12">
        <f t="shared" si="39"/>
        <v>10.642260416112382</v>
      </c>
    </row>
    <row r="109" spans="1:19" x14ac:dyDescent="0.2">
      <c r="A109" s="6" t="s">
        <v>223</v>
      </c>
      <c r="B109" s="70"/>
      <c r="C109" s="24">
        <v>41494</v>
      </c>
      <c r="D109" s="24">
        <v>41494</v>
      </c>
      <c r="E109" s="7" t="str">
        <f t="shared" si="35"/>
        <v>Já Entregue</v>
      </c>
      <c r="F109" s="24">
        <v>41494</v>
      </c>
      <c r="G109" s="30" t="str">
        <f t="shared" si="36"/>
        <v>2013.08</v>
      </c>
      <c r="H109" s="7" t="str">
        <f t="shared" si="37"/>
        <v>Já Pago</v>
      </c>
      <c r="I109" s="24">
        <v>41494</v>
      </c>
      <c r="J109" s="29" t="str">
        <f t="shared" si="38"/>
        <v>2013.08</v>
      </c>
      <c r="K109" s="8" t="s">
        <v>17</v>
      </c>
      <c r="L109" s="9" t="s">
        <v>110</v>
      </c>
      <c r="M109" s="9" t="s">
        <v>599</v>
      </c>
      <c r="N109" s="10" t="s">
        <v>604</v>
      </c>
      <c r="O109" s="11">
        <v>1</v>
      </c>
      <c r="P109" s="11" t="s">
        <v>80</v>
      </c>
      <c r="Q109" s="6" t="s">
        <v>253</v>
      </c>
      <c r="R109" s="12">
        <v>12.9</v>
      </c>
      <c r="S109" s="12">
        <f t="shared" si="39"/>
        <v>11.44042994732081</v>
      </c>
    </row>
    <row r="110" spans="1:19" x14ac:dyDescent="0.2">
      <c r="A110" s="6" t="s">
        <v>223</v>
      </c>
      <c r="B110" s="70"/>
      <c r="C110" s="24">
        <v>41494</v>
      </c>
      <c r="D110" s="24">
        <v>41494</v>
      </c>
      <c r="E110" s="7" t="str">
        <f t="shared" si="35"/>
        <v>Já Entregue</v>
      </c>
      <c r="F110" s="24">
        <v>41494</v>
      </c>
      <c r="G110" s="30" t="str">
        <f t="shared" si="36"/>
        <v>2013.08</v>
      </c>
      <c r="H110" s="7" t="str">
        <f t="shared" si="37"/>
        <v>Já Pago</v>
      </c>
      <c r="I110" s="24">
        <v>41494</v>
      </c>
      <c r="J110" s="29" t="str">
        <f t="shared" si="38"/>
        <v>2013.08</v>
      </c>
      <c r="K110" s="8" t="s">
        <v>17</v>
      </c>
      <c r="L110" s="9" t="s">
        <v>110</v>
      </c>
      <c r="M110" s="9" t="s">
        <v>600</v>
      </c>
      <c r="N110" s="10" t="s">
        <v>295</v>
      </c>
      <c r="O110" s="11">
        <v>2</v>
      </c>
      <c r="P110" s="11" t="s">
        <v>80</v>
      </c>
      <c r="Q110" s="6" t="s">
        <v>254</v>
      </c>
      <c r="R110" s="12">
        <v>16.899999999999999</v>
      </c>
      <c r="S110" s="12">
        <f t="shared" si="39"/>
        <v>29.975700172049873</v>
      </c>
    </row>
    <row r="111" spans="1:19" x14ac:dyDescent="0.2">
      <c r="A111" s="6" t="s">
        <v>223</v>
      </c>
      <c r="B111" s="70"/>
      <c r="C111" s="24">
        <v>41494</v>
      </c>
      <c r="D111" s="24">
        <v>41494</v>
      </c>
      <c r="E111" s="7" t="str">
        <f t="shared" si="35"/>
        <v>Já Entregue</v>
      </c>
      <c r="F111" s="24">
        <v>41494</v>
      </c>
      <c r="G111" s="30" t="str">
        <f t="shared" si="36"/>
        <v>2013.08</v>
      </c>
      <c r="H111" s="7" t="str">
        <f t="shared" si="37"/>
        <v>Já Pago</v>
      </c>
      <c r="I111" s="24">
        <v>41494</v>
      </c>
      <c r="J111" s="29" t="str">
        <f t="shared" si="38"/>
        <v>2013.08</v>
      </c>
      <c r="K111" s="8" t="s">
        <v>17</v>
      </c>
      <c r="L111" s="9" t="s">
        <v>110</v>
      </c>
      <c r="M111" s="9" t="s">
        <v>600</v>
      </c>
      <c r="N111" s="10" t="s">
        <v>295</v>
      </c>
      <c r="O111" s="11">
        <v>1</v>
      </c>
      <c r="P111" s="11" t="s">
        <v>80</v>
      </c>
      <c r="Q111" s="6" t="s">
        <v>256</v>
      </c>
      <c r="R111" s="12">
        <v>5.2</v>
      </c>
      <c r="S111" s="12">
        <f t="shared" si="39"/>
        <v>4.6116461803153657</v>
      </c>
    </row>
    <row r="112" spans="1:19" x14ac:dyDescent="0.2">
      <c r="A112" s="6" t="s">
        <v>223</v>
      </c>
      <c r="B112" s="70"/>
      <c r="C112" s="24">
        <v>41494</v>
      </c>
      <c r="D112" s="24">
        <v>41494</v>
      </c>
      <c r="E112" s="7" t="str">
        <f t="shared" si="35"/>
        <v>Já Entregue</v>
      </c>
      <c r="F112" s="24">
        <v>41494</v>
      </c>
      <c r="G112" s="30" t="str">
        <f t="shared" si="36"/>
        <v>2013.08</v>
      </c>
      <c r="H112" s="7" t="str">
        <f t="shared" si="37"/>
        <v>Já Pago</v>
      </c>
      <c r="I112" s="24">
        <v>41494</v>
      </c>
      <c r="J112" s="29" t="str">
        <f t="shared" si="38"/>
        <v>2013.08</v>
      </c>
      <c r="K112" s="8" t="s">
        <v>17</v>
      </c>
      <c r="L112" s="9" t="s">
        <v>110</v>
      </c>
      <c r="M112" s="9" t="s">
        <v>600</v>
      </c>
      <c r="N112" s="10" t="s">
        <v>295</v>
      </c>
      <c r="O112" s="11">
        <v>2</v>
      </c>
      <c r="P112" s="11" t="s">
        <v>80</v>
      </c>
      <c r="Q112" s="6" t="s">
        <v>255</v>
      </c>
      <c r="R112" s="12">
        <v>8.9</v>
      </c>
      <c r="S112" s="12">
        <f t="shared" si="39"/>
        <v>15.786019617233368</v>
      </c>
    </row>
    <row r="113" spans="1:19" x14ac:dyDescent="0.2">
      <c r="A113" s="6" t="s">
        <v>223</v>
      </c>
      <c r="B113" s="70"/>
      <c r="C113" s="24">
        <v>41494</v>
      </c>
      <c r="D113" s="24">
        <v>41494</v>
      </c>
      <c r="E113" s="7" t="str">
        <f t="shared" si="35"/>
        <v>Já Entregue</v>
      </c>
      <c r="F113" s="24">
        <v>41494</v>
      </c>
      <c r="G113" s="30" t="str">
        <f t="shared" si="36"/>
        <v>2013.08</v>
      </c>
      <c r="H113" s="7" t="str">
        <f t="shared" si="37"/>
        <v>Já Pago</v>
      </c>
      <c r="I113" s="24">
        <v>41494</v>
      </c>
      <c r="J113" s="29" t="str">
        <f t="shared" si="38"/>
        <v>2013.08</v>
      </c>
      <c r="K113" s="8" t="s">
        <v>17</v>
      </c>
      <c r="L113" s="9" t="s">
        <v>110</v>
      </c>
      <c r="M113" s="9" t="s">
        <v>600</v>
      </c>
      <c r="N113" s="10" t="s">
        <v>295</v>
      </c>
      <c r="O113" s="11">
        <v>2</v>
      </c>
      <c r="P113" s="11" t="s">
        <v>80</v>
      </c>
      <c r="Q113" s="6" t="s">
        <v>257</v>
      </c>
      <c r="R113" s="12">
        <v>3.5</v>
      </c>
      <c r="S113" s="12">
        <f t="shared" si="39"/>
        <v>6.2079852427322226</v>
      </c>
    </row>
    <row r="114" spans="1:19" x14ac:dyDescent="0.2">
      <c r="A114" s="6" t="s">
        <v>223</v>
      </c>
      <c r="B114" s="70"/>
      <c r="C114" s="24">
        <v>41494</v>
      </c>
      <c r="D114" s="24">
        <v>41494</v>
      </c>
      <c r="E114" s="7" t="str">
        <f t="shared" si="35"/>
        <v>Já Entregue</v>
      </c>
      <c r="F114" s="24">
        <v>41494</v>
      </c>
      <c r="G114" s="30" t="str">
        <f t="shared" si="36"/>
        <v>2013.08</v>
      </c>
      <c r="H114" s="7" t="str">
        <f t="shared" si="37"/>
        <v>Já Pago</v>
      </c>
      <c r="I114" s="24">
        <v>41494</v>
      </c>
      <c r="J114" s="29" t="str">
        <f t="shared" si="38"/>
        <v>2013.08</v>
      </c>
      <c r="K114" s="8" t="s">
        <v>17</v>
      </c>
      <c r="L114" s="9" t="s">
        <v>169</v>
      </c>
      <c r="M114" s="9" t="s">
        <v>278</v>
      </c>
      <c r="N114" s="10" t="s">
        <v>231</v>
      </c>
      <c r="O114" s="11">
        <v>2</v>
      </c>
      <c r="P114" s="11" t="s">
        <v>80</v>
      </c>
      <c r="Q114" s="6" t="s">
        <v>750</v>
      </c>
      <c r="R114" s="12">
        <v>3.9</v>
      </c>
      <c r="S114" s="12">
        <f t="shared" si="39"/>
        <v>6.917469270473048</v>
      </c>
    </row>
    <row r="115" spans="1:19" x14ac:dyDescent="0.2">
      <c r="A115" s="6" t="s">
        <v>223</v>
      </c>
      <c r="B115" s="70"/>
      <c r="C115" s="24">
        <v>41494</v>
      </c>
      <c r="D115" s="24">
        <v>41494</v>
      </c>
      <c r="E115" s="7" t="str">
        <f t="shared" si="35"/>
        <v>Já Entregue</v>
      </c>
      <c r="F115" s="24">
        <v>41494</v>
      </c>
      <c r="G115" s="30" t="str">
        <f t="shared" si="36"/>
        <v>2013.08</v>
      </c>
      <c r="H115" s="7" t="str">
        <f t="shared" si="37"/>
        <v>Já Pago</v>
      </c>
      <c r="I115" s="24">
        <v>41494</v>
      </c>
      <c r="J115" s="29" t="str">
        <f t="shared" si="38"/>
        <v>2013.08</v>
      </c>
      <c r="K115" s="8" t="s">
        <v>17</v>
      </c>
      <c r="L115" s="9" t="s">
        <v>169</v>
      </c>
      <c r="M115" s="9" t="s">
        <v>278</v>
      </c>
      <c r="N115" s="10" t="s">
        <v>231</v>
      </c>
      <c r="O115" s="11">
        <v>10</v>
      </c>
      <c r="P115" s="11" t="s">
        <v>80</v>
      </c>
      <c r="Q115" s="6" t="s">
        <v>751</v>
      </c>
      <c r="R115" s="12">
        <v>1</v>
      </c>
      <c r="S115" s="12">
        <f t="shared" si="39"/>
        <v>8.8685503467603191</v>
      </c>
    </row>
    <row r="116" spans="1:19" x14ac:dyDescent="0.2">
      <c r="A116" s="6" t="s">
        <v>223</v>
      </c>
      <c r="B116" s="70"/>
      <c r="C116" s="24">
        <v>41494</v>
      </c>
      <c r="D116" s="24">
        <v>41494</v>
      </c>
      <c r="E116" s="7" t="str">
        <f t="shared" si="35"/>
        <v>Já Entregue</v>
      </c>
      <c r="F116" s="24">
        <v>41494</v>
      </c>
      <c r="G116" s="30" t="str">
        <f t="shared" si="36"/>
        <v>2013.08</v>
      </c>
      <c r="H116" s="7" t="str">
        <f t="shared" si="37"/>
        <v>Já Pago</v>
      </c>
      <c r="I116" s="24">
        <v>41494</v>
      </c>
      <c r="J116" s="29" t="str">
        <f t="shared" si="38"/>
        <v>2013.08</v>
      </c>
      <c r="K116" s="8" t="s">
        <v>17</v>
      </c>
      <c r="L116" s="9" t="s">
        <v>169</v>
      </c>
      <c r="M116" s="9" t="s">
        <v>224</v>
      </c>
      <c r="N116" s="10" t="s">
        <v>231</v>
      </c>
      <c r="O116" s="11">
        <v>5</v>
      </c>
      <c r="P116" s="11" t="s">
        <v>80</v>
      </c>
      <c r="Q116" s="6" t="s">
        <v>428</v>
      </c>
      <c r="R116" s="12">
        <v>0.6</v>
      </c>
      <c r="S116" s="12">
        <f t="shared" si="39"/>
        <v>2.6605651040280955</v>
      </c>
    </row>
    <row r="117" spans="1:19" x14ac:dyDescent="0.2">
      <c r="A117" s="6" t="s">
        <v>223</v>
      </c>
      <c r="B117" s="70"/>
      <c r="C117" s="24">
        <v>41494</v>
      </c>
      <c r="D117" s="24">
        <v>41494</v>
      </c>
      <c r="E117" s="7" t="str">
        <f t="shared" si="35"/>
        <v>Já Entregue</v>
      </c>
      <c r="F117" s="24">
        <v>41494</v>
      </c>
      <c r="G117" s="30" t="str">
        <f t="shared" si="36"/>
        <v>2013.08</v>
      </c>
      <c r="H117" s="7" t="str">
        <f t="shared" si="37"/>
        <v>Já Pago</v>
      </c>
      <c r="I117" s="24">
        <v>41494</v>
      </c>
      <c r="J117" s="29" t="str">
        <f t="shared" si="38"/>
        <v>2013.08</v>
      </c>
      <c r="K117" s="8" t="s">
        <v>17</v>
      </c>
      <c r="L117" s="9" t="s">
        <v>169</v>
      </c>
      <c r="M117" s="9" t="s">
        <v>224</v>
      </c>
      <c r="N117" s="10" t="s">
        <v>231</v>
      </c>
      <c r="O117" s="11">
        <v>5</v>
      </c>
      <c r="P117" s="11" t="s">
        <v>80</v>
      </c>
      <c r="Q117" s="6" t="s">
        <v>747</v>
      </c>
      <c r="R117" s="12">
        <v>0.7</v>
      </c>
      <c r="S117" s="12">
        <f t="shared" si="39"/>
        <v>3.1039926213661113</v>
      </c>
    </row>
    <row r="118" spans="1:19" x14ac:dyDescent="0.2">
      <c r="A118" s="6" t="s">
        <v>223</v>
      </c>
      <c r="B118" s="70"/>
      <c r="C118" s="24">
        <v>41494</v>
      </c>
      <c r="D118" s="24">
        <v>41494</v>
      </c>
      <c r="E118" s="7" t="str">
        <f t="shared" si="35"/>
        <v>Já Entregue</v>
      </c>
      <c r="F118" s="24">
        <v>41494</v>
      </c>
      <c r="G118" s="30" t="str">
        <f t="shared" si="36"/>
        <v>2013.08</v>
      </c>
      <c r="H118" s="7" t="str">
        <f t="shared" si="37"/>
        <v>Já Pago</v>
      </c>
      <c r="I118" s="24">
        <v>41494</v>
      </c>
      <c r="J118" s="29" t="str">
        <f t="shared" si="38"/>
        <v>2013.08</v>
      </c>
      <c r="K118" s="8" t="s">
        <v>17</v>
      </c>
      <c r="L118" s="9" t="s">
        <v>169</v>
      </c>
      <c r="M118" s="9" t="s">
        <v>224</v>
      </c>
      <c r="N118" s="10" t="s">
        <v>231</v>
      </c>
      <c r="O118" s="11">
        <v>1</v>
      </c>
      <c r="P118" s="11" t="s">
        <v>80</v>
      </c>
      <c r="Q118" s="6" t="s">
        <v>748</v>
      </c>
      <c r="R118" s="12">
        <v>1.6</v>
      </c>
      <c r="S118" s="12">
        <f t="shared" si="39"/>
        <v>1.4189680554816511</v>
      </c>
    </row>
    <row r="119" spans="1:19" x14ac:dyDescent="0.2">
      <c r="A119" s="6" t="s">
        <v>223</v>
      </c>
      <c r="B119" s="70"/>
      <c r="C119" s="24">
        <v>41494</v>
      </c>
      <c r="D119" s="24">
        <v>41494</v>
      </c>
      <c r="E119" s="7" t="str">
        <f t="shared" si="35"/>
        <v>Já Entregue</v>
      </c>
      <c r="F119" s="24">
        <v>41494</v>
      </c>
      <c r="G119" s="30" t="str">
        <f t="shared" si="36"/>
        <v>2013.08</v>
      </c>
      <c r="H119" s="7" t="str">
        <f t="shared" si="37"/>
        <v>Já Pago</v>
      </c>
      <c r="I119" s="24">
        <v>41494</v>
      </c>
      <c r="J119" s="29" t="str">
        <f t="shared" si="38"/>
        <v>2013.08</v>
      </c>
      <c r="K119" s="8" t="s">
        <v>17</v>
      </c>
      <c r="L119" s="9" t="s">
        <v>169</v>
      </c>
      <c r="M119" s="9" t="s">
        <v>224</v>
      </c>
      <c r="N119" s="10" t="s">
        <v>231</v>
      </c>
      <c r="O119" s="11">
        <v>11</v>
      </c>
      <c r="P119" s="11" t="s">
        <v>80</v>
      </c>
      <c r="Q119" s="6" t="s">
        <v>258</v>
      </c>
      <c r="R119" s="12">
        <v>3</v>
      </c>
      <c r="S119" s="12">
        <f t="shared" si="39"/>
        <v>29.266216144309052</v>
      </c>
    </row>
    <row r="120" spans="1:19" x14ac:dyDescent="0.2">
      <c r="A120" s="6" t="s">
        <v>223</v>
      </c>
      <c r="B120" s="70"/>
      <c r="C120" s="24">
        <v>41494</v>
      </c>
      <c r="D120" s="24">
        <v>41494</v>
      </c>
      <c r="E120" s="7" t="str">
        <f t="shared" si="35"/>
        <v>Já Entregue</v>
      </c>
      <c r="F120" s="24">
        <v>41494</v>
      </c>
      <c r="G120" s="30" t="str">
        <f t="shared" si="36"/>
        <v>2013.08</v>
      </c>
      <c r="H120" s="7" t="str">
        <f t="shared" si="37"/>
        <v>Já Pago</v>
      </c>
      <c r="I120" s="24">
        <v>41494</v>
      </c>
      <c r="J120" s="29" t="str">
        <f t="shared" si="38"/>
        <v>2013.08</v>
      </c>
      <c r="K120" s="8" t="s">
        <v>17</v>
      </c>
      <c r="L120" s="9" t="s">
        <v>169</v>
      </c>
      <c r="M120" s="9" t="s">
        <v>278</v>
      </c>
      <c r="N120" s="10" t="s">
        <v>231</v>
      </c>
      <c r="O120" s="11">
        <v>4</v>
      </c>
      <c r="P120" s="11" t="s">
        <v>80</v>
      </c>
      <c r="Q120" s="6" t="s">
        <v>752</v>
      </c>
      <c r="R120" s="12">
        <v>3.9</v>
      </c>
      <c r="S120" s="12">
        <f t="shared" si="39"/>
        <v>13.834938540946096</v>
      </c>
    </row>
    <row r="121" spans="1:19" x14ac:dyDescent="0.2">
      <c r="A121" s="6" t="s">
        <v>223</v>
      </c>
      <c r="B121" s="70"/>
      <c r="C121" s="24">
        <v>41494</v>
      </c>
      <c r="D121" s="24">
        <v>41494</v>
      </c>
      <c r="E121" s="7" t="str">
        <f t="shared" si="35"/>
        <v>Já Entregue</v>
      </c>
      <c r="F121" s="24">
        <v>41494</v>
      </c>
      <c r="G121" s="30" t="str">
        <f t="shared" si="36"/>
        <v>2013.08</v>
      </c>
      <c r="H121" s="7" t="str">
        <f t="shared" si="37"/>
        <v>Já Pago</v>
      </c>
      <c r="I121" s="24">
        <v>41494</v>
      </c>
      <c r="J121" s="29" t="str">
        <f t="shared" si="38"/>
        <v>2013.08</v>
      </c>
      <c r="K121" s="8" t="s">
        <v>17</v>
      </c>
      <c r="L121" s="9" t="s">
        <v>169</v>
      </c>
      <c r="M121" s="9" t="s">
        <v>224</v>
      </c>
      <c r="N121" s="10" t="s">
        <v>231</v>
      </c>
      <c r="O121" s="11">
        <v>2</v>
      </c>
      <c r="P121" s="11" t="s">
        <v>80</v>
      </c>
      <c r="Q121" s="6" t="s">
        <v>259</v>
      </c>
      <c r="R121" s="12">
        <v>1</v>
      </c>
      <c r="S121" s="12">
        <f t="shared" si="39"/>
        <v>1.7737100693520638</v>
      </c>
    </row>
    <row r="122" spans="1:19" x14ac:dyDescent="0.2">
      <c r="A122" s="6" t="s">
        <v>223</v>
      </c>
      <c r="B122" s="70"/>
      <c r="C122" s="24">
        <v>41494</v>
      </c>
      <c r="D122" s="24">
        <v>41494</v>
      </c>
      <c r="E122" s="7" t="str">
        <f t="shared" si="35"/>
        <v>Já Entregue</v>
      </c>
      <c r="F122" s="24">
        <v>41494</v>
      </c>
      <c r="G122" s="30" t="str">
        <f t="shared" si="36"/>
        <v>2013.08</v>
      </c>
      <c r="H122" s="7" t="str">
        <f t="shared" si="37"/>
        <v>Já Pago</v>
      </c>
      <c r="I122" s="24">
        <v>41494</v>
      </c>
      <c r="J122" s="29" t="str">
        <f t="shared" si="38"/>
        <v>2013.08</v>
      </c>
      <c r="K122" s="8" t="s">
        <v>17</v>
      </c>
      <c r="L122" s="9" t="s">
        <v>110</v>
      </c>
      <c r="M122" s="9" t="s">
        <v>544</v>
      </c>
      <c r="N122" s="10" t="s">
        <v>260</v>
      </c>
      <c r="O122" s="11">
        <v>1</v>
      </c>
      <c r="P122" s="11" t="s">
        <v>80</v>
      </c>
      <c r="Q122" s="6" t="s">
        <v>260</v>
      </c>
      <c r="R122" s="12">
        <v>1.5</v>
      </c>
      <c r="S122" s="12">
        <f t="shared" si="39"/>
        <v>1.3302825520140478</v>
      </c>
    </row>
    <row r="123" spans="1:19" x14ac:dyDescent="0.2">
      <c r="A123" s="6" t="s">
        <v>223</v>
      </c>
      <c r="B123" s="70"/>
      <c r="C123" s="24">
        <v>41494</v>
      </c>
      <c r="D123" s="24">
        <v>41494</v>
      </c>
      <c r="E123" s="7" t="str">
        <f t="shared" si="35"/>
        <v>Já Entregue</v>
      </c>
      <c r="F123" s="24">
        <v>41494</v>
      </c>
      <c r="G123" s="30" t="str">
        <f t="shared" si="36"/>
        <v>2013.08</v>
      </c>
      <c r="H123" s="7" t="str">
        <f t="shared" si="37"/>
        <v>Já Pago</v>
      </c>
      <c r="I123" s="24">
        <v>41494</v>
      </c>
      <c r="J123" s="29" t="str">
        <f t="shared" si="38"/>
        <v>2013.08</v>
      </c>
      <c r="K123" s="8" t="s">
        <v>17</v>
      </c>
      <c r="L123" s="9" t="s">
        <v>191</v>
      </c>
      <c r="M123" s="9" t="s">
        <v>215</v>
      </c>
      <c r="N123" s="10" t="s">
        <v>216</v>
      </c>
      <c r="O123" s="11">
        <v>1</v>
      </c>
      <c r="P123" s="11" t="s">
        <v>80</v>
      </c>
      <c r="Q123" s="6" t="s">
        <v>261</v>
      </c>
      <c r="R123" s="12">
        <v>9.9</v>
      </c>
      <c r="S123" s="12">
        <f t="shared" si="39"/>
        <v>8.7798648432927155</v>
      </c>
    </row>
    <row r="124" spans="1:19" x14ac:dyDescent="0.2">
      <c r="A124" s="6" t="s">
        <v>223</v>
      </c>
      <c r="B124" s="70"/>
      <c r="C124" s="24">
        <v>41494</v>
      </c>
      <c r="D124" s="24">
        <v>41494</v>
      </c>
      <c r="E124" s="7" t="str">
        <f t="shared" si="35"/>
        <v>Já Entregue</v>
      </c>
      <c r="F124" s="24">
        <v>41494</v>
      </c>
      <c r="G124" s="30" t="str">
        <f t="shared" si="36"/>
        <v>2013.08</v>
      </c>
      <c r="H124" s="7" t="str">
        <f t="shared" si="37"/>
        <v>Já Pago</v>
      </c>
      <c r="I124" s="24">
        <v>41494</v>
      </c>
      <c r="J124" s="29" t="str">
        <f t="shared" si="38"/>
        <v>2013.08</v>
      </c>
      <c r="K124" s="8" t="s">
        <v>17</v>
      </c>
      <c r="L124" s="9" t="s">
        <v>169</v>
      </c>
      <c r="M124" s="9" t="s">
        <v>224</v>
      </c>
      <c r="N124" s="10" t="s">
        <v>605</v>
      </c>
      <c r="O124" s="11">
        <v>1</v>
      </c>
      <c r="P124" s="11" t="s">
        <v>80</v>
      </c>
      <c r="Q124" s="6" t="s">
        <v>754</v>
      </c>
      <c r="R124" s="12">
        <v>16.899999999999999</v>
      </c>
      <c r="S124" s="12">
        <f t="shared" si="39"/>
        <v>14.987850086024936</v>
      </c>
    </row>
    <row r="125" spans="1:19" x14ac:dyDescent="0.2">
      <c r="A125" s="6" t="s">
        <v>223</v>
      </c>
      <c r="B125" s="70"/>
      <c r="C125" s="24">
        <v>41494</v>
      </c>
      <c r="D125" s="24">
        <v>41494</v>
      </c>
      <c r="E125" s="7" t="str">
        <f t="shared" si="35"/>
        <v>Já Entregue</v>
      </c>
      <c r="F125" s="24">
        <v>41494</v>
      </c>
      <c r="G125" s="30" t="str">
        <f t="shared" si="36"/>
        <v>2013.08</v>
      </c>
      <c r="H125" s="7" t="str">
        <f t="shared" si="37"/>
        <v>Já Pago</v>
      </c>
      <c r="I125" s="24">
        <v>41494</v>
      </c>
      <c r="J125" s="29" t="str">
        <f t="shared" si="38"/>
        <v>2013.08</v>
      </c>
      <c r="K125" s="8" t="s">
        <v>17</v>
      </c>
      <c r="L125" s="9" t="s">
        <v>169</v>
      </c>
      <c r="M125" s="9" t="s">
        <v>224</v>
      </c>
      <c r="N125" s="10" t="s">
        <v>605</v>
      </c>
      <c r="O125" s="11">
        <v>2</v>
      </c>
      <c r="P125" s="11" t="s">
        <v>80</v>
      </c>
      <c r="Q125" s="6" t="s">
        <v>262</v>
      </c>
      <c r="R125" s="12">
        <v>35.9</v>
      </c>
      <c r="S125" s="12">
        <f t="shared" si="39"/>
        <v>63.676191489739082</v>
      </c>
    </row>
    <row r="126" spans="1:19" x14ac:dyDescent="0.2">
      <c r="A126" s="6" t="s">
        <v>223</v>
      </c>
      <c r="B126" s="70"/>
      <c r="C126" s="24">
        <v>41494</v>
      </c>
      <c r="D126" s="24">
        <v>41494</v>
      </c>
      <c r="E126" s="7" t="str">
        <f t="shared" si="35"/>
        <v>Já Entregue</v>
      </c>
      <c r="F126" s="24">
        <v>41494</v>
      </c>
      <c r="G126" s="30" t="str">
        <f t="shared" si="36"/>
        <v>2013.08</v>
      </c>
      <c r="H126" s="7" t="str">
        <f t="shared" si="37"/>
        <v>Já Pago</v>
      </c>
      <c r="I126" s="24">
        <v>41494</v>
      </c>
      <c r="J126" s="29" t="str">
        <f t="shared" si="38"/>
        <v>2013.08</v>
      </c>
      <c r="K126" s="8" t="s">
        <v>17</v>
      </c>
      <c r="L126" s="9" t="s">
        <v>169</v>
      </c>
      <c r="M126" s="9" t="s">
        <v>224</v>
      </c>
      <c r="N126" s="10" t="s">
        <v>605</v>
      </c>
      <c r="O126" s="11">
        <v>2</v>
      </c>
      <c r="P126" s="11" t="s">
        <v>80</v>
      </c>
      <c r="Q126" s="6" t="s">
        <v>263</v>
      </c>
      <c r="R126" s="12">
        <v>26.9</v>
      </c>
      <c r="S126" s="12">
        <f t="shared" si="39"/>
        <v>47.712800865570507</v>
      </c>
    </row>
    <row r="127" spans="1:19" x14ac:dyDescent="0.2">
      <c r="A127" s="6" t="s">
        <v>223</v>
      </c>
      <c r="B127" s="70"/>
      <c r="C127" s="24">
        <v>41494</v>
      </c>
      <c r="D127" s="24">
        <v>41494</v>
      </c>
      <c r="E127" s="7" t="str">
        <f t="shared" si="35"/>
        <v>Já Entregue</v>
      </c>
      <c r="F127" s="24">
        <v>41494</v>
      </c>
      <c r="G127" s="30" t="str">
        <f t="shared" si="36"/>
        <v>2013.08</v>
      </c>
      <c r="H127" s="7" t="str">
        <f t="shared" si="37"/>
        <v>Já Pago</v>
      </c>
      <c r="I127" s="24">
        <v>41494</v>
      </c>
      <c r="J127" s="29" t="str">
        <f t="shared" si="38"/>
        <v>2013.08</v>
      </c>
      <c r="K127" s="8" t="s">
        <v>17</v>
      </c>
      <c r="L127" s="9" t="s">
        <v>169</v>
      </c>
      <c r="M127" s="9" t="s">
        <v>278</v>
      </c>
      <c r="N127" s="10" t="s">
        <v>231</v>
      </c>
      <c r="O127" s="11">
        <v>2</v>
      </c>
      <c r="P127" s="11" t="s">
        <v>80</v>
      </c>
      <c r="Q127" s="6" t="s">
        <v>264</v>
      </c>
      <c r="R127" s="12">
        <v>4.5</v>
      </c>
      <c r="S127" s="12">
        <f t="shared" si="39"/>
        <v>7.9816953120842866</v>
      </c>
    </row>
    <row r="128" spans="1:19" x14ac:dyDescent="0.2">
      <c r="A128" s="6" t="s">
        <v>223</v>
      </c>
      <c r="B128" s="70"/>
      <c r="C128" s="24">
        <v>41494</v>
      </c>
      <c r="D128" s="24">
        <v>41494</v>
      </c>
      <c r="E128" s="7" t="str">
        <f t="shared" si="35"/>
        <v>Já Entregue</v>
      </c>
      <c r="F128" s="24">
        <v>41494</v>
      </c>
      <c r="G128" s="30" t="str">
        <f t="shared" si="36"/>
        <v>2013.08</v>
      </c>
      <c r="H128" s="7" t="str">
        <f t="shared" si="37"/>
        <v>Já Pago</v>
      </c>
      <c r="I128" s="24">
        <v>41494</v>
      </c>
      <c r="J128" s="29" t="str">
        <f t="shared" si="38"/>
        <v>2013.08</v>
      </c>
      <c r="K128" s="8" t="s">
        <v>17</v>
      </c>
      <c r="L128" s="9" t="s">
        <v>169</v>
      </c>
      <c r="M128" s="9" t="s">
        <v>278</v>
      </c>
      <c r="N128" s="10" t="s">
        <v>231</v>
      </c>
      <c r="O128" s="11">
        <v>2</v>
      </c>
      <c r="P128" s="11" t="s">
        <v>80</v>
      </c>
      <c r="Q128" s="6" t="s">
        <v>265</v>
      </c>
      <c r="R128" s="12">
        <v>8.9</v>
      </c>
      <c r="S128" s="12">
        <f t="shared" si="39"/>
        <v>15.786019617233368</v>
      </c>
    </row>
    <row r="129" spans="1:19" x14ac:dyDescent="0.2">
      <c r="A129" s="6" t="s">
        <v>223</v>
      </c>
      <c r="B129" s="70"/>
      <c r="C129" s="24">
        <v>41494</v>
      </c>
      <c r="D129" s="24">
        <v>41494</v>
      </c>
      <c r="E129" s="7" t="str">
        <f t="shared" si="35"/>
        <v>Já Entregue</v>
      </c>
      <c r="F129" s="24">
        <v>41494</v>
      </c>
      <c r="G129" s="30" t="str">
        <f t="shared" si="36"/>
        <v>2013.08</v>
      </c>
      <c r="H129" s="7" t="str">
        <f t="shared" si="37"/>
        <v>Já Pago</v>
      </c>
      <c r="I129" s="24">
        <v>41494</v>
      </c>
      <c r="J129" s="29" t="str">
        <f t="shared" si="38"/>
        <v>2013.08</v>
      </c>
      <c r="K129" s="8" t="s">
        <v>17</v>
      </c>
      <c r="L129" s="9" t="s">
        <v>169</v>
      </c>
      <c r="M129" s="9" t="s">
        <v>278</v>
      </c>
      <c r="N129" s="10" t="s">
        <v>231</v>
      </c>
      <c r="O129" s="11">
        <v>1</v>
      </c>
      <c r="P129" s="11" t="s">
        <v>80</v>
      </c>
      <c r="Q129" s="6" t="s">
        <v>266</v>
      </c>
      <c r="R129" s="12">
        <v>4.9000000000000004</v>
      </c>
      <c r="S129" s="12">
        <f t="shared" si="39"/>
        <v>4.345589669912556</v>
      </c>
    </row>
    <row r="130" spans="1:19" x14ac:dyDescent="0.2">
      <c r="A130" s="6" t="s">
        <v>223</v>
      </c>
      <c r="B130" s="70"/>
      <c r="C130" s="24">
        <v>41494</v>
      </c>
      <c r="D130" s="24">
        <v>41494</v>
      </c>
      <c r="E130" s="7" t="str">
        <f t="shared" si="35"/>
        <v>Já Entregue</v>
      </c>
      <c r="F130" s="24">
        <v>41494</v>
      </c>
      <c r="G130" s="30" t="str">
        <f t="shared" si="36"/>
        <v>2013.08</v>
      </c>
      <c r="H130" s="7" t="str">
        <f t="shared" si="37"/>
        <v>Já Pago</v>
      </c>
      <c r="I130" s="24">
        <v>41494</v>
      </c>
      <c r="J130" s="29" t="str">
        <f t="shared" si="38"/>
        <v>2013.08</v>
      </c>
      <c r="K130" s="8" t="s">
        <v>17</v>
      </c>
      <c r="L130" s="9" t="s">
        <v>169</v>
      </c>
      <c r="M130" s="9" t="s">
        <v>224</v>
      </c>
      <c r="N130" s="10" t="s">
        <v>231</v>
      </c>
      <c r="O130" s="11">
        <v>3</v>
      </c>
      <c r="P130" s="11" t="s">
        <v>80</v>
      </c>
      <c r="Q130" s="6" t="s">
        <v>749</v>
      </c>
      <c r="R130" s="12">
        <v>1</v>
      </c>
      <c r="S130" s="12">
        <f t="shared" si="39"/>
        <v>2.6605651040280955</v>
      </c>
    </row>
    <row r="131" spans="1:19" x14ac:dyDescent="0.2">
      <c r="A131" s="6" t="s">
        <v>223</v>
      </c>
      <c r="B131" s="70"/>
      <c r="C131" s="24">
        <v>41494</v>
      </c>
      <c r="D131" s="24">
        <v>41494</v>
      </c>
      <c r="E131" s="7" t="str">
        <f t="shared" si="35"/>
        <v>Já Entregue</v>
      </c>
      <c r="F131" s="24">
        <v>41494</v>
      </c>
      <c r="G131" s="30" t="str">
        <f t="shared" si="36"/>
        <v>2013.08</v>
      </c>
      <c r="H131" s="7" t="str">
        <f t="shared" si="37"/>
        <v>Já Pago</v>
      </c>
      <c r="I131" s="24">
        <v>41494</v>
      </c>
      <c r="J131" s="29" t="str">
        <f t="shared" si="38"/>
        <v>2013.08</v>
      </c>
      <c r="K131" s="8" t="s">
        <v>17</v>
      </c>
      <c r="L131" s="9" t="s">
        <v>169</v>
      </c>
      <c r="M131" s="9" t="s">
        <v>224</v>
      </c>
      <c r="N131" s="10" t="s">
        <v>231</v>
      </c>
      <c r="O131" s="11">
        <v>1</v>
      </c>
      <c r="P131" s="11" t="s">
        <v>80</v>
      </c>
      <c r="Q131" s="6" t="s">
        <v>267</v>
      </c>
      <c r="R131" s="12">
        <v>4.7</v>
      </c>
      <c r="S131" s="12">
        <f t="shared" si="39"/>
        <v>4.1682186629773499</v>
      </c>
    </row>
    <row r="132" spans="1:19" x14ac:dyDescent="0.2">
      <c r="A132" s="6" t="s">
        <v>223</v>
      </c>
      <c r="B132" s="70"/>
      <c r="C132" s="24">
        <v>41494</v>
      </c>
      <c r="D132" s="24">
        <v>41494</v>
      </c>
      <c r="E132" s="7" t="str">
        <f t="shared" si="35"/>
        <v>Já Entregue</v>
      </c>
      <c r="F132" s="24">
        <v>41494</v>
      </c>
      <c r="G132" s="30" t="str">
        <f t="shared" si="36"/>
        <v>2013.08</v>
      </c>
      <c r="H132" s="7" t="str">
        <f t="shared" si="37"/>
        <v>Já Pago</v>
      </c>
      <c r="I132" s="24">
        <v>41494</v>
      </c>
      <c r="J132" s="29" t="str">
        <f t="shared" si="38"/>
        <v>2013.08</v>
      </c>
      <c r="K132" s="8" t="s">
        <v>17</v>
      </c>
      <c r="L132" s="9" t="s">
        <v>110</v>
      </c>
      <c r="M132" s="9" t="s">
        <v>601</v>
      </c>
      <c r="N132" s="10" t="s">
        <v>602</v>
      </c>
      <c r="O132" s="11">
        <v>15</v>
      </c>
      <c r="P132" s="11" t="s">
        <v>80</v>
      </c>
      <c r="Q132" s="6" t="s">
        <v>268</v>
      </c>
      <c r="R132" s="12">
        <v>5.2</v>
      </c>
      <c r="S132" s="12">
        <f t="shared" si="39"/>
        <v>69.174692704730489</v>
      </c>
    </row>
    <row r="133" spans="1:19" x14ac:dyDescent="0.2">
      <c r="A133" s="6" t="s">
        <v>223</v>
      </c>
      <c r="B133" s="70"/>
      <c r="C133" s="24">
        <v>41494</v>
      </c>
      <c r="D133" s="24">
        <v>41494</v>
      </c>
      <c r="E133" s="7" t="str">
        <f t="shared" si="35"/>
        <v>Já Entregue</v>
      </c>
      <c r="F133" s="24">
        <v>41494</v>
      </c>
      <c r="G133" s="30" t="str">
        <f t="shared" si="36"/>
        <v>2013.08</v>
      </c>
      <c r="H133" s="7" t="str">
        <f t="shared" si="37"/>
        <v>Já Pago</v>
      </c>
      <c r="I133" s="24">
        <v>41494</v>
      </c>
      <c r="J133" s="29" t="str">
        <f t="shared" si="38"/>
        <v>2013.08</v>
      </c>
      <c r="K133" s="8" t="s">
        <v>17</v>
      </c>
      <c r="L133" s="9" t="s">
        <v>110</v>
      </c>
      <c r="M133" s="9" t="s">
        <v>601</v>
      </c>
      <c r="N133" s="10" t="s">
        <v>602</v>
      </c>
      <c r="O133" s="11">
        <v>1</v>
      </c>
      <c r="P133" s="11" t="s">
        <v>80</v>
      </c>
      <c r="Q133" s="6" t="s">
        <v>269</v>
      </c>
      <c r="R133" s="12">
        <v>7.9</v>
      </c>
      <c r="S133" s="12">
        <f t="shared" si="39"/>
        <v>7.0061547739406516</v>
      </c>
    </row>
    <row r="134" spans="1:19" x14ac:dyDescent="0.2">
      <c r="A134" s="6" t="s">
        <v>223</v>
      </c>
      <c r="B134" s="70"/>
      <c r="C134" s="24">
        <v>41494</v>
      </c>
      <c r="D134" s="24">
        <v>41494</v>
      </c>
      <c r="E134" s="7" t="str">
        <f t="shared" si="35"/>
        <v>Já Entregue</v>
      </c>
      <c r="F134" s="24">
        <v>41494</v>
      </c>
      <c r="G134" s="30" t="str">
        <f t="shared" si="36"/>
        <v>2013.08</v>
      </c>
      <c r="H134" s="7" t="str">
        <f t="shared" si="37"/>
        <v>Já Pago</v>
      </c>
      <c r="I134" s="24">
        <v>41494</v>
      </c>
      <c r="J134" s="29" t="str">
        <f t="shared" si="38"/>
        <v>2013.08</v>
      </c>
      <c r="K134" s="8" t="s">
        <v>17</v>
      </c>
      <c r="L134" s="9" t="s">
        <v>169</v>
      </c>
      <c r="M134" s="9" t="s">
        <v>278</v>
      </c>
      <c r="N134" s="10" t="s">
        <v>347</v>
      </c>
      <c r="O134" s="11">
        <v>14</v>
      </c>
      <c r="P134" s="11" t="s">
        <v>80</v>
      </c>
      <c r="Q134" s="6" t="s">
        <v>275</v>
      </c>
      <c r="R134" s="12">
        <v>8.5</v>
      </c>
      <c r="S134" s="12">
        <f t="shared" si="39"/>
        <v>105.53574912644778</v>
      </c>
    </row>
    <row r="135" spans="1:19" x14ac:dyDescent="0.2">
      <c r="A135" s="6" t="s">
        <v>223</v>
      </c>
      <c r="B135" s="70"/>
      <c r="C135" s="24">
        <v>41494</v>
      </c>
      <c r="D135" s="24">
        <v>41494</v>
      </c>
      <c r="E135" s="7" t="str">
        <f t="shared" si="35"/>
        <v>Já Entregue</v>
      </c>
      <c r="F135" s="24">
        <v>41494</v>
      </c>
      <c r="G135" s="30" t="str">
        <f t="shared" si="36"/>
        <v>2013.08</v>
      </c>
      <c r="H135" s="7" t="str">
        <f t="shared" si="37"/>
        <v>Já Pago</v>
      </c>
      <c r="I135" s="24">
        <v>41494</v>
      </c>
      <c r="J135" s="29" t="str">
        <f t="shared" si="38"/>
        <v>2013.08</v>
      </c>
      <c r="K135" s="8" t="s">
        <v>17</v>
      </c>
      <c r="L135" s="9" t="s">
        <v>169</v>
      </c>
      <c r="M135" s="9" t="s">
        <v>224</v>
      </c>
      <c r="N135" s="10" t="s">
        <v>347</v>
      </c>
      <c r="O135" s="11">
        <v>20</v>
      </c>
      <c r="P135" s="11" t="s">
        <v>80</v>
      </c>
      <c r="Q135" s="6" t="s">
        <v>270</v>
      </c>
      <c r="R135" s="12">
        <v>1.8</v>
      </c>
      <c r="S135" s="12">
        <f t="shared" si="39"/>
        <v>31.926781248337146</v>
      </c>
    </row>
    <row r="136" spans="1:19" x14ac:dyDescent="0.2">
      <c r="A136" s="6" t="s">
        <v>223</v>
      </c>
      <c r="B136" s="70"/>
      <c r="C136" s="24">
        <v>41494</v>
      </c>
      <c r="D136" s="24">
        <v>41494</v>
      </c>
      <c r="E136" s="7" t="str">
        <f t="shared" si="35"/>
        <v>Já Entregue</v>
      </c>
      <c r="F136" s="24">
        <v>41494</v>
      </c>
      <c r="G136" s="30" t="str">
        <f t="shared" si="36"/>
        <v>2013.08</v>
      </c>
      <c r="H136" s="7" t="str">
        <f t="shared" si="37"/>
        <v>Já Pago</v>
      </c>
      <c r="I136" s="24">
        <v>41494</v>
      </c>
      <c r="J136" s="29" t="str">
        <f t="shared" si="38"/>
        <v>2013.08</v>
      </c>
      <c r="K136" s="8" t="s">
        <v>17</v>
      </c>
      <c r="L136" s="9" t="s">
        <v>169</v>
      </c>
      <c r="M136" s="9" t="s">
        <v>224</v>
      </c>
      <c r="N136" s="10" t="s">
        <v>347</v>
      </c>
      <c r="O136" s="11">
        <v>18</v>
      </c>
      <c r="P136" s="11" t="s">
        <v>80</v>
      </c>
      <c r="Q136" s="6" t="s">
        <v>271</v>
      </c>
      <c r="R136" s="12">
        <v>2.8</v>
      </c>
      <c r="S136" s="12">
        <f t="shared" si="39"/>
        <v>44.697493747672006</v>
      </c>
    </row>
    <row r="137" spans="1:19" x14ac:dyDescent="0.2">
      <c r="A137" s="6" t="s">
        <v>223</v>
      </c>
      <c r="B137" s="70"/>
      <c r="C137" s="24">
        <v>41494</v>
      </c>
      <c r="D137" s="24">
        <v>41494</v>
      </c>
      <c r="E137" s="7" t="str">
        <f t="shared" si="35"/>
        <v>Já Entregue</v>
      </c>
      <c r="F137" s="24">
        <v>41494</v>
      </c>
      <c r="G137" s="30" t="str">
        <f t="shared" si="36"/>
        <v>2013.08</v>
      </c>
      <c r="H137" s="7" t="str">
        <f t="shared" si="37"/>
        <v>Já Pago</v>
      </c>
      <c r="I137" s="24">
        <v>41494</v>
      </c>
      <c r="J137" s="29" t="str">
        <f t="shared" si="38"/>
        <v>2013.08</v>
      </c>
      <c r="K137" s="8" t="s">
        <v>17</v>
      </c>
      <c r="L137" s="9" t="s">
        <v>169</v>
      </c>
      <c r="M137" s="9" t="s">
        <v>224</v>
      </c>
      <c r="N137" s="10" t="s">
        <v>347</v>
      </c>
      <c r="O137" s="11">
        <v>4</v>
      </c>
      <c r="P137" s="11" t="s">
        <v>80</v>
      </c>
      <c r="Q137" s="6" t="s">
        <v>272</v>
      </c>
      <c r="R137" s="12">
        <v>5.9</v>
      </c>
      <c r="S137" s="12">
        <f t="shared" si="39"/>
        <v>20.929778818354354</v>
      </c>
    </row>
    <row r="138" spans="1:19" x14ac:dyDescent="0.2">
      <c r="A138" s="6" t="s">
        <v>223</v>
      </c>
      <c r="B138" s="70"/>
      <c r="C138" s="24">
        <v>41494</v>
      </c>
      <c r="D138" s="24">
        <v>41494</v>
      </c>
      <c r="E138" s="7" t="str">
        <f t="shared" si="35"/>
        <v>Já Entregue</v>
      </c>
      <c r="F138" s="24">
        <v>41494</v>
      </c>
      <c r="G138" s="30" t="str">
        <f t="shared" si="36"/>
        <v>2013.08</v>
      </c>
      <c r="H138" s="7" t="str">
        <f t="shared" si="37"/>
        <v>Já Pago</v>
      </c>
      <c r="I138" s="24">
        <v>41494</v>
      </c>
      <c r="J138" s="29" t="str">
        <f t="shared" si="38"/>
        <v>2013.08</v>
      </c>
      <c r="K138" s="8" t="s">
        <v>17</v>
      </c>
      <c r="L138" s="9" t="s">
        <v>169</v>
      </c>
      <c r="M138" s="9" t="s">
        <v>278</v>
      </c>
      <c r="N138" s="10" t="s">
        <v>347</v>
      </c>
      <c r="O138" s="11">
        <v>16</v>
      </c>
      <c r="P138" s="11" t="s">
        <v>80</v>
      </c>
      <c r="Q138" s="6" t="s">
        <v>273</v>
      </c>
      <c r="R138" s="12">
        <v>3.2</v>
      </c>
      <c r="S138" s="12">
        <f t="shared" si="39"/>
        <v>45.406977775412834</v>
      </c>
    </row>
    <row r="139" spans="1:19" x14ac:dyDescent="0.2">
      <c r="A139" s="6" t="s">
        <v>223</v>
      </c>
      <c r="B139" s="70"/>
      <c r="C139" s="24">
        <v>41494</v>
      </c>
      <c r="D139" s="24">
        <v>41494</v>
      </c>
      <c r="E139" s="7" t="str">
        <f t="shared" si="35"/>
        <v>Já Entregue</v>
      </c>
      <c r="F139" s="24">
        <v>41494</v>
      </c>
      <c r="G139" s="30" t="str">
        <f t="shared" si="36"/>
        <v>2013.08</v>
      </c>
      <c r="H139" s="7" t="str">
        <f t="shared" si="37"/>
        <v>Já Pago</v>
      </c>
      <c r="I139" s="24">
        <v>41494</v>
      </c>
      <c r="J139" s="29" t="str">
        <f t="shared" si="38"/>
        <v>2013.08</v>
      </c>
      <c r="K139" s="8" t="s">
        <v>17</v>
      </c>
      <c r="L139" s="9" t="s">
        <v>169</v>
      </c>
      <c r="M139" s="9" t="s">
        <v>278</v>
      </c>
      <c r="N139" s="10" t="s">
        <v>347</v>
      </c>
      <c r="O139" s="11">
        <v>1</v>
      </c>
      <c r="P139" s="11" t="s">
        <v>80</v>
      </c>
      <c r="Q139" s="6" t="s">
        <v>274</v>
      </c>
      <c r="R139" s="12">
        <v>9.8000000000000007</v>
      </c>
      <c r="S139" s="12">
        <f t="shared" si="39"/>
        <v>8.691179339825112</v>
      </c>
    </row>
    <row r="140" spans="1:19" x14ac:dyDescent="0.2">
      <c r="A140" s="6" t="s">
        <v>63</v>
      </c>
      <c r="B140" s="70"/>
      <c r="C140" s="24">
        <v>41495</v>
      </c>
      <c r="D140" s="24">
        <v>41495</v>
      </c>
      <c r="E140" s="7" t="str">
        <f>IF(D140="","Falta Entregar","Já Entregue")</f>
        <v>Já Entregue</v>
      </c>
      <c r="F140" s="24">
        <v>41495</v>
      </c>
      <c r="G140" s="30" t="str">
        <f>IF(F140="","Não Pago",CONCATENATE(YEAR(F140),".",IF(MONTH(F140)&gt;9,MONTH(F140),CONCATENATE("0",MONTH(F140)))))</f>
        <v>2013.08</v>
      </c>
      <c r="H140" s="7" t="str">
        <f>IF(F140="","Falta Pagar","Já Pago")</f>
        <v>Já Pago</v>
      </c>
      <c r="I140" s="24">
        <v>41495</v>
      </c>
      <c r="J140" s="29" t="str">
        <f>CONCATENATE(YEAR(I140),".",IF(MONTH(I140)&gt;9,MONTH(I140),CONCATENATE("0",MONTH(I140))))</f>
        <v>2013.08</v>
      </c>
      <c r="K140" s="8" t="s">
        <v>17</v>
      </c>
      <c r="L140" s="9" t="s">
        <v>191</v>
      </c>
      <c r="M140" s="9" t="s">
        <v>279</v>
      </c>
      <c r="N140" s="10" t="s">
        <v>606</v>
      </c>
      <c r="O140" s="11">
        <v>321</v>
      </c>
      <c r="P140" s="11" t="s">
        <v>160</v>
      </c>
      <c r="Q140" s="6" t="s">
        <v>280</v>
      </c>
      <c r="R140" s="12">
        <v>2.71</v>
      </c>
      <c r="S140" s="12">
        <f>(R140*O140)</f>
        <v>869.91</v>
      </c>
    </row>
    <row r="141" spans="1:19" x14ac:dyDescent="0.2">
      <c r="A141" s="6" t="s">
        <v>286</v>
      </c>
      <c r="B141" s="70"/>
      <c r="C141" s="24">
        <v>41495</v>
      </c>
      <c r="D141" s="24">
        <v>41495</v>
      </c>
      <c r="E141" s="7" t="str">
        <f>IF(D141="","Falta Entregar","Já Entregue")</f>
        <v>Já Entregue</v>
      </c>
      <c r="F141" s="24">
        <v>41495</v>
      </c>
      <c r="G141" s="30" t="str">
        <f>IF(F141="","Não Pago",CONCATENATE(YEAR(F141),".",IF(MONTH(F141)&gt;9,MONTH(F141),CONCATENATE("0",MONTH(F141)))))</f>
        <v>2013.08</v>
      </c>
      <c r="H141" s="7" t="str">
        <f>IF(F141="","Falta Pagar","Já Pago")</f>
        <v>Já Pago</v>
      </c>
      <c r="I141" s="24">
        <v>41526</v>
      </c>
      <c r="J141" s="29" t="str">
        <f>CONCATENATE(YEAR(I141),".",IF(MONTH(I141)&gt;9,MONTH(I141),CONCATENATE("0",MONTH(I141))))</f>
        <v>2013.09</v>
      </c>
      <c r="K141" s="8" t="s">
        <v>17</v>
      </c>
      <c r="L141" s="9" t="s">
        <v>18</v>
      </c>
      <c r="M141" s="9" t="s">
        <v>60</v>
      </c>
      <c r="N141" s="10" t="s">
        <v>61</v>
      </c>
      <c r="O141" s="11">
        <v>50</v>
      </c>
      <c r="P141" s="11" t="s">
        <v>62</v>
      </c>
      <c r="Q141" s="6" t="s">
        <v>368</v>
      </c>
      <c r="R141" s="12">
        <v>19.5</v>
      </c>
      <c r="S141" s="12">
        <f>(R141*O141)</f>
        <v>975</v>
      </c>
    </row>
    <row r="142" spans="1:19" x14ac:dyDescent="0.2">
      <c r="A142" s="6" t="s">
        <v>287</v>
      </c>
      <c r="B142" s="70"/>
      <c r="C142" s="24">
        <v>41496</v>
      </c>
      <c r="D142" s="24">
        <v>41496</v>
      </c>
      <c r="E142" s="7" t="str">
        <f>IF(D142="","Falta Entregar","Já Entregue")</f>
        <v>Já Entregue</v>
      </c>
      <c r="F142" s="24">
        <v>41537</v>
      </c>
      <c r="G142" s="30" t="str">
        <f>IF(F142="","Não Pago",CONCATENATE(YEAR(F142),".",IF(MONTH(F142)&gt;9,MONTH(F142),CONCATENATE("0",MONTH(F142)))))</f>
        <v>2013.09</v>
      </c>
      <c r="H142" s="7" t="str">
        <f>IF(F142="","Falta Pagar","Já Pago")</f>
        <v>Já Pago</v>
      </c>
      <c r="I142" s="24">
        <v>41526</v>
      </c>
      <c r="J142" s="29" t="str">
        <f>CONCATENATE(YEAR(I142),".",IF(MONTH(I142)&gt;9,MONTH(I142),CONCATENATE("0",MONTH(I142))))</f>
        <v>2013.09</v>
      </c>
      <c r="K142" s="8" t="s">
        <v>17</v>
      </c>
      <c r="L142" s="9" t="s">
        <v>207</v>
      </c>
      <c r="M142" s="9" t="s">
        <v>281</v>
      </c>
      <c r="N142" s="10" t="s">
        <v>282</v>
      </c>
      <c r="O142" s="11">
        <v>1</v>
      </c>
      <c r="P142" s="11" t="s">
        <v>27</v>
      </c>
      <c r="Q142" s="6" t="s">
        <v>283</v>
      </c>
      <c r="R142" s="12">
        <v>384.85</v>
      </c>
      <c r="S142" s="12">
        <f>(R142*O142)</f>
        <v>384.85</v>
      </c>
    </row>
    <row r="143" spans="1:19" x14ac:dyDescent="0.2">
      <c r="A143" s="6" t="s">
        <v>289</v>
      </c>
      <c r="B143" s="70"/>
      <c r="C143" s="24">
        <v>41497</v>
      </c>
      <c r="D143" s="24">
        <v>41507</v>
      </c>
      <c r="E143" s="7" t="str">
        <f>IF(D143="","Falta Entregar","Já Entregue")</f>
        <v>Já Entregue</v>
      </c>
      <c r="F143" s="24">
        <v>41497</v>
      </c>
      <c r="G143" s="30" t="str">
        <f>IF(F143="","Não Pago",CONCATENATE(YEAR(F143),".",IF(MONTH(F143)&gt;9,MONTH(F143),CONCATENATE("0",MONTH(F143)))))</f>
        <v>2013.08</v>
      </c>
      <c r="H143" s="7" t="str">
        <f>IF(F143="","Falta Pagar","Já Pago")</f>
        <v>Já Pago</v>
      </c>
      <c r="I143" s="24">
        <v>41497</v>
      </c>
      <c r="J143" s="29" t="str">
        <f>CONCATENATE(YEAR(I143),".",IF(MONTH(I143)&gt;9,MONTH(I143),CONCATENATE("0",MONTH(I143))))</f>
        <v>2013.08</v>
      </c>
      <c r="K143" s="8" t="s">
        <v>17</v>
      </c>
      <c r="L143" s="9" t="s">
        <v>454</v>
      </c>
      <c r="M143" s="9" t="s">
        <v>185</v>
      </c>
      <c r="N143" s="10" t="s">
        <v>290</v>
      </c>
      <c r="O143" s="11">
        <v>140</v>
      </c>
      <c r="P143" s="11" t="s">
        <v>160</v>
      </c>
      <c r="Q143" s="6" t="s">
        <v>291</v>
      </c>
      <c r="R143" s="12">
        <v>11.6</v>
      </c>
      <c r="S143" s="12">
        <f>(R143*O143)</f>
        <v>1624</v>
      </c>
    </row>
    <row r="144" spans="1:19" x14ac:dyDescent="0.2">
      <c r="A144" s="6" t="s">
        <v>289</v>
      </c>
      <c r="B144" s="70"/>
      <c r="C144" s="24">
        <v>41497</v>
      </c>
      <c r="D144" s="24">
        <v>41497</v>
      </c>
      <c r="E144" s="7" t="str">
        <f t="shared" ref="E144:E153" si="40">IF(D144="","Falta Entregar","Já Entregue")</f>
        <v>Já Entregue</v>
      </c>
      <c r="F144" s="24">
        <v>41497</v>
      </c>
      <c r="G144" s="30" t="str">
        <f t="shared" ref="G144:G153" si="41">IF(F144="","Não Pago",CONCATENATE(YEAR(F144),".",IF(MONTH(F144)&gt;9,MONTH(F144),CONCATENATE("0",MONTH(F144)))))</f>
        <v>2013.08</v>
      </c>
      <c r="H144" s="7" t="str">
        <f t="shared" ref="H144:H153" si="42">IF(F144="","Falta Pagar","Já Pago")</f>
        <v>Já Pago</v>
      </c>
      <c r="I144" s="24">
        <v>41497</v>
      </c>
      <c r="J144" s="29" t="str">
        <f t="shared" ref="J144:J153" si="43">CONCATENATE(YEAR(I144),".",IF(MONTH(I144)&gt;9,MONTH(I144),CONCATENATE("0",MONTH(I144))))</f>
        <v>2013.08</v>
      </c>
      <c r="K144" s="8" t="s">
        <v>17</v>
      </c>
      <c r="L144" s="9" t="s">
        <v>70</v>
      </c>
      <c r="M144" s="9" t="s">
        <v>292</v>
      </c>
      <c r="N144" s="10" t="s">
        <v>293</v>
      </c>
      <c r="O144" s="11">
        <v>2</v>
      </c>
      <c r="P144" s="11" t="s">
        <v>32</v>
      </c>
      <c r="Q144" s="6" t="s">
        <v>294</v>
      </c>
      <c r="R144" s="12">
        <v>24.12</v>
      </c>
      <c r="S144" s="12">
        <f t="shared" ref="S144:S153" si="44">(R144*O144)</f>
        <v>48.24</v>
      </c>
    </row>
    <row r="145" spans="1:19" x14ac:dyDescent="0.2">
      <c r="A145" s="6" t="s">
        <v>289</v>
      </c>
      <c r="B145" s="70"/>
      <c r="C145" s="24">
        <v>41497</v>
      </c>
      <c r="D145" s="24">
        <v>41497</v>
      </c>
      <c r="E145" s="7" t="str">
        <f t="shared" si="40"/>
        <v>Já Entregue</v>
      </c>
      <c r="F145" s="24">
        <v>41497</v>
      </c>
      <c r="G145" s="30" t="str">
        <f t="shared" si="41"/>
        <v>2013.08</v>
      </c>
      <c r="H145" s="7" t="str">
        <f t="shared" si="42"/>
        <v>Já Pago</v>
      </c>
      <c r="I145" s="24">
        <v>41497</v>
      </c>
      <c r="J145" s="29" t="str">
        <f t="shared" si="43"/>
        <v>2013.08</v>
      </c>
      <c r="K145" s="8" t="s">
        <v>17</v>
      </c>
      <c r="L145" s="9" t="s">
        <v>70</v>
      </c>
      <c r="M145" s="9" t="s">
        <v>292</v>
      </c>
      <c r="N145" s="10" t="s">
        <v>293</v>
      </c>
      <c r="O145" s="11">
        <v>2</v>
      </c>
      <c r="P145" s="11" t="s">
        <v>32</v>
      </c>
      <c r="Q145" s="6" t="s">
        <v>294</v>
      </c>
      <c r="R145" s="12">
        <v>24.12</v>
      </c>
      <c r="S145" s="12">
        <f t="shared" si="44"/>
        <v>48.24</v>
      </c>
    </row>
    <row r="146" spans="1:19" x14ac:dyDescent="0.2">
      <c r="A146" s="6" t="s">
        <v>289</v>
      </c>
      <c r="B146" s="70"/>
      <c r="C146" s="24">
        <v>41497</v>
      </c>
      <c r="D146" s="24">
        <v>41497</v>
      </c>
      <c r="E146" s="7" t="str">
        <f t="shared" si="40"/>
        <v>Já Entregue</v>
      </c>
      <c r="F146" s="24">
        <v>41497</v>
      </c>
      <c r="G146" s="30" t="str">
        <f t="shared" si="41"/>
        <v>2013.08</v>
      </c>
      <c r="H146" s="7" t="str">
        <f t="shared" si="42"/>
        <v>Já Pago</v>
      </c>
      <c r="I146" s="24">
        <v>41497</v>
      </c>
      <c r="J146" s="29" t="str">
        <f t="shared" si="43"/>
        <v>2013.08</v>
      </c>
      <c r="K146" s="8" t="s">
        <v>17</v>
      </c>
      <c r="L146" s="9" t="s">
        <v>70</v>
      </c>
      <c r="M146" s="9" t="s">
        <v>292</v>
      </c>
      <c r="N146" s="10" t="s">
        <v>293</v>
      </c>
      <c r="O146" s="11">
        <v>1</v>
      </c>
      <c r="P146" s="11" t="s">
        <v>32</v>
      </c>
      <c r="Q146" s="6" t="s">
        <v>294</v>
      </c>
      <c r="R146" s="12">
        <v>38.07</v>
      </c>
      <c r="S146" s="12">
        <f t="shared" si="44"/>
        <v>38.07</v>
      </c>
    </row>
    <row r="147" spans="1:19" x14ac:dyDescent="0.2">
      <c r="A147" s="6" t="s">
        <v>289</v>
      </c>
      <c r="B147" s="70"/>
      <c r="C147" s="24">
        <v>41497</v>
      </c>
      <c r="D147" s="24">
        <v>41497</v>
      </c>
      <c r="E147" s="7" t="str">
        <f t="shared" si="40"/>
        <v>Já Entregue</v>
      </c>
      <c r="F147" s="24">
        <v>41497</v>
      </c>
      <c r="G147" s="30" t="str">
        <f t="shared" si="41"/>
        <v>2013.08</v>
      </c>
      <c r="H147" s="7" t="str">
        <f t="shared" si="42"/>
        <v>Já Pago</v>
      </c>
      <c r="I147" s="24">
        <v>41497</v>
      </c>
      <c r="J147" s="29" t="str">
        <f t="shared" si="43"/>
        <v>2013.08</v>
      </c>
      <c r="K147" s="8" t="s">
        <v>17</v>
      </c>
      <c r="L147" s="9" t="s">
        <v>70</v>
      </c>
      <c r="M147" s="9" t="s">
        <v>292</v>
      </c>
      <c r="N147" s="10" t="s">
        <v>293</v>
      </c>
      <c r="O147" s="11">
        <v>1</v>
      </c>
      <c r="P147" s="11" t="s">
        <v>32</v>
      </c>
      <c r="Q147" s="6" t="s">
        <v>294</v>
      </c>
      <c r="R147" s="12">
        <v>29.48</v>
      </c>
      <c r="S147" s="12">
        <f t="shared" si="44"/>
        <v>29.48</v>
      </c>
    </row>
    <row r="148" spans="1:19" x14ac:dyDescent="0.2">
      <c r="A148" s="6" t="s">
        <v>289</v>
      </c>
      <c r="B148" s="70"/>
      <c r="C148" s="24">
        <v>41497</v>
      </c>
      <c r="D148" s="24">
        <v>41497</v>
      </c>
      <c r="E148" s="7" t="str">
        <f t="shared" si="40"/>
        <v>Já Entregue</v>
      </c>
      <c r="F148" s="24">
        <v>41497</v>
      </c>
      <c r="G148" s="30" t="str">
        <f t="shared" si="41"/>
        <v>2013.08</v>
      </c>
      <c r="H148" s="7" t="str">
        <f t="shared" si="42"/>
        <v>Já Pago</v>
      </c>
      <c r="I148" s="24">
        <v>41497</v>
      </c>
      <c r="J148" s="29" t="str">
        <f t="shared" si="43"/>
        <v>2013.08</v>
      </c>
      <c r="K148" s="8" t="s">
        <v>17</v>
      </c>
      <c r="L148" s="9" t="s">
        <v>110</v>
      </c>
      <c r="M148" s="9" t="s">
        <v>600</v>
      </c>
      <c r="N148" s="10" t="s">
        <v>295</v>
      </c>
      <c r="O148" s="11">
        <v>3</v>
      </c>
      <c r="P148" s="11" t="s">
        <v>32</v>
      </c>
      <c r="Q148" s="6" t="s">
        <v>762</v>
      </c>
      <c r="R148" s="12">
        <v>12.92</v>
      </c>
      <c r="S148" s="12">
        <f t="shared" si="44"/>
        <v>38.76</v>
      </c>
    </row>
    <row r="149" spans="1:19" x14ac:dyDescent="0.2">
      <c r="A149" s="6" t="s">
        <v>289</v>
      </c>
      <c r="B149" s="70"/>
      <c r="C149" s="24">
        <v>41497</v>
      </c>
      <c r="D149" s="24">
        <v>41497</v>
      </c>
      <c r="E149" s="7" t="str">
        <f t="shared" si="40"/>
        <v>Já Entregue</v>
      </c>
      <c r="F149" s="24">
        <v>41497</v>
      </c>
      <c r="G149" s="30" t="str">
        <f t="shared" si="41"/>
        <v>2013.08</v>
      </c>
      <c r="H149" s="7" t="str">
        <f t="shared" si="42"/>
        <v>Já Pago</v>
      </c>
      <c r="I149" s="24">
        <v>41497</v>
      </c>
      <c r="J149" s="29" t="str">
        <f t="shared" si="43"/>
        <v>2013.08</v>
      </c>
      <c r="K149" s="8" t="s">
        <v>17</v>
      </c>
      <c r="L149" s="9" t="s">
        <v>446</v>
      </c>
      <c r="M149" s="9" t="s">
        <v>607</v>
      </c>
      <c r="N149" s="10" t="s">
        <v>608</v>
      </c>
      <c r="O149" s="11">
        <v>1</v>
      </c>
      <c r="P149" s="11" t="s">
        <v>32</v>
      </c>
      <c r="Q149" s="6" t="s">
        <v>296</v>
      </c>
      <c r="R149" s="12">
        <v>11.9</v>
      </c>
      <c r="S149" s="12">
        <f t="shared" si="44"/>
        <v>11.9</v>
      </c>
    </row>
    <row r="150" spans="1:19" x14ac:dyDescent="0.2">
      <c r="A150" s="6" t="s">
        <v>289</v>
      </c>
      <c r="B150" s="70"/>
      <c r="C150" s="24">
        <v>41497</v>
      </c>
      <c r="D150" s="24">
        <v>41497</v>
      </c>
      <c r="E150" s="7" t="str">
        <f t="shared" si="40"/>
        <v>Já Entregue</v>
      </c>
      <c r="F150" s="24">
        <v>41497</v>
      </c>
      <c r="G150" s="30" t="str">
        <f t="shared" si="41"/>
        <v>2013.08</v>
      </c>
      <c r="H150" s="7" t="str">
        <f t="shared" si="42"/>
        <v>Já Pago</v>
      </c>
      <c r="I150" s="24">
        <v>41497</v>
      </c>
      <c r="J150" s="29" t="str">
        <f t="shared" si="43"/>
        <v>2013.08</v>
      </c>
      <c r="K150" s="8" t="s">
        <v>17</v>
      </c>
      <c r="L150" s="9" t="s">
        <v>70</v>
      </c>
      <c r="M150" s="9" t="s">
        <v>297</v>
      </c>
      <c r="N150" s="10" t="s">
        <v>298</v>
      </c>
      <c r="O150" s="11">
        <v>4</v>
      </c>
      <c r="P150" s="11" t="s">
        <v>32</v>
      </c>
      <c r="Q150" s="6" t="s">
        <v>299</v>
      </c>
      <c r="R150" s="12">
        <v>12.12</v>
      </c>
      <c r="S150" s="12">
        <f t="shared" si="44"/>
        <v>48.48</v>
      </c>
    </row>
    <row r="151" spans="1:19" x14ac:dyDescent="0.2">
      <c r="A151" s="6" t="s">
        <v>289</v>
      </c>
      <c r="B151" s="70"/>
      <c r="C151" s="24">
        <v>41497</v>
      </c>
      <c r="D151" s="24">
        <v>41497</v>
      </c>
      <c r="E151" s="7" t="str">
        <f t="shared" si="40"/>
        <v>Já Entregue</v>
      </c>
      <c r="F151" s="24">
        <v>41497</v>
      </c>
      <c r="G151" s="30" t="str">
        <f t="shared" si="41"/>
        <v>2013.08</v>
      </c>
      <c r="H151" s="7" t="str">
        <f t="shared" si="42"/>
        <v>Já Pago</v>
      </c>
      <c r="I151" s="24">
        <v>41497</v>
      </c>
      <c r="J151" s="29" t="str">
        <f t="shared" si="43"/>
        <v>2013.08</v>
      </c>
      <c r="K151" s="8" t="s">
        <v>17</v>
      </c>
      <c r="L151" s="9" t="s">
        <v>70</v>
      </c>
      <c r="M151" s="9" t="s">
        <v>297</v>
      </c>
      <c r="N151" s="10" t="s">
        <v>298</v>
      </c>
      <c r="O151" s="11">
        <v>1</v>
      </c>
      <c r="P151" s="11" t="s">
        <v>32</v>
      </c>
      <c r="Q151" s="6" t="s">
        <v>300</v>
      </c>
      <c r="R151" s="12">
        <v>18.09</v>
      </c>
      <c r="S151" s="12">
        <f t="shared" si="44"/>
        <v>18.09</v>
      </c>
    </row>
    <row r="152" spans="1:19" x14ac:dyDescent="0.2">
      <c r="A152" s="6" t="s">
        <v>409</v>
      </c>
      <c r="B152" s="70"/>
      <c r="C152" s="24">
        <v>41497</v>
      </c>
      <c r="D152" s="24">
        <v>41564</v>
      </c>
      <c r="E152" s="7" t="str">
        <f t="shared" si="40"/>
        <v>Já Entregue</v>
      </c>
      <c r="F152" s="24">
        <v>41564</v>
      </c>
      <c r="G152" s="30" t="str">
        <f t="shared" si="41"/>
        <v>2013.10</v>
      </c>
      <c r="H152" s="7" t="str">
        <f t="shared" si="42"/>
        <v>Já Pago</v>
      </c>
      <c r="I152" s="24">
        <v>41564</v>
      </c>
      <c r="J152" s="29" t="str">
        <f t="shared" si="43"/>
        <v>2013.10</v>
      </c>
      <c r="K152" s="8" t="s">
        <v>17</v>
      </c>
      <c r="L152" s="9" t="s">
        <v>70</v>
      </c>
      <c r="M152" s="9" t="s">
        <v>301</v>
      </c>
      <c r="N152" s="10" t="s">
        <v>302</v>
      </c>
      <c r="O152" s="11">
        <v>1</v>
      </c>
      <c r="P152" s="11" t="s">
        <v>32</v>
      </c>
      <c r="Q152" s="6" t="s">
        <v>303</v>
      </c>
      <c r="R152" s="12">
        <v>830</v>
      </c>
      <c r="S152" s="12">
        <f t="shared" si="44"/>
        <v>830</v>
      </c>
    </row>
    <row r="153" spans="1:19" x14ac:dyDescent="0.2">
      <c r="A153" s="6" t="s">
        <v>588</v>
      </c>
      <c r="B153" s="70"/>
      <c r="C153" s="24">
        <v>41583</v>
      </c>
      <c r="D153" s="24">
        <v>41583</v>
      </c>
      <c r="E153" s="7" t="str">
        <f t="shared" si="40"/>
        <v>Já Entregue</v>
      </c>
      <c r="F153" s="24">
        <v>41598</v>
      </c>
      <c r="G153" s="30" t="str">
        <f t="shared" si="41"/>
        <v>2013.11</v>
      </c>
      <c r="H153" s="7" t="str">
        <f t="shared" si="42"/>
        <v>Já Pago</v>
      </c>
      <c r="I153" s="24">
        <v>41583</v>
      </c>
      <c r="J153" s="29" t="str">
        <f t="shared" si="43"/>
        <v>2013.11</v>
      </c>
      <c r="K153" s="8" t="s">
        <v>17</v>
      </c>
      <c r="L153" s="9" t="s">
        <v>393</v>
      </c>
      <c r="M153" s="9" t="s">
        <v>304</v>
      </c>
      <c r="N153" s="10" t="s">
        <v>305</v>
      </c>
      <c r="O153" s="11">
        <v>1</v>
      </c>
      <c r="P153" s="11" t="s">
        <v>27</v>
      </c>
      <c r="Q153" s="6" t="s">
        <v>587</v>
      </c>
      <c r="R153" s="12">
        <v>583</v>
      </c>
      <c r="S153" s="12">
        <f t="shared" si="44"/>
        <v>583</v>
      </c>
    </row>
    <row r="154" spans="1:19" x14ac:dyDescent="0.2">
      <c r="A154" s="6" t="s">
        <v>329</v>
      </c>
      <c r="B154" s="70"/>
      <c r="C154" s="24">
        <v>41500</v>
      </c>
      <c r="D154" s="24">
        <v>41506</v>
      </c>
      <c r="E154" s="7" t="str">
        <f t="shared" ref="E154:E185" si="45">IF(D154="","Falta Entregar","Já Entregue")</f>
        <v>Já Entregue</v>
      </c>
      <c r="F154" s="24">
        <v>41506</v>
      </c>
      <c r="G154" s="30" t="str">
        <f t="shared" ref="G154:G185" si="46">IF(F154="","Não Pago",CONCATENATE(YEAR(F154),".",IF(MONTH(F154)&gt;9,MONTH(F154),CONCATENATE("0",MONTH(F154)))))</f>
        <v>2013.08</v>
      </c>
      <c r="H154" s="7" t="str">
        <f t="shared" ref="H154:H185" si="47">IF(F154="","Falta Pagar","Já Pago")</f>
        <v>Já Pago</v>
      </c>
      <c r="I154" s="24">
        <v>41506</v>
      </c>
      <c r="J154" s="29" t="str">
        <f t="shared" ref="J154:J185" si="48">CONCATENATE(YEAR(I154),".",IF(MONTH(I154)&gt;9,MONTH(I154),CONCATENATE("0",MONTH(I154))))</f>
        <v>2013.08</v>
      </c>
      <c r="K154" s="8" t="s">
        <v>17</v>
      </c>
      <c r="L154" s="9" t="s">
        <v>191</v>
      </c>
      <c r="M154" s="9" t="s">
        <v>306</v>
      </c>
      <c r="N154" s="10" t="s">
        <v>307</v>
      </c>
      <c r="O154" s="11">
        <v>3500</v>
      </c>
      <c r="P154" s="11" t="s">
        <v>80</v>
      </c>
      <c r="Q154" s="6" t="s">
        <v>330</v>
      </c>
      <c r="R154" s="12">
        <v>0.33</v>
      </c>
      <c r="S154" s="12">
        <f t="shared" ref="S154:S185" si="49">(R154*O154)</f>
        <v>1155</v>
      </c>
    </row>
    <row r="155" spans="1:19" x14ac:dyDescent="0.2">
      <c r="A155" s="6" t="s">
        <v>63</v>
      </c>
      <c r="B155" s="70"/>
      <c r="C155" s="24">
        <v>41499</v>
      </c>
      <c r="D155" s="24">
        <v>41500</v>
      </c>
      <c r="E155" s="7" t="str">
        <f t="shared" si="45"/>
        <v>Já Entregue</v>
      </c>
      <c r="F155" s="24">
        <v>41499</v>
      </c>
      <c r="G155" s="30" t="str">
        <f t="shared" si="46"/>
        <v>2013.08</v>
      </c>
      <c r="H155" s="7" t="str">
        <f t="shared" si="47"/>
        <v>Já Pago</v>
      </c>
      <c r="I155" s="24">
        <v>41499</v>
      </c>
      <c r="J155" s="29" t="str">
        <f t="shared" si="48"/>
        <v>2013.08</v>
      </c>
      <c r="K155" s="8" t="s">
        <v>17</v>
      </c>
      <c r="L155" s="9" t="s">
        <v>191</v>
      </c>
      <c r="M155" s="9" t="s">
        <v>609</v>
      </c>
      <c r="N155" s="10" t="s">
        <v>321</v>
      </c>
      <c r="O155" s="11">
        <v>30.5</v>
      </c>
      <c r="P155" s="11" t="s">
        <v>160</v>
      </c>
      <c r="Q155" s="6" t="s">
        <v>325</v>
      </c>
      <c r="R155" s="12">
        <v>9.8849999999999998</v>
      </c>
      <c r="S155" s="12">
        <f t="shared" si="49"/>
        <v>301.49250000000001</v>
      </c>
    </row>
    <row r="156" spans="1:19" x14ac:dyDescent="0.2">
      <c r="A156" s="6" t="s">
        <v>63</v>
      </c>
      <c r="B156" s="70"/>
      <c r="C156" s="24">
        <v>41499</v>
      </c>
      <c r="D156" s="24">
        <v>41500</v>
      </c>
      <c r="E156" s="7" t="str">
        <f t="shared" si="45"/>
        <v>Já Entregue</v>
      </c>
      <c r="F156" s="24">
        <v>41499</v>
      </c>
      <c r="G156" s="30" t="str">
        <f t="shared" si="46"/>
        <v>2013.08</v>
      </c>
      <c r="H156" s="7" t="str">
        <f t="shared" si="47"/>
        <v>Já Pago</v>
      </c>
      <c r="I156" s="24">
        <v>41499</v>
      </c>
      <c r="J156" s="29" t="str">
        <f t="shared" si="48"/>
        <v>2013.08</v>
      </c>
      <c r="K156" s="8" t="s">
        <v>17</v>
      </c>
      <c r="L156" s="9" t="s">
        <v>191</v>
      </c>
      <c r="M156" s="9" t="s">
        <v>609</v>
      </c>
      <c r="N156" s="10" t="s">
        <v>322</v>
      </c>
      <c r="O156" s="11">
        <v>26</v>
      </c>
      <c r="P156" s="11" t="s">
        <v>160</v>
      </c>
      <c r="Q156" s="6" t="s">
        <v>326</v>
      </c>
      <c r="R156" s="12">
        <v>16.8</v>
      </c>
      <c r="S156" s="12">
        <f t="shared" si="49"/>
        <v>436.8</v>
      </c>
    </row>
    <row r="157" spans="1:19" x14ac:dyDescent="0.2">
      <c r="A157" s="6" t="s">
        <v>63</v>
      </c>
      <c r="B157" s="70"/>
      <c r="C157" s="24">
        <v>41499</v>
      </c>
      <c r="D157" s="24">
        <v>41500</v>
      </c>
      <c r="E157" s="7" t="str">
        <f t="shared" si="45"/>
        <v>Já Entregue</v>
      </c>
      <c r="F157" s="24">
        <v>41499</v>
      </c>
      <c r="G157" s="30" t="str">
        <f t="shared" si="46"/>
        <v>2013.08</v>
      </c>
      <c r="H157" s="7" t="str">
        <f t="shared" si="47"/>
        <v>Já Pago</v>
      </c>
      <c r="I157" s="24">
        <v>41499</v>
      </c>
      <c r="J157" s="29" t="str">
        <f t="shared" si="48"/>
        <v>2013.08</v>
      </c>
      <c r="K157" s="8" t="s">
        <v>17</v>
      </c>
      <c r="L157" s="9" t="s">
        <v>191</v>
      </c>
      <c r="M157" s="9" t="s">
        <v>323</v>
      </c>
      <c r="N157" s="10" t="s">
        <v>323</v>
      </c>
      <c r="O157" s="11">
        <v>34.5</v>
      </c>
      <c r="P157" s="11" t="s">
        <v>160</v>
      </c>
      <c r="Q157" s="6" t="s">
        <v>327</v>
      </c>
      <c r="R157" s="12">
        <v>5.8</v>
      </c>
      <c r="S157" s="12">
        <f t="shared" si="49"/>
        <v>200.1</v>
      </c>
    </row>
    <row r="158" spans="1:19" x14ac:dyDescent="0.2">
      <c r="A158" s="6" t="s">
        <v>63</v>
      </c>
      <c r="B158" s="70"/>
      <c r="C158" s="24">
        <v>41499</v>
      </c>
      <c r="D158" s="24">
        <v>41500</v>
      </c>
      <c r="E158" s="7" t="str">
        <f t="shared" si="45"/>
        <v>Já Entregue</v>
      </c>
      <c r="F158" s="24">
        <v>41499</v>
      </c>
      <c r="G158" s="30" t="str">
        <f t="shared" si="46"/>
        <v>2013.08</v>
      </c>
      <c r="H158" s="7" t="str">
        <f t="shared" si="47"/>
        <v>Já Pago</v>
      </c>
      <c r="I158" s="24">
        <v>41499</v>
      </c>
      <c r="J158" s="29" t="str">
        <f t="shared" si="48"/>
        <v>2013.08</v>
      </c>
      <c r="K158" s="8" t="s">
        <v>17</v>
      </c>
      <c r="L158" s="9" t="s">
        <v>191</v>
      </c>
      <c r="M158" s="9" t="s">
        <v>324</v>
      </c>
      <c r="N158" s="10" t="s">
        <v>324</v>
      </c>
      <c r="O158" s="11">
        <v>250</v>
      </c>
      <c r="P158" s="11" t="s">
        <v>160</v>
      </c>
      <c r="Q158" s="6" t="s">
        <v>328</v>
      </c>
      <c r="R158" s="12">
        <v>1.2749999999999999</v>
      </c>
      <c r="S158" s="12">
        <f t="shared" si="49"/>
        <v>318.75</v>
      </c>
    </row>
    <row r="159" spans="1:19" x14ac:dyDescent="0.2">
      <c r="A159" s="6" t="s">
        <v>420</v>
      </c>
      <c r="B159" s="70"/>
      <c r="C159" s="24">
        <v>41565</v>
      </c>
      <c r="D159" s="24">
        <v>41565</v>
      </c>
      <c r="E159" s="7" t="str">
        <f t="shared" si="45"/>
        <v>Já Entregue</v>
      </c>
      <c r="F159" s="24">
        <v>41565</v>
      </c>
      <c r="G159" s="30" t="str">
        <f t="shared" si="46"/>
        <v>2013.10</v>
      </c>
      <c r="H159" s="7" t="str">
        <f t="shared" si="47"/>
        <v>Já Pago</v>
      </c>
      <c r="I159" s="24">
        <v>41565</v>
      </c>
      <c r="J159" s="29" t="str">
        <f t="shared" si="48"/>
        <v>2013.10</v>
      </c>
      <c r="K159" s="8" t="s">
        <v>17</v>
      </c>
      <c r="L159" s="9" t="s">
        <v>169</v>
      </c>
      <c r="M159" s="9" t="s">
        <v>176</v>
      </c>
      <c r="N159" s="10" t="s">
        <v>332</v>
      </c>
      <c r="O159" s="11">
        <v>1</v>
      </c>
      <c r="P159" s="11" t="s">
        <v>421</v>
      </c>
      <c r="Q159" s="6" t="s">
        <v>422</v>
      </c>
      <c r="R159" s="12">
        <v>500</v>
      </c>
      <c r="S159" s="12">
        <f t="shared" si="49"/>
        <v>500</v>
      </c>
    </row>
    <row r="160" spans="1:19" x14ac:dyDescent="0.2">
      <c r="A160" s="6" t="s">
        <v>334</v>
      </c>
      <c r="B160" s="70"/>
      <c r="C160" s="24">
        <v>41522</v>
      </c>
      <c r="D160" s="24">
        <v>41522</v>
      </c>
      <c r="E160" s="7" t="str">
        <f t="shared" si="45"/>
        <v>Já Entregue</v>
      </c>
      <c r="F160" s="24">
        <v>41522</v>
      </c>
      <c r="G160" s="30" t="str">
        <f t="shared" si="46"/>
        <v>2013.09</v>
      </c>
      <c r="H160" s="7" t="str">
        <f t="shared" si="47"/>
        <v>Já Pago</v>
      </c>
      <c r="I160" s="24">
        <v>41522</v>
      </c>
      <c r="J160" s="29" t="str">
        <f t="shared" si="48"/>
        <v>2013.09</v>
      </c>
      <c r="K160" s="8" t="s">
        <v>17</v>
      </c>
      <c r="L160" s="9" t="s">
        <v>18</v>
      </c>
      <c r="M160" s="9" t="s">
        <v>60</v>
      </c>
      <c r="N160" s="10" t="s">
        <v>61</v>
      </c>
      <c r="O160" s="11">
        <v>5</v>
      </c>
      <c r="P160" s="11" t="s">
        <v>62</v>
      </c>
      <c r="Q160" s="6" t="s">
        <v>368</v>
      </c>
      <c r="R160" s="12">
        <v>21</v>
      </c>
      <c r="S160" s="12">
        <f t="shared" si="49"/>
        <v>105</v>
      </c>
    </row>
    <row r="161" spans="1:19" x14ac:dyDescent="0.2">
      <c r="A161" s="6" t="s">
        <v>429</v>
      </c>
      <c r="B161" s="70" t="s">
        <v>430</v>
      </c>
      <c r="C161" s="24">
        <v>41522</v>
      </c>
      <c r="D161" s="24">
        <v>41518</v>
      </c>
      <c r="E161" s="7" t="str">
        <f t="shared" si="45"/>
        <v>Já Entregue</v>
      </c>
      <c r="F161" s="24">
        <v>41518</v>
      </c>
      <c r="G161" s="30" t="str">
        <f t="shared" si="46"/>
        <v>2013.09</v>
      </c>
      <c r="H161" s="7" t="str">
        <f t="shared" si="47"/>
        <v>Já Pago</v>
      </c>
      <c r="I161" s="24">
        <v>41518</v>
      </c>
      <c r="J161" s="29" t="str">
        <f t="shared" si="48"/>
        <v>2013.09</v>
      </c>
      <c r="K161" s="8" t="s">
        <v>17</v>
      </c>
      <c r="L161" s="9" t="s">
        <v>18</v>
      </c>
      <c r="M161" s="9" t="s">
        <v>186</v>
      </c>
      <c r="N161" s="10" t="s">
        <v>333</v>
      </c>
      <c r="O161" s="11">
        <v>30</v>
      </c>
      <c r="P161" s="11" t="s">
        <v>62</v>
      </c>
      <c r="Q161" s="6" t="s">
        <v>333</v>
      </c>
      <c r="R161" s="12">
        <v>11.5</v>
      </c>
      <c r="S161" s="12">
        <f t="shared" si="49"/>
        <v>345</v>
      </c>
    </row>
    <row r="162" spans="1:19" x14ac:dyDescent="0.2">
      <c r="A162" s="6" t="s">
        <v>334</v>
      </c>
      <c r="B162" s="70" t="s">
        <v>357</v>
      </c>
      <c r="C162" s="24">
        <v>41526</v>
      </c>
      <c r="D162" s="24">
        <v>41526</v>
      </c>
      <c r="E162" s="7" t="str">
        <f t="shared" si="45"/>
        <v>Já Entregue</v>
      </c>
      <c r="F162" s="24">
        <v>41526</v>
      </c>
      <c r="G162" s="30" t="str">
        <f t="shared" si="46"/>
        <v>2013.09</v>
      </c>
      <c r="H162" s="7" t="str">
        <f t="shared" si="47"/>
        <v>Já Pago</v>
      </c>
      <c r="I162" s="24">
        <v>41526</v>
      </c>
      <c r="J162" s="29" t="str">
        <f t="shared" si="48"/>
        <v>2013.09</v>
      </c>
      <c r="K162" s="8" t="s">
        <v>17</v>
      </c>
      <c r="L162" s="9" t="s">
        <v>18</v>
      </c>
      <c r="M162" s="9" t="s">
        <v>60</v>
      </c>
      <c r="N162" s="10" t="s">
        <v>61</v>
      </c>
      <c r="O162" s="11">
        <v>5</v>
      </c>
      <c r="P162" s="11" t="s">
        <v>62</v>
      </c>
      <c r="Q162" s="6" t="s">
        <v>368</v>
      </c>
      <c r="R162" s="12">
        <v>21</v>
      </c>
      <c r="S162" s="12">
        <f t="shared" si="49"/>
        <v>105</v>
      </c>
    </row>
    <row r="163" spans="1:19" x14ac:dyDescent="0.2">
      <c r="A163" s="6" t="s">
        <v>76</v>
      </c>
      <c r="B163" s="70">
        <v>28</v>
      </c>
      <c r="C163" s="24">
        <v>41528</v>
      </c>
      <c r="D163" s="24">
        <v>41528</v>
      </c>
      <c r="E163" s="7" t="str">
        <f t="shared" si="45"/>
        <v>Já Entregue</v>
      </c>
      <c r="F163" s="24">
        <v>41528</v>
      </c>
      <c r="G163" s="30" t="str">
        <f t="shared" si="46"/>
        <v>2013.09</v>
      </c>
      <c r="H163" s="7" t="str">
        <f t="shared" si="47"/>
        <v>Já Pago</v>
      </c>
      <c r="I163" s="24">
        <v>41528</v>
      </c>
      <c r="J163" s="29" t="str">
        <f t="shared" si="48"/>
        <v>2013.09</v>
      </c>
      <c r="K163" s="8" t="s">
        <v>17</v>
      </c>
      <c r="L163" s="9" t="s">
        <v>169</v>
      </c>
      <c r="M163" s="9" t="s">
        <v>278</v>
      </c>
      <c r="N163" s="10" t="s">
        <v>346</v>
      </c>
      <c r="O163" s="11">
        <v>1</v>
      </c>
      <c r="P163" s="11" t="s">
        <v>80</v>
      </c>
      <c r="Q163" s="6" t="s">
        <v>753</v>
      </c>
      <c r="R163" s="12">
        <v>2.5</v>
      </c>
      <c r="S163" s="12">
        <f t="shared" si="49"/>
        <v>2.5</v>
      </c>
    </row>
    <row r="164" spans="1:19" x14ac:dyDescent="0.2">
      <c r="A164" s="6" t="s">
        <v>76</v>
      </c>
      <c r="B164" s="70">
        <v>28</v>
      </c>
      <c r="C164" s="24">
        <v>41528</v>
      </c>
      <c r="D164" s="24">
        <v>41528</v>
      </c>
      <c r="E164" s="7" t="str">
        <f t="shared" si="45"/>
        <v>Já Entregue</v>
      </c>
      <c r="F164" s="24">
        <v>41528</v>
      </c>
      <c r="G164" s="30" t="str">
        <f t="shared" si="46"/>
        <v>2013.09</v>
      </c>
      <c r="H164" s="7" t="str">
        <f t="shared" si="47"/>
        <v>Já Pago</v>
      </c>
      <c r="I164" s="24">
        <v>41528</v>
      </c>
      <c r="J164" s="29" t="str">
        <f t="shared" si="48"/>
        <v>2013.09</v>
      </c>
      <c r="K164" s="8" t="s">
        <v>17</v>
      </c>
      <c r="L164" s="9" t="s">
        <v>169</v>
      </c>
      <c r="M164" s="9" t="s">
        <v>278</v>
      </c>
      <c r="N164" s="10" t="s">
        <v>347</v>
      </c>
      <c r="O164" s="11">
        <v>2</v>
      </c>
      <c r="P164" s="11" t="s">
        <v>160</v>
      </c>
      <c r="Q164" s="6" t="s">
        <v>274</v>
      </c>
      <c r="R164" s="12">
        <v>5.65</v>
      </c>
      <c r="S164" s="12">
        <f t="shared" si="49"/>
        <v>11.3</v>
      </c>
    </row>
    <row r="165" spans="1:19" x14ac:dyDescent="0.2">
      <c r="A165" s="6" t="s">
        <v>76</v>
      </c>
      <c r="B165" s="70">
        <v>10</v>
      </c>
      <c r="C165" s="24">
        <v>41528</v>
      </c>
      <c r="D165" s="24">
        <v>41528</v>
      </c>
      <c r="E165" s="7" t="str">
        <f t="shared" si="45"/>
        <v>Já Entregue</v>
      </c>
      <c r="F165" s="24">
        <v>41528</v>
      </c>
      <c r="G165" s="30" t="str">
        <f t="shared" si="46"/>
        <v>2013.09</v>
      </c>
      <c r="H165" s="7" t="str">
        <f t="shared" si="47"/>
        <v>Já Pago</v>
      </c>
      <c r="I165" s="24">
        <v>41528</v>
      </c>
      <c r="J165" s="29" t="str">
        <f t="shared" si="48"/>
        <v>2013.09</v>
      </c>
      <c r="K165" s="8" t="s">
        <v>17</v>
      </c>
      <c r="L165" s="9" t="s">
        <v>169</v>
      </c>
      <c r="M165" s="9" t="s">
        <v>224</v>
      </c>
      <c r="N165" s="10" t="s">
        <v>348</v>
      </c>
      <c r="O165" s="11">
        <v>5</v>
      </c>
      <c r="P165" s="11" t="s">
        <v>80</v>
      </c>
      <c r="Q165" s="6" t="s">
        <v>349</v>
      </c>
      <c r="R165" s="12">
        <v>2.2999999999999998</v>
      </c>
      <c r="S165" s="12">
        <f t="shared" si="49"/>
        <v>11.5</v>
      </c>
    </row>
    <row r="166" spans="1:19" x14ac:dyDescent="0.2">
      <c r="A166" s="6" t="s">
        <v>76</v>
      </c>
      <c r="B166" s="70">
        <v>13</v>
      </c>
      <c r="C166" s="24">
        <v>41528</v>
      </c>
      <c r="D166" s="24">
        <v>41528</v>
      </c>
      <c r="E166" s="7" t="str">
        <f t="shared" si="45"/>
        <v>Já Entregue</v>
      </c>
      <c r="F166" s="24">
        <v>41528</v>
      </c>
      <c r="G166" s="30" t="str">
        <f t="shared" si="46"/>
        <v>2013.09</v>
      </c>
      <c r="H166" s="7" t="str">
        <f t="shared" si="47"/>
        <v>Já Pago</v>
      </c>
      <c r="I166" s="24">
        <v>41528</v>
      </c>
      <c r="J166" s="29" t="str">
        <f t="shared" si="48"/>
        <v>2013.09</v>
      </c>
      <c r="K166" s="8" t="s">
        <v>17</v>
      </c>
      <c r="L166" s="9" t="s">
        <v>446</v>
      </c>
      <c r="M166" s="9" t="s">
        <v>366</v>
      </c>
      <c r="N166" s="10" t="s">
        <v>351</v>
      </c>
      <c r="O166" s="11">
        <v>1</v>
      </c>
      <c r="P166" s="11" t="s">
        <v>80</v>
      </c>
      <c r="Q166" s="6" t="s">
        <v>351</v>
      </c>
      <c r="R166" s="12">
        <v>9.5500000000000007</v>
      </c>
      <c r="S166" s="12">
        <f t="shared" si="49"/>
        <v>9.5500000000000007</v>
      </c>
    </row>
    <row r="167" spans="1:19" x14ac:dyDescent="0.2">
      <c r="A167" s="6" t="s">
        <v>343</v>
      </c>
      <c r="B167" s="70" t="s">
        <v>344</v>
      </c>
      <c r="C167" s="24">
        <v>41533</v>
      </c>
      <c r="D167" s="24">
        <v>41533</v>
      </c>
      <c r="E167" s="7" t="str">
        <f t="shared" si="45"/>
        <v>Já Entregue</v>
      </c>
      <c r="F167" s="24">
        <v>41533</v>
      </c>
      <c r="G167" s="30" t="str">
        <f t="shared" si="46"/>
        <v>2013.09</v>
      </c>
      <c r="H167" s="7" t="str">
        <f t="shared" si="47"/>
        <v>Já Pago</v>
      </c>
      <c r="I167" s="24">
        <v>41533</v>
      </c>
      <c r="J167" s="29" t="str">
        <f t="shared" si="48"/>
        <v>2013.09</v>
      </c>
      <c r="K167" s="8" t="s">
        <v>17</v>
      </c>
      <c r="L167" s="9" t="s">
        <v>18</v>
      </c>
      <c r="M167" s="9" t="s">
        <v>60</v>
      </c>
      <c r="N167" s="10" t="s">
        <v>61</v>
      </c>
      <c r="O167" s="11">
        <v>5</v>
      </c>
      <c r="P167" s="11" t="s">
        <v>80</v>
      </c>
      <c r="Q167" s="6" t="s">
        <v>368</v>
      </c>
      <c r="R167" s="12">
        <v>22</v>
      </c>
      <c r="S167" s="12">
        <f t="shared" si="49"/>
        <v>110</v>
      </c>
    </row>
    <row r="168" spans="1:19" x14ac:dyDescent="0.2">
      <c r="A168" s="6" t="s">
        <v>76</v>
      </c>
      <c r="B168" s="70">
        <v>11</v>
      </c>
      <c r="C168" s="24">
        <v>41535</v>
      </c>
      <c r="D168" s="24">
        <v>41535</v>
      </c>
      <c r="E168" s="7" t="str">
        <f t="shared" si="45"/>
        <v>Já Entregue</v>
      </c>
      <c r="F168" s="24">
        <v>41535</v>
      </c>
      <c r="G168" s="30" t="str">
        <f t="shared" si="46"/>
        <v>2013.09</v>
      </c>
      <c r="H168" s="7" t="str">
        <f t="shared" si="47"/>
        <v>Já Pago</v>
      </c>
      <c r="I168" s="24">
        <v>41535</v>
      </c>
      <c r="J168" s="29" t="str">
        <f t="shared" si="48"/>
        <v>2013.09</v>
      </c>
      <c r="K168" s="8" t="s">
        <v>17</v>
      </c>
      <c r="L168" s="9" t="s">
        <v>169</v>
      </c>
      <c r="M168" s="9" t="s">
        <v>278</v>
      </c>
      <c r="N168" s="10" t="s">
        <v>231</v>
      </c>
      <c r="O168" s="11">
        <v>4</v>
      </c>
      <c r="P168" s="11" t="s">
        <v>80</v>
      </c>
      <c r="Q168" s="6" t="s">
        <v>751</v>
      </c>
      <c r="R168" s="12">
        <v>0.8</v>
      </c>
      <c r="S168" s="12">
        <f t="shared" si="49"/>
        <v>3.2</v>
      </c>
    </row>
    <row r="169" spans="1:19" x14ac:dyDescent="0.2">
      <c r="A169" s="6" t="s">
        <v>76</v>
      </c>
      <c r="B169" s="70">
        <v>11</v>
      </c>
      <c r="C169" s="24">
        <v>41535</v>
      </c>
      <c r="D169" s="24">
        <v>41535</v>
      </c>
      <c r="E169" s="7" t="str">
        <f t="shared" si="45"/>
        <v>Já Entregue</v>
      </c>
      <c r="F169" s="24">
        <v>41535</v>
      </c>
      <c r="G169" s="30" t="str">
        <f t="shared" si="46"/>
        <v>2013.09</v>
      </c>
      <c r="H169" s="7" t="str">
        <f t="shared" si="47"/>
        <v>Já Pago</v>
      </c>
      <c r="I169" s="24">
        <v>41535</v>
      </c>
      <c r="J169" s="29" t="str">
        <f t="shared" si="48"/>
        <v>2013.09</v>
      </c>
      <c r="K169" s="8" t="s">
        <v>17</v>
      </c>
      <c r="L169" s="9" t="s">
        <v>169</v>
      </c>
      <c r="M169" s="9" t="s">
        <v>278</v>
      </c>
      <c r="N169" s="10" t="s">
        <v>231</v>
      </c>
      <c r="O169" s="11">
        <v>1</v>
      </c>
      <c r="P169" s="11" t="s">
        <v>80</v>
      </c>
      <c r="Q169" s="6" t="s">
        <v>755</v>
      </c>
      <c r="R169" s="12">
        <v>1.5</v>
      </c>
      <c r="S169" s="12">
        <f t="shared" si="49"/>
        <v>1.5</v>
      </c>
    </row>
    <row r="170" spans="1:19" x14ac:dyDescent="0.2">
      <c r="A170" s="6" t="s">
        <v>76</v>
      </c>
      <c r="B170" s="70">
        <v>11</v>
      </c>
      <c r="C170" s="24">
        <v>41535</v>
      </c>
      <c r="D170" s="24">
        <v>41535</v>
      </c>
      <c r="E170" s="7" t="str">
        <f t="shared" si="45"/>
        <v>Já Entregue</v>
      </c>
      <c r="F170" s="24">
        <v>41535</v>
      </c>
      <c r="G170" s="30" t="str">
        <f t="shared" si="46"/>
        <v>2013.09</v>
      </c>
      <c r="H170" s="7" t="str">
        <f t="shared" si="47"/>
        <v>Já Pago</v>
      </c>
      <c r="I170" s="24">
        <v>41535</v>
      </c>
      <c r="J170" s="29" t="str">
        <f t="shared" si="48"/>
        <v>2013.09</v>
      </c>
      <c r="K170" s="8" t="s">
        <v>17</v>
      </c>
      <c r="L170" s="9" t="s">
        <v>169</v>
      </c>
      <c r="M170" s="9" t="s">
        <v>278</v>
      </c>
      <c r="N170" s="10" t="s">
        <v>231</v>
      </c>
      <c r="O170" s="11">
        <v>1</v>
      </c>
      <c r="P170" s="11" t="s">
        <v>160</v>
      </c>
      <c r="Q170" s="6" t="s">
        <v>350</v>
      </c>
      <c r="R170" s="12">
        <v>8.9700000000000006</v>
      </c>
      <c r="S170" s="12">
        <f t="shared" si="49"/>
        <v>8.9700000000000006</v>
      </c>
    </row>
    <row r="171" spans="1:19" x14ac:dyDescent="0.2">
      <c r="A171" s="6" t="s">
        <v>343</v>
      </c>
      <c r="B171" s="70" t="s">
        <v>344</v>
      </c>
      <c r="C171" s="24">
        <v>41536</v>
      </c>
      <c r="D171" s="24">
        <v>41536</v>
      </c>
      <c r="E171" s="7" t="str">
        <f t="shared" si="45"/>
        <v>Já Entregue</v>
      </c>
      <c r="F171" s="24">
        <v>41546</v>
      </c>
      <c r="G171" s="30" t="str">
        <f t="shared" si="46"/>
        <v>2013.09</v>
      </c>
      <c r="H171" s="7" t="str">
        <f t="shared" si="47"/>
        <v>Já Pago</v>
      </c>
      <c r="I171" s="24">
        <v>41536</v>
      </c>
      <c r="J171" s="29" t="str">
        <f t="shared" si="48"/>
        <v>2013.09</v>
      </c>
      <c r="K171" s="8" t="s">
        <v>17</v>
      </c>
      <c r="L171" s="9" t="s">
        <v>110</v>
      </c>
      <c r="M171" s="9" t="s">
        <v>611</v>
      </c>
      <c r="N171" s="10" t="s">
        <v>612</v>
      </c>
      <c r="O171" s="11">
        <v>1</v>
      </c>
      <c r="P171" s="11" t="s">
        <v>80</v>
      </c>
      <c r="Q171" s="6" t="s">
        <v>613</v>
      </c>
      <c r="R171" s="12">
        <v>18</v>
      </c>
      <c r="S171" s="12">
        <f t="shared" si="49"/>
        <v>18</v>
      </c>
    </row>
    <row r="172" spans="1:19" x14ac:dyDescent="0.2">
      <c r="A172" s="6" t="s">
        <v>382</v>
      </c>
      <c r="B172" s="70" t="s">
        <v>344</v>
      </c>
      <c r="C172" s="24">
        <v>41536</v>
      </c>
      <c r="D172" s="24">
        <v>41536</v>
      </c>
      <c r="E172" s="7" t="str">
        <f t="shared" si="45"/>
        <v>Já Entregue</v>
      </c>
      <c r="F172" s="24">
        <v>41536</v>
      </c>
      <c r="G172" s="30" t="str">
        <f t="shared" si="46"/>
        <v>2013.09</v>
      </c>
      <c r="H172" s="7" t="str">
        <f t="shared" si="47"/>
        <v>Já Pago</v>
      </c>
      <c r="I172" s="24">
        <v>41546</v>
      </c>
      <c r="J172" s="29" t="str">
        <f t="shared" si="48"/>
        <v>2013.09</v>
      </c>
      <c r="K172" s="8" t="s">
        <v>17</v>
      </c>
      <c r="L172" s="9" t="s">
        <v>18</v>
      </c>
      <c r="M172" s="9" t="s">
        <v>60</v>
      </c>
      <c r="N172" s="10" t="s">
        <v>61</v>
      </c>
      <c r="O172" s="11">
        <v>5</v>
      </c>
      <c r="P172" s="11" t="s">
        <v>80</v>
      </c>
      <c r="Q172" s="6" t="s">
        <v>368</v>
      </c>
      <c r="R172" s="12">
        <v>21</v>
      </c>
      <c r="S172" s="12">
        <f t="shared" si="49"/>
        <v>105</v>
      </c>
    </row>
    <row r="173" spans="1:19" x14ac:dyDescent="0.2">
      <c r="A173" s="6" t="s">
        <v>343</v>
      </c>
      <c r="B173" s="70" t="s">
        <v>352</v>
      </c>
      <c r="C173" s="24">
        <v>41540</v>
      </c>
      <c r="D173" s="24">
        <v>41540</v>
      </c>
      <c r="E173" s="7" t="str">
        <f t="shared" si="45"/>
        <v>Já Entregue</v>
      </c>
      <c r="F173" s="24">
        <v>41540</v>
      </c>
      <c r="G173" s="30" t="str">
        <f t="shared" si="46"/>
        <v>2013.09</v>
      </c>
      <c r="H173" s="7" t="str">
        <f t="shared" si="47"/>
        <v>Já Pago</v>
      </c>
      <c r="I173" s="24">
        <v>41540</v>
      </c>
      <c r="J173" s="29" t="str">
        <f t="shared" si="48"/>
        <v>2013.09</v>
      </c>
      <c r="K173" s="8" t="s">
        <v>17</v>
      </c>
      <c r="L173" s="9" t="s">
        <v>110</v>
      </c>
      <c r="M173" s="9" t="s">
        <v>532</v>
      </c>
      <c r="N173" s="10" t="s">
        <v>353</v>
      </c>
      <c r="O173" s="11">
        <v>4</v>
      </c>
      <c r="P173" s="11" t="s">
        <v>80</v>
      </c>
      <c r="Q173" s="6" t="s">
        <v>236</v>
      </c>
      <c r="R173" s="12">
        <v>1</v>
      </c>
      <c r="S173" s="12">
        <f t="shared" si="49"/>
        <v>4</v>
      </c>
    </row>
    <row r="174" spans="1:19" x14ac:dyDescent="0.2">
      <c r="A174" s="6" t="s">
        <v>343</v>
      </c>
      <c r="B174" s="70" t="s">
        <v>352</v>
      </c>
      <c r="C174" s="24">
        <v>41540</v>
      </c>
      <c r="D174" s="24">
        <v>41540</v>
      </c>
      <c r="E174" s="7" t="str">
        <f t="shared" si="45"/>
        <v>Já Entregue</v>
      </c>
      <c r="F174" s="24">
        <v>41540</v>
      </c>
      <c r="G174" s="30" t="str">
        <f t="shared" si="46"/>
        <v>2013.09</v>
      </c>
      <c r="H174" s="7" t="str">
        <f t="shared" si="47"/>
        <v>Já Pago</v>
      </c>
      <c r="I174" s="24">
        <v>41540</v>
      </c>
      <c r="J174" s="29" t="str">
        <f t="shared" si="48"/>
        <v>2013.09</v>
      </c>
      <c r="K174" s="8" t="s">
        <v>17</v>
      </c>
      <c r="L174" s="9" t="s">
        <v>110</v>
      </c>
      <c r="M174" s="9" t="s">
        <v>610</v>
      </c>
      <c r="N174" s="10" t="s">
        <v>355</v>
      </c>
      <c r="O174" s="11">
        <v>1</v>
      </c>
      <c r="P174" s="11" t="s">
        <v>80</v>
      </c>
      <c r="Q174" s="6" t="s">
        <v>356</v>
      </c>
      <c r="R174" s="12">
        <v>4.5</v>
      </c>
      <c r="S174" s="12">
        <f t="shared" si="49"/>
        <v>4.5</v>
      </c>
    </row>
    <row r="175" spans="1:19" x14ac:dyDescent="0.2">
      <c r="A175" s="6" t="s">
        <v>343</v>
      </c>
      <c r="B175" s="70" t="s">
        <v>352</v>
      </c>
      <c r="C175" s="24">
        <v>41540</v>
      </c>
      <c r="D175" s="24">
        <v>41540</v>
      </c>
      <c r="E175" s="7" t="str">
        <f t="shared" si="45"/>
        <v>Já Entregue</v>
      </c>
      <c r="F175" s="24">
        <v>41540</v>
      </c>
      <c r="G175" s="30" t="str">
        <f t="shared" si="46"/>
        <v>2013.09</v>
      </c>
      <c r="H175" s="7" t="str">
        <f t="shared" si="47"/>
        <v>Já Pago</v>
      </c>
      <c r="I175" s="24">
        <v>41540</v>
      </c>
      <c r="J175" s="29" t="str">
        <f t="shared" si="48"/>
        <v>2013.09</v>
      </c>
      <c r="K175" s="8" t="s">
        <v>17</v>
      </c>
      <c r="L175" s="9" t="s">
        <v>446</v>
      </c>
      <c r="M175" s="9" t="s">
        <v>366</v>
      </c>
      <c r="N175" s="10" t="s">
        <v>351</v>
      </c>
      <c r="O175" s="11">
        <v>1</v>
      </c>
      <c r="P175" s="11" t="s">
        <v>80</v>
      </c>
      <c r="Q175" s="6" t="s">
        <v>351</v>
      </c>
      <c r="R175" s="12">
        <v>11.5</v>
      </c>
      <c r="S175" s="12">
        <f t="shared" si="49"/>
        <v>11.5</v>
      </c>
    </row>
    <row r="176" spans="1:19" x14ac:dyDescent="0.2">
      <c r="A176" s="6" t="s">
        <v>382</v>
      </c>
      <c r="B176" s="70" t="s">
        <v>381</v>
      </c>
      <c r="C176" s="24">
        <v>41540</v>
      </c>
      <c r="D176" s="24">
        <v>41540</v>
      </c>
      <c r="E176" s="7" t="str">
        <f t="shared" si="45"/>
        <v>Já Entregue</v>
      </c>
      <c r="F176" s="24">
        <v>41540</v>
      </c>
      <c r="G176" s="30" t="str">
        <f t="shared" si="46"/>
        <v>2013.09</v>
      </c>
      <c r="H176" s="7" t="str">
        <f t="shared" si="47"/>
        <v>Já Pago</v>
      </c>
      <c r="I176" s="24">
        <v>41540</v>
      </c>
      <c r="J176" s="29" t="str">
        <f t="shared" si="48"/>
        <v>2013.09</v>
      </c>
      <c r="K176" s="8" t="s">
        <v>17</v>
      </c>
      <c r="L176" s="9" t="s">
        <v>18</v>
      </c>
      <c r="M176" s="9" t="s">
        <v>60</v>
      </c>
      <c r="N176" s="10" t="s">
        <v>61</v>
      </c>
      <c r="O176" s="11">
        <v>5</v>
      </c>
      <c r="P176" s="11" t="s">
        <v>80</v>
      </c>
      <c r="Q176" s="6" t="s">
        <v>368</v>
      </c>
      <c r="R176" s="12">
        <v>21</v>
      </c>
      <c r="S176" s="12">
        <f t="shared" si="49"/>
        <v>105</v>
      </c>
    </row>
    <row r="177" spans="1:19" x14ac:dyDescent="0.2">
      <c r="A177" s="6" t="s">
        <v>76</v>
      </c>
      <c r="B177" s="70">
        <v>328</v>
      </c>
      <c r="C177" s="24">
        <v>41541</v>
      </c>
      <c r="D177" s="24">
        <v>41541</v>
      </c>
      <c r="E177" s="7" t="str">
        <f t="shared" si="45"/>
        <v>Já Entregue</v>
      </c>
      <c r="F177" s="24">
        <v>41541</v>
      </c>
      <c r="G177" s="30" t="str">
        <f t="shared" si="46"/>
        <v>2013.09</v>
      </c>
      <c r="H177" s="7" t="str">
        <f t="shared" si="47"/>
        <v>Já Pago</v>
      </c>
      <c r="I177" s="24">
        <v>41541</v>
      </c>
      <c r="J177" s="29" t="str">
        <f t="shared" si="48"/>
        <v>2013.09</v>
      </c>
      <c r="K177" s="8" t="s">
        <v>17</v>
      </c>
      <c r="L177" s="9" t="s">
        <v>169</v>
      </c>
      <c r="M177" s="9" t="s">
        <v>224</v>
      </c>
      <c r="N177" s="10" t="s">
        <v>231</v>
      </c>
      <c r="O177" s="11">
        <v>4</v>
      </c>
      <c r="P177" s="11" t="s">
        <v>80</v>
      </c>
      <c r="Q177" s="6" t="s">
        <v>428</v>
      </c>
      <c r="R177" s="12">
        <v>0.5</v>
      </c>
      <c r="S177" s="12">
        <f t="shared" si="49"/>
        <v>2</v>
      </c>
    </row>
    <row r="178" spans="1:19" x14ac:dyDescent="0.2">
      <c r="A178" s="6" t="s">
        <v>76</v>
      </c>
      <c r="B178" s="70">
        <v>328</v>
      </c>
      <c r="C178" s="24">
        <v>41541</v>
      </c>
      <c r="D178" s="24">
        <v>41541</v>
      </c>
      <c r="E178" s="7" t="str">
        <f t="shared" si="45"/>
        <v>Já Entregue</v>
      </c>
      <c r="F178" s="24">
        <v>41541</v>
      </c>
      <c r="G178" s="30" t="str">
        <f t="shared" si="46"/>
        <v>2013.09</v>
      </c>
      <c r="H178" s="7" t="str">
        <f t="shared" si="47"/>
        <v>Já Pago</v>
      </c>
      <c r="I178" s="24">
        <v>41541</v>
      </c>
      <c r="J178" s="29" t="str">
        <f t="shared" si="48"/>
        <v>2013.09</v>
      </c>
      <c r="K178" s="8" t="s">
        <v>17</v>
      </c>
      <c r="L178" s="9" t="s">
        <v>169</v>
      </c>
      <c r="M178" s="9" t="s">
        <v>224</v>
      </c>
      <c r="N178" s="10" t="s">
        <v>231</v>
      </c>
      <c r="O178" s="11">
        <v>1</v>
      </c>
      <c r="P178" s="11" t="s">
        <v>80</v>
      </c>
      <c r="Q178" s="6" t="s">
        <v>339</v>
      </c>
      <c r="R178" s="12">
        <v>3</v>
      </c>
      <c r="S178" s="12">
        <f t="shared" si="49"/>
        <v>3</v>
      </c>
    </row>
    <row r="179" spans="1:19" x14ac:dyDescent="0.2">
      <c r="A179" s="6" t="s">
        <v>76</v>
      </c>
      <c r="B179" s="70">
        <v>328</v>
      </c>
      <c r="C179" s="24">
        <v>41541</v>
      </c>
      <c r="D179" s="24">
        <v>41541</v>
      </c>
      <c r="E179" s="7" t="str">
        <f t="shared" si="45"/>
        <v>Já Entregue</v>
      </c>
      <c r="F179" s="24">
        <v>41541</v>
      </c>
      <c r="G179" s="30" t="str">
        <f t="shared" si="46"/>
        <v>2013.09</v>
      </c>
      <c r="H179" s="7" t="str">
        <f t="shared" si="47"/>
        <v>Já Pago</v>
      </c>
      <c r="I179" s="24">
        <v>41541</v>
      </c>
      <c r="J179" s="29" t="str">
        <f t="shared" si="48"/>
        <v>2013.09</v>
      </c>
      <c r="K179" s="8" t="s">
        <v>17</v>
      </c>
      <c r="L179" s="9" t="s">
        <v>169</v>
      </c>
      <c r="M179" s="9" t="s">
        <v>224</v>
      </c>
      <c r="N179" s="10" t="s">
        <v>231</v>
      </c>
      <c r="O179" s="11">
        <v>2</v>
      </c>
      <c r="P179" s="11" t="s">
        <v>80</v>
      </c>
      <c r="Q179" s="6" t="s">
        <v>340</v>
      </c>
      <c r="R179" s="12">
        <v>0.6</v>
      </c>
      <c r="S179" s="12">
        <f t="shared" si="49"/>
        <v>1.2</v>
      </c>
    </row>
    <row r="180" spans="1:19" x14ac:dyDescent="0.2">
      <c r="A180" s="6" t="s">
        <v>76</v>
      </c>
      <c r="B180" s="70">
        <v>328</v>
      </c>
      <c r="C180" s="24">
        <v>41541</v>
      </c>
      <c r="D180" s="24">
        <v>41541</v>
      </c>
      <c r="E180" s="7" t="str">
        <f t="shared" si="45"/>
        <v>Já Entregue</v>
      </c>
      <c r="F180" s="24">
        <v>41541</v>
      </c>
      <c r="G180" s="30" t="str">
        <f t="shared" si="46"/>
        <v>2013.09</v>
      </c>
      <c r="H180" s="7" t="str">
        <f t="shared" si="47"/>
        <v>Já Pago</v>
      </c>
      <c r="I180" s="24">
        <v>41541</v>
      </c>
      <c r="J180" s="29" t="str">
        <f t="shared" si="48"/>
        <v>2013.09</v>
      </c>
      <c r="K180" s="8" t="s">
        <v>17</v>
      </c>
      <c r="L180" s="9" t="s">
        <v>169</v>
      </c>
      <c r="M180" s="9" t="s">
        <v>224</v>
      </c>
      <c r="N180" s="10" t="s">
        <v>231</v>
      </c>
      <c r="O180" s="11">
        <v>1</v>
      </c>
      <c r="P180" s="11" t="s">
        <v>80</v>
      </c>
      <c r="Q180" s="6" t="s">
        <v>341</v>
      </c>
      <c r="R180" s="12">
        <v>2.8</v>
      </c>
      <c r="S180" s="12">
        <f t="shared" si="49"/>
        <v>2.8</v>
      </c>
    </row>
    <row r="181" spans="1:19" x14ac:dyDescent="0.2">
      <c r="A181" s="6" t="s">
        <v>76</v>
      </c>
      <c r="B181" s="70">
        <v>328</v>
      </c>
      <c r="C181" s="24">
        <v>41541</v>
      </c>
      <c r="D181" s="24">
        <v>41541</v>
      </c>
      <c r="E181" s="7" t="str">
        <f t="shared" si="45"/>
        <v>Já Entregue</v>
      </c>
      <c r="F181" s="24">
        <v>41541</v>
      </c>
      <c r="G181" s="30" t="str">
        <f t="shared" si="46"/>
        <v>2013.09</v>
      </c>
      <c r="H181" s="7" t="str">
        <f t="shared" si="47"/>
        <v>Já Pago</v>
      </c>
      <c r="I181" s="24">
        <v>41541</v>
      </c>
      <c r="J181" s="29" t="str">
        <f t="shared" si="48"/>
        <v>2013.09</v>
      </c>
      <c r="K181" s="8" t="s">
        <v>17</v>
      </c>
      <c r="L181" s="9" t="s">
        <v>169</v>
      </c>
      <c r="M181" s="9" t="s">
        <v>224</v>
      </c>
      <c r="N181" s="10" t="s">
        <v>231</v>
      </c>
      <c r="O181" s="11">
        <v>1</v>
      </c>
      <c r="P181" s="11" t="s">
        <v>80</v>
      </c>
      <c r="Q181" s="6" t="s">
        <v>345</v>
      </c>
      <c r="R181" s="12">
        <v>5.4</v>
      </c>
      <c r="S181" s="12">
        <f t="shared" si="49"/>
        <v>5.4</v>
      </c>
    </row>
    <row r="182" spans="1:19" x14ac:dyDescent="0.2">
      <c r="A182" s="6" t="s">
        <v>76</v>
      </c>
      <c r="B182" s="70" t="s">
        <v>358</v>
      </c>
      <c r="C182" s="24">
        <v>41543</v>
      </c>
      <c r="D182" s="24">
        <v>41543</v>
      </c>
      <c r="E182" s="7" t="str">
        <f t="shared" si="45"/>
        <v>Já Entregue</v>
      </c>
      <c r="F182" s="24">
        <v>41543</v>
      </c>
      <c r="G182" s="30" t="str">
        <f t="shared" si="46"/>
        <v>2013.09</v>
      </c>
      <c r="H182" s="7" t="str">
        <f t="shared" si="47"/>
        <v>Já Pago</v>
      </c>
      <c r="I182" s="24">
        <v>41543</v>
      </c>
      <c r="J182" s="29" t="str">
        <f t="shared" si="48"/>
        <v>2013.09</v>
      </c>
      <c r="K182" s="8" t="s">
        <v>17</v>
      </c>
      <c r="L182" s="9" t="s">
        <v>18</v>
      </c>
      <c r="M182" s="9" t="s">
        <v>60</v>
      </c>
      <c r="N182" s="10" t="s">
        <v>61</v>
      </c>
      <c r="O182" s="11">
        <v>5</v>
      </c>
      <c r="P182" s="11" t="s">
        <v>62</v>
      </c>
      <c r="Q182" s="6" t="s">
        <v>368</v>
      </c>
      <c r="R182" s="12">
        <v>21</v>
      </c>
      <c r="S182" s="12">
        <f t="shared" si="49"/>
        <v>105</v>
      </c>
    </row>
    <row r="183" spans="1:19" x14ac:dyDescent="0.2">
      <c r="A183" s="6" t="s">
        <v>385</v>
      </c>
      <c r="B183" s="70" t="s">
        <v>386</v>
      </c>
      <c r="C183" s="24">
        <v>41543</v>
      </c>
      <c r="D183" s="24">
        <v>41543</v>
      </c>
      <c r="E183" s="7" t="str">
        <f t="shared" si="45"/>
        <v>Já Entregue</v>
      </c>
      <c r="F183" s="24">
        <v>41543</v>
      </c>
      <c r="G183" s="30" t="str">
        <f t="shared" si="46"/>
        <v>2013.09</v>
      </c>
      <c r="H183" s="7" t="str">
        <f t="shared" si="47"/>
        <v>Já Pago</v>
      </c>
      <c r="I183" s="24">
        <v>41543</v>
      </c>
      <c r="J183" s="29" t="str">
        <f t="shared" si="48"/>
        <v>2013.09</v>
      </c>
      <c r="K183" s="8" t="s">
        <v>17</v>
      </c>
      <c r="L183" s="9" t="s">
        <v>446</v>
      </c>
      <c r="M183" s="9" t="s">
        <v>366</v>
      </c>
      <c r="N183" s="3" t="s">
        <v>351</v>
      </c>
      <c r="O183" s="11">
        <v>1</v>
      </c>
      <c r="P183" s="11" t="s">
        <v>80</v>
      </c>
      <c r="Q183" s="10" t="s">
        <v>387</v>
      </c>
      <c r="R183" s="12">
        <v>30.5</v>
      </c>
      <c r="S183" s="12">
        <f t="shared" si="49"/>
        <v>30.5</v>
      </c>
    </row>
    <row r="184" spans="1:19" x14ac:dyDescent="0.2">
      <c r="A184" s="6" t="s">
        <v>385</v>
      </c>
      <c r="B184" s="70" t="s">
        <v>389</v>
      </c>
      <c r="C184" s="24">
        <v>41543</v>
      </c>
      <c r="D184" s="24">
        <v>41543</v>
      </c>
      <c r="E184" s="7" t="str">
        <f t="shared" si="45"/>
        <v>Já Entregue</v>
      </c>
      <c r="F184" s="24">
        <v>41543</v>
      </c>
      <c r="G184" s="30" t="str">
        <f t="shared" si="46"/>
        <v>2013.09</v>
      </c>
      <c r="H184" s="7" t="str">
        <f t="shared" si="47"/>
        <v>Já Pago</v>
      </c>
      <c r="I184" s="24">
        <v>41543</v>
      </c>
      <c r="J184" s="29" t="str">
        <f t="shared" si="48"/>
        <v>2013.09</v>
      </c>
      <c r="K184" s="8" t="s">
        <v>17</v>
      </c>
      <c r="L184" s="9" t="s">
        <v>110</v>
      </c>
      <c r="M184" s="9" t="s">
        <v>596</v>
      </c>
      <c r="N184" s="3" t="s">
        <v>390</v>
      </c>
      <c r="O184" s="11">
        <v>1</v>
      </c>
      <c r="P184" s="11" t="s">
        <v>80</v>
      </c>
      <c r="Q184" s="10" t="s">
        <v>391</v>
      </c>
      <c r="R184" s="12">
        <v>23</v>
      </c>
      <c r="S184" s="12">
        <f t="shared" si="49"/>
        <v>23</v>
      </c>
    </row>
    <row r="185" spans="1:19" x14ac:dyDescent="0.2">
      <c r="A185" s="6" t="s">
        <v>76</v>
      </c>
      <c r="B185" s="70" t="s">
        <v>425</v>
      </c>
      <c r="C185" s="24">
        <v>41544</v>
      </c>
      <c r="D185" s="24">
        <v>41544</v>
      </c>
      <c r="E185" s="7" t="str">
        <f t="shared" si="45"/>
        <v>Já Entregue</v>
      </c>
      <c r="F185" s="24">
        <v>41544</v>
      </c>
      <c r="G185" s="30" t="str">
        <f t="shared" si="46"/>
        <v>2013.09</v>
      </c>
      <c r="H185" s="7" t="str">
        <f t="shared" si="47"/>
        <v>Já Pago</v>
      </c>
      <c r="I185" s="24">
        <v>41544</v>
      </c>
      <c r="J185" s="29" t="str">
        <f t="shared" si="48"/>
        <v>2013.09</v>
      </c>
      <c r="K185" s="8" t="s">
        <v>17</v>
      </c>
      <c r="L185" s="9" t="s">
        <v>18</v>
      </c>
      <c r="M185" s="9" t="s">
        <v>215</v>
      </c>
      <c r="N185" s="10" t="s">
        <v>216</v>
      </c>
      <c r="O185" s="11">
        <v>1</v>
      </c>
      <c r="P185" s="11" t="s">
        <v>217</v>
      </c>
      <c r="Q185" s="6" t="s">
        <v>424</v>
      </c>
      <c r="R185" s="12">
        <v>7.6</v>
      </c>
      <c r="S185" s="12">
        <f t="shared" si="49"/>
        <v>7.6</v>
      </c>
    </row>
    <row r="186" spans="1:19" x14ac:dyDescent="0.2">
      <c r="A186" s="6" t="s">
        <v>76</v>
      </c>
      <c r="B186" s="70" t="s">
        <v>423</v>
      </c>
      <c r="C186" s="24">
        <v>41544</v>
      </c>
      <c r="D186" s="24">
        <v>41544</v>
      </c>
      <c r="E186" s="7" t="str">
        <f t="shared" ref="E186:E218" si="50">IF(D186="","Falta Entregar","Já Entregue")</f>
        <v>Já Entregue</v>
      </c>
      <c r="F186" s="24">
        <v>41544</v>
      </c>
      <c r="G186" s="30" t="str">
        <f t="shared" ref="G186:G218" si="51">IF(F186="","Não Pago",CONCATENATE(YEAR(F186),".",IF(MONTH(F186)&gt;9,MONTH(F186),CONCATENATE("0",MONTH(F186)))))</f>
        <v>2013.09</v>
      </c>
      <c r="H186" s="7" t="str">
        <f t="shared" ref="H186:H218" si="52">IF(F186="","Falta Pagar","Já Pago")</f>
        <v>Já Pago</v>
      </c>
      <c r="I186" s="24">
        <v>41544</v>
      </c>
      <c r="J186" s="29" t="str">
        <f t="shared" ref="J186:J218" si="53">CONCATENATE(YEAR(I186),".",IF(MONTH(I186)&gt;9,MONTH(I186),CONCATENATE("0",MONTH(I186))))</f>
        <v>2013.09</v>
      </c>
      <c r="K186" s="8" t="s">
        <v>17</v>
      </c>
      <c r="L186" s="9" t="s">
        <v>169</v>
      </c>
      <c r="M186" s="9" t="s">
        <v>224</v>
      </c>
      <c r="N186" s="10" t="s">
        <v>270</v>
      </c>
      <c r="O186" s="11">
        <v>1</v>
      </c>
      <c r="P186" s="11" t="s">
        <v>80</v>
      </c>
      <c r="Q186" s="6" t="s">
        <v>426</v>
      </c>
      <c r="R186" s="12">
        <v>8.8000000000000007</v>
      </c>
      <c r="S186" s="12">
        <f t="shared" ref="S186:S218" si="54">(R186*O186)</f>
        <v>8.8000000000000007</v>
      </c>
    </row>
    <row r="187" spans="1:19" x14ac:dyDescent="0.2">
      <c r="A187" s="6" t="s">
        <v>76</v>
      </c>
      <c r="B187" s="70" t="s">
        <v>423</v>
      </c>
      <c r="C187" s="24">
        <v>41544</v>
      </c>
      <c r="D187" s="24">
        <v>41544</v>
      </c>
      <c r="E187" s="7" t="str">
        <f t="shared" si="50"/>
        <v>Já Entregue</v>
      </c>
      <c r="F187" s="24">
        <v>41544</v>
      </c>
      <c r="G187" s="30" t="str">
        <f t="shared" si="51"/>
        <v>2013.09</v>
      </c>
      <c r="H187" s="7" t="str">
        <f t="shared" si="52"/>
        <v>Já Pago</v>
      </c>
      <c r="I187" s="24">
        <v>41544</v>
      </c>
      <c r="J187" s="29" t="str">
        <f t="shared" si="53"/>
        <v>2013.09</v>
      </c>
      <c r="K187" s="8" t="s">
        <v>17</v>
      </c>
      <c r="L187" s="9" t="s">
        <v>169</v>
      </c>
      <c r="M187" s="9" t="s">
        <v>224</v>
      </c>
      <c r="N187" s="10" t="s">
        <v>427</v>
      </c>
      <c r="O187" s="11">
        <v>1</v>
      </c>
      <c r="P187" s="11" t="s">
        <v>80</v>
      </c>
      <c r="Q187" s="6" t="s">
        <v>428</v>
      </c>
      <c r="R187" s="12">
        <v>1</v>
      </c>
      <c r="S187" s="12">
        <f t="shared" si="54"/>
        <v>1</v>
      </c>
    </row>
    <row r="188" spans="1:19" x14ac:dyDescent="0.2">
      <c r="A188" s="6" t="s">
        <v>343</v>
      </c>
      <c r="B188" s="70" t="s">
        <v>431</v>
      </c>
      <c r="C188" s="24">
        <v>41544</v>
      </c>
      <c r="D188" s="24">
        <v>41544</v>
      </c>
      <c r="E188" s="7" t="str">
        <f t="shared" si="50"/>
        <v>Já Entregue</v>
      </c>
      <c r="F188" s="24">
        <v>41544</v>
      </c>
      <c r="G188" s="30" t="str">
        <f t="shared" si="51"/>
        <v>2013.09</v>
      </c>
      <c r="H188" s="7" t="str">
        <f t="shared" si="52"/>
        <v>Já Pago</v>
      </c>
      <c r="I188" s="24">
        <v>41544</v>
      </c>
      <c r="J188" s="29" t="str">
        <f t="shared" si="53"/>
        <v>2013.09</v>
      </c>
      <c r="K188" s="8" t="s">
        <v>17</v>
      </c>
      <c r="L188" s="9" t="s">
        <v>110</v>
      </c>
      <c r="M188" s="9" t="s">
        <v>532</v>
      </c>
      <c r="N188" s="10" t="s">
        <v>354</v>
      </c>
      <c r="O188" s="11">
        <v>5</v>
      </c>
      <c r="P188" s="11" t="s">
        <v>80</v>
      </c>
      <c r="Q188" s="6" t="s">
        <v>236</v>
      </c>
      <c r="R188" s="12">
        <v>1</v>
      </c>
      <c r="S188" s="12">
        <f t="shared" si="54"/>
        <v>5</v>
      </c>
    </row>
    <row r="189" spans="1:19" x14ac:dyDescent="0.2">
      <c r="A189" s="6" t="s">
        <v>343</v>
      </c>
      <c r="B189" s="70" t="s">
        <v>649</v>
      </c>
      <c r="C189" s="24">
        <v>41545</v>
      </c>
      <c r="D189" s="24">
        <v>41544</v>
      </c>
      <c r="E189" s="7" t="str">
        <f t="shared" ref="E189" si="55">IF(D189="","Falta Entregar","Já Entregue")</f>
        <v>Já Entregue</v>
      </c>
      <c r="F189" s="24">
        <v>41544</v>
      </c>
      <c r="G189" s="30" t="str">
        <f t="shared" ref="G189" si="56">IF(F189="","Não Pago",CONCATENATE(YEAR(F189),".",IF(MONTH(F189)&gt;9,MONTH(F189),CONCATENATE("0",MONTH(F189)))))</f>
        <v>2013.09</v>
      </c>
      <c r="H189" s="7" t="str">
        <f t="shared" ref="H189" si="57">IF(F189="","Falta Pagar","Já Pago")</f>
        <v>Já Pago</v>
      </c>
      <c r="I189" s="24">
        <v>41544</v>
      </c>
      <c r="J189" s="29" t="str">
        <f t="shared" ref="J189" si="58">CONCATENATE(YEAR(I189),".",IF(MONTH(I189)&gt;9,MONTH(I189),CONCATENATE("0",MONTH(I189))))</f>
        <v>2013.09</v>
      </c>
      <c r="K189" s="8" t="s">
        <v>17</v>
      </c>
      <c r="L189" s="9" t="s">
        <v>169</v>
      </c>
      <c r="M189" s="9" t="s">
        <v>278</v>
      </c>
      <c r="N189" s="10" t="s">
        <v>378</v>
      </c>
      <c r="O189" s="11">
        <v>2</v>
      </c>
      <c r="P189" s="11" t="s">
        <v>80</v>
      </c>
      <c r="Q189" s="6" t="s">
        <v>378</v>
      </c>
      <c r="R189" s="12">
        <v>10.62</v>
      </c>
      <c r="S189" s="12">
        <f t="shared" ref="S189" si="59">(R189*O189)</f>
        <v>21.24</v>
      </c>
    </row>
    <row r="190" spans="1:19" x14ac:dyDescent="0.2">
      <c r="A190" s="6" t="s">
        <v>432</v>
      </c>
      <c r="B190" s="70" t="s">
        <v>433</v>
      </c>
      <c r="C190" s="24">
        <v>41548</v>
      </c>
      <c r="D190" s="24">
        <v>41548</v>
      </c>
      <c r="E190" s="7" t="str">
        <f t="shared" si="50"/>
        <v>Já Entregue</v>
      </c>
      <c r="F190" s="24">
        <v>41551</v>
      </c>
      <c r="G190" s="30" t="str">
        <f t="shared" si="51"/>
        <v>2013.10</v>
      </c>
      <c r="H190" s="7" t="str">
        <f t="shared" si="52"/>
        <v>Já Pago</v>
      </c>
      <c r="I190" s="24">
        <v>41551</v>
      </c>
      <c r="J190" s="29" t="str">
        <f t="shared" si="53"/>
        <v>2013.10</v>
      </c>
      <c r="K190" s="8" t="s">
        <v>17</v>
      </c>
      <c r="L190" s="9" t="s">
        <v>84</v>
      </c>
      <c r="M190" s="9" t="s">
        <v>84</v>
      </c>
      <c r="N190" s="10" t="s">
        <v>434</v>
      </c>
      <c r="O190" s="11">
        <v>12</v>
      </c>
      <c r="P190" s="11" t="s">
        <v>80</v>
      </c>
      <c r="Q190" s="6" t="s">
        <v>434</v>
      </c>
      <c r="R190" s="12">
        <v>7</v>
      </c>
      <c r="S190" s="12">
        <f t="shared" si="54"/>
        <v>84</v>
      </c>
    </row>
    <row r="191" spans="1:19" x14ac:dyDescent="0.2">
      <c r="A191" s="6" t="s">
        <v>432</v>
      </c>
      <c r="B191" s="70" t="s">
        <v>433</v>
      </c>
      <c r="C191" s="24">
        <v>41548</v>
      </c>
      <c r="D191" s="24">
        <v>41548</v>
      </c>
      <c r="E191" s="7" t="str">
        <f t="shared" si="50"/>
        <v>Já Entregue</v>
      </c>
      <c r="F191" s="24">
        <v>41551</v>
      </c>
      <c r="G191" s="30" t="str">
        <f t="shared" si="51"/>
        <v>2013.10</v>
      </c>
      <c r="H191" s="7" t="str">
        <f t="shared" si="52"/>
        <v>Já Pago</v>
      </c>
      <c r="I191" s="24">
        <v>41551</v>
      </c>
      <c r="J191" s="29" t="str">
        <f t="shared" si="53"/>
        <v>2013.10</v>
      </c>
      <c r="K191" s="8" t="s">
        <v>17</v>
      </c>
      <c r="L191" s="9" t="s">
        <v>84</v>
      </c>
      <c r="M191" s="9" t="s">
        <v>84</v>
      </c>
      <c r="N191" s="10" t="s">
        <v>436</v>
      </c>
      <c r="O191" s="11">
        <v>9</v>
      </c>
      <c r="P191" s="11" t="s">
        <v>80</v>
      </c>
      <c r="Q191" s="6" t="s">
        <v>435</v>
      </c>
      <c r="R191" s="12">
        <v>7</v>
      </c>
      <c r="S191" s="12">
        <f t="shared" si="54"/>
        <v>63</v>
      </c>
    </row>
    <row r="192" spans="1:19" x14ac:dyDescent="0.2">
      <c r="A192" s="6" t="s">
        <v>432</v>
      </c>
      <c r="B192" s="70" t="s">
        <v>433</v>
      </c>
      <c r="C192" s="24">
        <v>41548</v>
      </c>
      <c r="D192" s="24">
        <v>41548</v>
      </c>
      <c r="E192" s="7" t="str">
        <f t="shared" si="50"/>
        <v>Já Entregue</v>
      </c>
      <c r="F192" s="24">
        <v>41551</v>
      </c>
      <c r="G192" s="30" t="str">
        <f t="shared" si="51"/>
        <v>2013.10</v>
      </c>
      <c r="H192" s="7" t="str">
        <f t="shared" si="52"/>
        <v>Já Pago</v>
      </c>
      <c r="I192" s="24">
        <v>41551</v>
      </c>
      <c r="J192" s="29" t="str">
        <f t="shared" si="53"/>
        <v>2013.10</v>
      </c>
      <c r="K192" s="8" t="s">
        <v>17</v>
      </c>
      <c r="L192" s="9" t="s">
        <v>84</v>
      </c>
      <c r="M192" s="9" t="s">
        <v>84</v>
      </c>
      <c r="N192" s="10" t="s">
        <v>436</v>
      </c>
      <c r="O192" s="11">
        <v>8</v>
      </c>
      <c r="P192" s="11" t="s">
        <v>80</v>
      </c>
      <c r="Q192" s="6" t="s">
        <v>437</v>
      </c>
      <c r="R192" s="12">
        <v>7</v>
      </c>
      <c r="S192" s="12">
        <f t="shared" si="54"/>
        <v>56</v>
      </c>
    </row>
    <row r="193" spans="1:19" x14ac:dyDescent="0.2">
      <c r="A193" s="6" t="s">
        <v>373</v>
      </c>
      <c r="B193" s="70" t="s">
        <v>374</v>
      </c>
      <c r="C193" s="24">
        <v>41551</v>
      </c>
      <c r="D193" s="24">
        <v>41551</v>
      </c>
      <c r="E193" s="7" t="str">
        <f t="shared" si="50"/>
        <v>Já Entregue</v>
      </c>
      <c r="F193" s="24">
        <v>41551</v>
      </c>
      <c r="G193" s="30" t="str">
        <f t="shared" si="51"/>
        <v>2013.10</v>
      </c>
      <c r="H193" s="7" t="str">
        <f t="shared" si="52"/>
        <v>Já Pago</v>
      </c>
      <c r="I193" s="24">
        <v>41551</v>
      </c>
      <c r="J193" s="29" t="str">
        <f t="shared" si="53"/>
        <v>2013.10</v>
      </c>
      <c r="K193" s="8" t="s">
        <v>17</v>
      </c>
      <c r="L193" s="9" t="s">
        <v>169</v>
      </c>
      <c r="M193" s="9" t="s">
        <v>176</v>
      </c>
      <c r="N193" s="10" t="s">
        <v>376</v>
      </c>
      <c r="O193" s="11">
        <v>1</v>
      </c>
      <c r="P193" s="11" t="s">
        <v>80</v>
      </c>
      <c r="Q193" s="6" t="s">
        <v>377</v>
      </c>
      <c r="R193" s="12">
        <v>37.729999999999997</v>
      </c>
      <c r="S193" s="12">
        <f t="shared" si="54"/>
        <v>37.729999999999997</v>
      </c>
    </row>
    <row r="194" spans="1:19" x14ac:dyDescent="0.2">
      <c r="A194" s="6" t="s">
        <v>373</v>
      </c>
      <c r="B194" s="70" t="s">
        <v>374</v>
      </c>
      <c r="C194" s="24">
        <v>41551</v>
      </c>
      <c r="D194" s="24">
        <v>41551</v>
      </c>
      <c r="E194" s="7" t="str">
        <f t="shared" si="50"/>
        <v>Já Entregue</v>
      </c>
      <c r="F194" s="24">
        <v>41551</v>
      </c>
      <c r="G194" s="30" t="str">
        <f t="shared" si="51"/>
        <v>2013.10</v>
      </c>
      <c r="H194" s="7" t="str">
        <f t="shared" si="52"/>
        <v>Já Pago</v>
      </c>
      <c r="I194" s="24">
        <v>41551</v>
      </c>
      <c r="J194" s="29" t="str">
        <f t="shared" si="53"/>
        <v>2013.10</v>
      </c>
      <c r="K194" s="8" t="s">
        <v>17</v>
      </c>
      <c r="L194" s="9" t="s">
        <v>169</v>
      </c>
      <c r="M194" s="9" t="s">
        <v>224</v>
      </c>
      <c r="N194" s="10" t="s">
        <v>378</v>
      </c>
      <c r="O194" s="11">
        <v>1</v>
      </c>
      <c r="P194" s="11" t="s">
        <v>80</v>
      </c>
      <c r="Q194" s="6" t="s">
        <v>379</v>
      </c>
      <c r="R194" s="12">
        <v>9.9</v>
      </c>
      <c r="S194" s="12">
        <f t="shared" si="54"/>
        <v>9.9</v>
      </c>
    </row>
    <row r="195" spans="1:19" x14ac:dyDescent="0.2">
      <c r="A195" s="6" t="s">
        <v>373</v>
      </c>
      <c r="B195" s="70" t="s">
        <v>374</v>
      </c>
      <c r="C195" s="24">
        <v>41551</v>
      </c>
      <c r="D195" s="24">
        <v>41551</v>
      </c>
      <c r="E195" s="7" t="str">
        <f t="shared" si="50"/>
        <v>Já Entregue</v>
      </c>
      <c r="F195" s="24">
        <v>41551</v>
      </c>
      <c r="G195" s="30" t="str">
        <f t="shared" si="51"/>
        <v>2013.10</v>
      </c>
      <c r="H195" s="7" t="str">
        <f t="shared" si="52"/>
        <v>Já Pago</v>
      </c>
      <c r="I195" s="24">
        <v>41551</v>
      </c>
      <c r="J195" s="29" t="str">
        <f t="shared" si="53"/>
        <v>2013.10</v>
      </c>
      <c r="K195" s="8" t="s">
        <v>17</v>
      </c>
      <c r="L195" s="9" t="s">
        <v>169</v>
      </c>
      <c r="M195" s="9" t="s">
        <v>224</v>
      </c>
      <c r="N195" s="10" t="s">
        <v>378</v>
      </c>
      <c r="O195" s="11">
        <v>1</v>
      </c>
      <c r="P195" s="11" t="s">
        <v>80</v>
      </c>
      <c r="Q195" s="6" t="s">
        <v>380</v>
      </c>
      <c r="R195" s="12">
        <v>6.29</v>
      </c>
      <c r="S195" s="12">
        <f t="shared" si="54"/>
        <v>6.29</v>
      </c>
    </row>
    <row r="196" spans="1:19" x14ac:dyDescent="0.2">
      <c r="A196" s="6" t="s">
        <v>383</v>
      </c>
      <c r="B196" s="70" t="s">
        <v>384</v>
      </c>
      <c r="C196" s="24">
        <v>41551</v>
      </c>
      <c r="D196" s="24">
        <v>41551</v>
      </c>
      <c r="E196" s="7" t="str">
        <f t="shared" si="50"/>
        <v>Já Entregue</v>
      </c>
      <c r="F196" s="24">
        <v>41551</v>
      </c>
      <c r="G196" s="30" t="str">
        <f t="shared" si="51"/>
        <v>2013.10</v>
      </c>
      <c r="H196" s="7" t="str">
        <f t="shared" si="52"/>
        <v>Já Pago</v>
      </c>
      <c r="I196" s="24">
        <v>41551</v>
      </c>
      <c r="J196" s="29" t="str">
        <f t="shared" si="53"/>
        <v>2013.10</v>
      </c>
      <c r="K196" s="8" t="s">
        <v>17</v>
      </c>
      <c r="L196" s="9" t="s">
        <v>169</v>
      </c>
      <c r="M196" s="9" t="s">
        <v>176</v>
      </c>
      <c r="N196" s="10" t="s">
        <v>388</v>
      </c>
      <c r="O196" s="11">
        <v>1</v>
      </c>
      <c r="P196" s="11" t="s">
        <v>80</v>
      </c>
      <c r="Q196" s="6" t="s">
        <v>408</v>
      </c>
      <c r="R196" s="12">
        <v>100.5</v>
      </c>
      <c r="S196" s="12">
        <f t="shared" si="54"/>
        <v>100.5</v>
      </c>
    </row>
    <row r="197" spans="1:19" x14ac:dyDescent="0.2">
      <c r="A197" s="6" t="s">
        <v>373</v>
      </c>
      <c r="B197" s="70" t="s">
        <v>392</v>
      </c>
      <c r="C197" s="24">
        <v>41551</v>
      </c>
      <c r="D197" s="24">
        <v>41551</v>
      </c>
      <c r="E197" s="7" t="str">
        <f t="shared" si="50"/>
        <v>Já Entregue</v>
      </c>
      <c r="F197" s="24">
        <v>41551</v>
      </c>
      <c r="G197" s="30" t="str">
        <f t="shared" si="51"/>
        <v>2013.10</v>
      </c>
      <c r="H197" s="7" t="str">
        <f t="shared" si="52"/>
        <v>Já Pago</v>
      </c>
      <c r="I197" s="24">
        <v>41551</v>
      </c>
      <c r="J197" s="29" t="str">
        <f t="shared" si="53"/>
        <v>2013.10</v>
      </c>
      <c r="K197" s="8" t="s">
        <v>17</v>
      </c>
      <c r="L197" s="9" t="s">
        <v>393</v>
      </c>
      <c r="M197" s="9" t="s">
        <v>394</v>
      </c>
      <c r="N197" s="10" t="s">
        <v>395</v>
      </c>
      <c r="O197" s="11">
        <v>5</v>
      </c>
      <c r="P197" s="11" t="s">
        <v>80</v>
      </c>
      <c r="Q197" s="6" t="s">
        <v>396</v>
      </c>
      <c r="R197" s="12">
        <v>0.49</v>
      </c>
      <c r="S197" s="12">
        <f t="shared" si="54"/>
        <v>2.4500000000000002</v>
      </c>
    </row>
    <row r="198" spans="1:19" x14ac:dyDescent="0.2">
      <c r="A198" s="6" t="s">
        <v>373</v>
      </c>
      <c r="B198" s="70" t="s">
        <v>392</v>
      </c>
      <c r="C198" s="24">
        <v>41551</v>
      </c>
      <c r="D198" s="24">
        <v>41551</v>
      </c>
      <c r="E198" s="7" t="str">
        <f t="shared" si="50"/>
        <v>Já Entregue</v>
      </c>
      <c r="F198" s="24">
        <v>41551</v>
      </c>
      <c r="G198" s="30" t="str">
        <f t="shared" si="51"/>
        <v>2013.10</v>
      </c>
      <c r="H198" s="7" t="str">
        <f t="shared" si="52"/>
        <v>Já Pago</v>
      </c>
      <c r="I198" s="24">
        <v>41551</v>
      </c>
      <c r="J198" s="29" t="str">
        <f t="shared" si="53"/>
        <v>2013.10</v>
      </c>
      <c r="K198" s="8" t="s">
        <v>17</v>
      </c>
      <c r="L198" s="9" t="s">
        <v>169</v>
      </c>
      <c r="M198" s="9" t="s">
        <v>224</v>
      </c>
      <c r="N198" s="10" t="s">
        <v>397</v>
      </c>
      <c r="O198" s="11">
        <v>1</v>
      </c>
      <c r="P198" s="11" t="s">
        <v>80</v>
      </c>
      <c r="Q198" s="6" t="s">
        <v>407</v>
      </c>
      <c r="R198" s="12">
        <v>27.06</v>
      </c>
      <c r="S198" s="12">
        <f t="shared" si="54"/>
        <v>27.06</v>
      </c>
    </row>
    <row r="199" spans="1:19" x14ac:dyDescent="0.2">
      <c r="A199" s="6" t="s">
        <v>373</v>
      </c>
      <c r="B199" s="70" t="s">
        <v>392</v>
      </c>
      <c r="C199" s="24">
        <v>41551</v>
      </c>
      <c r="D199" s="24">
        <v>41551</v>
      </c>
      <c r="E199" s="7" t="str">
        <f t="shared" si="50"/>
        <v>Já Entregue</v>
      </c>
      <c r="F199" s="24">
        <v>41551</v>
      </c>
      <c r="G199" s="30" t="str">
        <f t="shared" si="51"/>
        <v>2013.10</v>
      </c>
      <c r="H199" s="7" t="str">
        <f t="shared" si="52"/>
        <v>Já Pago</v>
      </c>
      <c r="I199" s="24">
        <v>41551</v>
      </c>
      <c r="J199" s="29" t="str">
        <f t="shared" si="53"/>
        <v>2013.10</v>
      </c>
      <c r="K199" s="8" t="s">
        <v>17</v>
      </c>
      <c r="L199" s="9" t="s">
        <v>169</v>
      </c>
      <c r="M199" s="9" t="s">
        <v>224</v>
      </c>
      <c r="N199" s="10" t="s">
        <v>225</v>
      </c>
      <c r="O199" s="11">
        <v>2</v>
      </c>
      <c r="P199" s="11" t="s">
        <v>80</v>
      </c>
      <c r="Q199" s="6" t="s">
        <v>398</v>
      </c>
      <c r="R199" s="12">
        <v>0.74</v>
      </c>
      <c r="S199" s="12">
        <f t="shared" si="54"/>
        <v>1.48</v>
      </c>
    </row>
    <row r="200" spans="1:19" x14ac:dyDescent="0.2">
      <c r="A200" s="6" t="s">
        <v>373</v>
      </c>
      <c r="B200" s="70" t="s">
        <v>392</v>
      </c>
      <c r="C200" s="24">
        <v>41551</v>
      </c>
      <c r="D200" s="24">
        <v>41551</v>
      </c>
      <c r="E200" s="7" t="str">
        <f t="shared" si="50"/>
        <v>Já Entregue</v>
      </c>
      <c r="F200" s="24">
        <v>41551</v>
      </c>
      <c r="G200" s="30" t="str">
        <f t="shared" si="51"/>
        <v>2013.10</v>
      </c>
      <c r="H200" s="7" t="str">
        <f t="shared" si="52"/>
        <v>Já Pago</v>
      </c>
      <c r="I200" s="24">
        <v>41551</v>
      </c>
      <c r="J200" s="29" t="str">
        <f t="shared" si="53"/>
        <v>2013.10</v>
      </c>
      <c r="K200" s="8" t="s">
        <v>17</v>
      </c>
      <c r="L200" s="9" t="s">
        <v>393</v>
      </c>
      <c r="M200" s="9" t="s">
        <v>304</v>
      </c>
      <c r="N200" s="10" t="s">
        <v>399</v>
      </c>
      <c r="O200" s="11">
        <v>1</v>
      </c>
      <c r="P200" s="11" t="s">
        <v>400</v>
      </c>
      <c r="Q200" s="6" t="s">
        <v>401</v>
      </c>
      <c r="R200" s="12">
        <v>55</v>
      </c>
      <c r="S200" s="12">
        <f t="shared" si="54"/>
        <v>55</v>
      </c>
    </row>
    <row r="201" spans="1:19" x14ac:dyDescent="0.2">
      <c r="A201" s="6" t="s">
        <v>373</v>
      </c>
      <c r="B201" s="70" t="s">
        <v>392</v>
      </c>
      <c r="C201" s="24">
        <v>41551</v>
      </c>
      <c r="D201" s="24">
        <v>41551</v>
      </c>
      <c r="E201" s="7" t="str">
        <f t="shared" si="50"/>
        <v>Já Entregue</v>
      </c>
      <c r="F201" s="24">
        <v>41551</v>
      </c>
      <c r="G201" s="30" t="str">
        <f t="shared" si="51"/>
        <v>2013.10</v>
      </c>
      <c r="H201" s="7" t="str">
        <f t="shared" si="52"/>
        <v>Já Pago</v>
      </c>
      <c r="I201" s="24">
        <v>41551</v>
      </c>
      <c r="J201" s="29" t="str">
        <f t="shared" si="53"/>
        <v>2013.10</v>
      </c>
      <c r="K201" s="8" t="s">
        <v>17</v>
      </c>
      <c r="L201" s="9" t="s">
        <v>169</v>
      </c>
      <c r="M201" s="9" t="s">
        <v>224</v>
      </c>
      <c r="N201" s="10" t="s">
        <v>346</v>
      </c>
      <c r="O201" s="11">
        <v>2</v>
      </c>
      <c r="P201" s="11" t="s">
        <v>80</v>
      </c>
      <c r="Q201" s="6" t="s">
        <v>402</v>
      </c>
      <c r="R201" s="12">
        <v>1.57</v>
      </c>
      <c r="S201" s="12">
        <f t="shared" si="54"/>
        <v>3.14</v>
      </c>
    </row>
    <row r="202" spans="1:19" x14ac:dyDescent="0.2">
      <c r="A202" s="6" t="s">
        <v>373</v>
      </c>
      <c r="B202" s="70" t="s">
        <v>392</v>
      </c>
      <c r="C202" s="24">
        <v>41551</v>
      </c>
      <c r="D202" s="24">
        <v>41551</v>
      </c>
      <c r="E202" s="7" t="str">
        <f t="shared" si="50"/>
        <v>Já Entregue</v>
      </c>
      <c r="F202" s="24">
        <v>41551</v>
      </c>
      <c r="G202" s="30" t="str">
        <f t="shared" si="51"/>
        <v>2013.10</v>
      </c>
      <c r="H202" s="7" t="str">
        <f t="shared" si="52"/>
        <v>Já Pago</v>
      </c>
      <c r="I202" s="24">
        <v>41551</v>
      </c>
      <c r="J202" s="29" t="str">
        <f t="shared" si="53"/>
        <v>2013.10</v>
      </c>
      <c r="K202" s="8" t="s">
        <v>17</v>
      </c>
      <c r="L202" s="9" t="s">
        <v>169</v>
      </c>
      <c r="M202" s="9" t="s">
        <v>278</v>
      </c>
      <c r="N202" s="10" t="s">
        <v>378</v>
      </c>
      <c r="O202" s="11">
        <v>2</v>
      </c>
      <c r="P202" s="11" t="s">
        <v>80</v>
      </c>
      <c r="Q202" s="6" t="s">
        <v>406</v>
      </c>
      <c r="R202" s="12">
        <v>3.05</v>
      </c>
      <c r="S202" s="12">
        <f t="shared" si="54"/>
        <v>6.1</v>
      </c>
    </row>
    <row r="203" spans="1:19" x14ac:dyDescent="0.2">
      <c r="A203" s="6" t="s">
        <v>373</v>
      </c>
      <c r="B203" s="70" t="s">
        <v>392</v>
      </c>
      <c r="C203" s="24">
        <v>41551</v>
      </c>
      <c r="D203" s="24">
        <v>41551</v>
      </c>
      <c r="E203" s="7" t="str">
        <f t="shared" si="50"/>
        <v>Já Entregue</v>
      </c>
      <c r="F203" s="24">
        <v>41551</v>
      </c>
      <c r="G203" s="30" t="str">
        <f t="shared" si="51"/>
        <v>2013.10</v>
      </c>
      <c r="H203" s="7" t="str">
        <f t="shared" si="52"/>
        <v>Já Pago</v>
      </c>
      <c r="I203" s="24">
        <v>41551</v>
      </c>
      <c r="J203" s="29" t="str">
        <f t="shared" si="53"/>
        <v>2013.10</v>
      </c>
      <c r="K203" s="8" t="s">
        <v>17</v>
      </c>
      <c r="L203" s="9" t="s">
        <v>169</v>
      </c>
      <c r="M203" s="9" t="s">
        <v>278</v>
      </c>
      <c r="N203" s="10" t="s">
        <v>403</v>
      </c>
      <c r="O203" s="11">
        <v>1</v>
      </c>
      <c r="P203" s="11" t="s">
        <v>80</v>
      </c>
      <c r="Q203" s="6" t="s">
        <v>404</v>
      </c>
      <c r="R203" s="12">
        <v>17.79</v>
      </c>
      <c r="S203" s="12">
        <f t="shared" si="54"/>
        <v>17.79</v>
      </c>
    </row>
    <row r="204" spans="1:19" x14ac:dyDescent="0.2">
      <c r="A204" s="6" t="s">
        <v>373</v>
      </c>
      <c r="B204" s="70" t="s">
        <v>392</v>
      </c>
      <c r="C204" s="24">
        <v>41551</v>
      </c>
      <c r="D204" s="24">
        <v>41551</v>
      </c>
      <c r="E204" s="7" t="str">
        <f t="shared" si="50"/>
        <v>Já Entregue</v>
      </c>
      <c r="F204" s="24">
        <v>41551</v>
      </c>
      <c r="G204" s="30" t="str">
        <f t="shared" si="51"/>
        <v>2013.10</v>
      </c>
      <c r="H204" s="7" t="str">
        <f t="shared" si="52"/>
        <v>Já Pago</v>
      </c>
      <c r="I204" s="24">
        <v>41551</v>
      </c>
      <c r="J204" s="29" t="str">
        <f t="shared" si="53"/>
        <v>2013.10</v>
      </c>
      <c r="K204" s="8" t="s">
        <v>17</v>
      </c>
      <c r="L204" s="9" t="s">
        <v>169</v>
      </c>
      <c r="M204" s="9" t="s">
        <v>176</v>
      </c>
      <c r="N204" s="10" t="s">
        <v>375</v>
      </c>
      <c r="O204" s="11">
        <v>2</v>
      </c>
      <c r="P204" s="11" t="s">
        <v>80</v>
      </c>
      <c r="Q204" s="6" t="s">
        <v>405</v>
      </c>
      <c r="R204" s="12">
        <v>29</v>
      </c>
      <c r="S204" s="12">
        <f t="shared" si="54"/>
        <v>58</v>
      </c>
    </row>
    <row r="205" spans="1:19" x14ac:dyDescent="0.2">
      <c r="A205" s="6" t="s">
        <v>76</v>
      </c>
      <c r="B205" s="70">
        <v>591</v>
      </c>
      <c r="C205" s="24">
        <v>41554</v>
      </c>
      <c r="D205" s="24">
        <v>41554</v>
      </c>
      <c r="E205" s="7" t="str">
        <f t="shared" si="50"/>
        <v>Já Entregue</v>
      </c>
      <c r="F205" s="24">
        <v>41554</v>
      </c>
      <c r="G205" s="30" t="str">
        <f t="shared" si="51"/>
        <v>2013.10</v>
      </c>
      <c r="H205" s="7" t="str">
        <f t="shared" si="52"/>
        <v>Já Pago</v>
      </c>
      <c r="I205" s="24">
        <v>41554</v>
      </c>
      <c r="J205" s="29" t="str">
        <f t="shared" si="53"/>
        <v>2013.10</v>
      </c>
      <c r="K205" s="8" t="s">
        <v>17</v>
      </c>
      <c r="L205" s="9" t="s">
        <v>169</v>
      </c>
      <c r="M205" s="9" t="s">
        <v>224</v>
      </c>
      <c r="N205" s="10" t="s">
        <v>230</v>
      </c>
      <c r="O205" s="11">
        <v>1</v>
      </c>
      <c r="P205" s="11" t="s">
        <v>80</v>
      </c>
      <c r="Q205" s="6" t="s">
        <v>230</v>
      </c>
      <c r="R205" s="12">
        <v>3</v>
      </c>
      <c r="S205" s="12">
        <f t="shared" si="54"/>
        <v>3</v>
      </c>
    </row>
    <row r="206" spans="1:19" x14ac:dyDescent="0.2">
      <c r="A206" s="6" t="s">
        <v>76</v>
      </c>
      <c r="B206" s="70" t="s">
        <v>364</v>
      </c>
      <c r="C206" s="24">
        <v>41554</v>
      </c>
      <c r="D206" s="24">
        <v>41554</v>
      </c>
      <c r="E206" s="7" t="str">
        <f t="shared" si="50"/>
        <v>Já Entregue</v>
      </c>
      <c r="F206" s="24">
        <v>41554</v>
      </c>
      <c r="G206" s="30" t="str">
        <f t="shared" si="51"/>
        <v>2013.10</v>
      </c>
      <c r="H206" s="7" t="str">
        <f t="shared" si="52"/>
        <v>Já Pago</v>
      </c>
      <c r="I206" s="24">
        <v>41554</v>
      </c>
      <c r="J206" s="29" t="str">
        <f t="shared" si="53"/>
        <v>2013.10</v>
      </c>
      <c r="K206" s="8" t="s">
        <v>17</v>
      </c>
      <c r="L206" s="9" t="s">
        <v>446</v>
      </c>
      <c r="M206" s="9" t="s">
        <v>366</v>
      </c>
      <c r="N206" s="10" t="s">
        <v>351</v>
      </c>
      <c r="O206" s="11">
        <v>1</v>
      </c>
      <c r="P206" s="11" t="s">
        <v>80</v>
      </c>
      <c r="Q206" s="6" t="s">
        <v>367</v>
      </c>
      <c r="R206" s="12">
        <v>11</v>
      </c>
      <c r="S206" s="12">
        <f t="shared" si="54"/>
        <v>11</v>
      </c>
    </row>
    <row r="207" spans="1:19" x14ac:dyDescent="0.2">
      <c r="A207" s="6" t="s">
        <v>361</v>
      </c>
      <c r="B207" s="70" t="s">
        <v>365</v>
      </c>
      <c r="C207" s="24">
        <v>41555</v>
      </c>
      <c r="D207" s="24">
        <v>41555</v>
      </c>
      <c r="E207" s="7" t="str">
        <f t="shared" si="50"/>
        <v>Já Entregue</v>
      </c>
      <c r="F207" s="24">
        <v>41555</v>
      </c>
      <c r="G207" s="30" t="str">
        <f t="shared" si="51"/>
        <v>2013.10</v>
      </c>
      <c r="H207" s="7" t="str">
        <f t="shared" si="52"/>
        <v>Já Pago</v>
      </c>
      <c r="I207" s="25">
        <v>41555</v>
      </c>
      <c r="J207" s="29" t="str">
        <f t="shared" si="53"/>
        <v>2013.10</v>
      </c>
      <c r="K207" s="8" t="s">
        <v>17</v>
      </c>
      <c r="L207" s="9" t="s">
        <v>18</v>
      </c>
      <c r="M207" s="9" t="s">
        <v>361</v>
      </c>
      <c r="N207" s="10" t="s">
        <v>362</v>
      </c>
      <c r="O207" s="11">
        <v>1</v>
      </c>
      <c r="P207" s="11" t="s">
        <v>27</v>
      </c>
      <c r="Q207" s="10" t="s">
        <v>363</v>
      </c>
      <c r="R207" s="12">
        <v>150</v>
      </c>
      <c r="S207" s="12">
        <f t="shared" si="54"/>
        <v>150</v>
      </c>
    </row>
    <row r="208" spans="1:19" x14ac:dyDescent="0.2">
      <c r="A208" s="6" t="s">
        <v>76</v>
      </c>
      <c r="B208" s="70" t="s">
        <v>558</v>
      </c>
      <c r="C208" s="24">
        <v>41562</v>
      </c>
      <c r="D208" s="24">
        <v>41563</v>
      </c>
      <c r="E208" s="7" t="str">
        <f t="shared" si="50"/>
        <v>Já Entregue</v>
      </c>
      <c r="F208" s="24">
        <v>41563</v>
      </c>
      <c r="G208" s="30" t="str">
        <f t="shared" si="51"/>
        <v>2013.10</v>
      </c>
      <c r="H208" s="7" t="str">
        <f t="shared" si="52"/>
        <v>Já Pago</v>
      </c>
      <c r="I208" s="24">
        <v>41563</v>
      </c>
      <c r="J208" s="29" t="str">
        <f t="shared" si="53"/>
        <v>2013.10</v>
      </c>
      <c r="K208" s="8" t="s">
        <v>17</v>
      </c>
      <c r="L208" s="9" t="s">
        <v>18</v>
      </c>
      <c r="M208" s="9" t="s">
        <v>60</v>
      </c>
      <c r="N208" s="10" t="s">
        <v>61</v>
      </c>
      <c r="O208" s="11">
        <v>4</v>
      </c>
      <c r="P208" s="11" t="s">
        <v>62</v>
      </c>
      <c r="Q208" s="6" t="s">
        <v>368</v>
      </c>
      <c r="R208" s="12">
        <v>23</v>
      </c>
      <c r="S208" s="12">
        <f t="shared" si="54"/>
        <v>92</v>
      </c>
    </row>
    <row r="209" spans="1:19" x14ac:dyDescent="0.2">
      <c r="A209" s="6" t="s">
        <v>76</v>
      </c>
      <c r="B209" s="70" t="s">
        <v>370</v>
      </c>
      <c r="C209" s="24">
        <v>41563</v>
      </c>
      <c r="D209" s="24">
        <v>41563</v>
      </c>
      <c r="E209" s="7" t="str">
        <f t="shared" si="50"/>
        <v>Já Entregue</v>
      </c>
      <c r="F209" s="24">
        <v>41563</v>
      </c>
      <c r="G209" s="30" t="str">
        <f t="shared" si="51"/>
        <v>2013.10</v>
      </c>
      <c r="H209" s="7" t="str">
        <f t="shared" si="52"/>
        <v>Já Pago</v>
      </c>
      <c r="I209" s="24">
        <v>41563</v>
      </c>
      <c r="J209" s="29" t="str">
        <f t="shared" si="53"/>
        <v>2013.10</v>
      </c>
      <c r="K209" s="8" t="s">
        <v>17</v>
      </c>
      <c r="L209" s="9" t="s">
        <v>110</v>
      </c>
      <c r="M209" s="9" t="s">
        <v>532</v>
      </c>
      <c r="N209" s="10" t="s">
        <v>239</v>
      </c>
      <c r="O209" s="11">
        <v>1</v>
      </c>
      <c r="P209" s="11" t="s">
        <v>80</v>
      </c>
      <c r="Q209" s="6" t="s">
        <v>372</v>
      </c>
      <c r="R209" s="12">
        <v>2.9</v>
      </c>
      <c r="S209" s="12">
        <f t="shared" si="54"/>
        <v>2.9</v>
      </c>
    </row>
    <row r="210" spans="1:19" x14ac:dyDescent="0.2">
      <c r="A210" s="6" t="s">
        <v>76</v>
      </c>
      <c r="B210" s="70" t="s">
        <v>371</v>
      </c>
      <c r="C210" s="24">
        <v>41563</v>
      </c>
      <c r="D210" s="24">
        <v>41563</v>
      </c>
      <c r="E210" s="7" t="str">
        <f t="shared" si="50"/>
        <v>Já Entregue</v>
      </c>
      <c r="F210" s="24">
        <v>41563</v>
      </c>
      <c r="G210" s="30" t="str">
        <f t="shared" si="51"/>
        <v>2013.10</v>
      </c>
      <c r="H210" s="7" t="str">
        <f t="shared" si="52"/>
        <v>Já Pago</v>
      </c>
      <c r="I210" s="24">
        <v>41563</v>
      </c>
      <c r="J210" s="29" t="str">
        <f t="shared" si="53"/>
        <v>2013.10</v>
      </c>
      <c r="K210" s="8" t="s">
        <v>17</v>
      </c>
      <c r="L210" s="9" t="s">
        <v>18</v>
      </c>
      <c r="M210" s="9" t="s">
        <v>60</v>
      </c>
      <c r="N210" s="10" t="s">
        <v>61</v>
      </c>
      <c r="O210" s="11">
        <v>3</v>
      </c>
      <c r="P210" s="11" t="s">
        <v>62</v>
      </c>
      <c r="Q210" s="6" t="s">
        <v>368</v>
      </c>
      <c r="R210" s="12">
        <v>23</v>
      </c>
      <c r="S210" s="12">
        <f t="shared" si="54"/>
        <v>69</v>
      </c>
    </row>
    <row r="211" spans="1:19" x14ac:dyDescent="0.2">
      <c r="A211" s="6" t="s">
        <v>450</v>
      </c>
      <c r="B211" s="70" t="s">
        <v>449</v>
      </c>
      <c r="C211" s="24">
        <v>41564</v>
      </c>
      <c r="D211" s="24">
        <v>41564</v>
      </c>
      <c r="E211" s="7" t="str">
        <f t="shared" si="50"/>
        <v>Já Entregue</v>
      </c>
      <c r="F211" s="24">
        <v>41564</v>
      </c>
      <c r="G211" s="30" t="str">
        <f t="shared" si="51"/>
        <v>2013.10</v>
      </c>
      <c r="H211" s="7" t="str">
        <f t="shared" si="52"/>
        <v>Já Pago</v>
      </c>
      <c r="I211" s="24">
        <v>41564</v>
      </c>
      <c r="J211" s="29" t="str">
        <f t="shared" si="53"/>
        <v>2013.10</v>
      </c>
      <c r="K211" s="8" t="s">
        <v>17</v>
      </c>
      <c r="L211" s="9" t="s">
        <v>18</v>
      </c>
      <c r="M211" s="9" t="s">
        <v>60</v>
      </c>
      <c r="N211" s="10" t="s">
        <v>61</v>
      </c>
      <c r="O211" s="11">
        <v>5</v>
      </c>
      <c r="P211" s="11" t="s">
        <v>62</v>
      </c>
      <c r="Q211" s="6" t="s">
        <v>368</v>
      </c>
      <c r="R211" s="12">
        <v>22.5</v>
      </c>
      <c r="S211" s="12">
        <f t="shared" si="54"/>
        <v>112.5</v>
      </c>
    </row>
    <row r="212" spans="1:19" x14ac:dyDescent="0.2">
      <c r="A212" s="6" t="s">
        <v>76</v>
      </c>
      <c r="B212" s="70" t="s">
        <v>369</v>
      </c>
      <c r="C212" s="24">
        <v>41565</v>
      </c>
      <c r="D212" s="24">
        <v>41565</v>
      </c>
      <c r="E212" s="7" t="str">
        <f t="shared" si="50"/>
        <v>Já Entregue</v>
      </c>
      <c r="F212" s="24">
        <v>41565</v>
      </c>
      <c r="G212" s="30" t="str">
        <f t="shared" si="51"/>
        <v>2013.10</v>
      </c>
      <c r="H212" s="7" t="str">
        <f t="shared" si="52"/>
        <v>Já Pago</v>
      </c>
      <c r="I212" s="24">
        <v>41565</v>
      </c>
      <c r="J212" s="29" t="str">
        <f t="shared" si="53"/>
        <v>2013.10</v>
      </c>
      <c r="K212" s="8" t="s">
        <v>17</v>
      </c>
      <c r="L212" s="9" t="s">
        <v>18</v>
      </c>
      <c r="M212" s="9" t="s">
        <v>60</v>
      </c>
      <c r="N212" s="10" t="s">
        <v>61</v>
      </c>
      <c r="O212" s="11">
        <v>2</v>
      </c>
      <c r="P212" s="11" t="s">
        <v>62</v>
      </c>
      <c r="Q212" s="6" t="s">
        <v>368</v>
      </c>
      <c r="R212" s="12">
        <v>23</v>
      </c>
      <c r="S212" s="12">
        <f t="shared" si="54"/>
        <v>46</v>
      </c>
    </row>
    <row r="213" spans="1:19" x14ac:dyDescent="0.2">
      <c r="A213" s="6" t="s">
        <v>410</v>
      </c>
      <c r="B213" s="70" t="s">
        <v>411</v>
      </c>
      <c r="C213" s="24">
        <v>41565</v>
      </c>
      <c r="D213" s="24">
        <v>41565</v>
      </c>
      <c r="E213" s="7" t="str">
        <f t="shared" si="50"/>
        <v>Já Entregue</v>
      </c>
      <c r="F213" s="24">
        <v>41565</v>
      </c>
      <c r="G213" s="30" t="str">
        <f t="shared" si="51"/>
        <v>2013.10</v>
      </c>
      <c r="H213" s="7" t="str">
        <f t="shared" si="52"/>
        <v>Já Pago</v>
      </c>
      <c r="I213" s="24">
        <v>41565</v>
      </c>
      <c r="J213" s="29" t="str">
        <f t="shared" si="53"/>
        <v>2013.10</v>
      </c>
      <c r="K213" s="8" t="s">
        <v>17</v>
      </c>
      <c r="L213" s="9" t="s">
        <v>393</v>
      </c>
      <c r="M213" s="9" t="s">
        <v>412</v>
      </c>
      <c r="N213" s="10" t="s">
        <v>413</v>
      </c>
      <c r="O213" s="11">
        <v>1</v>
      </c>
      <c r="P213" s="11" t="s">
        <v>414</v>
      </c>
      <c r="Q213" s="6" t="s">
        <v>415</v>
      </c>
      <c r="R213" s="12">
        <v>55</v>
      </c>
      <c r="S213" s="12">
        <f t="shared" si="54"/>
        <v>55</v>
      </c>
    </row>
    <row r="214" spans="1:19" x14ac:dyDescent="0.2">
      <c r="A214" s="6" t="s">
        <v>410</v>
      </c>
      <c r="B214" s="70" t="s">
        <v>411</v>
      </c>
      <c r="C214" s="24">
        <v>41565</v>
      </c>
      <c r="D214" s="24">
        <v>41565</v>
      </c>
      <c r="E214" s="7" t="str">
        <f t="shared" si="50"/>
        <v>Já Entregue</v>
      </c>
      <c r="F214" s="24">
        <v>41565</v>
      </c>
      <c r="G214" s="30" t="str">
        <f t="shared" si="51"/>
        <v>2013.10</v>
      </c>
      <c r="H214" s="7" t="str">
        <f t="shared" si="52"/>
        <v>Já Pago</v>
      </c>
      <c r="I214" s="24">
        <v>41565</v>
      </c>
      <c r="J214" s="29" t="str">
        <f t="shared" si="53"/>
        <v>2013.10</v>
      </c>
      <c r="K214" s="8" t="s">
        <v>17</v>
      </c>
      <c r="L214" s="9" t="s">
        <v>393</v>
      </c>
      <c r="M214" s="9" t="s">
        <v>416</v>
      </c>
      <c r="N214" s="10" t="s">
        <v>417</v>
      </c>
      <c r="O214" s="11">
        <v>1</v>
      </c>
      <c r="P214" s="11" t="s">
        <v>80</v>
      </c>
      <c r="Q214" s="6" t="s">
        <v>418</v>
      </c>
      <c r="R214" s="12">
        <v>4.7</v>
      </c>
      <c r="S214" s="12">
        <f t="shared" si="54"/>
        <v>4.7</v>
      </c>
    </row>
    <row r="215" spans="1:19" x14ac:dyDescent="0.2">
      <c r="A215" s="6" t="s">
        <v>410</v>
      </c>
      <c r="B215" s="70" t="s">
        <v>411</v>
      </c>
      <c r="C215" s="24">
        <v>41565</v>
      </c>
      <c r="D215" s="24">
        <v>41565</v>
      </c>
      <c r="E215" s="7" t="str">
        <f t="shared" si="50"/>
        <v>Já Entregue</v>
      </c>
      <c r="F215" s="24">
        <v>41565</v>
      </c>
      <c r="G215" s="30" t="str">
        <f t="shared" si="51"/>
        <v>2013.10</v>
      </c>
      <c r="H215" s="7" t="str">
        <f t="shared" si="52"/>
        <v>Já Pago</v>
      </c>
      <c r="I215" s="24">
        <v>41565</v>
      </c>
      <c r="J215" s="29" t="str">
        <f t="shared" si="53"/>
        <v>2013.10</v>
      </c>
      <c r="K215" s="8" t="s">
        <v>17</v>
      </c>
      <c r="L215" s="9" t="s">
        <v>393</v>
      </c>
      <c r="M215" s="9" t="s">
        <v>416</v>
      </c>
      <c r="N215" s="10" t="s">
        <v>417</v>
      </c>
      <c r="O215" s="11">
        <v>1</v>
      </c>
      <c r="P215" s="11" t="s">
        <v>80</v>
      </c>
      <c r="Q215" s="6" t="s">
        <v>418</v>
      </c>
      <c r="R215" s="12">
        <v>1.6</v>
      </c>
      <c r="S215" s="12">
        <f t="shared" si="54"/>
        <v>1.6</v>
      </c>
    </row>
    <row r="216" spans="1:19" x14ac:dyDescent="0.2">
      <c r="A216" s="6" t="s">
        <v>343</v>
      </c>
      <c r="B216" s="70" t="s">
        <v>564</v>
      </c>
      <c r="C216" s="24">
        <v>41567</v>
      </c>
      <c r="D216" s="24">
        <v>41565</v>
      </c>
      <c r="E216" s="7" t="str">
        <f t="shared" si="50"/>
        <v>Já Entregue</v>
      </c>
      <c r="F216" s="24">
        <v>41565</v>
      </c>
      <c r="G216" s="30" t="str">
        <f t="shared" si="51"/>
        <v>2013.10</v>
      </c>
      <c r="H216" s="7" t="str">
        <f t="shared" si="52"/>
        <v>Já Pago</v>
      </c>
      <c r="I216" s="24">
        <v>41565</v>
      </c>
      <c r="J216" s="29" t="str">
        <f t="shared" si="53"/>
        <v>2013.10</v>
      </c>
      <c r="K216" s="8" t="s">
        <v>17</v>
      </c>
      <c r="L216" s="9" t="s">
        <v>454</v>
      </c>
      <c r="M216" s="9" t="s">
        <v>455</v>
      </c>
      <c r="N216" s="10" t="s">
        <v>456</v>
      </c>
      <c r="O216" s="11">
        <v>5</v>
      </c>
      <c r="P216" s="11" t="s">
        <v>62</v>
      </c>
      <c r="Q216" s="6" t="s">
        <v>456</v>
      </c>
      <c r="R216" s="12">
        <v>8</v>
      </c>
      <c r="S216" s="12">
        <f t="shared" si="54"/>
        <v>40</v>
      </c>
    </row>
    <row r="217" spans="1:19" x14ac:dyDescent="0.2">
      <c r="A217" s="6" t="s">
        <v>343</v>
      </c>
      <c r="B217" s="70" t="s">
        <v>577</v>
      </c>
      <c r="C217" s="24">
        <v>41570</v>
      </c>
      <c r="D217" s="24">
        <v>41565</v>
      </c>
      <c r="E217" s="7" t="str">
        <f t="shared" si="50"/>
        <v>Já Entregue</v>
      </c>
      <c r="F217" s="24">
        <v>41565</v>
      </c>
      <c r="G217" s="30" t="str">
        <f t="shared" si="51"/>
        <v>2013.10</v>
      </c>
      <c r="H217" s="7" t="str">
        <f t="shared" si="52"/>
        <v>Já Pago</v>
      </c>
      <c r="I217" s="24">
        <v>41565</v>
      </c>
      <c r="J217" s="29" t="str">
        <f t="shared" si="53"/>
        <v>2013.10</v>
      </c>
      <c r="K217" s="8" t="s">
        <v>17</v>
      </c>
      <c r="L217" s="9" t="s">
        <v>18</v>
      </c>
      <c r="M217" s="9" t="s">
        <v>60</v>
      </c>
      <c r="N217" s="10" t="s">
        <v>61</v>
      </c>
      <c r="O217" s="11">
        <v>3</v>
      </c>
      <c r="P217" s="11" t="s">
        <v>62</v>
      </c>
      <c r="Q217" s="6" t="s">
        <v>368</v>
      </c>
      <c r="R217" s="12">
        <v>23</v>
      </c>
      <c r="S217" s="12">
        <f t="shared" si="54"/>
        <v>69</v>
      </c>
    </row>
    <row r="218" spans="1:19" x14ac:dyDescent="0.2">
      <c r="A218" s="6" t="s">
        <v>553</v>
      </c>
      <c r="B218" s="70" t="s">
        <v>554</v>
      </c>
      <c r="C218" s="24">
        <v>41572</v>
      </c>
      <c r="D218" s="24">
        <v>41565</v>
      </c>
      <c r="E218" s="7" t="str">
        <f t="shared" si="50"/>
        <v>Já Entregue</v>
      </c>
      <c r="F218" s="24">
        <v>41565</v>
      </c>
      <c r="G218" s="30" t="str">
        <f t="shared" si="51"/>
        <v>2013.10</v>
      </c>
      <c r="H218" s="7" t="str">
        <f t="shared" si="52"/>
        <v>Já Pago</v>
      </c>
      <c r="I218" s="24">
        <v>41565</v>
      </c>
      <c r="J218" s="29" t="str">
        <f t="shared" si="53"/>
        <v>2013.10</v>
      </c>
      <c r="K218" s="8" t="s">
        <v>17</v>
      </c>
      <c r="L218" s="9" t="s">
        <v>18</v>
      </c>
      <c r="M218" s="9" t="s">
        <v>60</v>
      </c>
      <c r="N218" s="10" t="s">
        <v>61</v>
      </c>
      <c r="O218" s="11">
        <v>3</v>
      </c>
      <c r="P218" s="11" t="s">
        <v>62</v>
      </c>
      <c r="Q218" s="6" t="s">
        <v>368</v>
      </c>
      <c r="R218" s="12">
        <v>23</v>
      </c>
      <c r="S218" s="12">
        <f t="shared" si="54"/>
        <v>69</v>
      </c>
    </row>
    <row r="219" spans="1:19" x14ac:dyDescent="0.2">
      <c r="A219" s="6" t="s">
        <v>343</v>
      </c>
      <c r="B219" s="70" t="s">
        <v>550</v>
      </c>
      <c r="C219" s="24">
        <v>41575</v>
      </c>
      <c r="D219" s="24">
        <v>41565</v>
      </c>
      <c r="E219" s="7" t="str">
        <f t="shared" ref="E219:E271" si="60">IF(D219="","Falta Entregar","Já Entregue")</f>
        <v>Já Entregue</v>
      </c>
      <c r="F219" s="24">
        <v>41565</v>
      </c>
      <c r="G219" s="30" t="str">
        <f t="shared" ref="G219:G271" si="61">IF(F219="","Não Pago",CONCATENATE(YEAR(F219),".",IF(MONTH(F219)&gt;9,MONTH(F219),CONCATENATE("0",MONTH(F219)))))</f>
        <v>2013.10</v>
      </c>
      <c r="H219" s="7" t="str">
        <f t="shared" ref="H219:H271" si="62">IF(F219="","Falta Pagar","Já Pago")</f>
        <v>Já Pago</v>
      </c>
      <c r="I219" s="24">
        <v>41565</v>
      </c>
      <c r="J219" s="29" t="str">
        <f t="shared" ref="J219:J271" si="63">CONCATENATE(YEAR(I219),".",IF(MONTH(I219)&gt;9,MONTH(I219),CONCATENATE("0",MONTH(I219))))</f>
        <v>2013.10</v>
      </c>
      <c r="K219" s="8" t="s">
        <v>17</v>
      </c>
      <c r="L219" s="9" t="s">
        <v>446</v>
      </c>
      <c r="M219" s="9" t="s">
        <v>551</v>
      </c>
      <c r="N219" s="10" t="s">
        <v>552</v>
      </c>
      <c r="O219" s="11">
        <v>5</v>
      </c>
      <c r="P219" s="11" t="s">
        <v>80</v>
      </c>
      <c r="Q219" s="6" t="s">
        <v>552</v>
      </c>
      <c r="R219" s="12">
        <v>4.9000000000000004</v>
      </c>
      <c r="S219" s="12">
        <f t="shared" ref="S219:S271" si="64">(R219*O219)</f>
        <v>24.5</v>
      </c>
    </row>
    <row r="220" spans="1:19" x14ac:dyDescent="0.2">
      <c r="A220" s="6"/>
      <c r="B220" s="70"/>
      <c r="C220" s="24"/>
      <c r="D220" s="24"/>
      <c r="E220" s="7"/>
      <c r="F220" s="24"/>
      <c r="G220" s="30"/>
      <c r="H220" s="7"/>
      <c r="I220" s="24"/>
      <c r="J220" s="29"/>
      <c r="K220" s="8"/>
      <c r="L220" s="9"/>
      <c r="M220" s="9"/>
      <c r="N220" s="10"/>
      <c r="O220" s="11"/>
      <c r="P220" s="11"/>
      <c r="Q220" s="6"/>
      <c r="R220" s="12"/>
      <c r="S220" s="12"/>
    </row>
    <row r="221" spans="1:19" x14ac:dyDescent="0.2">
      <c r="A221" s="6" t="s">
        <v>540</v>
      </c>
      <c r="B221" s="70" t="s">
        <v>627</v>
      </c>
      <c r="C221" s="24">
        <v>41575</v>
      </c>
      <c r="D221" s="24">
        <v>41565</v>
      </c>
      <c r="E221" s="7" t="str">
        <f t="shared" ref="E221" si="65">IF(D221="","Falta Entregar","Já Entregue")</f>
        <v>Já Entregue</v>
      </c>
      <c r="F221" s="24">
        <v>41565</v>
      </c>
      <c r="G221" s="30" t="str">
        <f t="shared" ref="G221" si="66">IF(F221="","Não Pago",CONCATENATE(YEAR(F221),".",IF(MONTH(F221)&gt;9,MONTH(F221),CONCATENATE("0",MONTH(F221)))))</f>
        <v>2013.10</v>
      </c>
      <c r="H221" s="7" t="str">
        <f t="shared" ref="H221" si="67">IF(F221="","Falta Pagar","Já Pago")</f>
        <v>Já Pago</v>
      </c>
      <c r="I221" s="24">
        <v>41565</v>
      </c>
      <c r="J221" s="29" t="str">
        <f t="shared" ref="J221" si="68">CONCATENATE(YEAR(I221),".",IF(MONTH(I221)&gt;9,MONTH(I221),CONCATENATE("0",MONTH(I221))))</f>
        <v>2013.10</v>
      </c>
      <c r="K221" s="8" t="s">
        <v>17</v>
      </c>
      <c r="L221" s="9" t="s">
        <v>110</v>
      </c>
      <c r="M221" s="9" t="s">
        <v>601</v>
      </c>
      <c r="N221" s="10" t="s">
        <v>602</v>
      </c>
      <c r="O221" s="11">
        <v>2</v>
      </c>
      <c r="P221" s="11" t="s">
        <v>80</v>
      </c>
      <c r="Q221" s="6" t="s">
        <v>628</v>
      </c>
      <c r="R221" s="12">
        <v>4.5999999999999996</v>
      </c>
      <c r="S221" s="12">
        <f t="shared" ref="S221" si="69">(R221*O221)</f>
        <v>9.1999999999999993</v>
      </c>
    </row>
    <row r="222" spans="1:19" x14ac:dyDescent="0.2">
      <c r="A222" s="6" t="s">
        <v>540</v>
      </c>
      <c r="B222" s="70" t="s">
        <v>627</v>
      </c>
      <c r="C222" s="24">
        <v>41575</v>
      </c>
      <c r="D222" s="24">
        <v>41565</v>
      </c>
      <c r="E222" s="7" t="str">
        <f t="shared" ref="E222" si="70">IF(D222="","Falta Entregar","Já Entregue")</f>
        <v>Já Entregue</v>
      </c>
      <c r="F222" s="24">
        <v>41565</v>
      </c>
      <c r="G222" s="30" t="str">
        <f t="shared" ref="G222" si="71">IF(F222="","Não Pago",CONCATENATE(YEAR(F222),".",IF(MONTH(F222)&gt;9,MONTH(F222),CONCATENATE("0",MONTH(F222)))))</f>
        <v>2013.10</v>
      </c>
      <c r="H222" s="7" t="str">
        <f t="shared" ref="H222" si="72">IF(F222="","Falta Pagar","Já Pago")</f>
        <v>Já Pago</v>
      </c>
      <c r="I222" s="24">
        <v>41565</v>
      </c>
      <c r="J222" s="29" t="str">
        <f t="shared" ref="J222" si="73">CONCATENATE(YEAR(I222),".",IF(MONTH(I222)&gt;9,MONTH(I222),CONCATENATE("0",MONTH(I222))))</f>
        <v>2013.10</v>
      </c>
      <c r="K222" s="8" t="s">
        <v>17</v>
      </c>
      <c r="L222" s="9" t="s">
        <v>110</v>
      </c>
      <c r="M222" s="9" t="s">
        <v>634</v>
      </c>
      <c r="N222" s="10" t="s">
        <v>635</v>
      </c>
      <c r="O222" s="11">
        <v>1</v>
      </c>
      <c r="P222" s="11" t="s">
        <v>80</v>
      </c>
      <c r="Q222" s="6" t="s">
        <v>635</v>
      </c>
      <c r="R222" s="12">
        <v>4.5</v>
      </c>
      <c r="S222" s="12">
        <f t="shared" ref="S222" si="74">(R222*O222)</f>
        <v>4.5</v>
      </c>
    </row>
    <row r="223" spans="1:19" x14ac:dyDescent="0.2">
      <c r="A223" s="6" t="s">
        <v>540</v>
      </c>
      <c r="B223" s="70" t="s">
        <v>627</v>
      </c>
      <c r="C223" s="24">
        <v>41575</v>
      </c>
      <c r="D223" s="24">
        <v>41565</v>
      </c>
      <c r="E223" s="7" t="str">
        <f t="shared" ref="E223" si="75">IF(D223="","Falta Entregar","Já Entregue")</f>
        <v>Já Entregue</v>
      </c>
      <c r="F223" s="24">
        <v>41565</v>
      </c>
      <c r="G223" s="30" t="str">
        <f t="shared" ref="G223" si="76">IF(F223="","Não Pago",CONCATENATE(YEAR(F223),".",IF(MONTH(F223)&gt;9,MONTH(F223),CONCATENATE("0",MONTH(F223)))))</f>
        <v>2013.10</v>
      </c>
      <c r="H223" s="7" t="str">
        <f t="shared" ref="H223" si="77">IF(F223="","Falta Pagar","Já Pago")</f>
        <v>Já Pago</v>
      </c>
      <c r="I223" s="24">
        <v>41565</v>
      </c>
      <c r="J223" s="29" t="str">
        <f t="shared" ref="J223" si="78">CONCATENATE(YEAR(I223),".",IF(MONTH(I223)&gt;9,MONTH(I223),CONCATENATE("0",MONTH(I223))))</f>
        <v>2013.10</v>
      </c>
      <c r="K223" s="8" t="s">
        <v>17</v>
      </c>
      <c r="L223" s="9" t="s">
        <v>110</v>
      </c>
      <c r="M223" s="9" t="s">
        <v>631</v>
      </c>
      <c r="N223" s="10" t="s">
        <v>629</v>
      </c>
      <c r="O223" s="11">
        <v>1</v>
      </c>
      <c r="P223" s="11" t="s">
        <v>80</v>
      </c>
      <c r="Q223" s="6" t="s">
        <v>630</v>
      </c>
      <c r="R223" s="12">
        <v>24.4</v>
      </c>
      <c r="S223" s="12">
        <f t="shared" ref="S223" si="79">(R223*O223)</f>
        <v>24.4</v>
      </c>
    </row>
    <row r="224" spans="1:19" x14ac:dyDescent="0.2">
      <c r="A224" s="6" t="s">
        <v>540</v>
      </c>
      <c r="B224" s="70" t="s">
        <v>627</v>
      </c>
      <c r="C224" s="24">
        <v>41575</v>
      </c>
      <c r="D224" s="24">
        <v>41565</v>
      </c>
      <c r="E224" s="7" t="str">
        <f t="shared" ref="E224" si="80">IF(D224="","Falta Entregar","Já Entregue")</f>
        <v>Já Entregue</v>
      </c>
      <c r="F224" s="24">
        <v>41565</v>
      </c>
      <c r="G224" s="30" t="str">
        <f t="shared" ref="G224" si="81">IF(F224="","Não Pago",CONCATENATE(YEAR(F224),".",IF(MONTH(F224)&gt;9,MONTH(F224),CONCATENATE("0",MONTH(F224)))))</f>
        <v>2013.10</v>
      </c>
      <c r="H224" s="7" t="str">
        <f t="shared" ref="H224" si="82">IF(F224="","Falta Pagar","Já Pago")</f>
        <v>Já Pago</v>
      </c>
      <c r="I224" s="24">
        <v>41565</v>
      </c>
      <c r="J224" s="29" t="str">
        <f t="shared" ref="J224" si="83">CONCATENATE(YEAR(I224),".",IF(MONTH(I224)&gt;9,MONTH(I224),CONCATENATE("0",MONTH(I224))))</f>
        <v>2013.10</v>
      </c>
      <c r="K224" s="8" t="s">
        <v>17</v>
      </c>
      <c r="L224" s="9" t="s">
        <v>110</v>
      </c>
      <c r="M224" s="9" t="s">
        <v>631</v>
      </c>
      <c r="N224" s="10" t="s">
        <v>632</v>
      </c>
      <c r="O224" s="11">
        <v>1</v>
      </c>
      <c r="P224" s="11" t="s">
        <v>80</v>
      </c>
      <c r="Q224" s="6" t="s">
        <v>633</v>
      </c>
      <c r="R224" s="12">
        <v>24.4</v>
      </c>
      <c r="S224" s="12">
        <f t="shared" ref="S224" si="84">(R224*O224)</f>
        <v>24.4</v>
      </c>
    </row>
    <row r="225" spans="1:19" x14ac:dyDescent="0.2">
      <c r="A225" s="6" t="s">
        <v>540</v>
      </c>
      <c r="B225" s="70" t="s">
        <v>627</v>
      </c>
      <c r="C225" s="24">
        <v>41575</v>
      </c>
      <c r="D225" s="24">
        <v>41565</v>
      </c>
      <c r="E225" s="7" t="str">
        <f t="shared" ref="E225" si="85">IF(D225="","Falta Entregar","Já Entregue")</f>
        <v>Já Entregue</v>
      </c>
      <c r="F225" s="24">
        <v>41565</v>
      </c>
      <c r="G225" s="30" t="str">
        <f t="shared" ref="G225" si="86">IF(F225="","Não Pago",CONCATENATE(YEAR(F225),".",IF(MONTH(F225)&gt;9,MONTH(F225),CONCATENATE("0",MONTH(F225)))))</f>
        <v>2013.10</v>
      </c>
      <c r="H225" s="7" t="str">
        <f t="shared" ref="H225" si="87">IF(F225="","Falta Pagar","Já Pago")</f>
        <v>Já Pago</v>
      </c>
      <c r="I225" s="24">
        <v>41565</v>
      </c>
      <c r="J225" s="29" t="str">
        <f t="shared" ref="J225" si="88">CONCATENATE(YEAR(I225),".",IF(MONTH(I225)&gt;9,MONTH(I225),CONCATENATE("0",MONTH(I225))))</f>
        <v>2013.10</v>
      </c>
      <c r="K225" s="8" t="s">
        <v>17</v>
      </c>
      <c r="L225" s="9" t="s">
        <v>110</v>
      </c>
      <c r="M225" s="9" t="s">
        <v>598</v>
      </c>
      <c r="N225" s="10" t="s">
        <v>603</v>
      </c>
      <c r="O225" s="11">
        <v>1</v>
      </c>
      <c r="P225" s="11" t="s">
        <v>80</v>
      </c>
      <c r="Q225" s="6" t="s">
        <v>763</v>
      </c>
      <c r="R225" s="12">
        <v>55</v>
      </c>
      <c r="S225" s="12">
        <f t="shared" ref="S225" si="89">(R225*O225)</f>
        <v>55</v>
      </c>
    </row>
    <row r="226" spans="1:19" x14ac:dyDescent="0.2">
      <c r="A226" s="6"/>
      <c r="B226" s="70"/>
      <c r="C226" s="24"/>
      <c r="D226" s="24"/>
      <c r="E226" s="7"/>
      <c r="F226" s="24"/>
      <c r="G226" s="30"/>
      <c r="H226" s="7"/>
      <c r="I226" s="24"/>
      <c r="J226" s="29"/>
      <c r="K226" s="8"/>
      <c r="L226" s="9"/>
      <c r="M226" s="9"/>
      <c r="N226" s="10"/>
      <c r="O226" s="11"/>
      <c r="P226" s="11"/>
      <c r="Q226" s="6"/>
      <c r="R226" s="12"/>
      <c r="S226" s="12"/>
    </row>
    <row r="227" spans="1:19" x14ac:dyDescent="0.2">
      <c r="A227" s="6" t="s">
        <v>553</v>
      </c>
      <c r="B227" s="70" t="s">
        <v>555</v>
      </c>
      <c r="C227" s="24">
        <v>41577</v>
      </c>
      <c r="D227" s="24">
        <v>41565</v>
      </c>
      <c r="E227" s="7" t="str">
        <f t="shared" si="60"/>
        <v>Já Entregue</v>
      </c>
      <c r="F227" s="24">
        <v>41565</v>
      </c>
      <c r="G227" s="30" t="str">
        <f t="shared" si="61"/>
        <v>2013.10</v>
      </c>
      <c r="H227" s="7" t="str">
        <f t="shared" si="62"/>
        <v>Já Pago</v>
      </c>
      <c r="I227" s="24">
        <v>41565</v>
      </c>
      <c r="J227" s="29" t="str">
        <f t="shared" si="63"/>
        <v>2013.10</v>
      </c>
      <c r="K227" s="8" t="s">
        <v>17</v>
      </c>
      <c r="L227" s="9" t="s">
        <v>393</v>
      </c>
      <c r="M227" s="9" t="s">
        <v>574</v>
      </c>
      <c r="N227" s="10" t="s">
        <v>575</v>
      </c>
      <c r="O227" s="11">
        <v>1</v>
      </c>
      <c r="P227" s="11" t="s">
        <v>576</v>
      </c>
      <c r="Q227" s="6" t="s">
        <v>575</v>
      </c>
      <c r="R227" s="12">
        <v>17</v>
      </c>
      <c r="S227" s="12">
        <f t="shared" si="64"/>
        <v>17</v>
      </c>
    </row>
    <row r="228" spans="1:19" x14ac:dyDescent="0.2">
      <c r="A228" s="6" t="s">
        <v>410</v>
      </c>
      <c r="B228" s="70" t="s">
        <v>573</v>
      </c>
      <c r="C228" s="24">
        <v>41577</v>
      </c>
      <c r="D228" s="24">
        <v>41565</v>
      </c>
      <c r="E228" s="7" t="str">
        <f t="shared" si="60"/>
        <v>Já Entregue</v>
      </c>
      <c r="F228" s="24">
        <v>41565</v>
      </c>
      <c r="G228" s="30" t="str">
        <f t="shared" si="61"/>
        <v>2013.10</v>
      </c>
      <c r="H228" s="7" t="str">
        <f t="shared" si="62"/>
        <v>Já Pago</v>
      </c>
      <c r="I228" s="24">
        <v>41565</v>
      </c>
      <c r="J228" s="29" t="str">
        <f t="shared" si="63"/>
        <v>2013.10</v>
      </c>
      <c r="K228" s="8" t="s">
        <v>17</v>
      </c>
      <c r="L228" s="9" t="s">
        <v>446</v>
      </c>
      <c r="M228" s="9" t="s">
        <v>461</v>
      </c>
      <c r="N228" s="10" t="s">
        <v>462</v>
      </c>
      <c r="O228" s="11">
        <v>1</v>
      </c>
      <c r="P228" s="11" t="s">
        <v>32</v>
      </c>
      <c r="Q228" s="6" t="s">
        <v>556</v>
      </c>
      <c r="R228" s="12">
        <v>4.7</v>
      </c>
      <c r="S228" s="12">
        <f t="shared" si="64"/>
        <v>4.7</v>
      </c>
    </row>
    <row r="229" spans="1:19" x14ac:dyDescent="0.2">
      <c r="A229" s="6" t="s">
        <v>76</v>
      </c>
      <c r="B229" s="70" t="s">
        <v>569</v>
      </c>
      <c r="C229" s="24">
        <v>41579</v>
      </c>
      <c r="D229" s="24">
        <v>41583</v>
      </c>
      <c r="E229" s="7" t="str">
        <f t="shared" si="60"/>
        <v>Já Entregue</v>
      </c>
      <c r="F229" s="24">
        <v>41583</v>
      </c>
      <c r="G229" s="30" t="str">
        <f t="shared" si="61"/>
        <v>2013.11</v>
      </c>
      <c r="H229" s="7" t="str">
        <f t="shared" si="62"/>
        <v>Já Pago</v>
      </c>
      <c r="I229" s="24">
        <v>41583</v>
      </c>
      <c r="J229" s="29" t="str">
        <f t="shared" si="63"/>
        <v>2013.11</v>
      </c>
      <c r="K229" s="8" t="s">
        <v>17</v>
      </c>
      <c r="L229" s="9" t="s">
        <v>446</v>
      </c>
      <c r="M229" s="9" t="s">
        <v>366</v>
      </c>
      <c r="N229" s="10" t="s">
        <v>351</v>
      </c>
      <c r="O229" s="11">
        <v>1</v>
      </c>
      <c r="P229" s="11" t="s">
        <v>80</v>
      </c>
      <c r="Q229" s="6" t="s">
        <v>351</v>
      </c>
      <c r="R229" s="12">
        <v>9.5500000000000007</v>
      </c>
      <c r="S229" s="12">
        <f t="shared" si="64"/>
        <v>9.5500000000000007</v>
      </c>
    </row>
    <row r="230" spans="1:19" x14ac:dyDescent="0.2">
      <c r="A230" s="6" t="s">
        <v>488</v>
      </c>
      <c r="B230" s="70" t="s">
        <v>494</v>
      </c>
      <c r="C230" s="24">
        <v>41580</v>
      </c>
      <c r="D230" s="24">
        <v>41580</v>
      </c>
      <c r="E230" s="7" t="str">
        <f t="shared" si="60"/>
        <v>Já Entregue</v>
      </c>
      <c r="F230" s="24">
        <v>41580</v>
      </c>
      <c r="G230" s="30" t="str">
        <f t="shared" si="61"/>
        <v>2013.11</v>
      </c>
      <c r="H230" s="7" t="str">
        <f t="shared" si="62"/>
        <v>Já Pago</v>
      </c>
      <c r="I230" s="24">
        <v>41580</v>
      </c>
      <c r="J230" s="29" t="str">
        <f t="shared" si="63"/>
        <v>2013.11</v>
      </c>
      <c r="K230" s="8" t="s">
        <v>17</v>
      </c>
      <c r="L230" s="9" t="s">
        <v>454</v>
      </c>
      <c r="M230" s="9" t="s">
        <v>455</v>
      </c>
      <c r="N230" s="10" t="s">
        <v>456</v>
      </c>
      <c r="O230" s="11">
        <v>8</v>
      </c>
      <c r="P230" s="11" t="s">
        <v>32</v>
      </c>
      <c r="Q230" s="6" t="s">
        <v>456</v>
      </c>
      <c r="R230" s="12">
        <v>8</v>
      </c>
      <c r="S230" s="12">
        <f t="shared" si="64"/>
        <v>64</v>
      </c>
    </row>
    <row r="231" spans="1:19" x14ac:dyDescent="0.2">
      <c r="A231" s="6" t="s">
        <v>76</v>
      </c>
      <c r="B231" s="70" t="s">
        <v>471</v>
      </c>
      <c r="C231" s="24">
        <v>41583</v>
      </c>
      <c r="D231" s="24">
        <v>41583</v>
      </c>
      <c r="E231" s="7" t="str">
        <f t="shared" si="60"/>
        <v>Já Entregue</v>
      </c>
      <c r="F231" s="24">
        <v>41583</v>
      </c>
      <c r="G231" s="30" t="str">
        <f t="shared" si="61"/>
        <v>2013.11</v>
      </c>
      <c r="H231" s="7" t="str">
        <f t="shared" si="62"/>
        <v>Já Pago</v>
      </c>
      <c r="I231" s="24">
        <v>41583</v>
      </c>
      <c r="J231" s="29" t="str">
        <f t="shared" si="63"/>
        <v>2013.11</v>
      </c>
      <c r="K231" s="8" t="s">
        <v>17</v>
      </c>
      <c r="L231" s="9" t="s">
        <v>393</v>
      </c>
      <c r="M231" s="9" t="s">
        <v>472</v>
      </c>
      <c r="N231" s="10" t="s">
        <v>473</v>
      </c>
      <c r="O231" s="11">
        <v>1</v>
      </c>
      <c r="P231" s="11" t="s">
        <v>80</v>
      </c>
      <c r="Q231" s="6" t="s">
        <v>474</v>
      </c>
      <c r="R231" s="12">
        <v>12.8</v>
      </c>
      <c r="S231" s="12">
        <f t="shared" si="64"/>
        <v>12.8</v>
      </c>
    </row>
    <row r="232" spans="1:19" x14ac:dyDescent="0.2">
      <c r="A232" s="6" t="s">
        <v>553</v>
      </c>
      <c r="B232" s="70" t="s">
        <v>559</v>
      </c>
      <c r="C232" s="24">
        <v>41584</v>
      </c>
      <c r="D232" s="24">
        <v>41584</v>
      </c>
      <c r="E232" s="7" t="str">
        <f t="shared" si="60"/>
        <v>Já Entregue</v>
      </c>
      <c r="F232" s="24">
        <v>41584</v>
      </c>
      <c r="G232" s="30" t="str">
        <f t="shared" si="61"/>
        <v>2013.11</v>
      </c>
      <c r="H232" s="7" t="str">
        <f t="shared" si="62"/>
        <v>Já Pago</v>
      </c>
      <c r="I232" s="24">
        <v>41584</v>
      </c>
      <c r="J232" s="29" t="str">
        <f t="shared" si="63"/>
        <v>2013.11</v>
      </c>
      <c r="K232" s="8" t="s">
        <v>17</v>
      </c>
      <c r="L232" s="9" t="s">
        <v>446</v>
      </c>
      <c r="M232" s="9" t="s">
        <v>560</v>
      </c>
      <c r="N232" s="10" t="s">
        <v>561</v>
      </c>
      <c r="O232" s="11">
        <v>1</v>
      </c>
      <c r="P232" s="11" t="s">
        <v>80</v>
      </c>
      <c r="Q232" s="6" t="s">
        <v>561</v>
      </c>
      <c r="R232" s="12">
        <v>6.75</v>
      </c>
      <c r="S232" s="12">
        <f t="shared" si="64"/>
        <v>6.75</v>
      </c>
    </row>
    <row r="233" spans="1:19" x14ac:dyDescent="0.2">
      <c r="A233" s="6" t="s">
        <v>553</v>
      </c>
      <c r="B233" s="70" t="s">
        <v>565</v>
      </c>
      <c r="C233" s="24">
        <v>41585</v>
      </c>
      <c r="D233" s="24">
        <v>41585</v>
      </c>
      <c r="E233" s="7" t="str">
        <f t="shared" si="60"/>
        <v>Já Entregue</v>
      </c>
      <c r="F233" s="24">
        <v>41585</v>
      </c>
      <c r="G233" s="30" t="str">
        <f t="shared" si="61"/>
        <v>2013.11</v>
      </c>
      <c r="H233" s="7" t="str">
        <f t="shared" si="62"/>
        <v>Já Pago</v>
      </c>
      <c r="I233" s="24">
        <v>41583</v>
      </c>
      <c r="J233" s="29" t="str">
        <f t="shared" si="63"/>
        <v>2013.11</v>
      </c>
      <c r="K233" s="8" t="s">
        <v>17</v>
      </c>
      <c r="L233" s="9" t="s">
        <v>446</v>
      </c>
      <c r="M233" s="9" t="s">
        <v>566</v>
      </c>
      <c r="N233" s="10" t="s">
        <v>567</v>
      </c>
      <c r="O233" s="11">
        <v>1</v>
      </c>
      <c r="P233" s="11" t="s">
        <v>32</v>
      </c>
      <c r="Q233" s="6" t="s">
        <v>568</v>
      </c>
      <c r="R233" s="12">
        <v>8.1999999999999993</v>
      </c>
      <c r="S233" s="12">
        <f t="shared" si="64"/>
        <v>8.1999999999999993</v>
      </c>
    </row>
    <row r="234" spans="1:19" x14ac:dyDescent="0.2">
      <c r="A234" s="6" t="s">
        <v>503</v>
      </c>
      <c r="B234" s="70" t="s">
        <v>504</v>
      </c>
      <c r="C234" s="24">
        <v>41585</v>
      </c>
      <c r="D234" s="24">
        <v>41585</v>
      </c>
      <c r="E234" s="7" t="str">
        <f t="shared" si="60"/>
        <v>Já Entregue</v>
      </c>
      <c r="F234" s="24">
        <v>41585</v>
      </c>
      <c r="G234" s="30" t="str">
        <f t="shared" si="61"/>
        <v>2013.11</v>
      </c>
      <c r="H234" s="7" t="str">
        <f t="shared" si="62"/>
        <v>Já Pago</v>
      </c>
      <c r="I234" s="24">
        <v>41583</v>
      </c>
      <c r="J234" s="29" t="str">
        <f t="shared" si="63"/>
        <v>2013.11</v>
      </c>
      <c r="K234" s="8" t="s">
        <v>17</v>
      </c>
      <c r="L234" s="9" t="s">
        <v>393</v>
      </c>
      <c r="M234" s="9" t="s">
        <v>472</v>
      </c>
      <c r="N234" s="10" t="s">
        <v>473</v>
      </c>
      <c r="O234" s="11">
        <v>1</v>
      </c>
      <c r="P234" s="11" t="s">
        <v>80</v>
      </c>
      <c r="Q234" s="6" t="s">
        <v>474</v>
      </c>
      <c r="R234" s="12">
        <v>12.8</v>
      </c>
      <c r="S234" s="12">
        <f t="shared" si="64"/>
        <v>12.8</v>
      </c>
    </row>
    <row r="235" spans="1:19" x14ac:dyDescent="0.2">
      <c r="A235" s="6" t="s">
        <v>553</v>
      </c>
      <c r="B235" s="70" t="s">
        <v>557</v>
      </c>
      <c r="C235" s="24">
        <v>41585</v>
      </c>
      <c r="D235" s="24">
        <v>41585</v>
      </c>
      <c r="E235" s="7" t="str">
        <f t="shared" si="60"/>
        <v>Já Entregue</v>
      </c>
      <c r="F235" s="24">
        <v>41585</v>
      </c>
      <c r="G235" s="30" t="str">
        <f t="shared" si="61"/>
        <v>2013.11</v>
      </c>
      <c r="H235" s="7" t="str">
        <f t="shared" si="62"/>
        <v>Já Pago</v>
      </c>
      <c r="I235" s="24">
        <v>41583</v>
      </c>
      <c r="J235" s="29" t="str">
        <f t="shared" si="63"/>
        <v>2013.11</v>
      </c>
      <c r="K235" s="8" t="s">
        <v>17</v>
      </c>
      <c r="L235" s="9" t="s">
        <v>454</v>
      </c>
      <c r="M235" s="9" t="s">
        <v>455</v>
      </c>
      <c r="N235" s="10" t="s">
        <v>456</v>
      </c>
      <c r="O235" s="11">
        <v>3</v>
      </c>
      <c r="P235" s="11" t="s">
        <v>62</v>
      </c>
      <c r="Q235" s="6" t="s">
        <v>456</v>
      </c>
      <c r="R235" s="12">
        <v>6</v>
      </c>
      <c r="S235" s="12">
        <f t="shared" si="64"/>
        <v>18</v>
      </c>
    </row>
    <row r="236" spans="1:19" x14ac:dyDescent="0.2">
      <c r="A236" s="6" t="s">
        <v>488</v>
      </c>
      <c r="B236" s="70" t="s">
        <v>546</v>
      </c>
      <c r="C236" s="24">
        <v>41585</v>
      </c>
      <c r="D236" s="24">
        <v>41585</v>
      </c>
      <c r="E236" s="7" t="str">
        <f t="shared" si="60"/>
        <v>Já Entregue</v>
      </c>
      <c r="F236" s="24">
        <v>41585</v>
      </c>
      <c r="G236" s="30" t="str">
        <f t="shared" si="61"/>
        <v>2013.11</v>
      </c>
      <c r="H236" s="7" t="str">
        <f t="shared" si="62"/>
        <v>Já Pago</v>
      </c>
      <c r="I236" s="24">
        <v>41583</v>
      </c>
      <c r="J236" s="29" t="str">
        <f t="shared" si="63"/>
        <v>2013.11</v>
      </c>
      <c r="K236" s="8" t="s">
        <v>17</v>
      </c>
      <c r="L236" s="9" t="s">
        <v>454</v>
      </c>
      <c r="M236" s="9" t="s">
        <v>455</v>
      </c>
      <c r="N236" s="10" t="s">
        <v>456</v>
      </c>
      <c r="O236" s="11">
        <v>10</v>
      </c>
      <c r="P236" s="11" t="s">
        <v>62</v>
      </c>
      <c r="Q236" s="6" t="s">
        <v>456</v>
      </c>
      <c r="R236" s="12">
        <v>5</v>
      </c>
      <c r="S236" s="12">
        <f t="shared" si="64"/>
        <v>50</v>
      </c>
    </row>
    <row r="237" spans="1:19" x14ac:dyDescent="0.2">
      <c r="A237" s="6" t="s">
        <v>488</v>
      </c>
      <c r="B237" s="70" t="s">
        <v>545</v>
      </c>
      <c r="C237" s="24">
        <v>41586</v>
      </c>
      <c r="D237" s="24">
        <v>41635</v>
      </c>
      <c r="E237" s="7" t="str">
        <f t="shared" si="60"/>
        <v>Já Entregue</v>
      </c>
      <c r="F237" s="24">
        <v>41635</v>
      </c>
      <c r="G237" s="30" t="str">
        <f t="shared" si="61"/>
        <v>2013.12</v>
      </c>
      <c r="H237" s="7" t="str">
        <f t="shared" si="62"/>
        <v>Já Pago</v>
      </c>
      <c r="I237" s="24">
        <v>41635</v>
      </c>
      <c r="J237" s="29" t="str">
        <f t="shared" si="63"/>
        <v>2013.12</v>
      </c>
      <c r="K237" s="8" t="s">
        <v>17</v>
      </c>
      <c r="L237" s="9" t="s">
        <v>18</v>
      </c>
      <c r="M237" s="9" t="s">
        <v>60</v>
      </c>
      <c r="N237" s="10" t="s">
        <v>61</v>
      </c>
      <c r="O237" s="11">
        <v>1</v>
      </c>
      <c r="P237" s="11" t="s">
        <v>62</v>
      </c>
      <c r="Q237" s="6" t="s">
        <v>368</v>
      </c>
      <c r="R237" s="12">
        <v>23</v>
      </c>
      <c r="S237" s="12">
        <f t="shared" si="64"/>
        <v>23</v>
      </c>
    </row>
    <row r="238" spans="1:19" x14ac:dyDescent="0.2">
      <c r="A238" s="6" t="s">
        <v>488</v>
      </c>
      <c r="B238" s="70" t="s">
        <v>545</v>
      </c>
      <c r="C238" s="24">
        <v>41586</v>
      </c>
      <c r="D238" s="24">
        <v>41635</v>
      </c>
      <c r="E238" s="7" t="str">
        <f t="shared" si="60"/>
        <v>Já Entregue</v>
      </c>
      <c r="F238" s="24">
        <v>41635</v>
      </c>
      <c r="G238" s="30" t="str">
        <f t="shared" si="61"/>
        <v>2013.12</v>
      </c>
      <c r="H238" s="7" t="str">
        <f t="shared" si="62"/>
        <v>Já Pago</v>
      </c>
      <c r="I238" s="24">
        <v>41635</v>
      </c>
      <c r="J238" s="29" t="str">
        <f t="shared" si="63"/>
        <v>2013.12</v>
      </c>
      <c r="K238" s="8" t="s">
        <v>17</v>
      </c>
      <c r="L238" s="9" t="s">
        <v>454</v>
      </c>
      <c r="M238" s="9" t="s">
        <v>455</v>
      </c>
      <c r="N238" s="10" t="s">
        <v>456</v>
      </c>
      <c r="O238" s="11">
        <v>4</v>
      </c>
      <c r="P238" s="11" t="s">
        <v>62</v>
      </c>
      <c r="Q238" s="6" t="s">
        <v>456</v>
      </c>
      <c r="R238" s="12">
        <v>8</v>
      </c>
      <c r="S238" s="12">
        <f t="shared" si="64"/>
        <v>32</v>
      </c>
    </row>
    <row r="239" spans="1:19" x14ac:dyDescent="0.2">
      <c r="A239" s="6" t="s">
        <v>488</v>
      </c>
      <c r="B239" s="70" t="s">
        <v>545</v>
      </c>
      <c r="C239" s="24">
        <v>41586</v>
      </c>
      <c r="D239" s="24">
        <v>41635</v>
      </c>
      <c r="E239" s="7" t="str">
        <f t="shared" si="60"/>
        <v>Já Entregue</v>
      </c>
      <c r="F239" s="24">
        <v>41635</v>
      </c>
      <c r="G239" s="30" t="str">
        <f t="shared" si="61"/>
        <v>2013.12</v>
      </c>
      <c r="H239" s="7" t="str">
        <f t="shared" si="62"/>
        <v>Já Pago</v>
      </c>
      <c r="I239" s="24">
        <v>41635</v>
      </c>
      <c r="J239" s="29" t="str">
        <f t="shared" si="63"/>
        <v>2013.12</v>
      </c>
      <c r="K239" s="8" t="s">
        <v>17</v>
      </c>
      <c r="L239" s="9" t="s">
        <v>454</v>
      </c>
      <c r="M239" s="9" t="s">
        <v>509</v>
      </c>
      <c r="N239" s="10" t="s">
        <v>510</v>
      </c>
      <c r="O239" s="11">
        <v>10</v>
      </c>
      <c r="P239" s="11" t="s">
        <v>62</v>
      </c>
      <c r="Q239" s="6" t="s">
        <v>510</v>
      </c>
      <c r="R239" s="12">
        <v>2</v>
      </c>
      <c r="S239" s="12">
        <f t="shared" si="64"/>
        <v>20</v>
      </c>
    </row>
    <row r="240" spans="1:19" x14ac:dyDescent="0.2">
      <c r="A240" s="6" t="s">
        <v>578</v>
      </c>
      <c r="B240" s="70" t="s">
        <v>555</v>
      </c>
      <c r="C240" s="24">
        <v>41589</v>
      </c>
      <c r="D240" s="24">
        <v>41635</v>
      </c>
      <c r="E240" s="7" t="str">
        <f t="shared" si="60"/>
        <v>Já Entregue</v>
      </c>
      <c r="F240" s="24">
        <v>41635</v>
      </c>
      <c r="G240" s="30" t="str">
        <f t="shared" si="61"/>
        <v>2013.12</v>
      </c>
      <c r="H240" s="7" t="str">
        <f t="shared" si="62"/>
        <v>Já Pago</v>
      </c>
      <c r="I240" s="24">
        <v>41635</v>
      </c>
      <c r="J240" s="29" t="str">
        <f t="shared" si="63"/>
        <v>2013.12</v>
      </c>
      <c r="K240" s="8" t="s">
        <v>17</v>
      </c>
      <c r="L240" s="9" t="s">
        <v>393</v>
      </c>
      <c r="M240" s="9" t="s">
        <v>304</v>
      </c>
      <c r="N240" s="10" t="s">
        <v>625</v>
      </c>
      <c r="O240" s="11">
        <v>1</v>
      </c>
      <c r="P240" s="11" t="s">
        <v>516</v>
      </c>
      <c r="Q240" s="6" t="s">
        <v>625</v>
      </c>
      <c r="R240" s="12">
        <v>13</v>
      </c>
      <c r="S240" s="12">
        <f t="shared" si="64"/>
        <v>13</v>
      </c>
    </row>
    <row r="241" spans="1:21" x14ac:dyDescent="0.2">
      <c r="A241" s="6"/>
      <c r="B241" s="70"/>
      <c r="C241" s="24"/>
      <c r="D241" s="24"/>
      <c r="E241" s="7"/>
      <c r="F241" s="24"/>
      <c r="G241" s="30"/>
      <c r="H241" s="7"/>
      <c r="I241" s="24"/>
      <c r="J241" s="29"/>
      <c r="K241" s="8"/>
      <c r="L241" s="9"/>
      <c r="M241" s="9"/>
      <c r="N241" s="10"/>
      <c r="O241" s="11"/>
      <c r="P241" s="11"/>
      <c r="Q241" s="6"/>
      <c r="R241" s="12"/>
      <c r="S241" s="12"/>
    </row>
    <row r="242" spans="1:21" x14ac:dyDescent="0.2">
      <c r="A242" s="6" t="s">
        <v>646</v>
      </c>
      <c r="B242" s="70" t="s">
        <v>644</v>
      </c>
      <c r="C242" s="24">
        <v>41591</v>
      </c>
      <c r="D242" s="24">
        <v>41635</v>
      </c>
      <c r="E242" s="7" t="str">
        <f t="shared" ref="E242" si="90">IF(D242="","Falta Entregar","Já Entregue")</f>
        <v>Já Entregue</v>
      </c>
      <c r="F242" s="24">
        <v>41635</v>
      </c>
      <c r="G242" s="30" t="str">
        <f t="shared" ref="G242" si="91">IF(F242="","Não Pago",CONCATENATE(YEAR(F242),".",IF(MONTH(F242)&gt;9,MONTH(F242),CONCATENATE("0",MONTH(F242)))))</f>
        <v>2013.12</v>
      </c>
      <c r="H242" s="7" t="str">
        <f t="shared" ref="H242" si="92">IF(F242="","Falta Pagar","Já Pago")</f>
        <v>Já Pago</v>
      </c>
      <c r="I242" s="24">
        <v>41635</v>
      </c>
      <c r="J242" s="29" t="str">
        <f t="shared" ref="J242" si="93">CONCATENATE(YEAR(I242),".",IF(MONTH(I242)&gt;9,MONTH(I242),CONCATENATE("0",MONTH(I242))))</f>
        <v>2013.12</v>
      </c>
      <c r="K242" s="8" t="s">
        <v>17</v>
      </c>
      <c r="L242" s="9" t="s">
        <v>393</v>
      </c>
      <c r="M242" s="9" t="s">
        <v>615</v>
      </c>
      <c r="N242" s="10" t="s">
        <v>645</v>
      </c>
      <c r="O242" s="11">
        <v>1</v>
      </c>
      <c r="P242" s="11" t="s">
        <v>80</v>
      </c>
      <c r="Q242" s="6" t="s">
        <v>645</v>
      </c>
      <c r="R242" s="12">
        <v>8</v>
      </c>
      <c r="S242" s="12">
        <f t="shared" ref="S242" si="94">(R242*O242)</f>
        <v>8</v>
      </c>
      <c r="U242" s="77"/>
    </row>
    <row r="243" spans="1:21" x14ac:dyDescent="0.2">
      <c r="A243" s="6" t="s">
        <v>648</v>
      </c>
      <c r="B243" s="70" t="s">
        <v>647</v>
      </c>
      <c r="C243" s="24">
        <v>41591</v>
      </c>
      <c r="D243" s="24">
        <v>41635</v>
      </c>
      <c r="E243" s="7" t="str">
        <f t="shared" ref="E243" si="95">IF(D243="","Falta Entregar","Já Entregue")</f>
        <v>Já Entregue</v>
      </c>
      <c r="F243" s="24">
        <v>41635</v>
      </c>
      <c r="G243" s="30" t="str">
        <f t="shared" ref="G243" si="96">IF(F243="","Não Pago",CONCATENATE(YEAR(F243),".",IF(MONTH(F243)&gt;9,MONTH(F243),CONCATENATE("0",MONTH(F243)))))</f>
        <v>2013.12</v>
      </c>
      <c r="H243" s="7" t="str">
        <f t="shared" ref="H243" si="97">IF(F243="","Falta Pagar","Já Pago")</f>
        <v>Já Pago</v>
      </c>
      <c r="I243" s="24">
        <v>41635</v>
      </c>
      <c r="J243" s="29" t="str">
        <f t="shared" ref="J243" si="98">CONCATENATE(YEAR(I243),".",IF(MONTH(I243)&gt;9,MONTH(I243),CONCATENATE("0",MONTH(I243))))</f>
        <v>2013.12</v>
      </c>
      <c r="K243" s="8" t="s">
        <v>17</v>
      </c>
      <c r="L243" s="9" t="s">
        <v>393</v>
      </c>
      <c r="M243" s="9" t="s">
        <v>472</v>
      </c>
      <c r="N243" s="10" t="s">
        <v>473</v>
      </c>
      <c r="O243" s="11">
        <v>1</v>
      </c>
      <c r="P243" s="11" t="s">
        <v>80</v>
      </c>
      <c r="Q243" s="6" t="s">
        <v>473</v>
      </c>
      <c r="R243" s="12">
        <v>6</v>
      </c>
      <c r="S243" s="12">
        <f t="shared" ref="S243" si="99">(R243*O243)</f>
        <v>6</v>
      </c>
    </row>
    <row r="244" spans="1:21" x14ac:dyDescent="0.2">
      <c r="A244" s="6" t="s">
        <v>488</v>
      </c>
      <c r="B244" s="70" t="s">
        <v>547</v>
      </c>
      <c r="C244" s="24">
        <v>41592</v>
      </c>
      <c r="D244" s="24">
        <v>41635</v>
      </c>
      <c r="E244" s="7" t="str">
        <f t="shared" si="60"/>
        <v>Já Entregue</v>
      </c>
      <c r="F244" s="24">
        <v>41635</v>
      </c>
      <c r="G244" s="30" t="str">
        <f t="shared" si="61"/>
        <v>2013.12</v>
      </c>
      <c r="H244" s="7" t="str">
        <f t="shared" si="62"/>
        <v>Já Pago</v>
      </c>
      <c r="I244" s="24">
        <v>41635</v>
      </c>
      <c r="J244" s="29" t="str">
        <f t="shared" si="63"/>
        <v>2013.12</v>
      </c>
      <c r="K244" s="8" t="s">
        <v>17</v>
      </c>
      <c r="L244" s="9" t="s">
        <v>454</v>
      </c>
      <c r="M244" s="9" t="s">
        <v>455</v>
      </c>
      <c r="N244" s="10" t="s">
        <v>456</v>
      </c>
      <c r="O244" s="11">
        <v>10</v>
      </c>
      <c r="P244" s="11" t="s">
        <v>62</v>
      </c>
      <c r="Q244" s="6" t="s">
        <v>456</v>
      </c>
      <c r="R244" s="12">
        <v>8</v>
      </c>
      <c r="S244" s="12">
        <f t="shared" si="64"/>
        <v>80</v>
      </c>
    </row>
    <row r="245" spans="1:21" x14ac:dyDescent="0.2">
      <c r="A245" s="6" t="s">
        <v>579</v>
      </c>
      <c r="B245" s="70" t="s">
        <v>580</v>
      </c>
      <c r="C245" s="24">
        <v>41594</v>
      </c>
      <c r="D245" s="24">
        <v>41635</v>
      </c>
      <c r="E245" s="7" t="str">
        <f t="shared" si="60"/>
        <v>Já Entregue</v>
      </c>
      <c r="F245" s="24">
        <v>41635</v>
      </c>
      <c r="G245" s="30" t="str">
        <f t="shared" si="61"/>
        <v>2013.12</v>
      </c>
      <c r="H245" s="7" t="str">
        <f t="shared" si="62"/>
        <v>Já Pago</v>
      </c>
      <c r="I245" s="24">
        <v>41635</v>
      </c>
      <c r="J245" s="29" t="str">
        <f t="shared" si="63"/>
        <v>2013.12</v>
      </c>
      <c r="K245" s="8" t="s">
        <v>17</v>
      </c>
      <c r="L245" s="9" t="s">
        <v>18</v>
      </c>
      <c r="M245" s="9" t="s">
        <v>581</v>
      </c>
      <c r="N245" s="10" t="s">
        <v>582</v>
      </c>
      <c r="O245" s="11">
        <v>20</v>
      </c>
      <c r="P245" s="11" t="s">
        <v>32</v>
      </c>
      <c r="Q245" s="6" t="s">
        <v>582</v>
      </c>
      <c r="R245" s="12">
        <v>2</v>
      </c>
      <c r="S245" s="12">
        <f t="shared" si="64"/>
        <v>40</v>
      </c>
    </row>
    <row r="246" spans="1:21" x14ac:dyDescent="0.2">
      <c r="A246" s="6"/>
      <c r="B246" s="70"/>
      <c r="C246" s="24"/>
      <c r="D246" s="24"/>
      <c r="E246" s="7"/>
      <c r="F246" s="24"/>
      <c r="G246" s="30"/>
      <c r="H246" s="7"/>
      <c r="I246" s="24"/>
      <c r="J246" s="29"/>
      <c r="K246" s="8"/>
      <c r="L246" s="9"/>
      <c r="M246" s="9"/>
      <c r="N246" s="10"/>
      <c r="O246" s="11"/>
      <c r="P246" s="11"/>
      <c r="Q246" s="6"/>
      <c r="R246" s="12"/>
      <c r="S246" s="12"/>
    </row>
    <row r="247" spans="1:21" ht="13.5" customHeight="1" x14ac:dyDescent="0.2">
      <c r="A247" s="6"/>
      <c r="B247" s="70"/>
      <c r="C247" s="24"/>
      <c r="D247" s="24"/>
      <c r="E247" s="7"/>
      <c r="F247" s="24"/>
      <c r="G247" s="30"/>
      <c r="H247" s="7"/>
      <c r="I247" s="24"/>
      <c r="J247" s="29"/>
      <c r="K247" s="8"/>
      <c r="L247" s="9"/>
      <c r="M247" s="9"/>
      <c r="N247" s="10"/>
      <c r="O247" s="11"/>
      <c r="P247" s="11"/>
      <c r="Q247" s="6"/>
      <c r="R247" s="12"/>
      <c r="S247" s="12"/>
    </row>
    <row r="248" spans="1:21" ht="13.5" customHeight="1" x14ac:dyDescent="0.2">
      <c r="A248" s="6"/>
      <c r="B248" s="70"/>
      <c r="C248" s="24"/>
      <c r="D248" s="24"/>
      <c r="E248" s="7"/>
      <c r="F248" s="24"/>
      <c r="G248" s="30"/>
      <c r="H248" s="7"/>
      <c r="I248" s="24"/>
      <c r="J248" s="29"/>
      <c r="K248" s="8"/>
      <c r="L248" s="9"/>
      <c r="M248" s="9"/>
      <c r="N248" s="10"/>
      <c r="O248" s="11"/>
      <c r="P248" s="11"/>
      <c r="Q248" s="6"/>
      <c r="R248" s="12"/>
      <c r="S248" s="12"/>
    </row>
    <row r="249" spans="1:21" x14ac:dyDescent="0.2">
      <c r="A249" s="6" t="s">
        <v>343</v>
      </c>
      <c r="B249" s="70" t="s">
        <v>564</v>
      </c>
      <c r="C249" s="24">
        <v>41567</v>
      </c>
      <c r="D249" s="24">
        <v>41565</v>
      </c>
      <c r="E249" s="7" t="str">
        <f t="shared" ref="E249" si="100">IF(D249="","Falta Entregar","Já Entregue")</f>
        <v>Já Entregue</v>
      </c>
      <c r="F249" s="24">
        <v>41565</v>
      </c>
      <c r="G249" s="30" t="str">
        <f t="shared" ref="G249" si="101">IF(F249="","Não Pago",CONCATENATE(YEAR(F249),".",IF(MONTH(F249)&gt;9,MONTH(F249),CONCATENATE("0",MONTH(F249)))))</f>
        <v>2013.10</v>
      </c>
      <c r="H249" s="7" t="str">
        <f t="shared" ref="H249" si="102">IF(F249="","Falta Pagar","Já Pago")</f>
        <v>Já Pago</v>
      </c>
      <c r="I249" s="24">
        <v>41565</v>
      </c>
      <c r="J249" s="29" t="str">
        <f t="shared" ref="J249" si="103">CONCATENATE(YEAR(I249),".",IF(MONTH(I249)&gt;9,MONTH(I249),CONCATENATE("0",MONTH(I249))))</f>
        <v>2013.10</v>
      </c>
      <c r="K249" s="8" t="s">
        <v>17</v>
      </c>
      <c r="L249" s="9" t="s">
        <v>454</v>
      </c>
      <c r="M249" s="9" t="s">
        <v>455</v>
      </c>
      <c r="N249" s="10" t="s">
        <v>456</v>
      </c>
      <c r="O249" s="11">
        <v>5</v>
      </c>
      <c r="P249" s="11" t="s">
        <v>62</v>
      </c>
      <c r="Q249" s="6" t="s">
        <v>456</v>
      </c>
      <c r="R249" s="12">
        <v>8</v>
      </c>
      <c r="S249" s="12">
        <f t="shared" ref="S249" si="104">(R249*O249)</f>
        <v>40</v>
      </c>
    </row>
    <row r="250" spans="1:21" x14ac:dyDescent="0.2">
      <c r="A250" s="6" t="s">
        <v>636</v>
      </c>
      <c r="B250" s="70" t="s">
        <v>637</v>
      </c>
      <c r="C250" s="24">
        <v>41597</v>
      </c>
      <c r="D250" s="24">
        <v>41635</v>
      </c>
      <c r="E250" s="7" t="str">
        <f t="shared" ref="E250" si="105">IF(D250="","Falta Entregar","Já Entregue")</f>
        <v>Já Entregue</v>
      </c>
      <c r="F250" s="24">
        <v>41635</v>
      </c>
      <c r="G250" s="30" t="str">
        <f t="shared" ref="G250" si="106">IF(F250="","Não Pago",CONCATENATE(YEAR(F250),".",IF(MONTH(F250)&gt;9,MONTH(F250),CONCATENATE("0",MONTH(F250)))))</f>
        <v>2013.12</v>
      </c>
      <c r="H250" s="7" t="str">
        <f t="shared" ref="H250" si="107">IF(F250="","Falta Pagar","Já Pago")</f>
        <v>Já Pago</v>
      </c>
      <c r="I250" s="24">
        <v>41635</v>
      </c>
      <c r="J250" s="29" t="str">
        <f t="shared" ref="J250" si="108">CONCATENATE(YEAR(I250),".",IF(MONTH(I250)&gt;9,MONTH(I250),CONCATENATE("0",MONTH(I250))))</f>
        <v>2013.12</v>
      </c>
      <c r="K250" s="8" t="s">
        <v>17</v>
      </c>
      <c r="L250" s="9" t="s">
        <v>169</v>
      </c>
      <c r="M250" s="9" t="s">
        <v>224</v>
      </c>
      <c r="N250" s="10" t="s">
        <v>639</v>
      </c>
      <c r="O250" s="11">
        <v>1</v>
      </c>
      <c r="P250" s="11" t="s">
        <v>80</v>
      </c>
      <c r="Q250" s="6" t="s">
        <v>639</v>
      </c>
      <c r="R250" s="12">
        <v>8.08</v>
      </c>
      <c r="S250" s="12">
        <f t="shared" ref="S250" si="109">(R250*O250)</f>
        <v>8.08</v>
      </c>
    </row>
    <row r="251" spans="1:21" x14ac:dyDescent="0.2">
      <c r="A251" s="6" t="s">
        <v>636</v>
      </c>
      <c r="B251" s="70" t="s">
        <v>637</v>
      </c>
      <c r="C251" s="24">
        <v>41597</v>
      </c>
      <c r="D251" s="24">
        <v>41635</v>
      </c>
      <c r="E251" s="7" t="str">
        <f t="shared" ref="E251" si="110">IF(D251="","Falta Entregar","Já Entregue")</f>
        <v>Já Entregue</v>
      </c>
      <c r="F251" s="24">
        <v>41635</v>
      </c>
      <c r="G251" s="30" t="str">
        <f t="shared" ref="G251" si="111">IF(F251="","Não Pago",CONCATENATE(YEAR(F251),".",IF(MONTH(F251)&gt;9,MONTH(F251),CONCATENATE("0",MONTH(F251)))))</f>
        <v>2013.12</v>
      </c>
      <c r="H251" s="7" t="str">
        <f t="shared" ref="H251" si="112">IF(F251="","Falta Pagar","Já Pago")</f>
        <v>Já Pago</v>
      </c>
      <c r="I251" s="24">
        <v>41635</v>
      </c>
      <c r="J251" s="29" t="str">
        <f t="shared" ref="J251" si="113">CONCATENATE(YEAR(I251),".",IF(MONTH(I251)&gt;9,MONTH(I251),CONCATENATE("0",MONTH(I251))))</f>
        <v>2013.12</v>
      </c>
      <c r="K251" s="8" t="s">
        <v>17</v>
      </c>
      <c r="L251" s="9" t="s">
        <v>169</v>
      </c>
      <c r="M251" s="9" t="s">
        <v>224</v>
      </c>
      <c r="N251" s="10" t="s">
        <v>231</v>
      </c>
      <c r="O251" s="11">
        <v>1</v>
      </c>
      <c r="P251" s="11" t="s">
        <v>80</v>
      </c>
      <c r="Q251" s="6" t="s">
        <v>641</v>
      </c>
      <c r="R251" s="12">
        <v>2.5299999999999998</v>
      </c>
      <c r="S251" s="12">
        <f t="shared" ref="S251" si="114">(R251*O251)</f>
        <v>2.5299999999999998</v>
      </c>
    </row>
    <row r="252" spans="1:21" x14ac:dyDescent="0.2">
      <c r="A252" s="6" t="s">
        <v>636</v>
      </c>
      <c r="B252" s="70" t="s">
        <v>637</v>
      </c>
      <c r="C252" s="24">
        <v>41597</v>
      </c>
      <c r="D252" s="24">
        <v>41635</v>
      </c>
      <c r="E252" s="7" t="str">
        <f t="shared" ref="E252" si="115">IF(D252="","Falta Entregar","Já Entregue")</f>
        <v>Já Entregue</v>
      </c>
      <c r="F252" s="24">
        <v>41635</v>
      </c>
      <c r="G252" s="30" t="str">
        <f t="shared" ref="G252" si="116">IF(F252="","Não Pago",CONCATENATE(YEAR(F252),".",IF(MONTH(F252)&gt;9,MONTH(F252),CONCATENATE("0",MONTH(F252)))))</f>
        <v>2013.12</v>
      </c>
      <c r="H252" s="7" t="str">
        <f t="shared" ref="H252" si="117">IF(F252="","Falta Pagar","Já Pago")</f>
        <v>Já Pago</v>
      </c>
      <c r="I252" s="24">
        <v>41635</v>
      </c>
      <c r="J252" s="29" t="str">
        <f t="shared" ref="J252" si="118">CONCATENATE(YEAR(I252),".",IF(MONTH(I252)&gt;9,MONTH(I252),CONCATENATE("0",MONTH(I252))))</f>
        <v>2013.12</v>
      </c>
      <c r="K252" s="8" t="s">
        <v>17</v>
      </c>
      <c r="L252" s="9" t="s">
        <v>169</v>
      </c>
      <c r="M252" s="9" t="s">
        <v>224</v>
      </c>
      <c r="N252" s="10" t="s">
        <v>231</v>
      </c>
      <c r="O252" s="11">
        <v>1</v>
      </c>
      <c r="P252" s="11" t="s">
        <v>80</v>
      </c>
      <c r="Q252" s="6" t="s">
        <v>642</v>
      </c>
      <c r="R252" s="12">
        <v>2.81</v>
      </c>
      <c r="S252" s="12">
        <f t="shared" ref="S252" si="119">(R252*O252)</f>
        <v>2.81</v>
      </c>
    </row>
    <row r="253" spans="1:21" x14ac:dyDescent="0.2">
      <c r="A253" s="6" t="s">
        <v>636</v>
      </c>
      <c r="B253" s="70" t="s">
        <v>637</v>
      </c>
      <c r="C253" s="24">
        <v>41597</v>
      </c>
      <c r="D253" s="24">
        <v>41635</v>
      </c>
      <c r="E253" s="7" t="str">
        <f t="shared" ref="E253" si="120">IF(D253="","Falta Entregar","Já Entregue")</f>
        <v>Já Entregue</v>
      </c>
      <c r="F253" s="24">
        <v>41635</v>
      </c>
      <c r="G253" s="30" t="str">
        <f t="shared" ref="G253" si="121">IF(F253="","Não Pago",CONCATENATE(YEAR(F253),".",IF(MONTH(F253)&gt;9,MONTH(F253),CONCATENATE("0",MONTH(F253)))))</f>
        <v>2013.12</v>
      </c>
      <c r="H253" s="7" t="str">
        <f t="shared" ref="H253" si="122">IF(F253="","Falta Pagar","Já Pago")</f>
        <v>Já Pago</v>
      </c>
      <c r="I253" s="24">
        <v>41635</v>
      </c>
      <c r="J253" s="29" t="str">
        <f t="shared" ref="J253" si="123">CONCATENATE(YEAR(I253),".",IF(MONTH(I253)&gt;9,MONTH(I253),CONCATENATE("0",MONTH(I253))))</f>
        <v>2013.12</v>
      </c>
      <c r="K253" s="8" t="s">
        <v>17</v>
      </c>
      <c r="L253" s="9" t="s">
        <v>169</v>
      </c>
      <c r="M253" s="9" t="s">
        <v>224</v>
      </c>
      <c r="N253" s="10" t="s">
        <v>229</v>
      </c>
      <c r="O253" s="11">
        <v>1</v>
      </c>
      <c r="P253" s="11" t="s">
        <v>80</v>
      </c>
      <c r="Q253" s="6" t="s">
        <v>229</v>
      </c>
      <c r="R253" s="12">
        <v>1.69</v>
      </c>
      <c r="S253" s="12">
        <f t="shared" ref="S253" si="124">(R253*O253)</f>
        <v>1.69</v>
      </c>
    </row>
    <row r="254" spans="1:21" x14ac:dyDescent="0.2">
      <c r="A254" s="6" t="s">
        <v>636</v>
      </c>
      <c r="B254" s="70" t="s">
        <v>637</v>
      </c>
      <c r="C254" s="24">
        <v>41597</v>
      </c>
      <c r="D254" s="24">
        <v>41635</v>
      </c>
      <c r="E254" s="7" t="str">
        <f t="shared" ref="E254" si="125">IF(D254="","Falta Entregar","Já Entregue")</f>
        <v>Já Entregue</v>
      </c>
      <c r="F254" s="24">
        <v>41635</v>
      </c>
      <c r="G254" s="30" t="str">
        <f t="shared" ref="G254" si="126">IF(F254="","Não Pago",CONCATENATE(YEAR(F254),".",IF(MONTH(F254)&gt;9,MONTH(F254),CONCATENATE("0",MONTH(F254)))))</f>
        <v>2013.12</v>
      </c>
      <c r="H254" s="7" t="str">
        <f t="shared" ref="H254" si="127">IF(F254="","Falta Pagar","Já Pago")</f>
        <v>Já Pago</v>
      </c>
      <c r="I254" s="24">
        <v>41635</v>
      </c>
      <c r="J254" s="29" t="str">
        <f t="shared" ref="J254" si="128">CONCATENATE(YEAR(I254),".",IF(MONTH(I254)&gt;9,MONTH(I254),CONCATENATE("0",MONTH(I254))))</f>
        <v>2013.12</v>
      </c>
      <c r="K254" s="8" t="s">
        <v>17</v>
      </c>
      <c r="L254" s="9" t="s">
        <v>169</v>
      </c>
      <c r="M254" s="9" t="s">
        <v>224</v>
      </c>
      <c r="N254" s="10" t="s">
        <v>231</v>
      </c>
      <c r="O254" s="11">
        <v>1</v>
      </c>
      <c r="P254" s="11" t="s">
        <v>80</v>
      </c>
      <c r="Q254" s="6" t="s">
        <v>643</v>
      </c>
      <c r="R254" s="12">
        <v>1.88</v>
      </c>
      <c r="S254" s="12">
        <f t="shared" ref="S254" si="129">(R254*O254)</f>
        <v>1.88</v>
      </c>
    </row>
    <row r="255" spans="1:21" x14ac:dyDescent="0.2">
      <c r="A255" s="6"/>
      <c r="B255" s="70"/>
      <c r="C255" s="24"/>
      <c r="D255" s="24"/>
      <c r="E255" s="7"/>
      <c r="F255" s="24"/>
      <c r="G255" s="30"/>
      <c r="H255" s="7"/>
      <c r="I255" s="24"/>
      <c r="J255" s="29"/>
      <c r="K255" s="8"/>
      <c r="L255" s="9"/>
      <c r="M255" s="9"/>
      <c r="N255" s="10"/>
      <c r="O255" s="11"/>
      <c r="P255" s="11"/>
      <c r="Q255" s="6"/>
      <c r="R255" s="12"/>
      <c r="S255" s="12"/>
    </row>
    <row r="256" spans="1:21" x14ac:dyDescent="0.2">
      <c r="A256" s="6"/>
      <c r="B256" s="70"/>
      <c r="C256" s="24"/>
      <c r="D256" s="24"/>
      <c r="E256" s="7"/>
      <c r="F256" s="24"/>
      <c r="G256" s="30"/>
      <c r="H256" s="7"/>
      <c r="I256" s="24"/>
      <c r="J256" s="29"/>
      <c r="K256" s="8"/>
      <c r="L256" s="9"/>
      <c r="M256" s="9"/>
      <c r="N256" s="10"/>
      <c r="O256" s="11"/>
      <c r="P256" s="11"/>
      <c r="Q256" s="6"/>
      <c r="R256" s="12"/>
      <c r="S256" s="12"/>
    </row>
    <row r="257" spans="1:19" x14ac:dyDescent="0.2">
      <c r="A257" s="6" t="s">
        <v>488</v>
      </c>
      <c r="B257" s="70" t="s">
        <v>562</v>
      </c>
      <c r="C257" s="24">
        <v>41598</v>
      </c>
      <c r="D257" s="24">
        <v>41635</v>
      </c>
      <c r="E257" s="7" t="str">
        <f t="shared" si="60"/>
        <v>Já Entregue</v>
      </c>
      <c r="F257" s="24">
        <v>41635</v>
      </c>
      <c r="G257" s="30" t="str">
        <f t="shared" si="61"/>
        <v>2013.12</v>
      </c>
      <c r="H257" s="7" t="str">
        <f t="shared" si="62"/>
        <v>Já Pago</v>
      </c>
      <c r="I257" s="24">
        <v>41635</v>
      </c>
      <c r="J257" s="29" t="str">
        <f t="shared" si="63"/>
        <v>2013.12</v>
      </c>
      <c r="K257" s="8" t="s">
        <v>17</v>
      </c>
      <c r="L257" s="9" t="s">
        <v>446</v>
      </c>
      <c r="M257" s="9" t="s">
        <v>366</v>
      </c>
      <c r="N257" s="10" t="s">
        <v>351</v>
      </c>
      <c r="O257" s="11">
        <v>1</v>
      </c>
      <c r="P257" s="11" t="s">
        <v>32</v>
      </c>
      <c r="Q257" s="6" t="s">
        <v>351</v>
      </c>
      <c r="R257" s="12">
        <v>12</v>
      </c>
      <c r="S257" s="12">
        <f t="shared" si="64"/>
        <v>12</v>
      </c>
    </row>
    <row r="258" spans="1:19" x14ac:dyDescent="0.2">
      <c r="A258" s="6" t="s">
        <v>488</v>
      </c>
      <c r="B258" s="70" t="s">
        <v>570</v>
      </c>
      <c r="C258" s="24">
        <v>41599</v>
      </c>
      <c r="D258" s="24">
        <v>41635</v>
      </c>
      <c r="E258" s="7" t="str">
        <f t="shared" si="60"/>
        <v>Já Entregue</v>
      </c>
      <c r="F258" s="24">
        <v>41635</v>
      </c>
      <c r="G258" s="30" t="str">
        <f t="shared" si="61"/>
        <v>2013.12</v>
      </c>
      <c r="H258" s="7" t="str">
        <f t="shared" si="62"/>
        <v>Já Pago</v>
      </c>
      <c r="I258" s="24">
        <v>41635</v>
      </c>
      <c r="J258" s="29" t="str">
        <f t="shared" si="63"/>
        <v>2013.12</v>
      </c>
      <c r="K258" s="8" t="s">
        <v>17</v>
      </c>
      <c r="L258" s="9" t="s">
        <v>18</v>
      </c>
      <c r="M258" s="9" t="s">
        <v>332</v>
      </c>
      <c r="N258" s="10" t="s">
        <v>571</v>
      </c>
      <c r="O258" s="11">
        <v>1</v>
      </c>
      <c r="P258" s="11" t="s">
        <v>32</v>
      </c>
      <c r="Q258" s="6" t="s">
        <v>572</v>
      </c>
      <c r="R258" s="12">
        <v>30</v>
      </c>
      <c r="S258" s="12">
        <f t="shared" si="64"/>
        <v>30</v>
      </c>
    </row>
    <row r="259" spans="1:19" x14ac:dyDescent="0.2">
      <c r="A259" s="6" t="s">
        <v>488</v>
      </c>
      <c r="B259" s="70" t="s">
        <v>563</v>
      </c>
      <c r="C259" s="24">
        <v>41599</v>
      </c>
      <c r="D259" s="24">
        <v>41635</v>
      </c>
      <c r="E259" s="7" t="str">
        <f t="shared" si="60"/>
        <v>Já Entregue</v>
      </c>
      <c r="F259" s="24">
        <v>41635</v>
      </c>
      <c r="G259" s="30" t="str">
        <f t="shared" si="61"/>
        <v>2013.12</v>
      </c>
      <c r="H259" s="7" t="str">
        <f t="shared" si="62"/>
        <v>Já Pago</v>
      </c>
      <c r="I259" s="24">
        <v>41635</v>
      </c>
      <c r="J259" s="29" t="str">
        <f t="shared" si="63"/>
        <v>2013.12</v>
      </c>
      <c r="K259" s="8" t="s">
        <v>17</v>
      </c>
      <c r="L259" s="9" t="s">
        <v>18</v>
      </c>
      <c r="M259" s="9" t="s">
        <v>60</v>
      </c>
      <c r="N259" s="10" t="s">
        <v>61</v>
      </c>
      <c r="O259" s="11">
        <v>1</v>
      </c>
      <c r="P259" s="11" t="s">
        <v>62</v>
      </c>
      <c r="Q259" s="6" t="s">
        <v>368</v>
      </c>
      <c r="R259" s="12">
        <v>23</v>
      </c>
      <c r="S259" s="12">
        <f t="shared" si="64"/>
        <v>23</v>
      </c>
    </row>
    <row r="260" spans="1:19" x14ac:dyDescent="0.2">
      <c r="A260" s="6" t="s">
        <v>583</v>
      </c>
      <c r="B260" s="70" t="s">
        <v>584</v>
      </c>
      <c r="C260" s="24">
        <v>41603</v>
      </c>
      <c r="D260" s="24">
        <v>41635</v>
      </c>
      <c r="E260" s="7" t="str">
        <f t="shared" si="60"/>
        <v>Já Entregue</v>
      </c>
      <c r="F260" s="24">
        <v>41635</v>
      </c>
      <c r="G260" s="30" t="str">
        <f t="shared" si="61"/>
        <v>2013.12</v>
      </c>
      <c r="H260" s="7" t="str">
        <f t="shared" si="62"/>
        <v>Já Pago</v>
      </c>
      <c r="I260" s="24">
        <v>41635</v>
      </c>
      <c r="J260" s="29" t="str">
        <f t="shared" si="63"/>
        <v>2013.12</v>
      </c>
      <c r="K260" s="8" t="s">
        <v>17</v>
      </c>
      <c r="L260" s="9" t="s">
        <v>446</v>
      </c>
      <c r="M260" s="9" t="s">
        <v>585</v>
      </c>
      <c r="N260" s="10" t="s">
        <v>586</v>
      </c>
      <c r="O260" s="11">
        <v>1</v>
      </c>
      <c r="P260" s="11" t="s">
        <v>80</v>
      </c>
      <c r="Q260" s="6" t="s">
        <v>586</v>
      </c>
      <c r="R260" s="12">
        <v>129</v>
      </c>
      <c r="S260" s="12">
        <f t="shared" si="64"/>
        <v>129</v>
      </c>
    </row>
    <row r="261" spans="1:19" x14ac:dyDescent="0.2">
      <c r="A261" s="6" t="s">
        <v>488</v>
      </c>
      <c r="B261" s="70" t="s">
        <v>548</v>
      </c>
      <c r="C261" s="24">
        <v>41603</v>
      </c>
      <c r="D261" s="24">
        <v>41635</v>
      </c>
      <c r="E261" s="7" t="str">
        <f t="shared" si="60"/>
        <v>Já Entregue</v>
      </c>
      <c r="F261" s="24">
        <v>41635</v>
      </c>
      <c r="G261" s="30" t="str">
        <f t="shared" si="61"/>
        <v>2013.12</v>
      </c>
      <c r="H261" s="7" t="str">
        <f t="shared" si="62"/>
        <v>Já Pago</v>
      </c>
      <c r="I261" s="24">
        <v>41635</v>
      </c>
      <c r="J261" s="29" t="str">
        <f t="shared" si="63"/>
        <v>2013.12</v>
      </c>
      <c r="K261" s="8" t="s">
        <v>17</v>
      </c>
      <c r="L261" s="9" t="s">
        <v>454</v>
      </c>
      <c r="M261" s="9" t="s">
        <v>455</v>
      </c>
      <c r="N261" s="10" t="s">
        <v>456</v>
      </c>
      <c r="O261" s="11">
        <v>5</v>
      </c>
      <c r="P261" s="11" t="s">
        <v>62</v>
      </c>
      <c r="Q261" s="6" t="s">
        <v>456</v>
      </c>
      <c r="R261" s="12">
        <v>8</v>
      </c>
      <c r="S261" s="12">
        <f t="shared" si="64"/>
        <v>40</v>
      </c>
    </row>
    <row r="262" spans="1:19" x14ac:dyDescent="0.2">
      <c r="A262" s="6" t="s">
        <v>488</v>
      </c>
      <c r="B262" s="70" t="s">
        <v>549</v>
      </c>
      <c r="C262" s="24">
        <v>41605</v>
      </c>
      <c r="D262" s="24">
        <v>41635</v>
      </c>
      <c r="E262" s="7" t="str">
        <f t="shared" si="60"/>
        <v>Já Entregue</v>
      </c>
      <c r="F262" s="24">
        <v>41635</v>
      </c>
      <c r="G262" s="30" t="str">
        <f t="shared" si="61"/>
        <v>2013.12</v>
      </c>
      <c r="H262" s="7" t="str">
        <f t="shared" si="62"/>
        <v>Já Pago</v>
      </c>
      <c r="I262" s="24">
        <v>41635</v>
      </c>
      <c r="J262" s="29" t="str">
        <f t="shared" si="63"/>
        <v>2013.12</v>
      </c>
      <c r="K262" s="8" t="s">
        <v>17</v>
      </c>
      <c r="L262" s="9" t="s">
        <v>454</v>
      </c>
      <c r="M262" s="9" t="s">
        <v>455</v>
      </c>
      <c r="N262" s="10" t="s">
        <v>456</v>
      </c>
      <c r="O262" s="11">
        <v>10</v>
      </c>
      <c r="P262" s="11" t="s">
        <v>62</v>
      </c>
      <c r="Q262" s="6" t="s">
        <v>456</v>
      </c>
      <c r="R262" s="12">
        <v>8</v>
      </c>
      <c r="S262" s="12">
        <f t="shared" si="64"/>
        <v>80</v>
      </c>
    </row>
    <row r="263" spans="1:19" x14ac:dyDescent="0.2">
      <c r="A263" s="6" t="s">
        <v>488</v>
      </c>
      <c r="B263" s="70" t="s">
        <v>529</v>
      </c>
      <c r="C263" s="24">
        <v>41612</v>
      </c>
      <c r="D263" s="24">
        <v>41612</v>
      </c>
      <c r="E263" s="7" t="str">
        <f t="shared" si="60"/>
        <v>Já Entregue</v>
      </c>
      <c r="F263" s="24">
        <v>41612</v>
      </c>
      <c r="G263" s="30" t="str">
        <f t="shared" si="61"/>
        <v>2013.12</v>
      </c>
      <c r="H263" s="7" t="str">
        <f t="shared" si="62"/>
        <v>Já Pago</v>
      </c>
      <c r="I263" s="24">
        <v>41612</v>
      </c>
      <c r="J263" s="29" t="str">
        <f t="shared" si="63"/>
        <v>2013.12</v>
      </c>
      <c r="K263" s="8" t="s">
        <v>17</v>
      </c>
      <c r="L263" s="9" t="s">
        <v>454</v>
      </c>
      <c r="M263" s="9" t="s">
        <v>509</v>
      </c>
      <c r="N263" s="10" t="s">
        <v>510</v>
      </c>
      <c r="O263" s="11">
        <v>10</v>
      </c>
      <c r="P263" s="11" t="s">
        <v>62</v>
      </c>
      <c r="Q263" s="6" t="s">
        <v>510</v>
      </c>
      <c r="R263" s="12">
        <v>2</v>
      </c>
      <c r="S263" s="12">
        <f t="shared" si="64"/>
        <v>20</v>
      </c>
    </row>
    <row r="264" spans="1:19" x14ac:dyDescent="0.2">
      <c r="A264" s="6" t="s">
        <v>488</v>
      </c>
      <c r="B264" s="70" t="s">
        <v>529</v>
      </c>
      <c r="C264" s="24">
        <v>41612</v>
      </c>
      <c r="D264" s="24">
        <v>41612</v>
      </c>
      <c r="E264" s="7" t="str">
        <f t="shared" si="60"/>
        <v>Já Entregue</v>
      </c>
      <c r="F264" s="24">
        <v>41612</v>
      </c>
      <c r="G264" s="30" t="str">
        <f t="shared" si="61"/>
        <v>2013.12</v>
      </c>
      <c r="H264" s="7" t="str">
        <f t="shared" si="62"/>
        <v>Já Pago</v>
      </c>
      <c r="I264" s="24">
        <v>41612</v>
      </c>
      <c r="J264" s="29" t="str">
        <f t="shared" si="63"/>
        <v>2013.12</v>
      </c>
      <c r="K264" s="8" t="s">
        <v>17</v>
      </c>
      <c r="L264" s="9" t="s">
        <v>454</v>
      </c>
      <c r="M264" s="9" t="s">
        <v>530</v>
      </c>
      <c r="N264" s="10" t="s">
        <v>531</v>
      </c>
      <c r="O264" s="11">
        <v>1</v>
      </c>
      <c r="P264" s="11" t="s">
        <v>32</v>
      </c>
      <c r="Q264" s="6" t="s">
        <v>531</v>
      </c>
      <c r="R264" s="12">
        <v>2</v>
      </c>
      <c r="S264" s="12">
        <f t="shared" si="64"/>
        <v>2</v>
      </c>
    </row>
    <row r="265" spans="1:19" x14ac:dyDescent="0.2">
      <c r="A265" s="6" t="s">
        <v>76</v>
      </c>
      <c r="B265" s="70" t="s">
        <v>467</v>
      </c>
      <c r="C265" s="24">
        <v>41614</v>
      </c>
      <c r="D265" s="24">
        <v>41614</v>
      </c>
      <c r="E265" s="7" t="str">
        <f t="shared" si="60"/>
        <v>Já Entregue</v>
      </c>
      <c r="F265" s="24">
        <v>41614</v>
      </c>
      <c r="G265" s="30" t="str">
        <f t="shared" si="61"/>
        <v>2013.12</v>
      </c>
      <c r="H265" s="7" t="str">
        <f t="shared" si="62"/>
        <v>Já Pago</v>
      </c>
      <c r="I265" s="24">
        <v>41614</v>
      </c>
      <c r="J265" s="29" t="str">
        <f t="shared" si="63"/>
        <v>2013.12</v>
      </c>
      <c r="K265" s="8" t="s">
        <v>17</v>
      </c>
      <c r="L265" s="9" t="s">
        <v>393</v>
      </c>
      <c r="M265" s="9" t="s">
        <v>468</v>
      </c>
      <c r="N265" s="10" t="s">
        <v>469</v>
      </c>
      <c r="O265" s="11">
        <v>1</v>
      </c>
      <c r="P265" s="11" t="s">
        <v>80</v>
      </c>
      <c r="Q265" s="6" t="s">
        <v>470</v>
      </c>
      <c r="R265" s="12">
        <v>6.8</v>
      </c>
      <c r="S265" s="12">
        <f t="shared" si="64"/>
        <v>6.8</v>
      </c>
    </row>
    <row r="266" spans="1:19" x14ac:dyDescent="0.2">
      <c r="A266" s="6" t="s">
        <v>76</v>
      </c>
      <c r="B266" s="70" t="s">
        <v>460</v>
      </c>
      <c r="C266" s="24">
        <v>41615</v>
      </c>
      <c r="D266" s="24">
        <v>41615</v>
      </c>
      <c r="E266" s="7" t="str">
        <f t="shared" si="60"/>
        <v>Já Entregue</v>
      </c>
      <c r="F266" s="24">
        <v>41615</v>
      </c>
      <c r="G266" s="30" t="str">
        <f t="shared" si="61"/>
        <v>2013.12</v>
      </c>
      <c r="H266" s="7" t="str">
        <f t="shared" si="62"/>
        <v>Já Pago</v>
      </c>
      <c r="I266" s="24">
        <v>41615</v>
      </c>
      <c r="J266" s="29" t="str">
        <f t="shared" si="63"/>
        <v>2013.12</v>
      </c>
      <c r="K266" s="8" t="s">
        <v>17</v>
      </c>
      <c r="L266" s="9" t="s">
        <v>446</v>
      </c>
      <c r="M266" s="9" t="s">
        <v>461</v>
      </c>
      <c r="N266" s="10" t="s">
        <v>462</v>
      </c>
      <c r="O266" s="11">
        <v>1</v>
      </c>
      <c r="P266" s="11" t="s">
        <v>80</v>
      </c>
      <c r="Q266" s="6" t="s">
        <v>463</v>
      </c>
      <c r="R266" s="12">
        <v>3.6</v>
      </c>
      <c r="S266" s="12">
        <f t="shared" si="64"/>
        <v>3.6</v>
      </c>
    </row>
    <row r="267" spans="1:19" x14ac:dyDescent="0.2">
      <c r="A267" s="6" t="s">
        <v>76</v>
      </c>
      <c r="B267" s="70" t="s">
        <v>466</v>
      </c>
      <c r="C267" s="24">
        <v>41615</v>
      </c>
      <c r="D267" s="24">
        <v>41615</v>
      </c>
      <c r="E267" s="7" t="str">
        <f t="shared" si="60"/>
        <v>Já Entregue</v>
      </c>
      <c r="F267" s="24">
        <v>41615</v>
      </c>
      <c r="G267" s="30" t="str">
        <f t="shared" si="61"/>
        <v>2013.12</v>
      </c>
      <c r="H267" s="7" t="str">
        <f t="shared" si="62"/>
        <v>Já Pago</v>
      </c>
      <c r="I267" s="24">
        <v>41615</v>
      </c>
      <c r="J267" s="29" t="str">
        <f t="shared" si="63"/>
        <v>2013.12</v>
      </c>
      <c r="K267" s="8" t="s">
        <v>17</v>
      </c>
      <c r="L267" s="9" t="s">
        <v>446</v>
      </c>
      <c r="M267" s="9" t="s">
        <v>366</v>
      </c>
      <c r="N267" s="10" t="s">
        <v>351</v>
      </c>
      <c r="O267" s="11">
        <v>1</v>
      </c>
      <c r="P267" s="11" t="s">
        <v>80</v>
      </c>
      <c r="Q267" s="6" t="s">
        <v>351</v>
      </c>
      <c r="R267" s="12">
        <v>14.85</v>
      </c>
      <c r="S267" s="12">
        <f t="shared" si="64"/>
        <v>14.85</v>
      </c>
    </row>
    <row r="268" spans="1:19" x14ac:dyDescent="0.2">
      <c r="A268" s="6" t="s">
        <v>503</v>
      </c>
      <c r="B268" s="70" t="s">
        <v>504</v>
      </c>
      <c r="C268" s="24">
        <v>41615</v>
      </c>
      <c r="D268" s="24">
        <v>41615</v>
      </c>
      <c r="E268" s="7" t="str">
        <f t="shared" si="60"/>
        <v>Já Entregue</v>
      </c>
      <c r="F268" s="24">
        <v>41615</v>
      </c>
      <c r="G268" s="30" t="str">
        <f t="shared" si="61"/>
        <v>2013.12</v>
      </c>
      <c r="H268" s="7" t="str">
        <f t="shared" si="62"/>
        <v>Já Pago</v>
      </c>
      <c r="I268" s="24">
        <v>41615</v>
      </c>
      <c r="J268" s="29" t="str">
        <f t="shared" si="63"/>
        <v>2013.12</v>
      </c>
      <c r="K268" s="8" t="s">
        <v>17</v>
      </c>
      <c r="L268" s="9" t="s">
        <v>70</v>
      </c>
      <c r="M268" s="9" t="s">
        <v>70</v>
      </c>
      <c r="N268" s="10" t="s">
        <v>320</v>
      </c>
      <c r="O268" s="11">
        <v>2</v>
      </c>
      <c r="P268" s="11" t="s">
        <v>32</v>
      </c>
      <c r="Q268" s="6" t="s">
        <v>537</v>
      </c>
      <c r="R268" s="12">
        <v>84</v>
      </c>
      <c r="S268" s="12">
        <f t="shared" si="64"/>
        <v>168</v>
      </c>
    </row>
    <row r="269" spans="1:19" x14ac:dyDescent="0.2">
      <c r="A269" s="6" t="s">
        <v>76</v>
      </c>
      <c r="B269" s="70" t="s">
        <v>458</v>
      </c>
      <c r="C269" s="24">
        <v>41618</v>
      </c>
      <c r="D269" s="24">
        <v>41618</v>
      </c>
      <c r="E269" s="7" t="str">
        <f t="shared" si="60"/>
        <v>Já Entregue</v>
      </c>
      <c r="F269" s="24">
        <v>41618</v>
      </c>
      <c r="G269" s="30" t="str">
        <f t="shared" si="61"/>
        <v>2013.12</v>
      </c>
      <c r="H269" s="7" t="str">
        <f t="shared" si="62"/>
        <v>Já Pago</v>
      </c>
      <c r="I269" s="24">
        <v>41618</v>
      </c>
      <c r="J269" s="29" t="str">
        <f t="shared" si="63"/>
        <v>2013.12</v>
      </c>
      <c r="K269" s="8" t="s">
        <v>17</v>
      </c>
      <c r="L269" s="9" t="s">
        <v>446</v>
      </c>
      <c r="M269" s="9" t="s">
        <v>366</v>
      </c>
      <c r="N269" s="10" t="s">
        <v>351</v>
      </c>
      <c r="O269" s="11">
        <v>1</v>
      </c>
      <c r="P269" s="11" t="s">
        <v>80</v>
      </c>
      <c r="Q269" s="6" t="s">
        <v>459</v>
      </c>
      <c r="R269" s="12">
        <v>12</v>
      </c>
      <c r="S269" s="12">
        <f t="shared" si="64"/>
        <v>12</v>
      </c>
    </row>
    <row r="270" spans="1:19" x14ac:dyDescent="0.2">
      <c r="A270" s="6" t="s">
        <v>76</v>
      </c>
      <c r="B270" s="70" t="s">
        <v>464</v>
      </c>
      <c r="C270" s="24">
        <v>41620</v>
      </c>
      <c r="D270" s="24">
        <v>41620</v>
      </c>
      <c r="E270" s="7" t="str">
        <f t="shared" si="60"/>
        <v>Já Entregue</v>
      </c>
      <c r="F270" s="24">
        <v>41620</v>
      </c>
      <c r="G270" s="30" t="str">
        <f t="shared" si="61"/>
        <v>2013.12</v>
      </c>
      <c r="H270" s="7" t="str">
        <f t="shared" si="62"/>
        <v>Já Pago</v>
      </c>
      <c r="I270" s="24">
        <v>41620</v>
      </c>
      <c r="J270" s="29" t="str">
        <f t="shared" si="63"/>
        <v>2013.12</v>
      </c>
      <c r="K270" s="8" t="s">
        <v>17</v>
      </c>
      <c r="L270" s="9" t="s">
        <v>393</v>
      </c>
      <c r="M270" s="9" t="s">
        <v>394</v>
      </c>
      <c r="N270" s="10" t="s">
        <v>465</v>
      </c>
      <c r="O270" s="11">
        <v>8</v>
      </c>
      <c r="P270" s="11" t="s">
        <v>80</v>
      </c>
      <c r="Q270" s="6" t="s">
        <v>459</v>
      </c>
      <c r="R270" s="12">
        <v>1</v>
      </c>
      <c r="S270" s="12">
        <f t="shared" si="64"/>
        <v>8</v>
      </c>
    </row>
    <row r="271" spans="1:19" x14ac:dyDescent="0.2">
      <c r="A271" s="6" t="s">
        <v>488</v>
      </c>
      <c r="B271" s="70" t="s">
        <v>489</v>
      </c>
      <c r="C271" s="24">
        <v>41620</v>
      </c>
      <c r="D271" s="24">
        <v>41620</v>
      </c>
      <c r="E271" s="7" t="str">
        <f t="shared" si="60"/>
        <v>Já Entregue</v>
      </c>
      <c r="F271" s="24">
        <v>41620</v>
      </c>
      <c r="G271" s="30" t="str">
        <f t="shared" si="61"/>
        <v>2013.12</v>
      </c>
      <c r="H271" s="7" t="str">
        <f t="shared" si="62"/>
        <v>Já Pago</v>
      </c>
      <c r="I271" s="24">
        <v>41620</v>
      </c>
      <c r="J271" s="29" t="str">
        <f t="shared" si="63"/>
        <v>2013.12</v>
      </c>
      <c r="K271" s="8" t="s">
        <v>17</v>
      </c>
      <c r="L271" s="9" t="s">
        <v>393</v>
      </c>
      <c r="M271" s="9" t="s">
        <v>614</v>
      </c>
      <c r="N271" s="10" t="s">
        <v>490</v>
      </c>
      <c r="O271" s="11">
        <v>1</v>
      </c>
      <c r="P271" s="11" t="s">
        <v>80</v>
      </c>
      <c r="Q271" s="6" t="s">
        <v>490</v>
      </c>
      <c r="R271" s="12">
        <v>7</v>
      </c>
      <c r="S271" s="12">
        <f t="shared" si="64"/>
        <v>7</v>
      </c>
    </row>
    <row r="272" spans="1:19" x14ac:dyDescent="0.2">
      <c r="A272" s="6" t="s">
        <v>488</v>
      </c>
      <c r="B272" s="70" t="s">
        <v>489</v>
      </c>
      <c r="C272" s="24">
        <v>41620</v>
      </c>
      <c r="D272" s="24">
        <v>41620</v>
      </c>
      <c r="E272" s="7" t="str">
        <f t="shared" ref="E272:E310" si="130">IF(D272="","Falta Entregar","Já Entregue")</f>
        <v>Já Entregue</v>
      </c>
      <c r="F272" s="24">
        <v>41620</v>
      </c>
      <c r="G272" s="30" t="str">
        <f t="shared" ref="G272:G310" si="131">IF(F272="","Não Pago",CONCATENATE(YEAR(F272),".",IF(MONTH(F272)&gt;9,MONTH(F272),CONCATENATE("0",MONTH(F272)))))</f>
        <v>2013.12</v>
      </c>
      <c r="H272" s="7" t="str">
        <f t="shared" ref="H272:H310" si="132">IF(F272="","Falta Pagar","Já Pago")</f>
        <v>Já Pago</v>
      </c>
      <c r="I272" s="24">
        <v>41620</v>
      </c>
      <c r="J272" s="29" t="str">
        <f t="shared" ref="J272:J310" si="133">CONCATENATE(YEAR(I272),".",IF(MONTH(I272)&gt;9,MONTH(I272),CONCATENATE("0",MONTH(I272))))</f>
        <v>2013.12</v>
      </c>
      <c r="K272" s="8" t="s">
        <v>17</v>
      </c>
      <c r="L272" s="9" t="s">
        <v>393</v>
      </c>
      <c r="M272" s="9" t="s">
        <v>615</v>
      </c>
      <c r="N272" s="10" t="s">
        <v>491</v>
      </c>
      <c r="O272" s="11">
        <v>1</v>
      </c>
      <c r="P272" s="11" t="s">
        <v>80</v>
      </c>
      <c r="Q272" s="6" t="s">
        <v>493</v>
      </c>
      <c r="R272" s="12">
        <v>4</v>
      </c>
      <c r="S272" s="12">
        <f t="shared" ref="S272:S310" si="134">(R272*O272)</f>
        <v>4</v>
      </c>
    </row>
    <row r="273" spans="1:19" x14ac:dyDescent="0.2">
      <c r="A273" s="6" t="s">
        <v>488</v>
      </c>
      <c r="B273" s="70" t="s">
        <v>489</v>
      </c>
      <c r="C273" s="24">
        <v>41620</v>
      </c>
      <c r="D273" s="24">
        <v>41620</v>
      </c>
      <c r="E273" s="7" t="str">
        <f t="shared" si="130"/>
        <v>Já Entregue</v>
      </c>
      <c r="F273" s="24">
        <v>41620</v>
      </c>
      <c r="G273" s="30" t="str">
        <f t="shared" si="131"/>
        <v>2013.12</v>
      </c>
      <c r="H273" s="7" t="str">
        <f t="shared" si="132"/>
        <v>Já Pago</v>
      </c>
      <c r="I273" s="24">
        <v>41620</v>
      </c>
      <c r="J273" s="29" t="str">
        <f t="shared" si="133"/>
        <v>2013.12</v>
      </c>
      <c r="K273" s="8" t="s">
        <v>17</v>
      </c>
      <c r="L273" s="9" t="s">
        <v>393</v>
      </c>
      <c r="M273" s="9" t="s">
        <v>615</v>
      </c>
      <c r="N273" s="10" t="s">
        <v>491</v>
      </c>
      <c r="O273" s="11">
        <v>1</v>
      </c>
      <c r="P273" s="11" t="s">
        <v>80</v>
      </c>
      <c r="Q273" s="6" t="s">
        <v>492</v>
      </c>
      <c r="R273" s="12">
        <v>8.5</v>
      </c>
      <c r="S273" s="12">
        <f t="shared" si="134"/>
        <v>8.5</v>
      </c>
    </row>
    <row r="274" spans="1:19" x14ac:dyDescent="0.2">
      <c r="A274" s="6" t="s">
        <v>488</v>
      </c>
      <c r="B274" s="70" t="s">
        <v>529</v>
      </c>
      <c r="C274" s="24">
        <v>41620</v>
      </c>
      <c r="D274" s="24">
        <v>41620</v>
      </c>
      <c r="E274" s="7" t="str">
        <f t="shared" si="130"/>
        <v>Já Entregue</v>
      </c>
      <c r="F274" s="24">
        <v>41620</v>
      </c>
      <c r="G274" s="30" t="str">
        <f t="shared" si="131"/>
        <v>2013.12</v>
      </c>
      <c r="H274" s="7" t="str">
        <f t="shared" si="132"/>
        <v>Já Pago</v>
      </c>
      <c r="I274" s="24">
        <v>41620</v>
      </c>
      <c r="J274" s="29" t="str">
        <f t="shared" si="133"/>
        <v>2013.12</v>
      </c>
      <c r="K274" s="8" t="s">
        <v>17</v>
      </c>
      <c r="L274" s="9" t="s">
        <v>446</v>
      </c>
      <c r="M274" s="9" t="s">
        <v>616</v>
      </c>
      <c r="N274" s="10" t="s">
        <v>239</v>
      </c>
      <c r="O274" s="11">
        <v>1</v>
      </c>
      <c r="P274" s="11" t="s">
        <v>80</v>
      </c>
      <c r="Q274" s="6" t="s">
        <v>533</v>
      </c>
      <c r="R274" s="12">
        <v>21</v>
      </c>
      <c r="S274" s="12">
        <f t="shared" si="134"/>
        <v>21</v>
      </c>
    </row>
    <row r="275" spans="1:19" x14ac:dyDescent="0.2">
      <c r="A275" s="6" t="s">
        <v>539</v>
      </c>
      <c r="B275" s="70" t="s">
        <v>538</v>
      </c>
      <c r="C275" s="24">
        <v>41622</v>
      </c>
      <c r="D275" s="24">
        <v>41622</v>
      </c>
      <c r="E275" s="7" t="str">
        <f t="shared" si="130"/>
        <v>Já Entregue</v>
      </c>
      <c r="F275" s="24">
        <v>41622</v>
      </c>
      <c r="G275" s="30" t="str">
        <f t="shared" si="131"/>
        <v>2013.12</v>
      </c>
      <c r="H275" s="7" t="str">
        <f t="shared" si="132"/>
        <v>Já Pago</v>
      </c>
      <c r="I275" s="24">
        <v>41622</v>
      </c>
      <c r="J275" s="29" t="str">
        <f t="shared" si="133"/>
        <v>2013.12</v>
      </c>
      <c r="K275" s="8" t="s">
        <v>17</v>
      </c>
      <c r="L275" s="9" t="s">
        <v>70</v>
      </c>
      <c r="M275" s="9" t="s">
        <v>70</v>
      </c>
      <c r="N275" s="10" t="s">
        <v>320</v>
      </c>
      <c r="O275" s="11">
        <v>1</v>
      </c>
      <c r="P275" s="11" t="s">
        <v>32</v>
      </c>
      <c r="Q275" s="6" t="s">
        <v>537</v>
      </c>
      <c r="R275" s="12">
        <v>95</v>
      </c>
      <c r="S275" s="12">
        <f t="shared" si="134"/>
        <v>95</v>
      </c>
    </row>
    <row r="276" spans="1:19" x14ac:dyDescent="0.2">
      <c r="A276" s="6" t="s">
        <v>343</v>
      </c>
      <c r="B276" s="70" t="s">
        <v>443</v>
      </c>
      <c r="C276" s="24">
        <v>41623</v>
      </c>
      <c r="D276" s="24">
        <v>41623</v>
      </c>
      <c r="E276" s="7" t="str">
        <f t="shared" si="130"/>
        <v>Já Entregue</v>
      </c>
      <c r="F276" s="24">
        <v>41623</v>
      </c>
      <c r="G276" s="30" t="str">
        <f t="shared" si="131"/>
        <v>2013.12</v>
      </c>
      <c r="H276" s="7" t="str">
        <f t="shared" si="132"/>
        <v>Já Pago</v>
      </c>
      <c r="I276" s="24">
        <v>41623</v>
      </c>
      <c r="J276" s="29" t="str">
        <f t="shared" si="133"/>
        <v>2013.12</v>
      </c>
      <c r="K276" s="8" t="s">
        <v>17</v>
      </c>
      <c r="L276" s="9" t="s">
        <v>393</v>
      </c>
      <c r="M276" s="9" t="s">
        <v>444</v>
      </c>
      <c r="N276" s="10" t="s">
        <v>445</v>
      </c>
      <c r="O276" s="11">
        <v>1</v>
      </c>
      <c r="P276" s="11" t="s">
        <v>80</v>
      </c>
      <c r="Q276" s="6" t="s">
        <v>445</v>
      </c>
      <c r="R276" s="12">
        <v>10.9</v>
      </c>
      <c r="S276" s="12">
        <f t="shared" si="134"/>
        <v>10.9</v>
      </c>
    </row>
    <row r="277" spans="1:19" x14ac:dyDescent="0.2">
      <c r="A277" s="6" t="s">
        <v>343</v>
      </c>
      <c r="B277" s="70" t="s">
        <v>443</v>
      </c>
      <c r="C277" s="24">
        <v>41623</v>
      </c>
      <c r="D277" s="24">
        <v>41623</v>
      </c>
      <c r="E277" s="7" t="str">
        <f t="shared" si="130"/>
        <v>Já Entregue</v>
      </c>
      <c r="F277" s="24">
        <v>41623</v>
      </c>
      <c r="G277" s="30" t="str">
        <f t="shared" si="131"/>
        <v>2013.12</v>
      </c>
      <c r="H277" s="7" t="str">
        <f t="shared" si="132"/>
        <v>Já Pago</v>
      </c>
      <c r="I277" s="24">
        <v>41623</v>
      </c>
      <c r="J277" s="29" t="str">
        <f t="shared" si="133"/>
        <v>2013.12</v>
      </c>
      <c r="K277" s="8" t="s">
        <v>17</v>
      </c>
      <c r="L277" s="9" t="s">
        <v>18</v>
      </c>
      <c r="M277" s="9" t="s">
        <v>157</v>
      </c>
      <c r="N277" s="10" t="s">
        <v>158</v>
      </c>
      <c r="O277" s="11">
        <v>25</v>
      </c>
      <c r="P277" s="11" t="s">
        <v>80</v>
      </c>
      <c r="Q277" s="6" t="s">
        <v>158</v>
      </c>
      <c r="R277" s="12">
        <v>0.18</v>
      </c>
      <c r="S277" s="12">
        <f t="shared" si="134"/>
        <v>4.5</v>
      </c>
    </row>
    <row r="278" spans="1:19" x14ac:dyDescent="0.2">
      <c r="A278" s="6" t="s">
        <v>343</v>
      </c>
      <c r="B278" s="70" t="s">
        <v>443</v>
      </c>
      <c r="C278" s="24">
        <v>41623</v>
      </c>
      <c r="D278" s="24">
        <v>41623</v>
      </c>
      <c r="E278" s="7" t="str">
        <f t="shared" si="130"/>
        <v>Já Entregue</v>
      </c>
      <c r="F278" s="24">
        <v>41623</v>
      </c>
      <c r="G278" s="30" t="str">
        <f t="shared" si="131"/>
        <v>2013.12</v>
      </c>
      <c r="H278" s="7" t="str">
        <f t="shared" si="132"/>
        <v>Já Pago</v>
      </c>
      <c r="I278" s="24">
        <v>41623</v>
      </c>
      <c r="J278" s="29" t="str">
        <f t="shared" si="133"/>
        <v>2013.12</v>
      </c>
      <c r="K278" s="8" t="s">
        <v>17</v>
      </c>
      <c r="L278" s="9" t="s">
        <v>18</v>
      </c>
      <c r="M278" s="9" t="s">
        <v>60</v>
      </c>
      <c r="N278" s="10" t="s">
        <v>61</v>
      </c>
      <c r="O278" s="11">
        <v>1</v>
      </c>
      <c r="P278" s="11" t="s">
        <v>80</v>
      </c>
      <c r="Q278" s="6" t="s">
        <v>368</v>
      </c>
      <c r="R278" s="12">
        <v>25</v>
      </c>
      <c r="S278" s="12">
        <f t="shared" si="134"/>
        <v>25</v>
      </c>
    </row>
    <row r="279" spans="1:19" x14ac:dyDescent="0.2">
      <c r="A279" s="6" t="s">
        <v>343</v>
      </c>
      <c r="B279" s="70" t="s">
        <v>443</v>
      </c>
      <c r="C279" s="24">
        <v>41623</v>
      </c>
      <c r="D279" s="24">
        <v>41623</v>
      </c>
      <c r="E279" s="7" t="str">
        <f t="shared" si="130"/>
        <v>Já Entregue</v>
      </c>
      <c r="F279" s="24">
        <v>41623</v>
      </c>
      <c r="G279" s="30" t="str">
        <f t="shared" si="131"/>
        <v>2013.12</v>
      </c>
      <c r="H279" s="7" t="str">
        <f t="shared" si="132"/>
        <v>Já Pago</v>
      </c>
      <c r="I279" s="24">
        <v>41623</v>
      </c>
      <c r="J279" s="29" t="str">
        <f t="shared" si="133"/>
        <v>2013.12</v>
      </c>
      <c r="K279" s="8" t="s">
        <v>17</v>
      </c>
      <c r="L279" s="9" t="s">
        <v>446</v>
      </c>
      <c r="M279" s="9" t="s">
        <v>620</v>
      </c>
      <c r="N279" s="10" t="s">
        <v>447</v>
      </c>
      <c r="O279" s="11">
        <v>1</v>
      </c>
      <c r="P279" s="11" t="s">
        <v>80</v>
      </c>
      <c r="Q279" s="6" t="s">
        <v>447</v>
      </c>
      <c r="R279" s="12">
        <v>3.25</v>
      </c>
      <c r="S279" s="12">
        <f t="shared" si="134"/>
        <v>3.25</v>
      </c>
    </row>
    <row r="280" spans="1:19" x14ac:dyDescent="0.2">
      <c r="A280" s="6" t="s">
        <v>343</v>
      </c>
      <c r="B280" s="70" t="s">
        <v>443</v>
      </c>
      <c r="C280" s="24">
        <v>41623</v>
      </c>
      <c r="D280" s="24">
        <v>41623</v>
      </c>
      <c r="E280" s="7" t="str">
        <f t="shared" si="130"/>
        <v>Já Entregue</v>
      </c>
      <c r="F280" s="24">
        <v>41623</v>
      </c>
      <c r="G280" s="30" t="str">
        <f t="shared" si="131"/>
        <v>2013.12</v>
      </c>
      <c r="H280" s="7" t="str">
        <f t="shared" si="132"/>
        <v>Já Pago</v>
      </c>
      <c r="I280" s="24">
        <v>41623</v>
      </c>
      <c r="J280" s="29" t="str">
        <f t="shared" si="133"/>
        <v>2013.12</v>
      </c>
      <c r="K280" s="8" t="s">
        <v>17</v>
      </c>
      <c r="L280" s="9" t="s">
        <v>393</v>
      </c>
      <c r="M280" s="9" t="s">
        <v>416</v>
      </c>
      <c r="N280" s="10" t="s">
        <v>417</v>
      </c>
      <c r="O280" s="11">
        <v>1</v>
      </c>
      <c r="P280" s="11" t="s">
        <v>80</v>
      </c>
      <c r="Q280" s="6" t="s">
        <v>417</v>
      </c>
      <c r="R280" s="12">
        <v>1</v>
      </c>
      <c r="S280" s="12">
        <f t="shared" si="134"/>
        <v>1</v>
      </c>
    </row>
    <row r="281" spans="1:19" x14ac:dyDescent="0.2">
      <c r="A281" s="6" t="s">
        <v>343</v>
      </c>
      <c r="B281" s="70" t="s">
        <v>443</v>
      </c>
      <c r="C281" s="24">
        <v>41623</v>
      </c>
      <c r="D281" s="24">
        <v>41623</v>
      </c>
      <c r="E281" s="7" t="str">
        <f t="shared" si="130"/>
        <v>Já Entregue</v>
      </c>
      <c r="F281" s="24">
        <v>41623</v>
      </c>
      <c r="G281" s="30" t="str">
        <f t="shared" si="131"/>
        <v>2013.12</v>
      </c>
      <c r="H281" s="7" t="str">
        <f t="shared" si="132"/>
        <v>Já Pago</v>
      </c>
      <c r="I281" s="24">
        <v>41623</v>
      </c>
      <c r="J281" s="29" t="str">
        <f t="shared" si="133"/>
        <v>2013.12</v>
      </c>
      <c r="K281" s="8" t="s">
        <v>17</v>
      </c>
      <c r="L281" s="9" t="s">
        <v>393</v>
      </c>
      <c r="M281" s="9" t="s">
        <v>617</v>
      </c>
      <c r="N281" s="10" t="s">
        <v>448</v>
      </c>
      <c r="O281" s="11">
        <v>1</v>
      </c>
      <c r="P281" s="11" t="s">
        <v>80</v>
      </c>
      <c r="Q281" s="6" t="s">
        <v>417</v>
      </c>
      <c r="R281" s="12">
        <v>5</v>
      </c>
      <c r="S281" s="12">
        <f t="shared" si="134"/>
        <v>5</v>
      </c>
    </row>
    <row r="282" spans="1:19" x14ac:dyDescent="0.2">
      <c r="A282" s="6" t="s">
        <v>410</v>
      </c>
      <c r="B282" s="70" t="s">
        <v>475</v>
      </c>
      <c r="C282" s="24">
        <v>41624</v>
      </c>
      <c r="D282" s="24">
        <v>41624</v>
      </c>
      <c r="E282" s="7" t="str">
        <f t="shared" si="130"/>
        <v>Já Entregue</v>
      </c>
      <c r="F282" s="24">
        <v>41624</v>
      </c>
      <c r="G282" s="30" t="str">
        <f t="shared" si="131"/>
        <v>2013.12</v>
      </c>
      <c r="H282" s="7" t="str">
        <f t="shared" si="132"/>
        <v>Já Pago</v>
      </c>
      <c r="I282" s="24">
        <v>41624</v>
      </c>
      <c r="J282" s="29" t="str">
        <f t="shared" si="133"/>
        <v>2013.12</v>
      </c>
      <c r="K282" s="8" t="s">
        <v>17</v>
      </c>
      <c r="L282" s="9" t="s">
        <v>393</v>
      </c>
      <c r="M282" s="9" t="s">
        <v>394</v>
      </c>
      <c r="N282" s="10" t="s">
        <v>476</v>
      </c>
      <c r="O282" s="11">
        <v>5</v>
      </c>
      <c r="P282" s="11" t="s">
        <v>80</v>
      </c>
      <c r="Q282" s="6" t="s">
        <v>395</v>
      </c>
      <c r="R282" s="12">
        <v>0.6</v>
      </c>
      <c r="S282" s="12">
        <f t="shared" si="134"/>
        <v>3</v>
      </c>
    </row>
    <row r="283" spans="1:19" x14ac:dyDescent="0.2">
      <c r="A283" s="6" t="s">
        <v>410</v>
      </c>
      <c r="B283" s="70" t="s">
        <v>475</v>
      </c>
      <c r="C283" s="24">
        <v>41624</v>
      </c>
      <c r="D283" s="24">
        <v>41624</v>
      </c>
      <c r="E283" s="7" t="str">
        <f t="shared" si="130"/>
        <v>Já Entregue</v>
      </c>
      <c r="F283" s="24">
        <v>41624</v>
      </c>
      <c r="G283" s="30" t="str">
        <f t="shared" si="131"/>
        <v>2013.12</v>
      </c>
      <c r="H283" s="7" t="str">
        <f t="shared" si="132"/>
        <v>Já Pago</v>
      </c>
      <c r="I283" s="24">
        <v>41624</v>
      </c>
      <c r="J283" s="29" t="str">
        <f t="shared" si="133"/>
        <v>2013.12</v>
      </c>
      <c r="K283" s="8" t="s">
        <v>17</v>
      </c>
      <c r="L283" s="9" t="s">
        <v>393</v>
      </c>
      <c r="M283" s="9" t="s">
        <v>444</v>
      </c>
      <c r="N283" s="10" t="s">
        <v>445</v>
      </c>
      <c r="O283" s="11">
        <v>1</v>
      </c>
      <c r="P283" s="11" t="s">
        <v>80</v>
      </c>
      <c r="Q283" s="6" t="s">
        <v>445</v>
      </c>
      <c r="R283" s="12">
        <v>10.5</v>
      </c>
      <c r="S283" s="12">
        <f t="shared" si="134"/>
        <v>10.5</v>
      </c>
    </row>
    <row r="284" spans="1:19" x14ac:dyDescent="0.2">
      <c r="A284" s="6" t="s">
        <v>410</v>
      </c>
      <c r="B284" s="70" t="s">
        <v>475</v>
      </c>
      <c r="C284" s="24">
        <v>41624</v>
      </c>
      <c r="D284" s="24">
        <v>41624</v>
      </c>
      <c r="E284" s="7" t="str">
        <f t="shared" si="130"/>
        <v>Já Entregue</v>
      </c>
      <c r="F284" s="24">
        <v>41624</v>
      </c>
      <c r="G284" s="30" t="str">
        <f t="shared" si="131"/>
        <v>2013.12</v>
      </c>
      <c r="H284" s="7" t="str">
        <f t="shared" si="132"/>
        <v>Já Pago</v>
      </c>
      <c r="I284" s="24">
        <v>41624</v>
      </c>
      <c r="J284" s="29" t="str">
        <f t="shared" si="133"/>
        <v>2013.12</v>
      </c>
      <c r="K284" s="8" t="s">
        <v>17</v>
      </c>
      <c r="L284" s="9" t="s">
        <v>393</v>
      </c>
      <c r="M284" s="9" t="s">
        <v>416</v>
      </c>
      <c r="N284" s="10" t="s">
        <v>417</v>
      </c>
      <c r="O284" s="11">
        <v>1</v>
      </c>
      <c r="P284" s="11" t="s">
        <v>80</v>
      </c>
      <c r="Q284" s="6" t="s">
        <v>477</v>
      </c>
      <c r="R284" s="12">
        <v>3</v>
      </c>
      <c r="S284" s="12">
        <f t="shared" si="134"/>
        <v>3</v>
      </c>
    </row>
    <row r="285" spans="1:19" x14ac:dyDescent="0.2">
      <c r="A285" s="6" t="s">
        <v>410</v>
      </c>
      <c r="B285" s="70" t="s">
        <v>475</v>
      </c>
      <c r="C285" s="24">
        <v>41624</v>
      </c>
      <c r="D285" s="24">
        <v>41624</v>
      </c>
      <c r="E285" s="7" t="str">
        <f t="shared" si="130"/>
        <v>Já Entregue</v>
      </c>
      <c r="F285" s="24">
        <v>41624</v>
      </c>
      <c r="G285" s="30" t="str">
        <f t="shared" si="131"/>
        <v>2013.12</v>
      </c>
      <c r="H285" s="7" t="str">
        <f t="shared" si="132"/>
        <v>Já Pago</v>
      </c>
      <c r="I285" s="24">
        <v>41624</v>
      </c>
      <c r="J285" s="29" t="str">
        <f t="shared" si="133"/>
        <v>2013.12</v>
      </c>
      <c r="K285" s="8" t="s">
        <v>17</v>
      </c>
      <c r="L285" s="9" t="s">
        <v>393</v>
      </c>
      <c r="M285" s="9" t="s">
        <v>412</v>
      </c>
      <c r="N285" s="10" t="s">
        <v>413</v>
      </c>
      <c r="O285" s="11">
        <v>1</v>
      </c>
      <c r="P285" s="11" t="s">
        <v>80</v>
      </c>
      <c r="Q285" s="6" t="s">
        <v>478</v>
      </c>
      <c r="R285" s="12">
        <v>58</v>
      </c>
      <c r="S285" s="12">
        <f t="shared" si="134"/>
        <v>58</v>
      </c>
    </row>
    <row r="286" spans="1:19" x14ac:dyDescent="0.2">
      <c r="A286" s="6" t="s">
        <v>410</v>
      </c>
      <c r="B286" s="70" t="s">
        <v>479</v>
      </c>
      <c r="C286" s="24">
        <v>41624</v>
      </c>
      <c r="D286" s="24">
        <v>41624</v>
      </c>
      <c r="E286" s="7" t="str">
        <f t="shared" si="130"/>
        <v>Já Entregue</v>
      </c>
      <c r="F286" s="24">
        <v>41624</v>
      </c>
      <c r="G286" s="30" t="str">
        <f t="shared" si="131"/>
        <v>2013.12</v>
      </c>
      <c r="H286" s="7" t="str">
        <f t="shared" si="132"/>
        <v>Já Pago</v>
      </c>
      <c r="I286" s="24">
        <v>41624</v>
      </c>
      <c r="J286" s="29" t="str">
        <f t="shared" si="133"/>
        <v>2013.12</v>
      </c>
      <c r="K286" s="8" t="s">
        <v>17</v>
      </c>
      <c r="L286" s="9" t="s">
        <v>393</v>
      </c>
      <c r="M286" s="9" t="s">
        <v>480</v>
      </c>
      <c r="N286" s="10" t="s">
        <v>481</v>
      </c>
      <c r="O286" s="11">
        <v>2</v>
      </c>
      <c r="P286" s="11" t="s">
        <v>80</v>
      </c>
      <c r="Q286" s="6" t="s">
        <v>482</v>
      </c>
      <c r="R286" s="12">
        <v>6.6</v>
      </c>
      <c r="S286" s="12">
        <f t="shared" si="134"/>
        <v>13.2</v>
      </c>
    </row>
    <row r="287" spans="1:19" x14ac:dyDescent="0.2">
      <c r="A287" s="6" t="s">
        <v>483</v>
      </c>
      <c r="B287" s="70" t="s">
        <v>484</v>
      </c>
      <c r="C287" s="24">
        <v>41624</v>
      </c>
      <c r="D287" s="24">
        <v>41624</v>
      </c>
      <c r="E287" s="7" t="str">
        <f t="shared" si="130"/>
        <v>Já Entregue</v>
      </c>
      <c r="F287" s="24">
        <v>41624</v>
      </c>
      <c r="G287" s="30" t="str">
        <f t="shared" si="131"/>
        <v>2013.12</v>
      </c>
      <c r="H287" s="7" t="str">
        <f t="shared" si="132"/>
        <v>Já Pago</v>
      </c>
      <c r="I287" s="24">
        <v>41624</v>
      </c>
      <c r="J287" s="29" t="str">
        <f t="shared" si="133"/>
        <v>2013.12</v>
      </c>
      <c r="K287" s="8" t="s">
        <v>17</v>
      </c>
      <c r="L287" s="9" t="s">
        <v>110</v>
      </c>
      <c r="M287" s="9" t="s">
        <v>485</v>
      </c>
      <c r="N287" s="10" t="s">
        <v>486</v>
      </c>
      <c r="O287" s="11">
        <v>1</v>
      </c>
      <c r="P287" s="11" t="s">
        <v>80</v>
      </c>
      <c r="Q287" s="6" t="s">
        <v>486</v>
      </c>
      <c r="R287" s="12">
        <v>16</v>
      </c>
      <c r="S287" s="12">
        <f t="shared" si="134"/>
        <v>16</v>
      </c>
    </row>
    <row r="288" spans="1:19" x14ac:dyDescent="0.2">
      <c r="A288" s="6" t="s">
        <v>76</v>
      </c>
      <c r="B288" s="70" t="s">
        <v>451</v>
      </c>
      <c r="C288" s="24">
        <v>41625</v>
      </c>
      <c r="D288" s="24">
        <v>41625</v>
      </c>
      <c r="E288" s="7" t="str">
        <f t="shared" si="130"/>
        <v>Já Entregue</v>
      </c>
      <c r="F288" s="24">
        <v>41625</v>
      </c>
      <c r="G288" s="30" t="str">
        <f t="shared" si="131"/>
        <v>2013.12</v>
      </c>
      <c r="H288" s="7" t="str">
        <f t="shared" si="132"/>
        <v>Já Pago</v>
      </c>
      <c r="I288" s="24">
        <v>41625</v>
      </c>
      <c r="J288" s="29" t="str">
        <f t="shared" si="133"/>
        <v>2013.12</v>
      </c>
      <c r="K288" s="8" t="s">
        <v>17</v>
      </c>
      <c r="L288" s="9" t="s">
        <v>110</v>
      </c>
      <c r="M288" s="9" t="s">
        <v>452</v>
      </c>
      <c r="N288" s="10" t="s">
        <v>453</v>
      </c>
      <c r="O288" s="11">
        <v>1</v>
      </c>
      <c r="P288" s="11" t="s">
        <v>80</v>
      </c>
      <c r="Q288" s="6" t="s">
        <v>453</v>
      </c>
      <c r="R288" s="12">
        <v>4.5999999999999996</v>
      </c>
      <c r="S288" s="12">
        <f t="shared" si="134"/>
        <v>4.5999999999999996</v>
      </c>
    </row>
    <row r="289" spans="1:19" x14ac:dyDescent="0.2">
      <c r="A289" s="6" t="s">
        <v>488</v>
      </c>
      <c r="B289" s="70" t="s">
        <v>487</v>
      </c>
      <c r="C289" s="24">
        <v>41625</v>
      </c>
      <c r="D289" s="24">
        <v>41625</v>
      </c>
      <c r="E289" s="7" t="str">
        <f t="shared" si="130"/>
        <v>Já Entregue</v>
      </c>
      <c r="F289" s="24">
        <v>41625</v>
      </c>
      <c r="G289" s="30" t="str">
        <f t="shared" si="131"/>
        <v>2013.12</v>
      </c>
      <c r="H289" s="7" t="str">
        <f t="shared" si="132"/>
        <v>Já Pago</v>
      </c>
      <c r="I289" s="24">
        <v>41625</v>
      </c>
      <c r="J289" s="29" t="str">
        <f t="shared" si="133"/>
        <v>2013.12</v>
      </c>
      <c r="K289" s="8" t="s">
        <v>17</v>
      </c>
      <c r="L289" s="9" t="s">
        <v>393</v>
      </c>
      <c r="M289" s="9" t="s">
        <v>393</v>
      </c>
      <c r="N289" s="10" t="s">
        <v>445</v>
      </c>
      <c r="O289" s="11">
        <v>1</v>
      </c>
      <c r="P289" s="11" t="s">
        <v>516</v>
      </c>
      <c r="Q289" s="6" t="s">
        <v>445</v>
      </c>
      <c r="R289" s="12">
        <v>28</v>
      </c>
      <c r="S289" s="12">
        <f t="shared" si="134"/>
        <v>28</v>
      </c>
    </row>
    <row r="290" spans="1:19" x14ac:dyDescent="0.2">
      <c r="A290" s="6" t="s">
        <v>488</v>
      </c>
      <c r="B290" s="70" t="s">
        <v>487</v>
      </c>
      <c r="C290" s="24">
        <v>41625</v>
      </c>
      <c r="D290" s="24">
        <v>41625</v>
      </c>
      <c r="E290" s="7" t="str">
        <f t="shared" si="130"/>
        <v>Já Entregue</v>
      </c>
      <c r="F290" s="24">
        <v>41625</v>
      </c>
      <c r="G290" s="30" t="str">
        <f t="shared" si="131"/>
        <v>2013.12</v>
      </c>
      <c r="H290" s="7" t="str">
        <f t="shared" si="132"/>
        <v>Já Pago</v>
      </c>
      <c r="I290" s="24">
        <v>41625</v>
      </c>
      <c r="J290" s="29" t="str">
        <f t="shared" si="133"/>
        <v>2013.12</v>
      </c>
      <c r="K290" s="8" t="s">
        <v>17</v>
      </c>
      <c r="L290" s="9" t="s">
        <v>393</v>
      </c>
      <c r="M290" s="9" t="s">
        <v>393</v>
      </c>
      <c r="N290" s="10" t="s">
        <v>517</v>
      </c>
      <c r="O290" s="11">
        <v>1</v>
      </c>
      <c r="P290" s="11" t="s">
        <v>516</v>
      </c>
      <c r="Q290" s="6" t="s">
        <v>518</v>
      </c>
      <c r="R290" s="12">
        <v>58</v>
      </c>
      <c r="S290" s="12">
        <f t="shared" si="134"/>
        <v>58</v>
      </c>
    </row>
    <row r="291" spans="1:19" x14ac:dyDescent="0.2">
      <c r="A291" s="6" t="s">
        <v>488</v>
      </c>
      <c r="B291" s="70" t="s">
        <v>487</v>
      </c>
      <c r="C291" s="24">
        <v>41625</v>
      </c>
      <c r="D291" s="24">
        <v>41625</v>
      </c>
      <c r="E291" s="7" t="str">
        <f t="shared" si="130"/>
        <v>Já Entregue</v>
      </c>
      <c r="F291" s="24">
        <v>41625</v>
      </c>
      <c r="G291" s="30" t="str">
        <f t="shared" si="131"/>
        <v>2013.12</v>
      </c>
      <c r="H291" s="7" t="str">
        <f t="shared" si="132"/>
        <v>Já Pago</v>
      </c>
      <c r="I291" s="24">
        <v>41625</v>
      </c>
      <c r="J291" s="29" t="str">
        <f t="shared" si="133"/>
        <v>2013.12</v>
      </c>
      <c r="K291" s="8" t="s">
        <v>17</v>
      </c>
      <c r="L291" s="9" t="s">
        <v>110</v>
      </c>
      <c r="M291" s="9" t="s">
        <v>495</v>
      </c>
      <c r="N291" s="10" t="s">
        <v>496</v>
      </c>
      <c r="O291" s="11">
        <v>2</v>
      </c>
      <c r="P291" s="11" t="s">
        <v>516</v>
      </c>
      <c r="Q291" s="6" t="s">
        <v>496</v>
      </c>
      <c r="R291" s="12">
        <v>8.5</v>
      </c>
      <c r="S291" s="12">
        <f t="shared" si="134"/>
        <v>17</v>
      </c>
    </row>
    <row r="292" spans="1:19" x14ac:dyDescent="0.2">
      <c r="A292" s="6" t="s">
        <v>488</v>
      </c>
      <c r="B292" s="70" t="s">
        <v>487</v>
      </c>
      <c r="C292" s="24">
        <v>41625</v>
      </c>
      <c r="D292" s="24">
        <v>41625</v>
      </c>
      <c r="E292" s="7" t="str">
        <f t="shared" si="130"/>
        <v>Já Entregue</v>
      </c>
      <c r="F292" s="24">
        <v>41625</v>
      </c>
      <c r="G292" s="30" t="str">
        <f t="shared" si="131"/>
        <v>2013.12</v>
      </c>
      <c r="H292" s="7" t="str">
        <f t="shared" si="132"/>
        <v>Já Pago</v>
      </c>
      <c r="I292" s="24">
        <v>41625</v>
      </c>
      <c r="J292" s="29" t="str">
        <f t="shared" si="133"/>
        <v>2013.12</v>
      </c>
      <c r="K292" s="8" t="s">
        <v>17</v>
      </c>
      <c r="L292" s="9" t="s">
        <v>110</v>
      </c>
      <c r="M292" s="9" t="s">
        <v>497</v>
      </c>
      <c r="N292" s="10" t="s">
        <v>498</v>
      </c>
      <c r="O292" s="11">
        <v>2</v>
      </c>
      <c r="P292" s="11" t="s">
        <v>516</v>
      </c>
      <c r="Q292" s="6" t="s">
        <v>498</v>
      </c>
      <c r="R292" s="12">
        <v>2.5</v>
      </c>
      <c r="S292" s="12">
        <f t="shared" si="134"/>
        <v>5</v>
      </c>
    </row>
    <row r="293" spans="1:19" x14ac:dyDescent="0.2">
      <c r="A293" s="6" t="s">
        <v>488</v>
      </c>
      <c r="B293" s="70" t="s">
        <v>487</v>
      </c>
      <c r="C293" s="24">
        <v>41625</v>
      </c>
      <c r="D293" s="24">
        <v>41625</v>
      </c>
      <c r="E293" s="7" t="str">
        <f t="shared" si="130"/>
        <v>Já Entregue</v>
      </c>
      <c r="F293" s="24">
        <v>41625</v>
      </c>
      <c r="G293" s="30" t="str">
        <f t="shared" si="131"/>
        <v>2013.12</v>
      </c>
      <c r="H293" s="7" t="str">
        <f t="shared" si="132"/>
        <v>Já Pago</v>
      </c>
      <c r="I293" s="24">
        <v>41625</v>
      </c>
      <c r="J293" s="29" t="str">
        <f t="shared" si="133"/>
        <v>2013.12</v>
      </c>
      <c r="K293" s="8" t="s">
        <v>17</v>
      </c>
      <c r="L293" s="9" t="s">
        <v>110</v>
      </c>
      <c r="M293" s="9" t="s">
        <v>495</v>
      </c>
      <c r="N293" s="10" t="s">
        <v>496</v>
      </c>
      <c r="O293" s="11">
        <v>2</v>
      </c>
      <c r="P293" s="11" t="s">
        <v>80</v>
      </c>
      <c r="Q293" s="6" t="s">
        <v>490</v>
      </c>
      <c r="R293" s="12">
        <v>8.5</v>
      </c>
      <c r="S293" s="12">
        <f t="shared" si="134"/>
        <v>17</v>
      </c>
    </row>
    <row r="294" spans="1:19" x14ac:dyDescent="0.2">
      <c r="A294" s="6" t="s">
        <v>488</v>
      </c>
      <c r="B294" s="70" t="s">
        <v>487</v>
      </c>
      <c r="C294" s="24">
        <v>41625</v>
      </c>
      <c r="D294" s="24">
        <v>41625</v>
      </c>
      <c r="E294" s="7" t="str">
        <f t="shared" si="130"/>
        <v>Já Entregue</v>
      </c>
      <c r="F294" s="24">
        <v>41625</v>
      </c>
      <c r="G294" s="30" t="str">
        <f t="shared" si="131"/>
        <v>2013.12</v>
      </c>
      <c r="H294" s="7" t="str">
        <f t="shared" si="132"/>
        <v>Já Pago</v>
      </c>
      <c r="I294" s="24">
        <v>41625</v>
      </c>
      <c r="J294" s="29" t="str">
        <f t="shared" si="133"/>
        <v>2013.12</v>
      </c>
      <c r="K294" s="8" t="s">
        <v>17</v>
      </c>
      <c r="L294" s="9" t="s">
        <v>110</v>
      </c>
      <c r="M294" s="9" t="s">
        <v>497</v>
      </c>
      <c r="N294" s="10" t="s">
        <v>498</v>
      </c>
      <c r="O294" s="11">
        <v>2</v>
      </c>
      <c r="P294" s="11" t="s">
        <v>80</v>
      </c>
      <c r="Q294" s="6" t="s">
        <v>498</v>
      </c>
      <c r="R294" s="12">
        <v>2.5</v>
      </c>
      <c r="S294" s="12">
        <f t="shared" si="134"/>
        <v>5</v>
      </c>
    </row>
    <row r="295" spans="1:19" x14ac:dyDescent="0.2">
      <c r="A295" s="6"/>
      <c r="B295" s="70"/>
      <c r="C295" s="24"/>
      <c r="D295" s="24"/>
      <c r="E295" s="7"/>
      <c r="F295" s="24"/>
      <c r="G295" s="30"/>
      <c r="H295" s="7"/>
      <c r="I295" s="24"/>
      <c r="J295" s="29"/>
      <c r="K295" s="8"/>
      <c r="L295" s="9"/>
      <c r="M295" s="9"/>
      <c r="N295" s="10"/>
      <c r="O295" s="11"/>
      <c r="P295" s="11"/>
      <c r="Q295" s="6"/>
      <c r="R295" s="12"/>
      <c r="S295" s="12"/>
    </row>
    <row r="296" spans="1:19" x14ac:dyDescent="0.2">
      <c r="A296" s="6" t="s">
        <v>410</v>
      </c>
      <c r="B296" s="70" t="s">
        <v>651</v>
      </c>
      <c r="C296" s="24">
        <v>41625</v>
      </c>
      <c r="D296" s="24">
        <v>41625</v>
      </c>
      <c r="E296" s="7" t="str">
        <f t="shared" ref="E296" si="135">IF(D296="","Falta Entregar","Já Entregue")</f>
        <v>Já Entregue</v>
      </c>
      <c r="F296" s="24">
        <v>41625</v>
      </c>
      <c r="G296" s="30" t="str">
        <f t="shared" ref="G296" si="136">IF(F296="","Não Pago",CONCATENATE(YEAR(F296),".",IF(MONTH(F296)&gt;9,MONTH(F296),CONCATENATE("0",MONTH(F296)))))</f>
        <v>2013.12</v>
      </c>
      <c r="H296" s="7" t="str">
        <f t="shared" ref="H296" si="137">IF(F296="","Falta Pagar","Já Pago")</f>
        <v>Já Pago</v>
      </c>
      <c r="I296" s="24">
        <v>41625</v>
      </c>
      <c r="J296" s="29" t="str">
        <f t="shared" ref="J296" si="138">CONCATENATE(YEAR(I296),".",IF(MONTH(I296)&gt;9,MONTH(I296),CONCATENATE("0",MONTH(I296))))</f>
        <v>2013.12</v>
      </c>
      <c r="K296" s="8" t="s">
        <v>17</v>
      </c>
      <c r="L296" s="9" t="s">
        <v>393</v>
      </c>
      <c r="M296" s="9" t="s">
        <v>304</v>
      </c>
      <c r="N296" s="10" t="s">
        <v>305</v>
      </c>
      <c r="O296" s="11">
        <v>1</v>
      </c>
      <c r="P296" s="11" t="s">
        <v>516</v>
      </c>
      <c r="Q296" s="6" t="s">
        <v>652</v>
      </c>
      <c r="R296" s="12">
        <v>122</v>
      </c>
      <c r="S296" s="12">
        <f t="shared" ref="S296" si="139">(R296*O296)</f>
        <v>122</v>
      </c>
    </row>
    <row r="297" spans="1:19" x14ac:dyDescent="0.2">
      <c r="A297" s="6" t="s">
        <v>410</v>
      </c>
      <c r="B297" s="70" t="s">
        <v>651</v>
      </c>
      <c r="C297" s="24">
        <v>41625</v>
      </c>
      <c r="D297" s="24">
        <v>41625</v>
      </c>
      <c r="E297" s="7" t="str">
        <f t="shared" ref="E297" si="140">IF(D297="","Falta Entregar","Já Entregue")</f>
        <v>Já Entregue</v>
      </c>
      <c r="F297" s="24">
        <v>41625</v>
      </c>
      <c r="G297" s="30" t="str">
        <f t="shared" ref="G297" si="141">IF(F297="","Não Pago",CONCATENATE(YEAR(F297),".",IF(MONTH(F297)&gt;9,MONTH(F297),CONCATENATE("0",MONTH(F297)))))</f>
        <v>2013.12</v>
      </c>
      <c r="H297" s="7" t="str">
        <f t="shared" ref="H297" si="142">IF(F297="","Falta Pagar","Já Pago")</f>
        <v>Já Pago</v>
      </c>
      <c r="I297" s="24">
        <v>41625</v>
      </c>
      <c r="J297" s="29" t="str">
        <f t="shared" ref="J297" si="143">CONCATENATE(YEAR(I297),".",IF(MONTH(I297)&gt;9,MONTH(I297),CONCATENATE("0",MONTH(I297))))</f>
        <v>2013.12</v>
      </c>
      <c r="K297" s="8" t="s">
        <v>17</v>
      </c>
      <c r="L297" s="9" t="s">
        <v>393</v>
      </c>
      <c r="M297" s="9" t="s">
        <v>304</v>
      </c>
      <c r="N297" s="10" t="s">
        <v>305</v>
      </c>
      <c r="O297" s="11">
        <v>1</v>
      </c>
      <c r="P297" s="11" t="s">
        <v>516</v>
      </c>
      <c r="Q297" s="6" t="s">
        <v>653</v>
      </c>
      <c r="R297" s="12">
        <v>85</v>
      </c>
      <c r="S297" s="12">
        <f t="shared" ref="S297" si="144">(R297*O297)</f>
        <v>85</v>
      </c>
    </row>
    <row r="298" spans="1:19" x14ac:dyDescent="0.2">
      <c r="A298" s="6"/>
      <c r="B298" s="70"/>
      <c r="C298" s="24"/>
      <c r="D298" s="24"/>
      <c r="E298" s="7"/>
      <c r="F298" s="24"/>
      <c r="G298" s="30"/>
      <c r="H298" s="7"/>
      <c r="I298" s="24"/>
      <c r="J298" s="29"/>
      <c r="K298" s="8"/>
      <c r="L298" s="9"/>
      <c r="M298" s="9"/>
      <c r="N298" s="10"/>
      <c r="O298" s="11"/>
      <c r="P298" s="11"/>
      <c r="Q298" s="6"/>
      <c r="R298" s="12"/>
      <c r="S298" s="12"/>
    </row>
    <row r="299" spans="1:19" x14ac:dyDescent="0.2">
      <c r="A299" s="6"/>
      <c r="B299" s="70"/>
      <c r="C299" s="24"/>
      <c r="D299" s="24"/>
      <c r="E299" s="7"/>
      <c r="F299" s="24"/>
      <c r="G299" s="30"/>
      <c r="H299" s="7"/>
      <c r="I299" s="24"/>
      <c r="J299" s="29"/>
      <c r="K299" s="8"/>
      <c r="L299" s="9"/>
      <c r="M299" s="9"/>
      <c r="N299" s="10"/>
      <c r="O299" s="11"/>
      <c r="P299" s="11"/>
      <c r="Q299" s="6"/>
      <c r="R299" s="12"/>
      <c r="S299" s="12"/>
    </row>
    <row r="300" spans="1:19" x14ac:dyDescent="0.2">
      <c r="A300" s="6"/>
      <c r="B300" s="70"/>
      <c r="C300" s="24"/>
      <c r="D300" s="24"/>
      <c r="E300" s="7"/>
      <c r="F300" s="24"/>
      <c r="G300" s="30"/>
      <c r="H300" s="7"/>
      <c r="I300" s="24"/>
      <c r="J300" s="29"/>
      <c r="K300" s="8"/>
      <c r="L300" s="9"/>
      <c r="M300" s="9"/>
      <c r="N300" s="10"/>
      <c r="O300" s="11"/>
      <c r="P300" s="11"/>
      <c r="Q300" s="6"/>
      <c r="R300" s="12"/>
      <c r="S300" s="12"/>
    </row>
    <row r="301" spans="1:19" x14ac:dyDescent="0.2">
      <c r="A301" s="6"/>
      <c r="B301" s="70"/>
      <c r="C301" s="24"/>
      <c r="D301" s="24"/>
      <c r="E301" s="7"/>
      <c r="F301" s="24"/>
      <c r="G301" s="30"/>
      <c r="H301" s="7"/>
      <c r="I301" s="24"/>
      <c r="J301" s="29"/>
      <c r="K301" s="8"/>
      <c r="L301" s="9"/>
      <c r="M301" s="9"/>
      <c r="N301" s="10"/>
      <c r="O301" s="11"/>
      <c r="P301" s="11"/>
      <c r="Q301" s="6"/>
      <c r="R301" s="12"/>
      <c r="S301" s="12"/>
    </row>
    <row r="302" spans="1:19" x14ac:dyDescent="0.2">
      <c r="A302" s="6"/>
      <c r="B302" s="70"/>
      <c r="C302" s="24"/>
      <c r="D302" s="24"/>
      <c r="E302" s="7"/>
      <c r="F302" s="24"/>
      <c r="G302" s="30"/>
      <c r="H302" s="7"/>
      <c r="I302" s="24"/>
      <c r="J302" s="29"/>
      <c r="K302" s="8"/>
      <c r="L302" s="9"/>
      <c r="M302" s="9"/>
      <c r="N302" s="10"/>
      <c r="O302" s="11"/>
      <c r="P302" s="11"/>
      <c r="Q302" s="6"/>
      <c r="R302" s="12"/>
      <c r="S302" s="12"/>
    </row>
    <row r="303" spans="1:19" x14ac:dyDescent="0.2">
      <c r="A303" s="6" t="s">
        <v>488</v>
      </c>
      <c r="B303" s="70" t="s">
        <v>502</v>
      </c>
      <c r="C303" s="24">
        <v>41627</v>
      </c>
      <c r="D303" s="24">
        <v>41627</v>
      </c>
      <c r="E303" s="7" t="str">
        <f t="shared" si="130"/>
        <v>Já Entregue</v>
      </c>
      <c r="F303" s="24">
        <v>41627</v>
      </c>
      <c r="G303" s="30" t="str">
        <f t="shared" si="131"/>
        <v>2013.12</v>
      </c>
      <c r="H303" s="7" t="str">
        <f t="shared" si="132"/>
        <v>Já Pago</v>
      </c>
      <c r="I303" s="24">
        <v>41627</v>
      </c>
      <c r="J303" s="29" t="str">
        <f t="shared" si="133"/>
        <v>2013.12</v>
      </c>
      <c r="K303" s="8" t="s">
        <v>17</v>
      </c>
      <c r="L303" s="9" t="s">
        <v>454</v>
      </c>
      <c r="M303" s="9" t="s">
        <v>455</v>
      </c>
      <c r="N303" s="10" t="s">
        <v>456</v>
      </c>
      <c r="O303" s="11">
        <v>3</v>
      </c>
      <c r="P303" s="11" t="s">
        <v>62</v>
      </c>
      <c r="Q303" s="6" t="s">
        <v>456</v>
      </c>
      <c r="R303" s="12">
        <v>8</v>
      </c>
      <c r="S303" s="12">
        <f t="shared" si="134"/>
        <v>24</v>
      </c>
    </row>
    <row r="304" spans="1:19" x14ac:dyDescent="0.2">
      <c r="A304" s="6" t="s">
        <v>76</v>
      </c>
      <c r="B304" s="70" t="s">
        <v>457</v>
      </c>
      <c r="C304" s="24">
        <v>41628</v>
      </c>
      <c r="D304" s="24">
        <v>41628</v>
      </c>
      <c r="E304" s="7" t="str">
        <f t="shared" si="130"/>
        <v>Já Entregue</v>
      </c>
      <c r="F304" s="24">
        <v>41628</v>
      </c>
      <c r="G304" s="30" t="str">
        <f t="shared" si="131"/>
        <v>2013.12</v>
      </c>
      <c r="H304" s="7" t="str">
        <f t="shared" si="132"/>
        <v>Já Pago</v>
      </c>
      <c r="I304" s="24">
        <v>41628</v>
      </c>
      <c r="J304" s="29" t="str">
        <f t="shared" si="133"/>
        <v>2013.12</v>
      </c>
      <c r="K304" s="8" t="s">
        <v>17</v>
      </c>
      <c r="L304" s="9" t="s">
        <v>454</v>
      </c>
      <c r="M304" s="9" t="s">
        <v>455</v>
      </c>
      <c r="N304" s="10" t="s">
        <v>456</v>
      </c>
      <c r="O304" s="11">
        <v>2</v>
      </c>
      <c r="P304" s="11" t="s">
        <v>80</v>
      </c>
      <c r="Q304" s="6" t="s">
        <v>456</v>
      </c>
      <c r="R304" s="12">
        <v>9</v>
      </c>
      <c r="S304" s="12">
        <f t="shared" si="134"/>
        <v>18</v>
      </c>
    </row>
    <row r="305" spans="1:19" x14ac:dyDescent="0.2">
      <c r="A305" s="6" t="s">
        <v>488</v>
      </c>
      <c r="B305" s="70" t="s">
        <v>499</v>
      </c>
      <c r="C305" s="24">
        <v>41628</v>
      </c>
      <c r="D305" s="24">
        <v>41628</v>
      </c>
      <c r="E305" s="7" t="str">
        <f t="shared" si="130"/>
        <v>Já Entregue</v>
      </c>
      <c r="F305" s="24">
        <v>41628</v>
      </c>
      <c r="G305" s="30" t="str">
        <f t="shared" si="131"/>
        <v>2013.12</v>
      </c>
      <c r="H305" s="7" t="str">
        <f t="shared" si="132"/>
        <v>Já Pago</v>
      </c>
      <c r="I305" s="24">
        <v>41628</v>
      </c>
      <c r="J305" s="29" t="str">
        <f t="shared" si="133"/>
        <v>2013.12</v>
      </c>
      <c r="K305" s="8" t="s">
        <v>17</v>
      </c>
      <c r="L305" s="9" t="s">
        <v>18</v>
      </c>
      <c r="M305" s="9" t="s">
        <v>215</v>
      </c>
      <c r="N305" s="10" t="s">
        <v>500</v>
      </c>
      <c r="O305" s="11">
        <v>1</v>
      </c>
      <c r="P305" s="11" t="s">
        <v>80</v>
      </c>
      <c r="Q305" s="6" t="s">
        <v>501</v>
      </c>
      <c r="R305" s="12">
        <v>2</v>
      </c>
      <c r="S305" s="12">
        <f t="shared" si="134"/>
        <v>2</v>
      </c>
    </row>
    <row r="306" spans="1:19" x14ac:dyDescent="0.2">
      <c r="A306" s="6" t="s">
        <v>488</v>
      </c>
      <c r="B306" s="70" t="s">
        <v>499</v>
      </c>
      <c r="C306" s="24">
        <v>41628</v>
      </c>
      <c r="D306" s="24">
        <v>41628</v>
      </c>
      <c r="E306" s="7" t="str">
        <f t="shared" si="130"/>
        <v>Já Entregue</v>
      </c>
      <c r="F306" s="24">
        <v>41628</v>
      </c>
      <c r="G306" s="30" t="str">
        <f t="shared" si="131"/>
        <v>2013.12</v>
      </c>
      <c r="H306" s="7" t="str">
        <f t="shared" si="132"/>
        <v>Já Pago</v>
      </c>
      <c r="I306" s="24">
        <v>41628</v>
      </c>
      <c r="J306" s="29" t="str">
        <f t="shared" si="133"/>
        <v>2013.12</v>
      </c>
      <c r="K306" s="8" t="s">
        <v>17</v>
      </c>
      <c r="L306" s="9" t="s">
        <v>454</v>
      </c>
      <c r="M306" s="9" t="s">
        <v>455</v>
      </c>
      <c r="N306" s="10" t="s">
        <v>456</v>
      </c>
      <c r="O306" s="11">
        <v>5</v>
      </c>
      <c r="P306" s="11" t="s">
        <v>62</v>
      </c>
      <c r="Q306" s="6" t="s">
        <v>456</v>
      </c>
      <c r="R306" s="12">
        <v>8</v>
      </c>
      <c r="S306" s="12">
        <f t="shared" si="134"/>
        <v>40</v>
      </c>
    </row>
    <row r="307" spans="1:19" x14ac:dyDescent="0.2">
      <c r="A307" s="6" t="s">
        <v>534</v>
      </c>
      <c r="B307" s="70" t="s">
        <v>499</v>
      </c>
      <c r="C307" s="24">
        <v>41628</v>
      </c>
      <c r="D307" s="24">
        <v>41628</v>
      </c>
      <c r="E307" s="7" t="str">
        <f t="shared" si="130"/>
        <v>Já Entregue</v>
      </c>
      <c r="F307" s="24">
        <v>41628</v>
      </c>
      <c r="G307" s="30" t="str">
        <f t="shared" si="131"/>
        <v>2013.12</v>
      </c>
      <c r="H307" s="7" t="str">
        <f t="shared" si="132"/>
        <v>Já Pago</v>
      </c>
      <c r="I307" s="24">
        <v>41628</v>
      </c>
      <c r="J307" s="29" t="str">
        <f t="shared" si="133"/>
        <v>2013.12</v>
      </c>
      <c r="K307" s="8" t="s">
        <v>17</v>
      </c>
      <c r="L307" s="9" t="s">
        <v>110</v>
      </c>
      <c r="M307" s="9" t="s">
        <v>485</v>
      </c>
      <c r="N307" s="10" t="s">
        <v>535</v>
      </c>
      <c r="O307" s="11">
        <v>32</v>
      </c>
      <c r="P307" s="11" t="s">
        <v>32</v>
      </c>
      <c r="Q307" s="6" t="s">
        <v>536</v>
      </c>
      <c r="R307" s="12">
        <v>5.5</v>
      </c>
      <c r="S307" s="12">
        <f t="shared" si="134"/>
        <v>176</v>
      </c>
    </row>
    <row r="308" spans="1:19" x14ac:dyDescent="0.2">
      <c r="A308" s="6" t="s">
        <v>534</v>
      </c>
      <c r="B308" s="70" t="s">
        <v>499</v>
      </c>
      <c r="C308" s="24">
        <v>41628</v>
      </c>
      <c r="D308" s="24">
        <v>41628</v>
      </c>
      <c r="E308" s="7" t="str">
        <f t="shared" ref="E308" si="145">IF(D308="","Falta Entregar","Já Entregue")</f>
        <v>Já Entregue</v>
      </c>
      <c r="F308" s="24">
        <v>41628</v>
      </c>
      <c r="G308" s="30" t="str">
        <f t="shared" ref="G308" si="146">IF(F308="","Não Pago",CONCATENATE(YEAR(F308),".",IF(MONTH(F308)&gt;9,MONTH(F308),CONCATENATE("0",MONTH(F308)))))</f>
        <v>2013.12</v>
      </c>
      <c r="H308" s="7" t="str">
        <f t="shared" ref="H308" si="147">IF(F308="","Falta Pagar","Já Pago")</f>
        <v>Já Pago</v>
      </c>
      <c r="I308" s="24">
        <v>41628</v>
      </c>
      <c r="J308" s="29" t="str">
        <f t="shared" ref="J308" si="148">CONCATENATE(YEAR(I308),".",IF(MONTH(I308)&gt;9,MONTH(I308),CONCATENATE("0",MONTH(I308))))</f>
        <v>2013.12</v>
      </c>
      <c r="K308" s="8" t="s">
        <v>17</v>
      </c>
      <c r="L308" s="9" t="s">
        <v>110</v>
      </c>
      <c r="M308" s="9" t="s">
        <v>485</v>
      </c>
      <c r="N308" s="10" t="s">
        <v>486</v>
      </c>
      <c r="O308" s="11">
        <v>1</v>
      </c>
      <c r="P308" s="11" t="s">
        <v>80</v>
      </c>
      <c r="Q308" s="6" t="s">
        <v>486</v>
      </c>
      <c r="R308" s="12">
        <v>16</v>
      </c>
      <c r="S308" s="12">
        <f t="shared" ref="S308" si="149">(R308*O308)</f>
        <v>16</v>
      </c>
    </row>
    <row r="309" spans="1:19" x14ac:dyDescent="0.2">
      <c r="A309" s="6" t="s">
        <v>206</v>
      </c>
      <c r="B309" s="70" t="s">
        <v>522</v>
      </c>
      <c r="C309" s="24">
        <v>41634</v>
      </c>
      <c r="D309" s="24">
        <v>41634</v>
      </c>
      <c r="E309" s="7" t="str">
        <f t="shared" si="130"/>
        <v>Já Entregue</v>
      </c>
      <c r="F309" s="24">
        <v>41634</v>
      </c>
      <c r="G309" s="30" t="str">
        <f t="shared" si="131"/>
        <v>2013.12</v>
      </c>
      <c r="H309" s="7" t="str">
        <f t="shared" si="132"/>
        <v>Já Pago</v>
      </c>
      <c r="I309" s="24">
        <v>41634</v>
      </c>
      <c r="J309" s="29" t="str">
        <f t="shared" si="133"/>
        <v>2013.12</v>
      </c>
      <c r="K309" s="8" t="s">
        <v>17</v>
      </c>
      <c r="L309" s="9" t="s">
        <v>454</v>
      </c>
      <c r="M309" s="9" t="s">
        <v>509</v>
      </c>
      <c r="N309" s="10" t="s">
        <v>510</v>
      </c>
      <c r="O309" s="11">
        <v>5</v>
      </c>
      <c r="P309" s="11" t="s">
        <v>62</v>
      </c>
      <c r="Q309" s="6" t="s">
        <v>510</v>
      </c>
      <c r="R309" s="12">
        <v>2.5</v>
      </c>
      <c r="S309" s="12">
        <f t="shared" si="134"/>
        <v>12.5</v>
      </c>
    </row>
    <row r="310" spans="1:19" x14ac:dyDescent="0.2">
      <c r="A310" s="6" t="s">
        <v>343</v>
      </c>
      <c r="B310" s="70" t="s">
        <v>441</v>
      </c>
      <c r="C310" s="24">
        <v>41635</v>
      </c>
      <c r="D310" s="24">
        <v>41635</v>
      </c>
      <c r="E310" s="7" t="str">
        <f t="shared" si="130"/>
        <v>Já Entregue</v>
      </c>
      <c r="F310" s="24">
        <v>41635</v>
      </c>
      <c r="G310" s="30" t="str">
        <f t="shared" si="131"/>
        <v>2013.12</v>
      </c>
      <c r="H310" s="7" t="str">
        <f t="shared" si="132"/>
        <v>Já Pago</v>
      </c>
      <c r="I310" s="24">
        <v>41635</v>
      </c>
      <c r="J310" s="29" t="str">
        <f t="shared" si="133"/>
        <v>2013.12</v>
      </c>
      <c r="K310" s="8" t="s">
        <v>17</v>
      </c>
      <c r="L310" s="9" t="s">
        <v>169</v>
      </c>
      <c r="M310" s="9" t="s">
        <v>224</v>
      </c>
      <c r="N310" s="10" t="s">
        <v>229</v>
      </c>
      <c r="O310" s="11">
        <v>1</v>
      </c>
      <c r="P310" s="11" t="s">
        <v>80</v>
      </c>
      <c r="Q310" s="6" t="s">
        <v>229</v>
      </c>
      <c r="R310" s="12">
        <v>3</v>
      </c>
      <c r="S310" s="12">
        <f t="shared" si="134"/>
        <v>3</v>
      </c>
    </row>
    <row r="311" spans="1:19" x14ac:dyDescent="0.2">
      <c r="A311" s="6"/>
      <c r="B311" s="70"/>
      <c r="C311" s="24"/>
      <c r="D311" s="24"/>
      <c r="E311" s="7"/>
      <c r="F311" s="24"/>
      <c r="G311" s="30"/>
      <c r="H311" s="7"/>
      <c r="I311" s="24"/>
      <c r="J311" s="29"/>
      <c r="K311" s="8"/>
      <c r="L311" s="9"/>
      <c r="M311" s="9"/>
      <c r="N311" s="10"/>
      <c r="O311" s="11"/>
      <c r="P311" s="11"/>
      <c r="Q311" s="6"/>
      <c r="R311" s="12"/>
      <c r="S311" s="12"/>
    </row>
    <row r="312" spans="1:19" x14ac:dyDescent="0.2">
      <c r="A312" s="6" t="s">
        <v>507</v>
      </c>
      <c r="B312" s="70" t="s">
        <v>508</v>
      </c>
      <c r="C312" s="24">
        <v>41643</v>
      </c>
      <c r="D312" s="24">
        <v>41643</v>
      </c>
      <c r="E312" s="7" t="str">
        <f t="shared" ref="E312:E325" si="150">IF(D312="","Falta Entregar","Já Entregue")</f>
        <v>Já Entregue</v>
      </c>
      <c r="F312" s="24">
        <v>41643</v>
      </c>
      <c r="G312" s="30" t="str">
        <f t="shared" ref="G312:G325" si="151">IF(F312="","Não Pago",CONCATENATE(YEAR(F312),".",IF(MONTH(F312)&gt;9,MONTH(F312),CONCATENATE("0",MONTH(F312)))))</f>
        <v>2014.01</v>
      </c>
      <c r="H312" s="7" t="str">
        <f t="shared" ref="H312:H325" si="152">IF(F312="","Falta Pagar","Já Pago")</f>
        <v>Já Pago</v>
      </c>
      <c r="I312" s="24">
        <v>41643</v>
      </c>
      <c r="J312" s="29" t="str">
        <f t="shared" ref="J312:J325" si="153">CONCATENATE(YEAR(I312),".",IF(MONTH(I312)&gt;9,MONTH(I312),CONCATENATE("0",MONTH(I312))))</f>
        <v>2014.01</v>
      </c>
      <c r="K312" s="8" t="s">
        <v>17</v>
      </c>
      <c r="L312" s="9" t="s">
        <v>169</v>
      </c>
      <c r="M312" s="9" t="s">
        <v>224</v>
      </c>
      <c r="N312" s="10" t="s">
        <v>524</v>
      </c>
      <c r="O312" s="11">
        <v>2</v>
      </c>
      <c r="P312" s="11" t="s">
        <v>32</v>
      </c>
      <c r="Q312" s="6" t="s">
        <v>524</v>
      </c>
      <c r="R312" s="12">
        <v>12</v>
      </c>
      <c r="S312" s="12">
        <f t="shared" ref="S312:S325" si="154">(R312*O312)</f>
        <v>24</v>
      </c>
    </row>
    <row r="313" spans="1:19" x14ac:dyDescent="0.2">
      <c r="A313" s="6" t="s">
        <v>507</v>
      </c>
      <c r="B313" s="70" t="s">
        <v>508</v>
      </c>
      <c r="C313" s="24">
        <v>41643</v>
      </c>
      <c r="D313" s="24">
        <v>41643</v>
      </c>
      <c r="E313" s="7" t="str">
        <f t="shared" si="150"/>
        <v>Já Entregue</v>
      </c>
      <c r="F313" s="24">
        <v>41643</v>
      </c>
      <c r="G313" s="30" t="str">
        <f t="shared" si="151"/>
        <v>2014.01</v>
      </c>
      <c r="H313" s="7" t="str">
        <f t="shared" si="152"/>
        <v>Já Pago</v>
      </c>
      <c r="I313" s="24">
        <v>41643</v>
      </c>
      <c r="J313" s="29" t="str">
        <f t="shared" si="153"/>
        <v>2014.01</v>
      </c>
      <c r="K313" s="8" t="s">
        <v>17</v>
      </c>
      <c r="L313" s="9" t="s">
        <v>70</v>
      </c>
      <c r="M313" s="9" t="s">
        <v>297</v>
      </c>
      <c r="N313" s="10" t="s">
        <v>298</v>
      </c>
      <c r="O313" s="11">
        <v>1</v>
      </c>
      <c r="P313" s="11" t="s">
        <v>32</v>
      </c>
      <c r="Q313" s="6" t="s">
        <v>298</v>
      </c>
      <c r="R313" s="12">
        <v>4</v>
      </c>
      <c r="S313" s="12">
        <f t="shared" si="154"/>
        <v>4</v>
      </c>
    </row>
    <row r="314" spans="1:19" x14ac:dyDescent="0.2">
      <c r="A314" s="6" t="s">
        <v>507</v>
      </c>
      <c r="B314" s="70" t="s">
        <v>508</v>
      </c>
      <c r="C314" s="24">
        <v>41643</v>
      </c>
      <c r="D314" s="24">
        <v>41643</v>
      </c>
      <c r="E314" s="7" t="str">
        <f t="shared" si="150"/>
        <v>Já Entregue</v>
      </c>
      <c r="F314" s="24">
        <v>41643</v>
      </c>
      <c r="G314" s="30" t="str">
        <f t="shared" si="151"/>
        <v>2014.01</v>
      </c>
      <c r="H314" s="7" t="str">
        <f t="shared" si="152"/>
        <v>Já Pago</v>
      </c>
      <c r="I314" s="24">
        <v>41643</v>
      </c>
      <c r="J314" s="29" t="str">
        <f t="shared" si="153"/>
        <v>2014.01</v>
      </c>
      <c r="K314" s="8" t="s">
        <v>17</v>
      </c>
      <c r="L314" s="9" t="s">
        <v>169</v>
      </c>
      <c r="M314" s="9" t="s">
        <v>224</v>
      </c>
      <c r="N314" s="10" t="s">
        <v>526</v>
      </c>
      <c r="O314" s="11">
        <v>1</v>
      </c>
      <c r="P314" s="11" t="s">
        <v>80</v>
      </c>
      <c r="Q314" s="6" t="s">
        <v>526</v>
      </c>
      <c r="R314" s="12">
        <v>7</v>
      </c>
      <c r="S314" s="12">
        <f t="shared" si="154"/>
        <v>7</v>
      </c>
    </row>
    <row r="315" spans="1:19" x14ac:dyDescent="0.2">
      <c r="A315" s="6" t="s">
        <v>488</v>
      </c>
      <c r="B315" s="70" t="s">
        <v>508</v>
      </c>
      <c r="C315" s="24">
        <v>41643</v>
      </c>
      <c r="D315" s="24">
        <v>41643</v>
      </c>
      <c r="E315" s="7" t="str">
        <f t="shared" si="150"/>
        <v>Já Entregue</v>
      </c>
      <c r="F315" s="24">
        <v>41643</v>
      </c>
      <c r="G315" s="30" t="str">
        <f t="shared" si="151"/>
        <v>2014.01</v>
      </c>
      <c r="H315" s="7" t="str">
        <f t="shared" si="152"/>
        <v>Já Pago</v>
      </c>
      <c r="I315" s="24">
        <v>41643</v>
      </c>
      <c r="J315" s="29" t="str">
        <f t="shared" si="153"/>
        <v>2014.01</v>
      </c>
      <c r="K315" s="8" t="s">
        <v>17</v>
      </c>
      <c r="L315" s="9" t="s">
        <v>169</v>
      </c>
      <c r="M315" s="9" t="s">
        <v>278</v>
      </c>
      <c r="N315" s="10" t="s">
        <v>403</v>
      </c>
      <c r="O315" s="11">
        <v>1</v>
      </c>
      <c r="P315" s="11" t="s">
        <v>32</v>
      </c>
      <c r="Q315" s="6" t="s">
        <v>403</v>
      </c>
      <c r="R315" s="12">
        <v>14.5</v>
      </c>
      <c r="S315" s="12">
        <f t="shared" si="154"/>
        <v>14.5</v>
      </c>
    </row>
    <row r="316" spans="1:19" x14ac:dyDescent="0.2">
      <c r="A316" s="6" t="s">
        <v>488</v>
      </c>
      <c r="B316" s="70" t="s">
        <v>508</v>
      </c>
      <c r="C316" s="24">
        <v>41643</v>
      </c>
      <c r="D316" s="24">
        <v>41643</v>
      </c>
      <c r="E316" s="7" t="str">
        <f t="shared" si="150"/>
        <v>Já Entregue</v>
      </c>
      <c r="F316" s="24">
        <v>41643</v>
      </c>
      <c r="G316" s="30" t="str">
        <f t="shared" si="151"/>
        <v>2014.01</v>
      </c>
      <c r="H316" s="7" t="str">
        <f t="shared" si="152"/>
        <v>Já Pago</v>
      </c>
      <c r="I316" s="24">
        <v>41643</v>
      </c>
      <c r="J316" s="29" t="str">
        <f t="shared" si="153"/>
        <v>2014.01</v>
      </c>
      <c r="K316" s="8" t="s">
        <v>17</v>
      </c>
      <c r="L316" s="9" t="s">
        <v>169</v>
      </c>
      <c r="M316" s="9" t="s">
        <v>278</v>
      </c>
      <c r="N316" s="10" t="s">
        <v>171</v>
      </c>
      <c r="O316" s="11">
        <v>1</v>
      </c>
      <c r="P316" s="11" t="s">
        <v>32</v>
      </c>
      <c r="Q316" s="6" t="s">
        <v>171</v>
      </c>
      <c r="R316" s="12">
        <v>10.5</v>
      </c>
      <c r="S316" s="12">
        <f t="shared" si="154"/>
        <v>10.5</v>
      </c>
    </row>
    <row r="317" spans="1:19" x14ac:dyDescent="0.2">
      <c r="A317" s="6" t="s">
        <v>488</v>
      </c>
      <c r="B317" s="70" t="s">
        <v>508</v>
      </c>
      <c r="C317" s="24">
        <v>41643</v>
      </c>
      <c r="D317" s="24">
        <v>41651</v>
      </c>
      <c r="E317" s="7" t="str">
        <f t="shared" si="150"/>
        <v>Já Entregue</v>
      </c>
      <c r="F317" s="24">
        <v>41643</v>
      </c>
      <c r="G317" s="30" t="str">
        <f t="shared" si="151"/>
        <v>2014.01</v>
      </c>
      <c r="H317" s="7" t="str">
        <f t="shared" si="152"/>
        <v>Já Pago</v>
      </c>
      <c r="I317" s="24">
        <v>41643</v>
      </c>
      <c r="J317" s="29" t="str">
        <f t="shared" si="153"/>
        <v>2014.01</v>
      </c>
      <c r="K317" s="8" t="s">
        <v>17</v>
      </c>
      <c r="L317" s="9" t="s">
        <v>169</v>
      </c>
      <c r="M317" s="9" t="s">
        <v>278</v>
      </c>
      <c r="N317" s="10" t="s">
        <v>378</v>
      </c>
      <c r="O317" s="11">
        <v>1</v>
      </c>
      <c r="P317" s="11" t="s">
        <v>32</v>
      </c>
      <c r="Q317" s="6" t="s">
        <v>378</v>
      </c>
      <c r="R317" s="12">
        <v>4</v>
      </c>
      <c r="S317" s="12">
        <f t="shared" si="154"/>
        <v>4</v>
      </c>
    </row>
    <row r="318" spans="1:19" x14ac:dyDescent="0.2">
      <c r="A318" s="6" t="s">
        <v>540</v>
      </c>
      <c r="B318" s="70" t="s">
        <v>541</v>
      </c>
      <c r="C318" s="24">
        <v>41648</v>
      </c>
      <c r="D318" s="24">
        <v>41648</v>
      </c>
      <c r="E318" s="7" t="str">
        <f t="shared" si="150"/>
        <v>Já Entregue</v>
      </c>
      <c r="F318" s="24">
        <v>41648</v>
      </c>
      <c r="G318" s="30" t="str">
        <f t="shared" si="151"/>
        <v>2014.01</v>
      </c>
      <c r="H318" s="7" t="str">
        <f t="shared" si="152"/>
        <v>Já Pago</v>
      </c>
      <c r="I318" s="24">
        <v>41648</v>
      </c>
      <c r="J318" s="29" t="str">
        <f t="shared" si="153"/>
        <v>2014.01</v>
      </c>
      <c r="K318" s="8" t="s">
        <v>17</v>
      </c>
      <c r="L318" s="9" t="s">
        <v>110</v>
      </c>
      <c r="M318" s="9" t="s">
        <v>497</v>
      </c>
      <c r="N318" s="10" t="s">
        <v>498</v>
      </c>
      <c r="O318" s="11">
        <v>6</v>
      </c>
      <c r="P318" s="11" t="s">
        <v>32</v>
      </c>
      <c r="Q318" s="6" t="s">
        <v>498</v>
      </c>
      <c r="R318" s="12">
        <v>4</v>
      </c>
      <c r="S318" s="12">
        <f t="shared" si="154"/>
        <v>24</v>
      </c>
    </row>
    <row r="319" spans="1:19" x14ac:dyDescent="0.2">
      <c r="A319" s="6" t="s">
        <v>540</v>
      </c>
      <c r="B319" s="70" t="s">
        <v>541</v>
      </c>
      <c r="C319" s="24">
        <v>41648</v>
      </c>
      <c r="D319" s="24">
        <v>41648</v>
      </c>
      <c r="E319" s="7" t="str">
        <f t="shared" si="150"/>
        <v>Já Entregue</v>
      </c>
      <c r="F319" s="24">
        <v>41648</v>
      </c>
      <c r="G319" s="30" t="str">
        <f t="shared" si="151"/>
        <v>2014.01</v>
      </c>
      <c r="H319" s="7" t="str">
        <f t="shared" si="152"/>
        <v>Já Pago</v>
      </c>
      <c r="I319" s="24">
        <v>41648</v>
      </c>
      <c r="J319" s="29" t="str">
        <f t="shared" si="153"/>
        <v>2014.01</v>
      </c>
      <c r="K319" s="8" t="s">
        <v>17</v>
      </c>
      <c r="L319" s="9" t="s">
        <v>446</v>
      </c>
      <c r="M319" s="9" t="s">
        <v>542</v>
      </c>
      <c r="N319" s="10" t="s">
        <v>543</v>
      </c>
      <c r="O319" s="11">
        <v>1</v>
      </c>
      <c r="P319" s="11" t="s">
        <v>32</v>
      </c>
      <c r="Q319" s="6" t="s">
        <v>543</v>
      </c>
      <c r="R319" s="12">
        <v>11.4</v>
      </c>
      <c r="S319" s="12">
        <f t="shared" si="154"/>
        <v>11.4</v>
      </c>
    </row>
    <row r="320" spans="1:19" x14ac:dyDescent="0.2">
      <c r="A320" s="6" t="s">
        <v>540</v>
      </c>
      <c r="B320" s="70" t="s">
        <v>541</v>
      </c>
      <c r="C320" s="24">
        <v>41648</v>
      </c>
      <c r="D320" s="24">
        <v>41648</v>
      </c>
      <c r="E320" s="7" t="str">
        <f t="shared" si="150"/>
        <v>Já Entregue</v>
      </c>
      <c r="F320" s="24">
        <v>41648</v>
      </c>
      <c r="G320" s="30" t="str">
        <f t="shared" si="151"/>
        <v>2014.01</v>
      </c>
      <c r="H320" s="7" t="str">
        <f t="shared" si="152"/>
        <v>Já Pago</v>
      </c>
      <c r="I320" s="24">
        <v>41648</v>
      </c>
      <c r="J320" s="29" t="str">
        <f t="shared" si="153"/>
        <v>2014.01</v>
      </c>
      <c r="K320" s="8" t="s">
        <v>17</v>
      </c>
      <c r="L320" s="9" t="s">
        <v>110</v>
      </c>
      <c r="M320" s="9" t="s">
        <v>544</v>
      </c>
      <c r="N320" s="10" t="s">
        <v>260</v>
      </c>
      <c r="O320" s="11">
        <v>1</v>
      </c>
      <c r="P320" s="11" t="s">
        <v>32</v>
      </c>
      <c r="Q320" s="6" t="s">
        <v>260</v>
      </c>
      <c r="R320" s="12">
        <v>1.4</v>
      </c>
      <c r="S320" s="12">
        <f t="shared" si="154"/>
        <v>1.4</v>
      </c>
    </row>
    <row r="321" spans="1:19" x14ac:dyDescent="0.2">
      <c r="A321" s="6" t="s">
        <v>540</v>
      </c>
      <c r="B321" s="70" t="s">
        <v>541</v>
      </c>
      <c r="C321" s="24">
        <v>41648</v>
      </c>
      <c r="D321" s="24">
        <v>41648</v>
      </c>
      <c r="E321" s="7" t="str">
        <f t="shared" si="150"/>
        <v>Já Entregue</v>
      </c>
      <c r="F321" s="24">
        <v>41648</v>
      </c>
      <c r="G321" s="30" t="str">
        <f t="shared" si="151"/>
        <v>2014.01</v>
      </c>
      <c r="H321" s="7" t="str">
        <f t="shared" si="152"/>
        <v>Já Pago</v>
      </c>
      <c r="I321" s="24">
        <v>41648</v>
      </c>
      <c r="J321" s="29" t="str">
        <f t="shared" si="153"/>
        <v>2014.01</v>
      </c>
      <c r="K321" s="8" t="s">
        <v>17</v>
      </c>
      <c r="L321" s="9" t="s">
        <v>110</v>
      </c>
      <c r="M321" s="9" t="s">
        <v>495</v>
      </c>
      <c r="N321" s="10" t="s">
        <v>496</v>
      </c>
      <c r="O321" s="11">
        <v>5</v>
      </c>
      <c r="P321" s="11" t="s">
        <v>80</v>
      </c>
      <c r="Q321" s="6" t="s">
        <v>496</v>
      </c>
      <c r="R321" s="12">
        <v>5.4</v>
      </c>
      <c r="S321" s="12">
        <f t="shared" si="154"/>
        <v>27</v>
      </c>
    </row>
    <row r="322" spans="1:19" x14ac:dyDescent="0.2">
      <c r="A322" s="6" t="s">
        <v>507</v>
      </c>
      <c r="B322" s="70" t="s">
        <v>508</v>
      </c>
      <c r="C322" s="24">
        <v>41651</v>
      </c>
      <c r="D322" s="24">
        <v>41651</v>
      </c>
      <c r="E322" s="7" t="str">
        <f t="shared" si="150"/>
        <v>Já Entregue</v>
      </c>
      <c r="F322" s="24">
        <v>41651</v>
      </c>
      <c r="G322" s="30" t="str">
        <f t="shared" si="151"/>
        <v>2014.01</v>
      </c>
      <c r="H322" s="7" t="str">
        <f t="shared" si="152"/>
        <v>Já Pago</v>
      </c>
      <c r="I322" s="24">
        <v>41651</v>
      </c>
      <c r="J322" s="29" t="str">
        <f t="shared" si="153"/>
        <v>2014.01</v>
      </c>
      <c r="K322" s="8" t="s">
        <v>17</v>
      </c>
      <c r="L322" s="9" t="s">
        <v>454</v>
      </c>
      <c r="M322" s="9" t="s">
        <v>509</v>
      </c>
      <c r="N322" s="10" t="s">
        <v>510</v>
      </c>
      <c r="O322" s="11">
        <v>3</v>
      </c>
      <c r="P322" s="11" t="s">
        <v>62</v>
      </c>
      <c r="Q322" s="6" t="s">
        <v>510</v>
      </c>
      <c r="R322" s="12">
        <v>2</v>
      </c>
      <c r="S322" s="12">
        <f t="shared" si="154"/>
        <v>6</v>
      </c>
    </row>
    <row r="323" spans="1:19" x14ac:dyDescent="0.2">
      <c r="A323" s="6" t="s">
        <v>507</v>
      </c>
      <c r="B323" s="70" t="s">
        <v>508</v>
      </c>
      <c r="C323" s="24">
        <v>41651</v>
      </c>
      <c r="D323" s="24">
        <v>41651</v>
      </c>
      <c r="E323" s="7" t="str">
        <f t="shared" si="150"/>
        <v>Já Entregue</v>
      </c>
      <c r="F323" s="24">
        <v>41651</v>
      </c>
      <c r="G323" s="30" t="str">
        <f t="shared" si="151"/>
        <v>2014.01</v>
      </c>
      <c r="H323" s="7" t="str">
        <f t="shared" si="152"/>
        <v>Já Pago</v>
      </c>
      <c r="I323" s="24">
        <v>41651</v>
      </c>
      <c r="J323" s="29" t="str">
        <f t="shared" si="153"/>
        <v>2014.01</v>
      </c>
      <c r="K323" s="8" t="s">
        <v>17</v>
      </c>
      <c r="L323" s="9" t="s">
        <v>18</v>
      </c>
      <c r="M323" s="9" t="s">
        <v>509</v>
      </c>
      <c r="N323" s="10" t="s">
        <v>510</v>
      </c>
      <c r="O323" s="11">
        <v>10</v>
      </c>
      <c r="P323" s="11" t="s">
        <v>217</v>
      </c>
      <c r="Q323" s="6" t="s">
        <v>368</v>
      </c>
      <c r="R323" s="12">
        <v>1</v>
      </c>
      <c r="S323" s="12">
        <f t="shared" si="154"/>
        <v>10</v>
      </c>
    </row>
    <row r="324" spans="1:19" x14ac:dyDescent="0.2">
      <c r="A324" s="6" t="s">
        <v>511</v>
      </c>
      <c r="B324" s="70" t="s">
        <v>512</v>
      </c>
      <c r="C324" s="24">
        <v>41654</v>
      </c>
      <c r="D324" s="24">
        <v>41654</v>
      </c>
      <c r="E324" s="7" t="str">
        <f t="shared" si="150"/>
        <v>Já Entregue</v>
      </c>
      <c r="F324" s="24">
        <v>41654</v>
      </c>
      <c r="G324" s="30" t="str">
        <f t="shared" si="151"/>
        <v>2014.01</v>
      </c>
      <c r="H324" s="7" t="str">
        <f t="shared" si="152"/>
        <v>Já Pago</v>
      </c>
      <c r="I324" s="25">
        <v>41654</v>
      </c>
      <c r="J324" s="29" t="str">
        <f t="shared" si="153"/>
        <v>2014.01</v>
      </c>
      <c r="K324" s="8" t="s">
        <v>17</v>
      </c>
      <c r="L324" s="9" t="s">
        <v>110</v>
      </c>
      <c r="M324" s="9" t="s">
        <v>485</v>
      </c>
      <c r="N324" s="10" t="s">
        <v>513</v>
      </c>
      <c r="O324" s="11">
        <v>1</v>
      </c>
      <c r="P324" s="11" t="s">
        <v>32</v>
      </c>
      <c r="Q324" s="10" t="s">
        <v>514</v>
      </c>
      <c r="R324" s="12">
        <v>131.24</v>
      </c>
      <c r="S324" s="12">
        <f t="shared" si="154"/>
        <v>131.24</v>
      </c>
    </row>
    <row r="325" spans="1:19" x14ac:dyDescent="0.2">
      <c r="A325" s="6" t="s">
        <v>511</v>
      </c>
      <c r="B325" s="70" t="s">
        <v>519</v>
      </c>
      <c r="C325" s="24">
        <v>41655</v>
      </c>
      <c r="D325" s="24">
        <v>41655</v>
      </c>
      <c r="E325" s="7" t="str">
        <f t="shared" si="150"/>
        <v>Já Entregue</v>
      </c>
      <c r="F325" s="24">
        <v>41655</v>
      </c>
      <c r="G325" s="30" t="str">
        <f t="shared" si="151"/>
        <v>2014.01</v>
      </c>
      <c r="H325" s="7" t="str">
        <f t="shared" si="152"/>
        <v>Já Pago</v>
      </c>
      <c r="I325" s="24">
        <v>41655</v>
      </c>
      <c r="J325" s="29" t="str">
        <f t="shared" si="153"/>
        <v>2014.01</v>
      </c>
      <c r="K325" s="8" t="s">
        <v>17</v>
      </c>
      <c r="L325" s="9" t="s">
        <v>110</v>
      </c>
      <c r="M325" s="9" t="s">
        <v>485</v>
      </c>
      <c r="N325" s="10" t="s">
        <v>486</v>
      </c>
      <c r="O325" s="11">
        <v>1</v>
      </c>
      <c r="P325" s="11" t="s">
        <v>32</v>
      </c>
      <c r="Q325" s="10" t="s">
        <v>521</v>
      </c>
      <c r="R325" s="12">
        <v>16</v>
      </c>
      <c r="S325" s="12">
        <f t="shared" si="154"/>
        <v>16</v>
      </c>
    </row>
    <row r="326" spans="1:19" x14ac:dyDescent="0.2">
      <c r="A326" s="6"/>
      <c r="B326" s="70"/>
      <c r="C326" s="24"/>
      <c r="D326" s="24"/>
      <c r="E326" s="7"/>
      <c r="F326" s="24"/>
      <c r="G326" s="30"/>
      <c r="H326" s="7"/>
      <c r="I326" s="25"/>
      <c r="J326" s="29"/>
      <c r="K326" s="8"/>
      <c r="L326" s="9"/>
      <c r="M326" s="9"/>
      <c r="N326" s="10"/>
      <c r="O326" s="11"/>
      <c r="P326" s="11"/>
      <c r="Q326" s="10"/>
      <c r="R326" s="12"/>
      <c r="S326" s="12"/>
    </row>
    <row r="327" spans="1:19" x14ac:dyDescent="0.2">
      <c r="A327" s="6" t="s">
        <v>737</v>
      </c>
      <c r="B327" s="70"/>
      <c r="C327" s="24">
        <v>41640</v>
      </c>
      <c r="D327" s="24">
        <v>41640</v>
      </c>
      <c r="E327" s="7" t="str">
        <f t="shared" ref="E327" si="155">IF(D327="","Falta Entregar","Já Entregue")</f>
        <v>Já Entregue</v>
      </c>
      <c r="F327" s="24">
        <v>41640</v>
      </c>
      <c r="G327" s="30" t="str">
        <f t="shared" ref="G327" si="156">IF(F327="","Não Pago",CONCATENATE(YEAR(F327),".",IF(MONTH(F327)&gt;9,MONTH(F327),CONCATENATE("0",MONTH(F327)))))</f>
        <v>2014.01</v>
      </c>
      <c r="H327" s="7" t="str">
        <f t="shared" ref="H327" si="157">IF(F327="","Falta Pagar","Já Pago")</f>
        <v>Já Pago</v>
      </c>
      <c r="I327" s="24">
        <v>41640</v>
      </c>
      <c r="J327" s="29" t="str">
        <f t="shared" ref="J327" si="158">CONCATENATE(YEAR(I327),".",IF(MONTH(I327)&gt;9,MONTH(I327),CONCATENATE("0",MONTH(I327))))</f>
        <v>2014.01</v>
      </c>
      <c r="K327" s="8" t="s">
        <v>26</v>
      </c>
      <c r="L327" s="9" t="s">
        <v>738</v>
      </c>
      <c r="M327" s="9" t="s">
        <v>738</v>
      </c>
      <c r="N327" s="10" t="s">
        <v>739</v>
      </c>
      <c r="O327" s="11">
        <v>1</v>
      </c>
      <c r="P327" s="11" t="s">
        <v>27</v>
      </c>
      <c r="Q327" s="10" t="s">
        <v>740</v>
      </c>
      <c r="R327" s="12">
        <v>202.37</v>
      </c>
      <c r="S327" s="12">
        <f t="shared" ref="S327" si="159">(R327*O327)</f>
        <v>202.37</v>
      </c>
    </row>
    <row r="328" spans="1:19" x14ac:dyDescent="0.2">
      <c r="A328" s="6" t="s">
        <v>741</v>
      </c>
      <c r="B328" s="70"/>
      <c r="C328" s="24">
        <v>41640</v>
      </c>
      <c r="D328" s="24">
        <v>41640</v>
      </c>
      <c r="E328" s="7" t="str">
        <f t="shared" ref="E328" si="160">IF(D328="","Falta Entregar","Já Entregue")</f>
        <v>Já Entregue</v>
      </c>
      <c r="F328" s="24">
        <v>41640</v>
      </c>
      <c r="G328" s="30" t="str">
        <f t="shared" ref="G328" si="161">IF(F328="","Não Pago",CONCATENATE(YEAR(F328),".",IF(MONTH(F328)&gt;9,MONTH(F328),CONCATENATE("0",MONTH(F328)))))</f>
        <v>2014.01</v>
      </c>
      <c r="H328" s="7" t="str">
        <f t="shared" ref="H328" si="162">IF(F328="","Falta Pagar","Já Pago")</f>
        <v>Já Pago</v>
      </c>
      <c r="I328" s="24">
        <v>41640</v>
      </c>
      <c r="J328" s="29" t="str">
        <f t="shared" ref="J328" si="163">CONCATENATE(YEAR(I328),".",IF(MONTH(I328)&gt;9,MONTH(I328),CONCATENATE("0",MONTH(I328))))</f>
        <v>2014.01</v>
      </c>
      <c r="K328" s="8" t="s">
        <v>25</v>
      </c>
      <c r="L328" s="9" t="s">
        <v>25</v>
      </c>
      <c r="M328" s="9" t="s">
        <v>25</v>
      </c>
      <c r="N328" s="10" t="s">
        <v>766</v>
      </c>
      <c r="O328" s="11">
        <v>1</v>
      </c>
      <c r="P328" s="11" t="s">
        <v>27</v>
      </c>
      <c r="Q328" s="10" t="s">
        <v>767</v>
      </c>
      <c r="R328" s="12">
        <v>1500</v>
      </c>
      <c r="S328" s="12">
        <f t="shared" ref="S328" si="164">(R328*O328)</f>
        <v>1500</v>
      </c>
    </row>
    <row r="329" spans="1:19" x14ac:dyDescent="0.2">
      <c r="A329" s="6" t="s">
        <v>485</v>
      </c>
      <c r="B329" s="70"/>
      <c r="C329" s="24">
        <v>41640</v>
      </c>
      <c r="D329" s="24">
        <v>41640</v>
      </c>
      <c r="E329" s="7" t="str">
        <f t="shared" ref="E329" si="165">IF(D329="","Falta Entregar","Já Entregue")</f>
        <v>Já Entregue</v>
      </c>
      <c r="F329" s="24">
        <v>41640</v>
      </c>
      <c r="G329" s="30" t="str">
        <f t="shared" ref="G329" si="166">IF(F329="","Não Pago",CONCATENATE(YEAR(F329),".",IF(MONTH(F329)&gt;9,MONTH(F329),CONCATENATE("0",MONTH(F329)))))</f>
        <v>2014.01</v>
      </c>
      <c r="H329" s="7" t="str">
        <f t="shared" ref="H329" si="167">IF(F329="","Falta Pagar","Já Pago")</f>
        <v>Já Pago</v>
      </c>
      <c r="I329" s="24">
        <v>41640</v>
      </c>
      <c r="J329" s="29" t="str">
        <f t="shared" ref="J329" si="168">CONCATENATE(YEAR(I329),".",IF(MONTH(I329)&gt;9,MONTH(I329),CONCATENATE("0",MONTH(I329))))</f>
        <v>2014.01</v>
      </c>
      <c r="K329" s="8" t="s">
        <v>26</v>
      </c>
      <c r="L329" s="9" t="s">
        <v>110</v>
      </c>
      <c r="M329" s="9" t="s">
        <v>110</v>
      </c>
      <c r="N329" s="10" t="s">
        <v>743</v>
      </c>
      <c r="O329" s="11">
        <v>1</v>
      </c>
      <c r="P329" s="11" t="s">
        <v>27</v>
      </c>
      <c r="Q329" s="10" t="s">
        <v>744</v>
      </c>
      <c r="R329" s="12">
        <v>29.16</v>
      </c>
      <c r="S329" s="12">
        <f t="shared" ref="S329" si="169">(R329*O329)</f>
        <v>29.16</v>
      </c>
    </row>
    <row r="330" spans="1:19" x14ac:dyDescent="0.2">
      <c r="A330" s="6" t="s">
        <v>768</v>
      </c>
      <c r="B330" s="70"/>
      <c r="C330" s="24">
        <v>41640</v>
      </c>
      <c r="D330" s="24">
        <v>41640</v>
      </c>
      <c r="E330" s="7" t="str">
        <f t="shared" ref="E330" si="170">IF(D330="","Falta Entregar","Já Entregue")</f>
        <v>Já Entregue</v>
      </c>
      <c r="F330" s="24">
        <v>41640</v>
      </c>
      <c r="G330" s="30" t="str">
        <f t="shared" ref="G330" si="171">IF(F330="","Não Pago",CONCATENATE(YEAR(F330),".",IF(MONTH(F330)&gt;9,MONTH(F330),CONCATENATE("0",MONTH(F330)))))</f>
        <v>2014.01</v>
      </c>
      <c r="H330" s="7" t="str">
        <f t="shared" ref="H330" si="172">IF(F330="","Falta Pagar","Já Pago")</f>
        <v>Já Pago</v>
      </c>
      <c r="I330" s="24">
        <v>41640</v>
      </c>
      <c r="J330" s="29" t="str">
        <f t="shared" ref="J330" si="173">CONCATENATE(YEAR(I330),".",IF(MONTH(I330)&gt;9,MONTH(I330),CONCATENATE("0",MONTH(I330))))</f>
        <v>2014.01</v>
      </c>
      <c r="K330" s="8" t="s">
        <v>25</v>
      </c>
      <c r="L330" s="9" t="s">
        <v>25</v>
      </c>
      <c r="M330" s="9" t="s">
        <v>25</v>
      </c>
      <c r="N330" s="10" t="s">
        <v>769</v>
      </c>
      <c r="O330" s="11">
        <v>1</v>
      </c>
      <c r="P330" s="11" t="s">
        <v>27</v>
      </c>
      <c r="Q330" s="10" t="s">
        <v>770</v>
      </c>
      <c r="R330" s="12">
        <v>600</v>
      </c>
      <c r="S330" s="12">
        <f t="shared" ref="S330" si="174">(R330*O330)</f>
        <v>600</v>
      </c>
    </row>
    <row r="331" spans="1:19" x14ac:dyDescent="0.2">
      <c r="A331" s="6"/>
      <c r="B331" s="70"/>
      <c r="C331" s="25"/>
      <c r="D331" s="25"/>
      <c r="E331" s="7"/>
      <c r="F331" s="25"/>
      <c r="G331" s="30"/>
      <c r="H331" s="7"/>
      <c r="I331" s="25"/>
      <c r="J331" s="29"/>
      <c r="K331" s="8"/>
      <c r="L331" s="9"/>
      <c r="M331" s="9"/>
      <c r="N331" s="10"/>
      <c r="O331" s="11"/>
      <c r="P331" s="11"/>
      <c r="Q331" s="15"/>
      <c r="R331" s="12"/>
      <c r="S331" s="12"/>
    </row>
    <row r="332" spans="1:19" x14ac:dyDescent="0.2">
      <c r="A332" s="6"/>
      <c r="B332" s="70"/>
      <c r="D332" s="24"/>
      <c r="E332" s="7"/>
      <c r="F332" s="24"/>
      <c r="G332" s="30"/>
      <c r="H332" s="7"/>
      <c r="I332" s="24"/>
      <c r="J332" s="29"/>
      <c r="K332" s="8"/>
      <c r="L332" s="9"/>
      <c r="M332" s="9"/>
      <c r="N332" s="10"/>
      <c r="O332" s="11"/>
      <c r="P332" s="11"/>
      <c r="Q332" s="10"/>
      <c r="R332" s="12"/>
      <c r="S332" s="12"/>
    </row>
    <row r="333" spans="1:19" x14ac:dyDescent="0.2">
      <c r="A333" s="6"/>
      <c r="B333" s="70"/>
      <c r="C333" s="24"/>
      <c r="D333" s="24"/>
      <c r="E333" s="7"/>
      <c r="F333" s="24"/>
      <c r="G333" s="30"/>
      <c r="H333" s="7"/>
      <c r="I333" s="24"/>
      <c r="J333" s="29"/>
      <c r="K333" s="8"/>
      <c r="L333" s="9"/>
      <c r="M333" s="9"/>
      <c r="N333" s="10"/>
      <c r="O333" s="11"/>
      <c r="P333" s="11"/>
      <c r="Q333" s="15"/>
      <c r="R333" s="12"/>
      <c r="S333" s="12"/>
    </row>
    <row r="334" spans="1:19" x14ac:dyDescent="0.2">
      <c r="A334" s="6"/>
      <c r="B334" s="70"/>
      <c r="C334" s="24"/>
      <c r="D334" s="24"/>
      <c r="E334" s="7"/>
      <c r="F334" s="24"/>
      <c r="G334" s="30"/>
      <c r="H334" s="7"/>
      <c r="I334" s="24"/>
      <c r="J334" s="29"/>
      <c r="K334" s="8"/>
      <c r="L334" s="9"/>
      <c r="M334" s="9"/>
      <c r="N334" s="10"/>
      <c r="O334" s="11"/>
      <c r="P334" s="11"/>
      <c r="Q334" s="10"/>
      <c r="R334" s="12"/>
      <c r="S334" s="12"/>
    </row>
    <row r="335" spans="1:19" x14ac:dyDescent="0.2">
      <c r="A335" s="6"/>
      <c r="B335" s="70"/>
      <c r="C335" s="24"/>
      <c r="D335" s="24"/>
      <c r="E335" s="7"/>
      <c r="F335" s="24"/>
      <c r="G335" s="30"/>
      <c r="H335" s="7"/>
      <c r="I335" s="24"/>
      <c r="J335" s="29"/>
      <c r="K335" s="8"/>
      <c r="L335" s="9"/>
      <c r="M335" s="9"/>
      <c r="N335" s="10"/>
      <c r="O335" s="11"/>
      <c r="P335" s="11"/>
      <c r="Q335" s="10"/>
      <c r="R335" s="12"/>
      <c r="S335" s="12"/>
    </row>
    <row r="336" spans="1:19" x14ac:dyDescent="0.2">
      <c r="A336" s="6"/>
      <c r="B336" s="70"/>
      <c r="C336" s="24"/>
      <c r="D336" s="24"/>
      <c r="E336" s="7"/>
      <c r="F336" s="24"/>
      <c r="G336" s="30"/>
      <c r="H336" s="7"/>
      <c r="I336" s="24"/>
      <c r="J336" s="29"/>
      <c r="K336" s="8"/>
      <c r="L336" s="9"/>
      <c r="M336" s="9"/>
      <c r="N336" s="6"/>
      <c r="O336" s="11"/>
      <c r="P336" s="11"/>
      <c r="Q336" s="6"/>
      <c r="R336" s="12"/>
      <c r="S336" s="12"/>
    </row>
    <row r="337" spans="1:19" x14ac:dyDescent="0.2">
      <c r="A337" s="6"/>
      <c r="B337" s="70"/>
      <c r="C337" s="24"/>
      <c r="D337" s="24"/>
      <c r="E337" s="7"/>
      <c r="F337" s="24"/>
      <c r="G337" s="30"/>
      <c r="H337" s="7"/>
      <c r="I337" s="24"/>
      <c r="J337" s="29"/>
      <c r="K337" s="8"/>
      <c r="L337" s="9"/>
      <c r="M337" s="9"/>
      <c r="N337" s="6"/>
      <c r="O337" s="11"/>
      <c r="P337" s="11"/>
      <c r="Q337" s="6"/>
      <c r="R337" s="12"/>
      <c r="S337" s="12"/>
    </row>
    <row r="338" spans="1:19" x14ac:dyDescent="0.2">
      <c r="A338" s="6"/>
      <c r="B338" s="70"/>
      <c r="C338" s="24"/>
      <c r="D338" s="24"/>
      <c r="E338" s="7"/>
      <c r="F338" s="24"/>
      <c r="G338" s="30"/>
      <c r="H338" s="7"/>
      <c r="I338" s="24"/>
      <c r="J338" s="29"/>
      <c r="K338" s="8"/>
      <c r="L338" s="9"/>
      <c r="M338" s="9"/>
      <c r="N338" s="6"/>
      <c r="O338" s="11"/>
      <c r="P338" s="11"/>
      <c r="Q338" s="6"/>
      <c r="R338" s="12"/>
      <c r="S338" s="12"/>
    </row>
    <row r="339" spans="1:19" x14ac:dyDescent="0.2">
      <c r="A339" s="6"/>
      <c r="B339" s="70"/>
      <c r="C339" s="24"/>
      <c r="D339" s="24"/>
      <c r="E339" s="7"/>
      <c r="F339" s="24"/>
      <c r="G339" s="30"/>
      <c r="H339" s="7"/>
      <c r="I339" s="24"/>
      <c r="J339" s="29"/>
      <c r="K339" s="8"/>
      <c r="L339" s="9"/>
      <c r="M339" s="9"/>
      <c r="N339" s="6"/>
      <c r="O339" s="11"/>
      <c r="P339" s="11"/>
      <c r="Q339" s="6"/>
      <c r="R339" s="12"/>
      <c r="S339" s="12"/>
    </row>
    <row r="340" spans="1:19" x14ac:dyDescent="0.2">
      <c r="A340" s="6"/>
      <c r="B340" s="70"/>
      <c r="C340" s="24"/>
      <c r="D340" s="24"/>
      <c r="E340" s="7"/>
      <c r="F340" s="24"/>
      <c r="G340" s="30"/>
      <c r="H340" s="7"/>
      <c r="I340" s="24"/>
      <c r="J340" s="29"/>
      <c r="K340" s="8"/>
      <c r="L340" s="9"/>
      <c r="M340" s="9"/>
      <c r="N340" s="6"/>
      <c r="O340" s="11"/>
      <c r="P340" s="11"/>
      <c r="Q340" s="6"/>
      <c r="R340" s="12"/>
      <c r="S340" s="12"/>
    </row>
    <row r="341" spans="1:19" x14ac:dyDescent="0.2">
      <c r="A341" s="6"/>
      <c r="B341" s="70"/>
      <c r="C341" s="24"/>
      <c r="D341" s="24"/>
      <c r="E341" s="7"/>
      <c r="F341" s="24"/>
      <c r="G341" s="30"/>
      <c r="H341" s="7"/>
      <c r="I341" s="24"/>
      <c r="J341" s="29"/>
      <c r="K341" s="8"/>
      <c r="L341" s="9"/>
      <c r="M341" s="9"/>
      <c r="N341" s="10"/>
      <c r="O341" s="11"/>
      <c r="P341" s="11"/>
      <c r="Q341" s="10"/>
      <c r="R341" s="12"/>
      <c r="S341" s="12"/>
    </row>
    <row r="342" spans="1:19" x14ac:dyDescent="0.2">
      <c r="A342" s="6"/>
      <c r="B342" s="70"/>
      <c r="C342" s="24"/>
      <c r="D342" s="24"/>
      <c r="E342" s="7"/>
      <c r="F342" s="24"/>
      <c r="G342" s="30"/>
      <c r="H342" s="7"/>
      <c r="I342" s="24"/>
      <c r="J342" s="29"/>
      <c r="K342" s="8"/>
      <c r="L342" s="9"/>
      <c r="M342" s="9"/>
      <c r="N342" s="15"/>
      <c r="O342" s="11"/>
      <c r="P342" s="11"/>
      <c r="Q342" s="15"/>
      <c r="R342" s="12"/>
      <c r="S342" s="12"/>
    </row>
    <row r="343" spans="1:19" x14ac:dyDescent="0.2">
      <c r="A343" s="6"/>
      <c r="B343" s="70"/>
      <c r="C343" s="24"/>
      <c r="D343" s="24"/>
      <c r="E343" s="7"/>
      <c r="F343" s="24"/>
      <c r="G343" s="30"/>
      <c r="H343" s="7"/>
      <c r="I343" s="24"/>
      <c r="J343" s="29"/>
      <c r="K343" s="8"/>
      <c r="L343" s="9"/>
      <c r="M343" s="9"/>
      <c r="N343" s="15"/>
      <c r="O343" s="11"/>
      <c r="P343" s="11"/>
      <c r="Q343" s="15"/>
      <c r="R343" s="12"/>
      <c r="S343" s="12"/>
    </row>
    <row r="344" spans="1:19" x14ac:dyDescent="0.2">
      <c r="A344" s="6"/>
      <c r="B344" s="70"/>
      <c r="C344" s="24"/>
      <c r="D344" s="24"/>
      <c r="E344" s="7"/>
      <c r="F344" s="24"/>
      <c r="G344" s="30"/>
      <c r="H344" s="7"/>
      <c r="I344" s="24"/>
      <c r="J344" s="29"/>
      <c r="K344" s="8"/>
      <c r="L344" s="9"/>
      <c r="M344" s="9"/>
      <c r="N344" s="15"/>
      <c r="O344" s="11"/>
      <c r="P344" s="11"/>
      <c r="Q344" s="15"/>
      <c r="R344" s="12"/>
      <c r="S344" s="12"/>
    </row>
    <row r="345" spans="1:19" x14ac:dyDescent="0.2">
      <c r="A345" s="6"/>
      <c r="B345" s="70"/>
      <c r="C345" s="24"/>
      <c r="D345" s="24"/>
      <c r="E345" s="7"/>
      <c r="F345" s="24"/>
      <c r="G345" s="30"/>
      <c r="H345" s="7"/>
      <c r="I345" s="24"/>
      <c r="J345" s="29"/>
      <c r="K345" s="8"/>
      <c r="L345" s="9"/>
      <c r="M345" s="9"/>
      <c r="N345" s="15"/>
      <c r="O345" s="11"/>
      <c r="P345" s="11"/>
      <c r="Q345" s="15"/>
      <c r="R345" s="12"/>
      <c r="S345" s="12"/>
    </row>
    <row r="346" spans="1:19" x14ac:dyDescent="0.2">
      <c r="A346" s="6"/>
      <c r="B346" s="70"/>
      <c r="C346" s="24"/>
      <c r="D346" s="24"/>
      <c r="E346" s="7"/>
      <c r="F346" s="24"/>
      <c r="G346" s="30"/>
      <c r="H346" s="7"/>
      <c r="I346" s="24"/>
      <c r="J346" s="29"/>
      <c r="K346" s="8"/>
      <c r="L346" s="9"/>
      <c r="M346" s="9"/>
      <c r="N346" s="15"/>
      <c r="O346" s="11"/>
      <c r="P346" s="11"/>
      <c r="Q346" s="15"/>
      <c r="R346" s="12"/>
      <c r="S346" s="12"/>
    </row>
    <row r="347" spans="1:19" x14ac:dyDescent="0.2">
      <c r="A347" s="6"/>
      <c r="B347" s="70"/>
      <c r="C347" s="24"/>
      <c r="D347" s="24"/>
      <c r="E347" s="7"/>
      <c r="F347" s="24"/>
      <c r="G347" s="30"/>
      <c r="H347" s="7"/>
      <c r="I347" s="24"/>
      <c r="J347" s="29"/>
      <c r="K347" s="8"/>
      <c r="L347" s="9"/>
      <c r="M347" s="9"/>
      <c r="N347" s="15"/>
      <c r="O347" s="11"/>
      <c r="P347" s="11"/>
      <c r="Q347" s="15"/>
      <c r="R347" s="12"/>
      <c r="S347" s="12"/>
    </row>
    <row r="348" spans="1:19" x14ac:dyDescent="0.2">
      <c r="A348" s="6"/>
      <c r="B348" s="70"/>
      <c r="C348" s="24"/>
      <c r="D348" s="24"/>
      <c r="E348" s="7"/>
      <c r="F348" s="24"/>
      <c r="G348" s="30"/>
      <c r="H348" s="7"/>
      <c r="I348" s="24"/>
      <c r="J348" s="29"/>
      <c r="K348" s="8"/>
      <c r="L348" s="9"/>
      <c r="M348" s="9"/>
      <c r="N348" s="15"/>
      <c r="O348" s="11"/>
      <c r="P348" s="11"/>
      <c r="Q348" s="15"/>
      <c r="R348" s="12"/>
      <c r="S348" s="12"/>
    </row>
    <row r="349" spans="1:19" x14ac:dyDescent="0.2">
      <c r="A349" s="6"/>
      <c r="B349" s="70"/>
      <c r="C349" s="24"/>
      <c r="D349" s="24"/>
      <c r="E349" s="7"/>
      <c r="F349" s="24"/>
      <c r="G349" s="30"/>
      <c r="H349" s="7"/>
      <c r="I349" s="24"/>
      <c r="J349" s="29"/>
      <c r="K349" s="8"/>
      <c r="L349" s="9"/>
      <c r="M349" s="9"/>
      <c r="N349" s="15"/>
      <c r="O349" s="11"/>
      <c r="P349" s="11"/>
      <c r="Q349" s="15"/>
      <c r="R349" s="12"/>
      <c r="S349" s="12"/>
    </row>
    <row r="350" spans="1:19" x14ac:dyDescent="0.2">
      <c r="A350" s="6"/>
      <c r="B350" s="70"/>
      <c r="C350" s="24"/>
      <c r="D350" s="24"/>
      <c r="E350" s="7"/>
      <c r="F350" s="24"/>
      <c r="G350" s="30"/>
      <c r="H350" s="7"/>
      <c r="I350" s="24"/>
      <c r="J350" s="29"/>
      <c r="K350" s="8"/>
      <c r="L350" s="9"/>
      <c r="M350" s="9"/>
      <c r="N350" s="15"/>
      <c r="O350" s="11"/>
      <c r="P350" s="11"/>
      <c r="Q350" s="15"/>
      <c r="R350" s="12"/>
      <c r="S350" s="12"/>
    </row>
    <row r="351" spans="1:19" x14ac:dyDescent="0.2">
      <c r="A351" s="6"/>
      <c r="B351" s="70"/>
      <c r="C351" s="24"/>
      <c r="D351" s="24"/>
      <c r="E351" s="7"/>
      <c r="F351" s="24"/>
      <c r="G351" s="30"/>
      <c r="H351" s="7"/>
      <c r="I351" s="24"/>
      <c r="J351" s="29"/>
      <c r="K351" s="8"/>
      <c r="L351" s="9"/>
      <c r="M351" s="9"/>
      <c r="N351" s="15"/>
      <c r="O351" s="11"/>
      <c r="P351" s="11"/>
      <c r="Q351" s="15"/>
      <c r="R351" s="12"/>
      <c r="S351" s="12"/>
    </row>
    <row r="352" spans="1:19" x14ac:dyDescent="0.2">
      <c r="A352" s="6"/>
      <c r="B352" s="70"/>
      <c r="C352" s="24"/>
      <c r="D352" s="24"/>
      <c r="E352" s="7"/>
      <c r="F352" s="24"/>
      <c r="G352" s="30"/>
      <c r="H352" s="7"/>
      <c r="I352" s="24"/>
      <c r="J352" s="29"/>
      <c r="K352" s="8"/>
      <c r="L352" s="9"/>
      <c r="M352" s="9"/>
      <c r="N352" s="15"/>
      <c r="O352" s="11"/>
      <c r="P352" s="11"/>
      <c r="Q352" s="15"/>
      <c r="R352" s="12"/>
      <c r="S352" s="12"/>
    </row>
    <row r="353" spans="1:19" x14ac:dyDescent="0.2">
      <c r="A353" s="6"/>
      <c r="B353" s="70"/>
      <c r="C353" s="24"/>
      <c r="D353" s="24"/>
      <c r="E353" s="7"/>
      <c r="F353" s="24"/>
      <c r="G353" s="30"/>
      <c r="H353" s="7"/>
      <c r="I353" s="24"/>
      <c r="J353" s="29"/>
      <c r="K353" s="8"/>
      <c r="L353" s="9"/>
      <c r="M353" s="9"/>
      <c r="N353" s="15"/>
      <c r="O353" s="11"/>
      <c r="P353" s="11"/>
      <c r="Q353" s="15"/>
      <c r="R353" s="12"/>
      <c r="S353" s="12"/>
    </row>
    <row r="354" spans="1:19" x14ac:dyDescent="0.2">
      <c r="A354" s="6"/>
      <c r="B354" s="70"/>
      <c r="C354" s="24"/>
      <c r="D354" s="24"/>
      <c r="E354" s="7"/>
      <c r="F354" s="24"/>
      <c r="G354" s="30"/>
      <c r="H354" s="7"/>
      <c r="I354" s="24"/>
      <c r="J354" s="29"/>
      <c r="K354" s="8"/>
      <c r="L354" s="9"/>
      <c r="M354" s="9"/>
      <c r="N354" s="15"/>
      <c r="O354" s="11"/>
      <c r="P354" s="11"/>
      <c r="Q354" s="15"/>
      <c r="R354" s="12"/>
      <c r="S354" s="12"/>
    </row>
    <row r="355" spans="1:19" x14ac:dyDescent="0.2">
      <c r="A355" s="6"/>
      <c r="B355" s="70"/>
      <c r="C355" s="24"/>
      <c r="D355" s="24"/>
      <c r="E355" s="7"/>
      <c r="F355" s="24"/>
      <c r="G355" s="30"/>
      <c r="H355" s="7"/>
      <c r="I355" s="24"/>
      <c r="J355" s="29"/>
      <c r="K355" s="8"/>
      <c r="L355" s="9"/>
      <c r="M355" s="9"/>
      <c r="N355" s="15"/>
      <c r="O355" s="11"/>
      <c r="P355" s="11"/>
      <c r="Q355" s="15"/>
      <c r="R355" s="12"/>
      <c r="S355" s="12"/>
    </row>
    <row r="356" spans="1:19" x14ac:dyDescent="0.2">
      <c r="A356" s="6"/>
      <c r="B356" s="70"/>
      <c r="C356" s="24"/>
      <c r="D356" s="24"/>
      <c r="E356" s="7"/>
      <c r="F356" s="24"/>
      <c r="G356" s="30"/>
      <c r="H356" s="7"/>
      <c r="I356" s="24"/>
      <c r="J356" s="29"/>
      <c r="K356" s="8"/>
      <c r="L356" s="9"/>
      <c r="M356" s="9"/>
      <c r="N356" s="15"/>
      <c r="O356" s="11"/>
      <c r="P356" s="11"/>
      <c r="Q356" s="15"/>
      <c r="R356" s="12"/>
      <c r="S356" s="12"/>
    </row>
    <row r="357" spans="1:19" x14ac:dyDescent="0.2">
      <c r="A357" s="6"/>
      <c r="B357" s="70"/>
      <c r="C357" s="24"/>
      <c r="D357" s="24"/>
      <c r="E357" s="7"/>
      <c r="F357" s="24"/>
      <c r="G357" s="30"/>
      <c r="H357" s="7"/>
      <c r="I357" s="24"/>
      <c r="J357" s="29"/>
      <c r="K357" s="8"/>
      <c r="L357" s="9"/>
      <c r="M357" s="9"/>
      <c r="N357" s="15"/>
      <c r="O357" s="11"/>
      <c r="P357" s="11"/>
      <c r="Q357" s="15"/>
      <c r="R357" s="12"/>
      <c r="S357" s="12"/>
    </row>
    <row r="358" spans="1:19" x14ac:dyDescent="0.2">
      <c r="A358" s="6"/>
      <c r="B358" s="70"/>
      <c r="C358" s="24"/>
      <c r="D358" s="24"/>
      <c r="E358" s="7"/>
      <c r="F358" s="24"/>
      <c r="G358" s="30"/>
      <c r="H358" s="7"/>
      <c r="I358" s="24"/>
      <c r="J358" s="29"/>
      <c r="K358" s="8"/>
      <c r="L358" s="9"/>
      <c r="M358" s="9"/>
      <c r="N358" s="15"/>
      <c r="O358" s="11"/>
      <c r="P358" s="11"/>
      <c r="Q358" s="15"/>
      <c r="R358" s="12"/>
      <c r="S358" s="12"/>
    </row>
    <row r="359" spans="1:19" x14ac:dyDescent="0.2">
      <c r="A359" s="6"/>
      <c r="B359" s="70"/>
      <c r="C359" s="24"/>
      <c r="D359" s="24"/>
      <c r="E359" s="7"/>
      <c r="F359" s="24"/>
      <c r="G359" s="30"/>
      <c r="H359" s="7"/>
      <c r="I359" s="24"/>
      <c r="J359" s="29"/>
      <c r="K359" s="8"/>
      <c r="L359" s="9"/>
      <c r="M359" s="9"/>
      <c r="N359" s="15"/>
      <c r="O359" s="11"/>
      <c r="P359" s="11"/>
      <c r="Q359" s="15"/>
      <c r="R359" s="12"/>
      <c r="S359" s="12"/>
    </row>
    <row r="360" spans="1:19" x14ac:dyDescent="0.2">
      <c r="A360" s="6"/>
      <c r="B360" s="70"/>
      <c r="C360" s="24"/>
      <c r="D360" s="24"/>
      <c r="E360" s="7"/>
      <c r="F360" s="24"/>
      <c r="G360" s="30"/>
      <c r="H360" s="7"/>
      <c r="I360" s="24"/>
      <c r="J360" s="29"/>
      <c r="K360" s="8"/>
      <c r="L360" s="9"/>
      <c r="M360" s="9"/>
      <c r="N360" s="15"/>
      <c r="O360" s="11"/>
      <c r="P360" s="11"/>
      <c r="Q360" s="15"/>
      <c r="R360" s="12"/>
      <c r="S360" s="12"/>
    </row>
    <row r="361" spans="1:19" x14ac:dyDescent="0.2">
      <c r="A361" s="6"/>
      <c r="B361" s="70"/>
      <c r="C361" s="24"/>
      <c r="D361" s="24"/>
      <c r="E361" s="7"/>
      <c r="F361" s="24"/>
      <c r="G361" s="30"/>
      <c r="H361" s="7"/>
      <c r="I361" s="24"/>
      <c r="J361" s="29"/>
      <c r="K361" s="8"/>
      <c r="L361" s="9"/>
      <c r="M361" s="9"/>
      <c r="N361" s="15"/>
      <c r="O361" s="11"/>
      <c r="P361" s="11"/>
      <c r="Q361" s="15"/>
      <c r="R361" s="12"/>
      <c r="S361" s="12"/>
    </row>
    <row r="362" spans="1:19" x14ac:dyDescent="0.2">
      <c r="A362" s="6"/>
      <c r="B362" s="70"/>
      <c r="C362" s="24"/>
      <c r="D362" s="24"/>
      <c r="E362" s="7"/>
      <c r="F362" s="24"/>
      <c r="G362" s="30"/>
      <c r="H362" s="7"/>
      <c r="I362" s="24"/>
      <c r="J362" s="29"/>
      <c r="K362" s="8"/>
      <c r="L362" s="9"/>
      <c r="M362" s="9"/>
      <c r="N362" s="15"/>
      <c r="O362" s="11"/>
      <c r="P362" s="11"/>
      <c r="Q362" s="15"/>
      <c r="R362" s="12"/>
      <c r="S362" s="12"/>
    </row>
    <row r="363" spans="1:19" x14ac:dyDescent="0.2">
      <c r="A363" s="6"/>
      <c r="B363" s="70"/>
      <c r="C363" s="24"/>
      <c r="D363" s="24"/>
      <c r="E363" s="7"/>
      <c r="F363" s="24"/>
      <c r="G363" s="30"/>
      <c r="H363" s="7"/>
      <c r="I363" s="24"/>
      <c r="J363" s="29"/>
      <c r="K363" s="8"/>
      <c r="L363" s="9"/>
      <c r="M363" s="9"/>
      <c r="N363" s="15"/>
      <c r="O363" s="11"/>
      <c r="P363" s="11"/>
      <c r="Q363" s="15"/>
      <c r="R363" s="12"/>
      <c r="S363" s="12"/>
    </row>
    <row r="364" spans="1:19" x14ac:dyDescent="0.2">
      <c r="A364" s="6"/>
      <c r="B364" s="70"/>
      <c r="C364" s="24"/>
      <c r="D364" s="24"/>
      <c r="E364" s="7"/>
      <c r="F364" s="24"/>
      <c r="G364" s="30"/>
      <c r="H364" s="7"/>
      <c r="I364" s="24"/>
      <c r="J364" s="29"/>
      <c r="K364" s="8"/>
      <c r="L364" s="9"/>
      <c r="M364" s="9"/>
      <c r="N364" s="10"/>
      <c r="O364" s="11"/>
      <c r="P364" s="11"/>
      <c r="Q364" s="10"/>
      <c r="R364" s="12"/>
      <c r="S364" s="12"/>
    </row>
    <row r="365" spans="1:19" x14ac:dyDescent="0.2">
      <c r="A365" s="6"/>
      <c r="B365" s="70"/>
      <c r="C365" s="24"/>
      <c r="D365" s="24"/>
      <c r="E365" s="7"/>
      <c r="F365" s="24"/>
      <c r="G365" s="30"/>
      <c r="H365" s="7"/>
      <c r="I365" s="24"/>
      <c r="J365" s="29"/>
      <c r="K365" s="8"/>
      <c r="L365" s="9"/>
      <c r="M365" s="9"/>
      <c r="N365" s="10"/>
      <c r="O365" s="11"/>
      <c r="P365" s="11"/>
      <c r="Q365" s="10"/>
      <c r="R365" s="12"/>
      <c r="S365" s="12"/>
    </row>
    <row r="366" spans="1:19" x14ac:dyDescent="0.2">
      <c r="A366" s="6"/>
      <c r="B366" s="70"/>
      <c r="C366" s="24"/>
      <c r="D366" s="24"/>
      <c r="E366" s="7"/>
      <c r="F366" s="24"/>
      <c r="G366" s="30"/>
      <c r="H366" s="7"/>
      <c r="I366" s="24"/>
      <c r="J366" s="29"/>
      <c r="K366" s="8"/>
      <c r="L366" s="9"/>
      <c r="M366" s="9"/>
      <c r="N366" s="10"/>
      <c r="O366" s="11"/>
      <c r="P366" s="11"/>
      <c r="Q366" s="10"/>
      <c r="R366" s="12"/>
      <c r="S366" s="12"/>
    </row>
    <row r="367" spans="1:19" x14ac:dyDescent="0.2">
      <c r="A367" s="6"/>
      <c r="B367" s="70"/>
      <c r="C367" s="24"/>
      <c r="D367" s="24"/>
      <c r="E367" s="7"/>
      <c r="F367" s="24"/>
      <c r="G367" s="30"/>
      <c r="H367" s="7"/>
      <c r="I367" s="24"/>
      <c r="J367" s="29"/>
      <c r="K367" s="8"/>
      <c r="L367" s="9"/>
      <c r="M367" s="9"/>
      <c r="N367" s="10"/>
      <c r="O367" s="11"/>
      <c r="P367" s="11"/>
      <c r="Q367" s="10"/>
      <c r="R367" s="12"/>
      <c r="S367" s="12"/>
    </row>
    <row r="368" spans="1:19" x14ac:dyDescent="0.2">
      <c r="A368" s="6"/>
      <c r="B368" s="70"/>
      <c r="C368" s="24"/>
      <c r="D368" s="24"/>
      <c r="E368" s="7"/>
      <c r="F368" s="24"/>
      <c r="G368" s="30"/>
      <c r="H368" s="7"/>
      <c r="I368" s="24"/>
      <c r="J368" s="29"/>
      <c r="K368" s="8"/>
      <c r="L368" s="9"/>
      <c r="M368" s="9"/>
      <c r="N368" s="10"/>
      <c r="O368" s="11"/>
      <c r="P368" s="11"/>
      <c r="Q368" s="10"/>
      <c r="R368" s="12"/>
      <c r="S368" s="12"/>
    </row>
    <row r="369" spans="1:19" x14ac:dyDescent="0.2">
      <c r="A369" s="6"/>
      <c r="B369" s="70"/>
      <c r="C369" s="24"/>
      <c r="D369" s="24"/>
      <c r="E369" s="7"/>
      <c r="F369" s="24"/>
      <c r="G369" s="30"/>
      <c r="H369" s="7"/>
      <c r="I369" s="24"/>
      <c r="J369" s="29"/>
      <c r="K369" s="8"/>
      <c r="L369" s="9"/>
      <c r="M369" s="9"/>
      <c r="N369" s="10"/>
      <c r="O369" s="11"/>
      <c r="P369" s="11"/>
      <c r="Q369" s="10"/>
      <c r="R369" s="12"/>
      <c r="S369" s="12"/>
    </row>
    <row r="370" spans="1:19" x14ac:dyDescent="0.2">
      <c r="A370" s="6"/>
      <c r="B370" s="70"/>
      <c r="C370" s="24"/>
      <c r="D370" s="24"/>
      <c r="E370" s="7"/>
      <c r="F370" s="24"/>
      <c r="G370" s="30"/>
      <c r="H370" s="7"/>
      <c r="I370" s="24"/>
      <c r="J370" s="29"/>
      <c r="K370" s="8"/>
      <c r="L370" s="9"/>
      <c r="M370" s="9"/>
      <c r="N370" s="10"/>
      <c r="O370" s="11"/>
      <c r="P370" s="11"/>
      <c r="Q370" s="10"/>
      <c r="R370" s="12"/>
      <c r="S370" s="12"/>
    </row>
    <row r="371" spans="1:19" x14ac:dyDescent="0.2">
      <c r="A371" s="6"/>
      <c r="B371" s="70"/>
      <c r="C371" s="24"/>
      <c r="D371" s="24"/>
      <c r="E371" s="7"/>
      <c r="F371" s="24"/>
      <c r="G371" s="30"/>
      <c r="H371" s="7"/>
      <c r="I371" s="24"/>
      <c r="J371" s="29"/>
      <c r="K371" s="8"/>
      <c r="L371" s="9"/>
      <c r="M371" s="9"/>
      <c r="N371" s="10"/>
      <c r="O371" s="11"/>
      <c r="P371" s="11"/>
      <c r="Q371" s="10"/>
      <c r="R371" s="12"/>
      <c r="S371" s="12"/>
    </row>
    <row r="372" spans="1:19" x14ac:dyDescent="0.2">
      <c r="A372" s="6"/>
      <c r="B372" s="70"/>
      <c r="C372" s="24"/>
      <c r="D372" s="24"/>
      <c r="E372" s="7"/>
      <c r="F372" s="24"/>
      <c r="G372" s="30"/>
      <c r="H372" s="7"/>
      <c r="I372" s="24"/>
      <c r="J372" s="29"/>
      <c r="K372" s="8"/>
      <c r="L372" s="9"/>
      <c r="M372" s="9"/>
      <c r="N372" s="10"/>
      <c r="O372" s="11"/>
      <c r="P372" s="11"/>
      <c r="Q372" s="10"/>
      <c r="R372" s="12"/>
      <c r="S372" s="12"/>
    </row>
    <row r="373" spans="1:19" x14ac:dyDescent="0.2">
      <c r="A373" s="6"/>
      <c r="B373" s="70"/>
      <c r="C373" s="24"/>
      <c r="D373" s="24"/>
      <c r="E373" s="7"/>
      <c r="F373" s="24"/>
      <c r="G373" s="30"/>
      <c r="H373" s="7"/>
      <c r="I373" s="24"/>
      <c r="J373" s="29"/>
      <c r="K373" s="8"/>
      <c r="L373" s="9"/>
      <c r="M373" s="9"/>
      <c r="N373" s="10"/>
      <c r="O373" s="11"/>
      <c r="P373" s="11"/>
      <c r="Q373" s="10"/>
      <c r="R373" s="12"/>
      <c r="S373" s="12"/>
    </row>
    <row r="374" spans="1:19" x14ac:dyDescent="0.2">
      <c r="A374" s="6"/>
      <c r="B374" s="70"/>
      <c r="C374" s="24"/>
      <c r="D374" s="24"/>
      <c r="E374" s="7"/>
      <c r="F374" s="24"/>
      <c r="G374" s="30"/>
      <c r="H374" s="7"/>
      <c r="I374" s="24"/>
      <c r="J374" s="29"/>
      <c r="K374" s="8"/>
      <c r="L374" s="9"/>
      <c r="M374" s="9"/>
      <c r="N374" s="10"/>
      <c r="O374" s="11"/>
      <c r="P374" s="11"/>
      <c r="Q374" s="10"/>
      <c r="R374" s="12"/>
      <c r="S374" s="12"/>
    </row>
    <row r="375" spans="1:19" x14ac:dyDescent="0.2">
      <c r="A375" s="6"/>
      <c r="B375" s="70"/>
      <c r="C375" s="24"/>
      <c r="D375" s="24"/>
      <c r="E375" s="7"/>
      <c r="F375" s="24"/>
      <c r="G375" s="30"/>
      <c r="H375" s="7"/>
      <c r="I375" s="24"/>
      <c r="J375" s="29"/>
      <c r="K375" s="8"/>
      <c r="L375" s="9"/>
      <c r="M375" s="9"/>
      <c r="N375" s="10"/>
      <c r="O375" s="11"/>
      <c r="P375" s="11"/>
      <c r="Q375" s="10"/>
      <c r="R375" s="12"/>
      <c r="S375" s="12"/>
    </row>
    <row r="376" spans="1:19" x14ac:dyDescent="0.2">
      <c r="A376" s="6"/>
      <c r="B376" s="70"/>
      <c r="C376" s="24"/>
      <c r="D376" s="24"/>
      <c r="E376" s="7"/>
      <c r="F376" s="24"/>
      <c r="G376" s="30"/>
      <c r="H376" s="7"/>
      <c r="I376" s="24"/>
      <c r="J376" s="29"/>
      <c r="K376" s="8"/>
      <c r="L376" s="9"/>
      <c r="M376" s="9"/>
      <c r="N376" s="15"/>
      <c r="O376" s="11"/>
      <c r="P376" s="11"/>
      <c r="Q376" s="15"/>
      <c r="R376" s="12"/>
      <c r="S376" s="12"/>
    </row>
    <row r="377" spans="1:19" x14ac:dyDescent="0.2">
      <c r="A377" s="6"/>
      <c r="B377" s="70"/>
      <c r="C377" s="24"/>
      <c r="D377" s="24"/>
      <c r="E377" s="7"/>
      <c r="F377" s="24"/>
      <c r="G377" s="30"/>
      <c r="H377" s="7"/>
      <c r="I377" s="24"/>
      <c r="J377" s="29"/>
      <c r="K377" s="8"/>
      <c r="L377" s="9"/>
      <c r="M377" s="9"/>
      <c r="N377" s="15"/>
      <c r="O377" s="11"/>
      <c r="P377" s="11"/>
      <c r="Q377" s="15"/>
      <c r="R377" s="12"/>
      <c r="S377" s="12"/>
    </row>
    <row r="378" spans="1:19" x14ac:dyDescent="0.2">
      <c r="A378" s="6"/>
      <c r="B378" s="70"/>
      <c r="C378" s="24"/>
      <c r="D378" s="24"/>
      <c r="E378" s="7"/>
      <c r="F378" s="24"/>
      <c r="G378" s="30"/>
      <c r="H378" s="7"/>
      <c r="I378" s="24"/>
      <c r="J378" s="29"/>
      <c r="K378" s="8"/>
      <c r="L378" s="9"/>
      <c r="M378" s="9"/>
      <c r="N378" s="15"/>
      <c r="O378" s="11"/>
      <c r="P378" s="11"/>
      <c r="Q378" s="15"/>
      <c r="R378" s="12"/>
      <c r="S378" s="12"/>
    </row>
    <row r="379" spans="1:19" x14ac:dyDescent="0.2">
      <c r="A379" s="6"/>
      <c r="B379" s="70"/>
      <c r="C379" s="24"/>
      <c r="D379" s="24"/>
      <c r="E379" s="7"/>
      <c r="F379" s="24"/>
      <c r="G379" s="30"/>
      <c r="H379" s="7"/>
      <c r="I379" s="24"/>
      <c r="J379" s="29"/>
      <c r="K379" s="8"/>
      <c r="L379" s="9"/>
      <c r="M379" s="9"/>
      <c r="N379" s="15"/>
      <c r="O379" s="11"/>
      <c r="P379" s="11"/>
      <c r="Q379" s="15"/>
      <c r="R379" s="12"/>
      <c r="S379" s="12"/>
    </row>
    <row r="380" spans="1:19" x14ac:dyDescent="0.2">
      <c r="A380" s="6"/>
      <c r="B380" s="70"/>
      <c r="C380" s="24"/>
      <c r="D380" s="24"/>
      <c r="E380" s="7"/>
      <c r="F380" s="24"/>
      <c r="G380" s="30"/>
      <c r="H380" s="7"/>
      <c r="I380" s="24"/>
      <c r="J380" s="29"/>
      <c r="K380" s="8"/>
      <c r="L380" s="9"/>
      <c r="M380" s="9"/>
      <c r="N380" s="15"/>
      <c r="O380" s="11"/>
      <c r="P380" s="11"/>
      <c r="Q380" s="15"/>
      <c r="R380" s="12"/>
      <c r="S380" s="12"/>
    </row>
    <row r="381" spans="1:19" x14ac:dyDescent="0.2">
      <c r="A381" s="6"/>
      <c r="B381" s="70"/>
      <c r="C381" s="24"/>
      <c r="D381" s="24"/>
      <c r="E381" s="7"/>
      <c r="F381" s="24"/>
      <c r="G381" s="30"/>
      <c r="H381" s="7"/>
      <c r="I381" s="24"/>
      <c r="J381" s="29"/>
      <c r="K381" s="8"/>
      <c r="L381" s="9"/>
      <c r="M381" s="9"/>
      <c r="N381" s="15"/>
      <c r="O381" s="11"/>
      <c r="P381" s="11"/>
      <c r="Q381" s="15"/>
      <c r="R381" s="12"/>
      <c r="S381" s="12"/>
    </row>
    <row r="382" spans="1:19" x14ac:dyDescent="0.2">
      <c r="A382" s="6"/>
      <c r="B382" s="70"/>
      <c r="C382" s="24"/>
      <c r="D382" s="24"/>
      <c r="E382" s="7"/>
      <c r="F382" s="24"/>
      <c r="G382" s="30"/>
      <c r="H382" s="7"/>
      <c r="I382" s="24"/>
      <c r="J382" s="29"/>
      <c r="K382" s="8"/>
      <c r="L382" s="9"/>
      <c r="M382" s="9"/>
      <c r="N382" s="15"/>
      <c r="O382" s="11"/>
      <c r="P382" s="11"/>
      <c r="Q382" s="15"/>
      <c r="R382" s="12"/>
      <c r="S382" s="12"/>
    </row>
    <row r="383" spans="1:19" x14ac:dyDescent="0.2">
      <c r="A383" s="6"/>
      <c r="B383" s="70"/>
      <c r="C383" s="24"/>
      <c r="D383" s="24"/>
      <c r="E383" s="7"/>
      <c r="F383" s="24"/>
      <c r="G383" s="30"/>
      <c r="H383" s="7"/>
      <c r="I383" s="24"/>
      <c r="J383" s="29"/>
      <c r="K383" s="8"/>
      <c r="L383" s="9"/>
      <c r="M383" s="9"/>
      <c r="N383" s="15"/>
      <c r="O383" s="11"/>
      <c r="P383" s="11"/>
      <c r="Q383" s="15"/>
      <c r="R383" s="12"/>
      <c r="S383" s="12"/>
    </row>
    <row r="384" spans="1:19" x14ac:dyDescent="0.2">
      <c r="A384" s="6"/>
      <c r="B384" s="70"/>
      <c r="C384" s="24"/>
      <c r="D384" s="24"/>
      <c r="E384" s="7"/>
      <c r="F384" s="24"/>
      <c r="G384" s="30"/>
      <c r="H384" s="7"/>
      <c r="I384" s="24"/>
      <c r="J384" s="29"/>
      <c r="K384" s="8"/>
      <c r="L384" s="9"/>
      <c r="M384" s="9"/>
      <c r="N384" s="15"/>
      <c r="O384" s="11"/>
      <c r="P384" s="11"/>
      <c r="Q384" s="15"/>
      <c r="R384" s="12"/>
      <c r="S384" s="12"/>
    </row>
    <row r="385" spans="1:19" x14ac:dyDescent="0.2">
      <c r="A385" s="6"/>
      <c r="B385" s="70"/>
      <c r="C385" s="24"/>
      <c r="D385" s="24"/>
      <c r="E385" s="7"/>
      <c r="F385" s="24"/>
      <c r="G385" s="30"/>
      <c r="H385" s="7"/>
      <c r="I385" s="24"/>
      <c r="J385" s="29"/>
      <c r="K385" s="8"/>
      <c r="L385" s="9"/>
      <c r="M385" s="9"/>
      <c r="N385" s="10"/>
      <c r="O385" s="11"/>
      <c r="P385" s="11"/>
      <c r="Q385" s="10"/>
      <c r="R385" s="12"/>
      <c r="S385" s="12"/>
    </row>
    <row r="386" spans="1:19" x14ac:dyDescent="0.2">
      <c r="A386" s="6"/>
      <c r="B386" s="70"/>
      <c r="C386" s="24"/>
      <c r="D386" s="24"/>
      <c r="E386" s="7"/>
      <c r="F386" s="24"/>
      <c r="G386" s="30"/>
      <c r="H386" s="7"/>
      <c r="I386" s="24"/>
      <c r="J386" s="29"/>
      <c r="K386" s="8"/>
      <c r="L386" s="9"/>
      <c r="M386" s="9"/>
      <c r="N386" s="10"/>
      <c r="O386" s="11"/>
      <c r="P386" s="11"/>
      <c r="Q386" s="10"/>
      <c r="R386" s="12"/>
      <c r="S386" s="12"/>
    </row>
    <row r="387" spans="1:19" x14ac:dyDescent="0.2">
      <c r="A387" s="6"/>
      <c r="B387" s="70"/>
      <c r="C387" s="24"/>
      <c r="D387" s="24"/>
      <c r="E387" s="7"/>
      <c r="F387" s="24"/>
      <c r="G387" s="30"/>
      <c r="H387" s="7"/>
      <c r="I387" s="24"/>
      <c r="J387" s="29"/>
      <c r="K387" s="8"/>
      <c r="L387" s="9"/>
      <c r="M387" s="9"/>
      <c r="N387" s="10"/>
      <c r="O387" s="11"/>
      <c r="P387" s="11"/>
      <c r="Q387" s="10"/>
      <c r="R387" s="12"/>
      <c r="S387" s="12"/>
    </row>
    <row r="388" spans="1:19" x14ac:dyDescent="0.2">
      <c r="A388" s="6"/>
      <c r="B388" s="70"/>
      <c r="C388" s="24"/>
      <c r="D388" s="24"/>
      <c r="E388" s="7"/>
      <c r="F388" s="24"/>
      <c r="G388" s="30"/>
      <c r="H388" s="7"/>
      <c r="I388" s="24"/>
      <c r="J388" s="29"/>
      <c r="K388" s="8"/>
      <c r="L388" s="9"/>
      <c r="M388" s="9"/>
      <c r="N388" s="10"/>
      <c r="O388" s="11"/>
      <c r="P388" s="11"/>
      <c r="Q388" s="10"/>
      <c r="R388" s="12"/>
      <c r="S388" s="12"/>
    </row>
    <row r="389" spans="1:19" x14ac:dyDescent="0.2">
      <c r="A389" s="6"/>
      <c r="B389" s="70"/>
      <c r="C389" s="24"/>
      <c r="D389" s="24"/>
      <c r="E389" s="7"/>
      <c r="F389" s="24"/>
      <c r="G389" s="30"/>
      <c r="H389" s="7"/>
      <c r="I389" s="24"/>
      <c r="J389" s="29"/>
      <c r="K389" s="8"/>
      <c r="L389" s="9"/>
      <c r="M389" s="9"/>
      <c r="N389" s="10"/>
      <c r="O389" s="11"/>
      <c r="P389" s="11"/>
      <c r="Q389" s="10"/>
      <c r="R389" s="12"/>
      <c r="S389" s="12"/>
    </row>
    <row r="390" spans="1:19" x14ac:dyDescent="0.2">
      <c r="A390" s="6"/>
      <c r="B390" s="70"/>
      <c r="C390" s="24"/>
      <c r="D390" s="24"/>
      <c r="E390" s="7"/>
      <c r="F390" s="24"/>
      <c r="G390" s="30"/>
      <c r="H390" s="7"/>
      <c r="I390" s="24"/>
      <c r="J390" s="29"/>
      <c r="K390" s="8"/>
      <c r="L390" s="9"/>
      <c r="M390" s="9"/>
      <c r="N390" s="10"/>
      <c r="O390" s="11"/>
      <c r="P390" s="11"/>
      <c r="Q390" s="10"/>
      <c r="R390" s="12"/>
      <c r="S390" s="12"/>
    </row>
    <row r="391" spans="1:19" x14ac:dyDescent="0.2">
      <c r="A391" s="6"/>
      <c r="B391" s="70"/>
      <c r="C391" s="24"/>
      <c r="D391" s="24"/>
      <c r="E391" s="7"/>
      <c r="F391" s="24"/>
      <c r="G391" s="30"/>
      <c r="H391" s="7"/>
      <c r="I391" s="24"/>
      <c r="J391" s="29"/>
      <c r="K391" s="8"/>
      <c r="L391" s="9"/>
      <c r="M391" s="9"/>
      <c r="N391" s="10"/>
      <c r="O391" s="11"/>
      <c r="P391" s="11"/>
      <c r="Q391" s="10"/>
      <c r="R391" s="12"/>
      <c r="S391" s="12"/>
    </row>
    <row r="392" spans="1:19" x14ac:dyDescent="0.2">
      <c r="A392" s="6"/>
      <c r="B392" s="70"/>
      <c r="C392" s="24"/>
      <c r="D392" s="24"/>
      <c r="E392" s="7"/>
      <c r="F392" s="24"/>
      <c r="G392" s="30"/>
      <c r="H392" s="7"/>
      <c r="I392" s="24"/>
      <c r="J392" s="29"/>
      <c r="K392" s="8"/>
      <c r="L392" s="9"/>
      <c r="M392" s="9"/>
      <c r="N392" s="15"/>
      <c r="O392" s="11"/>
      <c r="P392" s="11"/>
      <c r="Q392" s="15"/>
      <c r="R392" s="12"/>
      <c r="S392" s="12"/>
    </row>
    <row r="393" spans="1:19" x14ac:dyDescent="0.2">
      <c r="A393" s="6"/>
      <c r="B393" s="70"/>
      <c r="C393" s="24"/>
      <c r="D393" s="24"/>
      <c r="E393" s="7"/>
      <c r="F393" s="24"/>
      <c r="G393" s="30"/>
      <c r="H393" s="7"/>
      <c r="I393" s="24"/>
      <c r="J393" s="29"/>
      <c r="K393" s="8"/>
      <c r="L393" s="9"/>
      <c r="M393" s="9"/>
      <c r="N393" s="15"/>
      <c r="O393" s="11"/>
      <c r="P393" s="11"/>
      <c r="Q393" s="15"/>
      <c r="R393" s="12"/>
      <c r="S393" s="12"/>
    </row>
    <row r="394" spans="1:19" x14ac:dyDescent="0.2">
      <c r="A394" s="6"/>
      <c r="B394" s="70"/>
      <c r="C394" s="24"/>
      <c r="D394" s="24"/>
      <c r="E394" s="7"/>
      <c r="F394" s="24"/>
      <c r="G394" s="30"/>
      <c r="H394" s="7"/>
      <c r="I394" s="24"/>
      <c r="J394" s="29"/>
      <c r="K394" s="8"/>
      <c r="L394" s="9"/>
      <c r="M394" s="9"/>
      <c r="N394" s="15"/>
      <c r="O394" s="11"/>
      <c r="P394" s="11"/>
      <c r="Q394" s="15"/>
      <c r="R394" s="12"/>
      <c r="S394" s="12"/>
    </row>
    <row r="395" spans="1:19" x14ac:dyDescent="0.2">
      <c r="A395" s="6"/>
      <c r="B395" s="70"/>
      <c r="C395" s="24"/>
      <c r="D395" s="24"/>
      <c r="E395" s="7"/>
      <c r="F395" s="24"/>
      <c r="G395" s="30"/>
      <c r="H395" s="7"/>
      <c r="I395" s="24"/>
      <c r="J395" s="29"/>
      <c r="K395" s="8"/>
      <c r="L395" s="9"/>
      <c r="M395" s="9"/>
      <c r="N395" s="10"/>
      <c r="O395" s="11"/>
      <c r="P395" s="11"/>
      <c r="Q395" s="10"/>
      <c r="R395" s="12"/>
      <c r="S395" s="12"/>
    </row>
    <row r="396" spans="1:19" x14ac:dyDescent="0.2">
      <c r="A396" s="6"/>
      <c r="B396" s="70"/>
      <c r="C396" s="24"/>
      <c r="D396" s="24"/>
      <c r="E396" s="7"/>
      <c r="F396" s="24"/>
      <c r="G396" s="30"/>
      <c r="H396" s="7"/>
      <c r="I396" s="24"/>
      <c r="J396" s="29"/>
      <c r="K396" s="8"/>
      <c r="L396" s="9"/>
      <c r="M396" s="9"/>
      <c r="N396" s="10"/>
      <c r="O396" s="11"/>
      <c r="P396" s="11"/>
      <c r="Q396" s="10"/>
      <c r="R396" s="12"/>
      <c r="S396" s="12"/>
    </row>
    <row r="397" spans="1:19" x14ac:dyDescent="0.2">
      <c r="A397" s="6"/>
      <c r="B397" s="70"/>
      <c r="C397" s="24"/>
      <c r="D397" s="24"/>
      <c r="E397" s="7"/>
      <c r="F397" s="24"/>
      <c r="G397" s="30"/>
      <c r="H397" s="7"/>
      <c r="I397" s="24"/>
      <c r="J397" s="29"/>
      <c r="K397" s="8"/>
      <c r="L397" s="9"/>
      <c r="M397" s="9"/>
      <c r="N397" s="10"/>
      <c r="O397" s="11"/>
      <c r="P397" s="11"/>
      <c r="Q397" s="10"/>
      <c r="R397" s="12"/>
      <c r="S397" s="12"/>
    </row>
    <row r="398" spans="1:19" x14ac:dyDescent="0.2">
      <c r="A398" s="6"/>
      <c r="B398" s="70"/>
      <c r="C398" s="24"/>
      <c r="D398" s="24"/>
      <c r="E398" s="7"/>
      <c r="F398" s="24"/>
      <c r="G398" s="30"/>
      <c r="H398" s="7"/>
      <c r="I398" s="24"/>
      <c r="J398" s="29"/>
      <c r="K398" s="8"/>
      <c r="L398" s="9"/>
      <c r="M398" s="9"/>
      <c r="N398" s="10"/>
      <c r="O398" s="11"/>
      <c r="P398" s="11"/>
      <c r="Q398" s="10"/>
      <c r="R398" s="12"/>
      <c r="S398" s="12"/>
    </row>
    <row r="399" spans="1:19" x14ac:dyDescent="0.2">
      <c r="A399" s="6"/>
      <c r="B399" s="70"/>
      <c r="C399" s="24"/>
      <c r="D399" s="24"/>
      <c r="E399" s="7"/>
      <c r="F399" s="24"/>
      <c r="G399" s="30"/>
      <c r="H399" s="7"/>
      <c r="I399" s="24"/>
      <c r="J399" s="29"/>
      <c r="K399" s="8"/>
      <c r="L399" s="9"/>
      <c r="M399" s="9"/>
      <c r="N399" s="10"/>
      <c r="O399" s="11"/>
      <c r="P399" s="11"/>
      <c r="Q399" s="10"/>
      <c r="R399" s="12"/>
      <c r="S399" s="12"/>
    </row>
    <row r="400" spans="1:19" x14ac:dyDescent="0.2">
      <c r="A400" s="6"/>
      <c r="B400" s="70"/>
      <c r="C400" s="24"/>
      <c r="D400" s="24"/>
      <c r="E400" s="7"/>
      <c r="F400" s="24"/>
      <c r="G400" s="30"/>
      <c r="H400" s="7"/>
      <c r="I400" s="24"/>
      <c r="J400" s="29"/>
      <c r="K400" s="8"/>
      <c r="L400" s="9"/>
      <c r="M400" s="9"/>
      <c r="N400" s="10"/>
      <c r="O400" s="11"/>
      <c r="P400" s="11"/>
      <c r="Q400" s="10"/>
      <c r="R400" s="12"/>
      <c r="S400" s="12"/>
    </row>
    <row r="401" spans="1:19" x14ac:dyDescent="0.2">
      <c r="A401" s="6"/>
      <c r="B401" s="70"/>
      <c r="C401" s="24"/>
      <c r="D401" s="24"/>
      <c r="E401" s="7"/>
      <c r="F401" s="24"/>
      <c r="G401" s="30"/>
      <c r="H401" s="7"/>
      <c r="I401" s="24"/>
      <c r="J401" s="29"/>
      <c r="K401" s="8"/>
      <c r="L401" s="9"/>
      <c r="M401" s="9"/>
      <c r="N401" s="10"/>
      <c r="O401" s="11"/>
      <c r="P401" s="11"/>
      <c r="Q401" s="10"/>
      <c r="R401" s="12"/>
      <c r="S401" s="12"/>
    </row>
    <row r="402" spans="1:19" x14ac:dyDescent="0.2">
      <c r="A402" s="6"/>
      <c r="B402" s="70"/>
      <c r="C402" s="24"/>
      <c r="D402" s="24"/>
      <c r="E402" s="7"/>
      <c r="F402" s="24"/>
      <c r="G402" s="30"/>
      <c r="H402" s="7"/>
      <c r="I402" s="24"/>
      <c r="J402" s="29"/>
      <c r="K402" s="8"/>
      <c r="L402" s="9"/>
      <c r="M402" s="9"/>
      <c r="N402" s="10"/>
      <c r="O402" s="11"/>
      <c r="P402" s="11"/>
      <c r="Q402" s="10"/>
      <c r="R402" s="12"/>
      <c r="S402" s="12"/>
    </row>
    <row r="403" spans="1:19" x14ac:dyDescent="0.2">
      <c r="A403" s="6"/>
      <c r="B403" s="70"/>
      <c r="C403" s="24"/>
      <c r="D403" s="24"/>
      <c r="E403" s="7"/>
      <c r="F403" s="24"/>
      <c r="G403" s="30"/>
      <c r="H403" s="7"/>
      <c r="I403" s="24"/>
      <c r="J403" s="29"/>
      <c r="K403" s="8"/>
      <c r="L403" s="9"/>
      <c r="M403" s="9"/>
      <c r="N403" s="10"/>
      <c r="O403" s="11"/>
      <c r="P403" s="11"/>
      <c r="Q403" s="10"/>
      <c r="R403" s="12"/>
      <c r="S403" s="12"/>
    </row>
    <row r="404" spans="1:19" x14ac:dyDescent="0.2">
      <c r="A404" s="6"/>
      <c r="B404" s="70"/>
      <c r="C404" s="24"/>
      <c r="D404" s="24"/>
      <c r="E404" s="7"/>
      <c r="F404" s="24"/>
      <c r="G404" s="30"/>
      <c r="H404" s="7"/>
      <c r="I404" s="24"/>
      <c r="J404" s="29"/>
      <c r="K404" s="8"/>
      <c r="L404" s="9"/>
      <c r="M404" s="9"/>
      <c r="N404" s="10"/>
      <c r="O404" s="11"/>
      <c r="P404" s="11"/>
      <c r="Q404" s="10"/>
      <c r="R404" s="12"/>
      <c r="S404" s="12"/>
    </row>
    <row r="405" spans="1:19" x14ac:dyDescent="0.2">
      <c r="A405" s="6"/>
      <c r="B405" s="70"/>
      <c r="C405" s="24"/>
      <c r="D405" s="24"/>
      <c r="E405" s="7"/>
      <c r="F405" s="24"/>
      <c r="G405" s="30"/>
      <c r="H405" s="7"/>
      <c r="I405" s="24"/>
      <c r="J405" s="29"/>
      <c r="K405" s="8"/>
      <c r="L405" s="9"/>
      <c r="M405" s="9"/>
      <c r="N405" s="10"/>
      <c r="O405" s="11"/>
      <c r="P405" s="11"/>
      <c r="Q405" s="10"/>
      <c r="R405" s="12"/>
      <c r="S405" s="12"/>
    </row>
    <row r="406" spans="1:19" x14ac:dyDescent="0.2">
      <c r="A406" s="6"/>
      <c r="B406" s="70"/>
      <c r="C406" s="24"/>
      <c r="D406" s="24"/>
      <c r="E406" s="7"/>
      <c r="F406" s="24"/>
      <c r="G406" s="30"/>
      <c r="H406" s="7"/>
      <c r="I406" s="24"/>
      <c r="J406" s="29"/>
      <c r="K406" s="8"/>
      <c r="L406" s="9"/>
      <c r="M406" s="9"/>
      <c r="N406" s="10"/>
      <c r="O406" s="11"/>
      <c r="P406" s="11"/>
      <c r="Q406" s="10"/>
      <c r="R406" s="12"/>
      <c r="S406" s="12"/>
    </row>
    <row r="407" spans="1:19" x14ac:dyDescent="0.2">
      <c r="A407" s="6"/>
      <c r="B407" s="70"/>
      <c r="C407" s="24"/>
      <c r="D407" s="24"/>
      <c r="E407" s="7"/>
      <c r="F407" s="24"/>
      <c r="G407" s="30"/>
      <c r="H407" s="7"/>
      <c r="I407" s="24"/>
      <c r="J407" s="29"/>
      <c r="K407" s="8"/>
      <c r="L407" s="9"/>
      <c r="M407" s="9"/>
      <c r="N407" s="15"/>
      <c r="O407" s="11"/>
      <c r="P407" s="11"/>
      <c r="Q407" s="15"/>
      <c r="R407" s="12"/>
      <c r="S407" s="12"/>
    </row>
    <row r="408" spans="1:19" x14ac:dyDescent="0.2">
      <c r="A408" s="6"/>
      <c r="B408" s="70"/>
      <c r="C408" s="24"/>
      <c r="D408" s="24"/>
      <c r="E408" s="7"/>
      <c r="F408" s="24"/>
      <c r="G408" s="30"/>
      <c r="H408" s="7"/>
      <c r="I408" s="24"/>
      <c r="J408" s="29"/>
      <c r="K408" s="8"/>
      <c r="L408" s="9"/>
      <c r="M408" s="9"/>
      <c r="N408" s="15"/>
      <c r="O408" s="11"/>
      <c r="P408" s="11"/>
      <c r="Q408" s="15"/>
      <c r="R408" s="12"/>
      <c r="S408" s="12"/>
    </row>
    <row r="409" spans="1:19" x14ac:dyDescent="0.2">
      <c r="A409" s="6"/>
      <c r="B409" s="70"/>
      <c r="C409" s="24"/>
      <c r="D409" s="24"/>
      <c r="E409" s="7"/>
      <c r="F409" s="24"/>
      <c r="G409" s="30"/>
      <c r="H409" s="7"/>
      <c r="I409" s="24"/>
      <c r="J409" s="29"/>
      <c r="K409" s="8"/>
      <c r="L409" s="9"/>
      <c r="M409" s="9"/>
      <c r="N409" s="10"/>
      <c r="O409" s="11"/>
      <c r="P409" s="11"/>
      <c r="Q409" s="10"/>
      <c r="R409" s="12"/>
      <c r="S409" s="12"/>
    </row>
    <row r="410" spans="1:19" x14ac:dyDescent="0.2">
      <c r="A410" s="6"/>
      <c r="B410" s="70"/>
      <c r="C410" s="24"/>
      <c r="D410" s="24"/>
      <c r="E410" s="7"/>
      <c r="F410" s="24"/>
      <c r="G410" s="30"/>
      <c r="H410" s="7"/>
      <c r="I410" s="24"/>
      <c r="J410" s="29"/>
      <c r="K410" s="8"/>
      <c r="L410" s="9"/>
      <c r="M410" s="9"/>
      <c r="N410" s="10"/>
      <c r="O410" s="11"/>
      <c r="P410" s="11"/>
      <c r="Q410" s="10"/>
      <c r="R410" s="12"/>
      <c r="S410" s="12"/>
    </row>
    <row r="411" spans="1:19" x14ac:dyDescent="0.2">
      <c r="A411" s="6"/>
      <c r="B411" s="70"/>
      <c r="C411" s="24"/>
      <c r="D411" s="24"/>
      <c r="E411" s="7"/>
      <c r="F411" s="24"/>
      <c r="G411" s="30"/>
      <c r="H411" s="7"/>
      <c r="I411" s="24"/>
      <c r="J411" s="29"/>
      <c r="K411" s="8"/>
      <c r="L411" s="9"/>
      <c r="M411" s="9"/>
      <c r="N411" s="10"/>
      <c r="O411" s="11"/>
      <c r="P411" s="11"/>
      <c r="Q411" s="10"/>
      <c r="R411" s="12"/>
      <c r="S411" s="12"/>
    </row>
    <row r="412" spans="1:19" x14ac:dyDescent="0.2">
      <c r="A412" s="6"/>
      <c r="B412" s="70"/>
      <c r="C412" s="24"/>
      <c r="D412" s="24"/>
      <c r="E412" s="7"/>
      <c r="F412" s="24"/>
      <c r="G412" s="30"/>
      <c r="H412" s="7"/>
      <c r="I412" s="24"/>
      <c r="J412" s="29"/>
      <c r="K412" s="8"/>
      <c r="L412" s="9"/>
      <c r="M412" s="9"/>
      <c r="O412" s="11"/>
      <c r="P412" s="11"/>
      <c r="Q412" s="3"/>
      <c r="R412" s="12"/>
      <c r="S412" s="12"/>
    </row>
    <row r="413" spans="1:19" x14ac:dyDescent="0.2">
      <c r="A413" s="6"/>
      <c r="B413" s="70"/>
      <c r="C413" s="24"/>
      <c r="D413" s="24"/>
      <c r="E413" s="7"/>
      <c r="F413" s="24"/>
      <c r="G413" s="30"/>
      <c r="H413" s="7"/>
      <c r="I413" s="24"/>
      <c r="J413" s="29"/>
      <c r="K413" s="8"/>
      <c r="L413" s="9"/>
      <c r="M413" s="9"/>
      <c r="N413" s="10"/>
      <c r="O413" s="11"/>
      <c r="P413" s="11"/>
      <c r="Q413" s="10"/>
      <c r="R413" s="12"/>
      <c r="S413" s="12"/>
    </row>
    <row r="414" spans="1:19" x14ac:dyDescent="0.2">
      <c r="A414" s="6"/>
      <c r="B414" s="70"/>
      <c r="C414" s="24"/>
      <c r="D414" s="24"/>
      <c r="E414" s="7"/>
      <c r="F414" s="24"/>
      <c r="G414" s="30"/>
      <c r="H414" s="7"/>
      <c r="I414" s="24"/>
      <c r="J414" s="29"/>
      <c r="K414" s="8"/>
      <c r="L414" s="9"/>
      <c r="M414" s="9"/>
      <c r="N414" s="10"/>
      <c r="O414" s="11"/>
      <c r="P414" s="11"/>
      <c r="Q414" s="10"/>
      <c r="R414" s="12"/>
      <c r="S414" s="12"/>
    </row>
    <row r="415" spans="1:19" x14ac:dyDescent="0.2">
      <c r="A415" s="6"/>
      <c r="B415" s="70"/>
      <c r="C415" s="24"/>
      <c r="D415" s="24"/>
      <c r="E415" s="7"/>
      <c r="F415" s="24"/>
      <c r="G415" s="30"/>
      <c r="H415" s="7"/>
      <c r="I415" s="24"/>
      <c r="J415" s="29"/>
      <c r="K415" s="8"/>
      <c r="L415" s="9"/>
      <c r="M415" s="9"/>
      <c r="N415" s="15"/>
      <c r="O415" s="11"/>
      <c r="P415" s="11"/>
      <c r="Q415" s="15"/>
      <c r="R415" s="12"/>
      <c r="S415" s="12"/>
    </row>
    <row r="416" spans="1:19" x14ac:dyDescent="0.2">
      <c r="A416" s="6"/>
      <c r="B416" s="70"/>
      <c r="C416" s="24"/>
      <c r="D416" s="24"/>
      <c r="E416" s="7"/>
      <c r="F416" s="24"/>
      <c r="G416" s="30"/>
      <c r="H416" s="7"/>
      <c r="I416" s="24"/>
      <c r="J416" s="29"/>
      <c r="K416" s="8"/>
      <c r="L416" s="9"/>
      <c r="M416" s="9"/>
      <c r="N416" s="15"/>
      <c r="O416" s="11"/>
      <c r="P416" s="11"/>
      <c r="Q416" s="15"/>
      <c r="R416" s="12"/>
      <c r="S416" s="12"/>
    </row>
    <row r="417" spans="1:19" x14ac:dyDescent="0.2">
      <c r="A417" s="6"/>
      <c r="B417" s="70"/>
      <c r="C417" s="24"/>
      <c r="D417" s="24"/>
      <c r="E417" s="7"/>
      <c r="F417" s="24"/>
      <c r="G417" s="30"/>
      <c r="H417" s="7"/>
      <c r="I417" s="24"/>
      <c r="J417" s="29"/>
      <c r="K417" s="8"/>
      <c r="L417" s="9"/>
      <c r="M417" s="9"/>
      <c r="N417" s="10"/>
      <c r="O417" s="11"/>
      <c r="P417" s="11"/>
      <c r="Q417" s="10"/>
      <c r="R417" s="12"/>
      <c r="S417" s="12"/>
    </row>
    <row r="418" spans="1:19" x14ac:dyDescent="0.2">
      <c r="A418" s="6"/>
      <c r="B418" s="70"/>
      <c r="C418" s="24"/>
      <c r="D418" s="24"/>
      <c r="E418" s="7"/>
      <c r="F418" s="24"/>
      <c r="G418" s="30"/>
      <c r="H418" s="7"/>
      <c r="I418" s="24"/>
      <c r="J418" s="29"/>
      <c r="K418" s="8"/>
      <c r="L418" s="9"/>
      <c r="M418" s="9"/>
      <c r="N418" s="10"/>
      <c r="O418" s="11"/>
      <c r="P418" s="11"/>
      <c r="Q418" s="10"/>
      <c r="R418" s="12"/>
      <c r="S418" s="12"/>
    </row>
    <row r="419" spans="1:19" x14ac:dyDescent="0.2">
      <c r="A419" s="6"/>
      <c r="B419" s="70"/>
      <c r="C419" s="24"/>
      <c r="D419" s="24"/>
      <c r="E419" s="7"/>
      <c r="F419" s="24"/>
      <c r="G419" s="30"/>
      <c r="H419" s="7"/>
      <c r="I419" s="24"/>
      <c r="J419" s="29"/>
      <c r="K419" s="8"/>
      <c r="L419" s="9"/>
      <c r="M419" s="9"/>
      <c r="N419" s="10"/>
      <c r="O419" s="11"/>
      <c r="P419" s="11"/>
      <c r="Q419" s="10"/>
      <c r="R419" s="12"/>
      <c r="S419" s="12"/>
    </row>
    <row r="420" spans="1:19" x14ac:dyDescent="0.2">
      <c r="A420" s="6"/>
      <c r="B420" s="70"/>
      <c r="C420" s="24"/>
      <c r="D420" s="24"/>
      <c r="E420" s="7"/>
      <c r="F420" s="24"/>
      <c r="G420" s="30"/>
      <c r="H420" s="7"/>
      <c r="I420" s="24"/>
      <c r="J420" s="29"/>
      <c r="K420" s="8"/>
      <c r="L420" s="9"/>
      <c r="M420" s="9"/>
      <c r="N420" s="10"/>
      <c r="O420" s="11"/>
      <c r="P420" s="11"/>
      <c r="Q420" s="10"/>
      <c r="R420" s="12"/>
      <c r="S420" s="12"/>
    </row>
    <row r="421" spans="1:19" x14ac:dyDescent="0.2">
      <c r="A421" s="6"/>
      <c r="B421" s="70"/>
      <c r="C421" s="24"/>
      <c r="D421" s="24"/>
      <c r="E421" s="7"/>
      <c r="F421" s="24"/>
      <c r="G421" s="30"/>
      <c r="H421" s="7"/>
      <c r="I421" s="24"/>
      <c r="J421" s="29"/>
      <c r="K421" s="8"/>
      <c r="L421" s="9"/>
      <c r="M421" s="9"/>
      <c r="N421" s="10"/>
      <c r="O421" s="11"/>
      <c r="P421" s="11"/>
      <c r="Q421" s="10"/>
      <c r="R421" s="12"/>
      <c r="S421" s="12"/>
    </row>
    <row r="422" spans="1:19" x14ac:dyDescent="0.2">
      <c r="A422" s="6"/>
      <c r="B422" s="70"/>
      <c r="C422" s="24"/>
      <c r="D422" s="24"/>
      <c r="E422" s="7"/>
      <c r="F422" s="24"/>
      <c r="G422" s="30"/>
      <c r="H422" s="7"/>
      <c r="I422" s="24"/>
      <c r="J422" s="29"/>
      <c r="K422" s="8"/>
      <c r="L422" s="9"/>
      <c r="M422" s="9"/>
      <c r="N422" s="10"/>
      <c r="O422" s="11"/>
      <c r="P422" s="11"/>
      <c r="Q422" s="10"/>
      <c r="R422" s="12"/>
      <c r="S422" s="12"/>
    </row>
    <row r="423" spans="1:19" x14ac:dyDescent="0.2">
      <c r="A423" s="6"/>
      <c r="B423" s="70"/>
      <c r="C423" s="24"/>
      <c r="D423" s="24"/>
      <c r="E423" s="7"/>
      <c r="F423" s="24"/>
      <c r="G423" s="30"/>
      <c r="H423" s="7"/>
      <c r="I423" s="24"/>
      <c r="J423" s="29"/>
      <c r="K423" s="8"/>
      <c r="L423" s="9"/>
      <c r="M423" s="9"/>
      <c r="N423" s="10"/>
      <c r="O423" s="11"/>
      <c r="P423" s="11"/>
      <c r="Q423" s="10"/>
      <c r="R423" s="12"/>
      <c r="S423" s="12"/>
    </row>
    <row r="424" spans="1:19" x14ac:dyDescent="0.2">
      <c r="A424" s="6"/>
      <c r="B424" s="70"/>
      <c r="C424" s="24"/>
      <c r="D424" s="24"/>
      <c r="E424" s="7"/>
      <c r="F424" s="24"/>
      <c r="G424" s="30"/>
      <c r="H424" s="7"/>
      <c r="I424" s="24"/>
      <c r="J424" s="29"/>
      <c r="K424" s="8"/>
      <c r="L424" s="9"/>
      <c r="M424" s="9"/>
      <c r="N424" s="15"/>
      <c r="O424" s="11"/>
      <c r="P424" s="11"/>
      <c r="Q424" s="15"/>
      <c r="R424" s="12"/>
      <c r="S424" s="12"/>
    </row>
    <row r="425" spans="1:19" x14ac:dyDescent="0.2">
      <c r="A425" s="6"/>
      <c r="B425" s="70"/>
      <c r="C425" s="24"/>
      <c r="D425" s="24"/>
      <c r="E425" s="7"/>
      <c r="F425" s="24"/>
      <c r="G425" s="30"/>
      <c r="H425" s="7"/>
      <c r="I425" s="24"/>
      <c r="J425" s="29"/>
      <c r="K425" s="8"/>
      <c r="L425" s="9"/>
      <c r="M425" s="9"/>
      <c r="N425" s="15"/>
      <c r="O425" s="11"/>
      <c r="P425" s="11"/>
      <c r="Q425" s="15"/>
      <c r="R425" s="12"/>
      <c r="S425" s="12"/>
    </row>
    <row r="426" spans="1:19" x14ac:dyDescent="0.2">
      <c r="A426" s="6"/>
      <c r="B426" s="70"/>
      <c r="C426" s="24"/>
      <c r="D426" s="24"/>
      <c r="E426" s="7"/>
      <c r="F426" s="24"/>
      <c r="G426" s="30"/>
      <c r="H426" s="7"/>
      <c r="I426" s="24"/>
      <c r="J426" s="29"/>
      <c r="K426" s="8"/>
      <c r="L426" s="9"/>
      <c r="M426" s="9"/>
      <c r="N426" s="15"/>
      <c r="O426" s="11"/>
      <c r="P426" s="11"/>
      <c r="Q426" s="15"/>
      <c r="R426" s="12"/>
      <c r="S426" s="12"/>
    </row>
    <row r="427" spans="1:19" x14ac:dyDescent="0.2">
      <c r="A427" s="6"/>
      <c r="B427" s="70"/>
      <c r="C427" s="24"/>
      <c r="D427" s="24"/>
      <c r="E427" s="7"/>
      <c r="F427" s="24"/>
      <c r="G427" s="30"/>
      <c r="H427" s="7"/>
      <c r="I427" s="24"/>
      <c r="J427" s="29"/>
      <c r="K427" s="8"/>
      <c r="L427" s="9"/>
      <c r="M427" s="9"/>
      <c r="N427" s="10"/>
      <c r="O427" s="11"/>
      <c r="P427" s="11"/>
      <c r="Q427" s="10"/>
      <c r="R427" s="12"/>
      <c r="S427" s="12"/>
    </row>
    <row r="428" spans="1:19" x14ac:dyDescent="0.2">
      <c r="A428" s="6"/>
      <c r="B428" s="70"/>
      <c r="C428" s="24"/>
      <c r="D428" s="24"/>
      <c r="E428" s="7"/>
      <c r="F428" s="24"/>
      <c r="G428" s="30"/>
      <c r="H428" s="7"/>
      <c r="I428" s="24"/>
      <c r="J428" s="29"/>
      <c r="K428" s="8"/>
      <c r="L428" s="9"/>
      <c r="M428" s="9"/>
      <c r="O428" s="11"/>
      <c r="P428" s="11"/>
      <c r="Q428" s="3"/>
      <c r="R428" s="12"/>
      <c r="S428" s="12"/>
    </row>
    <row r="429" spans="1:19" x14ac:dyDescent="0.2">
      <c r="A429" s="6"/>
      <c r="B429" s="70"/>
      <c r="C429" s="24"/>
      <c r="D429" s="24"/>
      <c r="E429" s="7"/>
      <c r="F429" s="24"/>
      <c r="G429" s="30"/>
      <c r="H429" s="7"/>
      <c r="I429" s="24"/>
      <c r="J429" s="29"/>
      <c r="K429" s="8"/>
      <c r="L429" s="9"/>
      <c r="M429" s="9"/>
      <c r="N429" s="10"/>
      <c r="O429" s="11"/>
      <c r="P429" s="11"/>
      <c r="Q429" s="10"/>
      <c r="R429" s="12"/>
      <c r="S429" s="12"/>
    </row>
    <row r="430" spans="1:19" x14ac:dyDescent="0.2">
      <c r="A430" s="6"/>
      <c r="B430" s="70"/>
      <c r="C430" s="24"/>
      <c r="D430" s="24"/>
      <c r="E430" s="7"/>
      <c r="F430" s="24"/>
      <c r="G430" s="30"/>
      <c r="H430" s="7"/>
      <c r="I430" s="24"/>
      <c r="J430" s="29"/>
      <c r="K430" s="8"/>
      <c r="L430" s="9"/>
      <c r="M430" s="9"/>
      <c r="N430" s="10"/>
      <c r="O430" s="11"/>
      <c r="P430" s="11"/>
      <c r="Q430" s="10"/>
      <c r="R430" s="12"/>
      <c r="S430" s="12"/>
    </row>
    <row r="431" spans="1:19" x14ac:dyDescent="0.2">
      <c r="A431" s="6"/>
      <c r="B431" s="70"/>
      <c r="C431" s="24"/>
      <c r="D431" s="24"/>
      <c r="E431" s="7"/>
      <c r="F431" s="24"/>
      <c r="G431" s="30"/>
      <c r="H431" s="7"/>
      <c r="I431" s="24"/>
      <c r="J431" s="29"/>
      <c r="K431" s="8"/>
      <c r="L431" s="9"/>
      <c r="M431" s="9"/>
      <c r="N431" s="10"/>
      <c r="O431" s="11"/>
      <c r="P431" s="11"/>
      <c r="Q431" s="10"/>
      <c r="R431" s="12"/>
      <c r="S431" s="12"/>
    </row>
    <row r="432" spans="1:19" x14ac:dyDescent="0.2">
      <c r="A432" s="6"/>
      <c r="B432" s="70"/>
      <c r="C432" s="24"/>
      <c r="D432" s="24"/>
      <c r="E432" s="7"/>
      <c r="F432" s="24"/>
      <c r="G432" s="30"/>
      <c r="H432" s="7"/>
      <c r="I432" s="24"/>
      <c r="J432" s="29"/>
      <c r="K432" s="8"/>
      <c r="L432" s="9"/>
      <c r="M432" s="9"/>
      <c r="N432" s="10"/>
      <c r="O432" s="11"/>
      <c r="P432" s="11"/>
      <c r="Q432" s="10"/>
      <c r="R432" s="12"/>
      <c r="S432" s="12"/>
    </row>
    <row r="433" spans="1:19" x14ac:dyDescent="0.2">
      <c r="A433" s="6"/>
      <c r="B433" s="70"/>
      <c r="C433" s="24"/>
      <c r="D433" s="24"/>
      <c r="E433" s="7"/>
      <c r="F433" s="24"/>
      <c r="G433" s="30"/>
      <c r="H433" s="7"/>
      <c r="I433" s="24"/>
      <c r="J433" s="29"/>
      <c r="K433" s="8"/>
      <c r="L433" s="9"/>
      <c r="M433" s="9"/>
      <c r="N433" s="10"/>
      <c r="O433" s="11"/>
      <c r="P433" s="11"/>
      <c r="Q433" s="10"/>
      <c r="R433" s="12"/>
      <c r="S433" s="12"/>
    </row>
    <row r="434" spans="1:19" x14ac:dyDescent="0.2">
      <c r="A434" s="6"/>
      <c r="B434" s="70"/>
      <c r="C434" s="24"/>
      <c r="D434" s="24"/>
      <c r="E434" s="7"/>
      <c r="F434" s="24"/>
      <c r="G434" s="30"/>
      <c r="H434" s="7"/>
      <c r="I434" s="24"/>
      <c r="J434" s="29"/>
      <c r="K434" s="8"/>
      <c r="L434" s="9"/>
      <c r="M434" s="9"/>
      <c r="N434" s="10"/>
      <c r="O434" s="11"/>
      <c r="P434" s="11"/>
      <c r="Q434" s="10"/>
      <c r="R434" s="12"/>
      <c r="S434" s="12"/>
    </row>
    <row r="435" spans="1:19" x14ac:dyDescent="0.2">
      <c r="A435" s="6"/>
      <c r="B435" s="70"/>
      <c r="C435" s="24"/>
      <c r="D435" s="24"/>
      <c r="E435" s="7"/>
      <c r="F435" s="24"/>
      <c r="G435" s="30"/>
      <c r="H435" s="7"/>
      <c r="I435" s="24"/>
      <c r="J435" s="29"/>
      <c r="K435" s="8"/>
      <c r="L435" s="9"/>
      <c r="M435" s="9"/>
      <c r="N435" s="10"/>
      <c r="O435" s="11"/>
      <c r="P435" s="11"/>
      <c r="Q435" s="10"/>
      <c r="R435" s="12"/>
      <c r="S435" s="12"/>
    </row>
    <row r="436" spans="1:19" x14ac:dyDescent="0.2">
      <c r="A436" s="6"/>
      <c r="B436" s="70"/>
      <c r="C436" s="24"/>
      <c r="D436" s="24"/>
      <c r="E436" s="7"/>
      <c r="F436" s="24"/>
      <c r="G436" s="30"/>
      <c r="H436" s="7"/>
      <c r="I436" s="24"/>
      <c r="J436" s="29"/>
      <c r="K436" s="8"/>
      <c r="L436" s="9"/>
      <c r="M436" s="9"/>
      <c r="N436" s="10"/>
      <c r="O436" s="11"/>
      <c r="P436" s="11"/>
      <c r="Q436" s="10"/>
      <c r="R436" s="12"/>
      <c r="S436" s="12"/>
    </row>
    <row r="437" spans="1:19" x14ac:dyDescent="0.2">
      <c r="A437" s="6"/>
      <c r="B437" s="70"/>
      <c r="C437" s="24"/>
      <c r="D437" s="24"/>
      <c r="E437" s="7"/>
      <c r="F437" s="24"/>
      <c r="G437" s="30"/>
      <c r="H437" s="7"/>
      <c r="I437" s="24"/>
      <c r="J437" s="29"/>
      <c r="K437" s="8"/>
      <c r="L437" s="9"/>
      <c r="M437" s="9"/>
      <c r="N437" s="10"/>
      <c r="O437" s="11"/>
      <c r="P437" s="11"/>
      <c r="Q437" s="10"/>
      <c r="R437" s="12"/>
      <c r="S437" s="12"/>
    </row>
    <row r="438" spans="1:19" x14ac:dyDescent="0.2">
      <c r="A438" s="6"/>
      <c r="B438" s="70"/>
      <c r="C438" s="24"/>
      <c r="D438" s="24"/>
      <c r="E438" s="7"/>
      <c r="F438" s="24"/>
      <c r="G438" s="30"/>
      <c r="H438" s="7"/>
      <c r="I438" s="24"/>
      <c r="J438" s="29"/>
      <c r="K438" s="8"/>
      <c r="L438" s="9"/>
      <c r="M438" s="9"/>
      <c r="N438" s="10"/>
      <c r="O438" s="11"/>
      <c r="P438" s="11"/>
      <c r="Q438" s="10"/>
      <c r="R438" s="12"/>
      <c r="S438" s="12"/>
    </row>
    <row r="439" spans="1:19" x14ac:dyDescent="0.2">
      <c r="A439" s="6"/>
      <c r="B439" s="70"/>
      <c r="C439" s="24"/>
      <c r="D439" s="24"/>
      <c r="E439" s="7"/>
      <c r="F439" s="24"/>
      <c r="G439" s="30"/>
      <c r="H439" s="7"/>
      <c r="I439" s="24"/>
      <c r="J439" s="29"/>
      <c r="K439" s="8"/>
      <c r="L439" s="9"/>
      <c r="M439" s="9"/>
      <c r="N439" s="10"/>
      <c r="O439" s="11"/>
      <c r="P439" s="11"/>
      <c r="Q439" s="10"/>
      <c r="R439" s="12"/>
      <c r="S439" s="12"/>
    </row>
    <row r="440" spans="1:19" x14ac:dyDescent="0.2">
      <c r="A440" s="6"/>
      <c r="B440" s="70"/>
      <c r="C440" s="24"/>
      <c r="D440" s="24"/>
      <c r="E440" s="7"/>
      <c r="F440" s="24"/>
      <c r="G440" s="30"/>
      <c r="H440" s="7"/>
      <c r="I440" s="24"/>
      <c r="J440" s="29"/>
      <c r="K440" s="8"/>
      <c r="L440" s="9"/>
      <c r="M440" s="9"/>
      <c r="N440" s="10"/>
      <c r="O440" s="11"/>
      <c r="P440" s="11"/>
      <c r="Q440" s="10"/>
      <c r="R440" s="12"/>
      <c r="S440" s="12"/>
    </row>
    <row r="441" spans="1:19" x14ac:dyDescent="0.2">
      <c r="A441" s="6"/>
      <c r="B441" s="70"/>
      <c r="C441" s="24"/>
      <c r="D441" s="24"/>
      <c r="E441" s="7"/>
      <c r="F441" s="24"/>
      <c r="G441" s="30"/>
      <c r="H441" s="7"/>
      <c r="I441" s="24"/>
      <c r="J441" s="29"/>
      <c r="K441" s="8"/>
      <c r="L441" s="9"/>
      <c r="M441" s="9"/>
      <c r="N441" s="10"/>
      <c r="O441" s="11"/>
      <c r="P441" s="11"/>
      <c r="Q441" s="10"/>
      <c r="R441" s="12"/>
      <c r="S441" s="12"/>
    </row>
    <row r="442" spans="1:19" x14ac:dyDescent="0.2">
      <c r="A442" s="6"/>
      <c r="B442" s="70"/>
      <c r="C442" s="24"/>
      <c r="D442" s="24"/>
      <c r="E442" s="7"/>
      <c r="F442" s="24"/>
      <c r="G442" s="30"/>
      <c r="H442" s="7"/>
      <c r="I442" s="24"/>
      <c r="J442" s="29"/>
      <c r="K442" s="8"/>
      <c r="L442" s="9"/>
      <c r="M442" s="9"/>
      <c r="N442" s="10"/>
      <c r="O442" s="11"/>
      <c r="P442" s="11"/>
      <c r="Q442" s="10"/>
      <c r="R442" s="12"/>
      <c r="S442" s="12"/>
    </row>
    <row r="443" spans="1:19" x14ac:dyDescent="0.2">
      <c r="A443" s="6"/>
      <c r="B443" s="70"/>
      <c r="C443" s="24"/>
      <c r="D443" s="24"/>
      <c r="E443" s="7"/>
      <c r="F443" s="24"/>
      <c r="G443" s="30"/>
      <c r="H443" s="7"/>
      <c r="I443" s="24"/>
      <c r="J443" s="29"/>
      <c r="K443" s="8"/>
      <c r="L443" s="9"/>
      <c r="M443" s="9"/>
      <c r="N443" s="10"/>
      <c r="O443" s="11"/>
      <c r="P443" s="11"/>
      <c r="Q443" s="10"/>
      <c r="R443" s="12"/>
      <c r="S443" s="12"/>
    </row>
    <row r="444" spans="1:19" x14ac:dyDescent="0.2">
      <c r="A444" s="6"/>
      <c r="B444" s="70"/>
      <c r="C444" s="24"/>
      <c r="D444" s="24"/>
      <c r="E444" s="7"/>
      <c r="F444" s="24"/>
      <c r="G444" s="30"/>
      <c r="H444" s="7"/>
      <c r="I444" s="24"/>
      <c r="J444" s="29"/>
      <c r="K444" s="8"/>
      <c r="L444" s="9"/>
      <c r="M444" s="9"/>
      <c r="N444" s="10"/>
      <c r="O444" s="11"/>
      <c r="P444" s="11"/>
      <c r="Q444" s="10"/>
      <c r="R444" s="12"/>
      <c r="S444" s="12"/>
    </row>
    <row r="445" spans="1:19" x14ac:dyDescent="0.2">
      <c r="A445" s="6"/>
      <c r="B445" s="70"/>
      <c r="C445" s="24"/>
      <c r="D445" s="24"/>
      <c r="E445" s="7"/>
      <c r="F445" s="24"/>
      <c r="G445" s="30"/>
      <c r="H445" s="7"/>
      <c r="I445" s="24"/>
      <c r="J445" s="29"/>
      <c r="K445" s="8"/>
      <c r="L445" s="9"/>
      <c r="M445" s="9"/>
      <c r="N445" s="10"/>
      <c r="O445" s="11"/>
      <c r="P445" s="11"/>
      <c r="Q445" s="10"/>
      <c r="R445" s="12"/>
      <c r="S445" s="12"/>
    </row>
    <row r="446" spans="1:19" x14ac:dyDescent="0.2">
      <c r="A446" s="6"/>
      <c r="B446" s="72"/>
      <c r="C446" s="26"/>
      <c r="D446" s="26"/>
      <c r="E446" s="7"/>
      <c r="F446" s="26"/>
      <c r="G446" s="30"/>
      <c r="H446" s="7"/>
      <c r="I446" s="26"/>
      <c r="J446" s="29"/>
      <c r="K446" s="8"/>
      <c r="L446" s="9"/>
      <c r="M446" s="9"/>
      <c r="N446" s="10"/>
      <c r="O446" s="11"/>
      <c r="P446" s="11"/>
      <c r="Q446" s="10"/>
      <c r="R446" s="12"/>
      <c r="S446" s="12"/>
    </row>
    <row r="447" spans="1:19" x14ac:dyDescent="0.2">
      <c r="A447" s="6"/>
      <c r="B447" s="70"/>
      <c r="C447" s="24"/>
      <c r="D447" s="24"/>
      <c r="E447" s="7"/>
      <c r="F447" s="24"/>
      <c r="G447" s="30"/>
      <c r="H447" s="7"/>
      <c r="I447" s="24"/>
      <c r="J447" s="29"/>
      <c r="K447" s="8"/>
      <c r="L447" s="9"/>
      <c r="M447" s="9"/>
      <c r="N447" s="10"/>
      <c r="O447" s="11"/>
      <c r="P447" s="11"/>
      <c r="Q447" s="10"/>
      <c r="R447" s="12"/>
      <c r="S447" s="12"/>
    </row>
    <row r="448" spans="1:19" x14ac:dyDescent="0.2">
      <c r="A448" s="6"/>
      <c r="B448" s="70"/>
      <c r="C448" s="24"/>
      <c r="D448" s="24"/>
      <c r="E448" s="7"/>
      <c r="F448" s="24"/>
      <c r="G448" s="30"/>
      <c r="H448" s="7"/>
      <c r="I448" s="24"/>
      <c r="J448" s="29"/>
      <c r="K448" s="8"/>
      <c r="L448" s="9"/>
      <c r="M448" s="9"/>
      <c r="N448" s="10"/>
      <c r="O448" s="11"/>
      <c r="P448" s="11"/>
      <c r="Q448" s="10"/>
      <c r="R448" s="12"/>
      <c r="S448" s="12"/>
    </row>
    <row r="449" spans="1:19" x14ac:dyDescent="0.2">
      <c r="A449" s="6"/>
      <c r="B449" s="70"/>
      <c r="C449" s="24"/>
      <c r="D449" s="24"/>
      <c r="E449" s="7"/>
      <c r="F449" s="24"/>
      <c r="G449" s="30"/>
      <c r="H449" s="7"/>
      <c r="I449" s="24"/>
      <c r="J449" s="29"/>
      <c r="K449" s="8"/>
      <c r="L449" s="9"/>
      <c r="M449" s="9"/>
      <c r="N449" s="10"/>
      <c r="O449" s="11"/>
      <c r="P449" s="11"/>
      <c r="Q449" s="10"/>
      <c r="R449" s="12"/>
      <c r="S449" s="12"/>
    </row>
    <row r="450" spans="1:19" x14ac:dyDescent="0.2">
      <c r="A450" s="6"/>
      <c r="B450" s="70"/>
      <c r="C450" s="24"/>
      <c r="D450" s="24"/>
      <c r="E450" s="7"/>
      <c r="F450" s="24"/>
      <c r="G450" s="30"/>
      <c r="H450" s="7"/>
      <c r="I450" s="24"/>
      <c r="J450" s="29"/>
      <c r="K450" s="8"/>
      <c r="L450" s="9"/>
      <c r="M450" s="9"/>
      <c r="N450" s="10"/>
      <c r="O450" s="11"/>
      <c r="P450" s="11"/>
      <c r="Q450" s="10"/>
      <c r="R450" s="12"/>
      <c r="S450" s="12"/>
    </row>
    <row r="451" spans="1:19" x14ac:dyDescent="0.2">
      <c r="A451" s="6"/>
      <c r="B451" s="70"/>
      <c r="C451" s="24"/>
      <c r="D451" s="24"/>
      <c r="E451" s="7"/>
      <c r="F451" s="24"/>
      <c r="G451" s="30"/>
      <c r="H451" s="7"/>
      <c r="I451" s="24"/>
      <c r="J451" s="29"/>
      <c r="K451" s="8"/>
      <c r="L451" s="9"/>
      <c r="M451" s="9"/>
      <c r="N451" s="10"/>
      <c r="O451" s="11"/>
      <c r="P451" s="11"/>
      <c r="Q451" s="10"/>
      <c r="R451" s="12"/>
      <c r="S451" s="12"/>
    </row>
    <row r="452" spans="1:19" x14ac:dyDescent="0.2">
      <c r="A452" s="6"/>
      <c r="B452" s="70"/>
      <c r="C452" s="24"/>
      <c r="D452" s="24"/>
      <c r="E452" s="7"/>
      <c r="F452" s="24"/>
      <c r="G452" s="30"/>
      <c r="H452" s="7"/>
      <c r="I452" s="24"/>
      <c r="J452" s="29"/>
      <c r="K452" s="8"/>
      <c r="L452" s="9"/>
      <c r="M452" s="9"/>
      <c r="N452" s="10"/>
      <c r="O452" s="11"/>
      <c r="P452" s="11"/>
      <c r="Q452" s="10"/>
      <c r="R452" s="12"/>
      <c r="S452" s="12"/>
    </row>
    <row r="453" spans="1:19" x14ac:dyDescent="0.2">
      <c r="A453" s="6"/>
      <c r="B453" s="70"/>
      <c r="C453" s="24"/>
      <c r="D453" s="24"/>
      <c r="E453" s="7"/>
      <c r="F453" s="24"/>
      <c r="G453" s="30"/>
      <c r="H453" s="7"/>
      <c r="I453" s="24"/>
      <c r="J453" s="29"/>
      <c r="K453" s="8"/>
      <c r="L453" s="9"/>
      <c r="M453" s="9"/>
      <c r="N453" s="10"/>
      <c r="O453" s="11"/>
      <c r="P453" s="11"/>
      <c r="Q453" s="10"/>
      <c r="R453" s="12"/>
      <c r="S453" s="12"/>
    </row>
    <row r="454" spans="1:19" x14ac:dyDescent="0.2">
      <c r="A454" s="6"/>
      <c r="B454" s="70"/>
      <c r="C454" s="24"/>
      <c r="D454" s="24"/>
      <c r="E454" s="7"/>
      <c r="F454" s="24"/>
      <c r="G454" s="30"/>
      <c r="H454" s="7"/>
      <c r="I454" s="24"/>
      <c r="J454" s="29"/>
      <c r="K454" s="8"/>
      <c r="L454" s="9"/>
      <c r="M454" s="9"/>
      <c r="N454" s="10"/>
      <c r="O454" s="11"/>
      <c r="P454" s="11"/>
      <c r="Q454" s="10"/>
      <c r="R454" s="12"/>
      <c r="S454" s="12"/>
    </row>
    <row r="455" spans="1:19" x14ac:dyDescent="0.2">
      <c r="A455" s="6"/>
      <c r="B455" s="70"/>
      <c r="C455" s="24"/>
      <c r="D455" s="24"/>
      <c r="E455" s="7"/>
      <c r="F455" s="24"/>
      <c r="G455" s="30"/>
      <c r="H455" s="7"/>
      <c r="I455" s="24"/>
      <c r="J455" s="29"/>
      <c r="K455" s="8"/>
      <c r="L455" s="9"/>
      <c r="M455" s="9"/>
      <c r="N455" s="10"/>
      <c r="O455" s="11"/>
      <c r="P455" s="11"/>
      <c r="Q455" s="10"/>
      <c r="R455" s="12"/>
      <c r="S455" s="12"/>
    </row>
    <row r="456" spans="1:19" x14ac:dyDescent="0.2">
      <c r="A456" s="6"/>
      <c r="B456" s="70"/>
      <c r="C456" s="24"/>
      <c r="D456" s="24"/>
      <c r="E456" s="7"/>
      <c r="F456" s="24"/>
      <c r="G456" s="30"/>
      <c r="H456" s="7"/>
      <c r="I456" s="24"/>
      <c r="J456" s="29"/>
      <c r="K456" s="8"/>
      <c r="L456" s="9"/>
      <c r="M456" s="9"/>
      <c r="N456" s="10"/>
      <c r="O456" s="11"/>
      <c r="P456" s="11"/>
      <c r="Q456" s="10"/>
      <c r="R456" s="12"/>
      <c r="S456" s="12"/>
    </row>
    <row r="457" spans="1:19" x14ac:dyDescent="0.2">
      <c r="A457" s="6"/>
      <c r="B457" s="70"/>
      <c r="C457" s="24"/>
      <c r="D457" s="24"/>
      <c r="E457" s="7"/>
      <c r="F457" s="24"/>
      <c r="G457" s="30"/>
      <c r="H457" s="7"/>
      <c r="I457" s="24"/>
      <c r="J457" s="29"/>
      <c r="K457" s="8"/>
      <c r="L457" s="9"/>
      <c r="M457" s="9"/>
      <c r="N457" s="10"/>
      <c r="O457" s="11"/>
      <c r="P457" s="11"/>
      <c r="Q457" s="10"/>
      <c r="R457" s="12"/>
      <c r="S457" s="12"/>
    </row>
    <row r="458" spans="1:19" x14ac:dyDescent="0.2">
      <c r="A458" s="6"/>
      <c r="B458" s="70"/>
      <c r="C458" s="24"/>
      <c r="D458" s="24"/>
      <c r="E458" s="7"/>
      <c r="F458" s="24"/>
      <c r="G458" s="30"/>
      <c r="H458" s="7"/>
      <c r="I458" s="24"/>
      <c r="J458" s="29"/>
      <c r="K458" s="8"/>
      <c r="L458" s="9"/>
      <c r="M458" s="9"/>
      <c r="N458" s="10"/>
      <c r="O458" s="11"/>
      <c r="P458" s="11"/>
      <c r="Q458" s="10"/>
      <c r="R458" s="12"/>
      <c r="S458" s="12"/>
    </row>
    <row r="459" spans="1:19" x14ac:dyDescent="0.2">
      <c r="A459" s="6"/>
      <c r="B459" s="70"/>
      <c r="C459" s="24"/>
      <c r="D459" s="24"/>
      <c r="E459" s="7"/>
      <c r="F459" s="24"/>
      <c r="G459" s="30"/>
      <c r="H459" s="7"/>
      <c r="I459" s="24"/>
      <c r="J459" s="29"/>
      <c r="K459" s="8"/>
      <c r="L459" s="9"/>
      <c r="M459" s="9"/>
      <c r="N459" s="10"/>
      <c r="O459" s="11"/>
      <c r="P459" s="11"/>
      <c r="Q459" s="10"/>
      <c r="R459" s="12"/>
      <c r="S459" s="12"/>
    </row>
    <row r="460" spans="1:19" x14ac:dyDescent="0.2">
      <c r="A460" s="6"/>
      <c r="B460" s="70"/>
      <c r="C460" s="24"/>
      <c r="D460" s="24"/>
      <c r="E460" s="7"/>
      <c r="F460" s="24"/>
      <c r="G460" s="30"/>
      <c r="H460" s="7"/>
      <c r="I460" s="24"/>
      <c r="J460" s="29"/>
      <c r="K460" s="8"/>
      <c r="L460" s="9"/>
      <c r="M460" s="9"/>
      <c r="N460" s="10"/>
      <c r="O460" s="11"/>
      <c r="P460" s="11"/>
      <c r="Q460" s="10"/>
      <c r="R460" s="12"/>
      <c r="S460" s="12"/>
    </row>
    <row r="461" spans="1:19" x14ac:dyDescent="0.2">
      <c r="A461" s="6"/>
      <c r="B461" s="70"/>
      <c r="C461" s="24"/>
      <c r="D461" s="24"/>
      <c r="E461" s="7"/>
      <c r="F461" s="24"/>
      <c r="G461" s="30"/>
      <c r="H461" s="7"/>
      <c r="I461" s="24"/>
      <c r="J461" s="29"/>
      <c r="K461" s="8"/>
      <c r="L461" s="9"/>
      <c r="M461" s="9"/>
      <c r="N461" s="10"/>
      <c r="O461" s="11"/>
      <c r="P461" s="11"/>
      <c r="Q461" s="10"/>
      <c r="R461" s="12"/>
      <c r="S461" s="12"/>
    </row>
    <row r="462" spans="1:19" x14ac:dyDescent="0.2">
      <c r="A462" s="6"/>
      <c r="B462" s="70"/>
      <c r="C462" s="24"/>
      <c r="D462" s="24"/>
      <c r="E462" s="7"/>
      <c r="F462" s="24"/>
      <c r="G462" s="30"/>
      <c r="H462" s="7"/>
      <c r="I462" s="24"/>
      <c r="J462" s="29"/>
      <c r="K462" s="8"/>
      <c r="L462" s="9"/>
      <c r="M462" s="9"/>
      <c r="N462" s="10"/>
      <c r="O462" s="11"/>
      <c r="P462" s="11"/>
      <c r="Q462" s="10"/>
      <c r="R462" s="12"/>
      <c r="S462" s="12"/>
    </row>
    <row r="463" spans="1:19" x14ac:dyDescent="0.2">
      <c r="A463" s="6"/>
      <c r="B463" s="70"/>
      <c r="C463" s="24"/>
      <c r="D463" s="24"/>
      <c r="E463" s="7"/>
      <c r="F463" s="24"/>
      <c r="G463" s="30"/>
      <c r="H463" s="7"/>
      <c r="I463" s="24"/>
      <c r="J463" s="29"/>
      <c r="K463" s="8"/>
      <c r="L463" s="9"/>
      <c r="M463" s="9"/>
      <c r="N463" s="10"/>
      <c r="O463" s="11"/>
      <c r="P463" s="11"/>
      <c r="Q463" s="10"/>
      <c r="R463" s="12"/>
      <c r="S463" s="12"/>
    </row>
    <row r="464" spans="1:19" x14ac:dyDescent="0.2">
      <c r="A464" s="6"/>
      <c r="B464" s="70"/>
      <c r="C464" s="24"/>
      <c r="D464" s="24"/>
      <c r="E464" s="7"/>
      <c r="F464" s="24"/>
      <c r="G464" s="30"/>
      <c r="H464" s="7"/>
      <c r="I464" s="24"/>
      <c r="J464" s="29"/>
      <c r="K464" s="8"/>
      <c r="L464" s="9"/>
      <c r="M464" s="9"/>
      <c r="N464" s="10"/>
      <c r="O464" s="11"/>
      <c r="P464" s="11"/>
      <c r="Q464" s="10"/>
      <c r="R464" s="12"/>
      <c r="S464" s="12"/>
    </row>
    <row r="465" spans="1:19" x14ac:dyDescent="0.2">
      <c r="A465" s="6"/>
      <c r="B465" s="70"/>
      <c r="C465" s="24"/>
      <c r="D465" s="24"/>
      <c r="E465" s="7"/>
      <c r="F465" s="24"/>
      <c r="G465" s="30"/>
      <c r="H465" s="7"/>
      <c r="I465" s="24"/>
      <c r="J465" s="29"/>
      <c r="K465" s="8"/>
      <c r="L465" s="9"/>
      <c r="M465" s="9"/>
      <c r="N465" s="10"/>
      <c r="O465" s="11"/>
      <c r="P465" s="11"/>
      <c r="Q465" s="10"/>
      <c r="R465" s="12"/>
      <c r="S465" s="12"/>
    </row>
    <row r="466" spans="1:19" x14ac:dyDescent="0.2">
      <c r="A466" s="6"/>
      <c r="B466" s="70"/>
      <c r="C466" s="24"/>
      <c r="D466" s="24"/>
      <c r="E466" s="7"/>
      <c r="F466" s="24"/>
      <c r="G466" s="30"/>
      <c r="H466" s="7"/>
      <c r="I466" s="24"/>
      <c r="J466" s="29"/>
      <c r="K466" s="8"/>
      <c r="L466" s="9"/>
      <c r="M466" s="9"/>
      <c r="N466" s="15"/>
      <c r="O466" s="11"/>
      <c r="P466" s="11"/>
      <c r="Q466" s="15"/>
      <c r="R466" s="12"/>
      <c r="S466" s="12"/>
    </row>
    <row r="467" spans="1:19" x14ac:dyDescent="0.2">
      <c r="A467" s="6"/>
      <c r="B467" s="70"/>
      <c r="C467" s="24"/>
      <c r="D467" s="24"/>
      <c r="E467" s="7"/>
      <c r="F467" s="24"/>
      <c r="G467" s="30"/>
      <c r="H467" s="7"/>
      <c r="I467" s="24"/>
      <c r="J467" s="29"/>
      <c r="K467" s="8"/>
      <c r="L467" s="9"/>
      <c r="M467" s="9"/>
      <c r="N467" s="15"/>
      <c r="O467" s="11"/>
      <c r="P467" s="11"/>
      <c r="Q467" s="15"/>
      <c r="R467" s="12"/>
      <c r="S467" s="12"/>
    </row>
    <row r="468" spans="1:19" x14ac:dyDescent="0.2">
      <c r="A468" s="6"/>
      <c r="B468" s="70"/>
      <c r="C468" s="24"/>
      <c r="D468" s="24"/>
      <c r="E468" s="7"/>
      <c r="F468" s="24"/>
      <c r="G468" s="30"/>
      <c r="H468" s="7"/>
      <c r="I468" s="24"/>
      <c r="J468" s="29"/>
      <c r="K468" s="8"/>
      <c r="L468" s="9"/>
      <c r="M468" s="9"/>
      <c r="N468" s="15"/>
      <c r="O468" s="11"/>
      <c r="P468" s="11"/>
      <c r="Q468" s="15"/>
      <c r="R468" s="12"/>
      <c r="S468" s="12"/>
    </row>
    <row r="469" spans="1:19" x14ac:dyDescent="0.2">
      <c r="A469" s="6"/>
      <c r="B469" s="70"/>
      <c r="C469" s="24"/>
      <c r="D469" s="24"/>
      <c r="E469" s="7"/>
      <c r="F469" s="24"/>
      <c r="G469" s="30"/>
      <c r="H469" s="7"/>
      <c r="I469" s="24"/>
      <c r="J469" s="29"/>
      <c r="K469" s="8"/>
      <c r="L469" s="9"/>
      <c r="M469" s="9"/>
      <c r="N469" s="15"/>
      <c r="O469" s="11"/>
      <c r="P469" s="11"/>
      <c r="Q469" s="15"/>
      <c r="R469" s="12"/>
      <c r="S469" s="12"/>
    </row>
    <row r="470" spans="1:19" x14ac:dyDescent="0.2">
      <c r="A470" s="6"/>
      <c r="B470" s="70"/>
      <c r="C470" s="24"/>
      <c r="D470" s="24"/>
      <c r="E470" s="7"/>
      <c r="F470" s="24"/>
      <c r="G470" s="30"/>
      <c r="H470" s="7"/>
      <c r="I470" s="24"/>
      <c r="J470" s="29"/>
      <c r="K470" s="8"/>
      <c r="L470" s="9"/>
      <c r="M470" s="9"/>
      <c r="N470" s="15"/>
      <c r="O470" s="11"/>
      <c r="P470" s="11"/>
      <c r="Q470" s="15"/>
      <c r="R470" s="12"/>
      <c r="S470" s="12"/>
    </row>
    <row r="471" spans="1:19" x14ac:dyDescent="0.2">
      <c r="A471" s="6"/>
      <c r="B471" s="70"/>
      <c r="C471" s="24"/>
      <c r="D471" s="24"/>
      <c r="E471" s="7"/>
      <c r="F471" s="24"/>
      <c r="G471" s="30"/>
      <c r="H471" s="7"/>
      <c r="I471" s="24"/>
      <c r="J471" s="29"/>
      <c r="K471" s="8"/>
      <c r="L471" s="9"/>
      <c r="M471" s="9"/>
      <c r="N471" s="15"/>
      <c r="O471" s="11"/>
      <c r="P471" s="11"/>
      <c r="Q471" s="15"/>
      <c r="R471" s="12"/>
      <c r="S471" s="12"/>
    </row>
    <row r="472" spans="1:19" x14ac:dyDescent="0.2">
      <c r="A472" s="6"/>
      <c r="B472" s="70"/>
      <c r="C472" s="24"/>
      <c r="D472" s="24"/>
      <c r="E472" s="7"/>
      <c r="F472" s="24"/>
      <c r="G472" s="30"/>
      <c r="H472" s="7"/>
      <c r="I472" s="24"/>
      <c r="J472" s="29"/>
      <c r="K472" s="8"/>
      <c r="L472" s="9"/>
      <c r="M472" s="9"/>
      <c r="N472" s="15"/>
      <c r="O472" s="11"/>
      <c r="P472" s="11"/>
      <c r="Q472" s="15"/>
      <c r="R472" s="12"/>
      <c r="S472" s="12"/>
    </row>
    <row r="473" spans="1:19" x14ac:dyDescent="0.2">
      <c r="A473" s="6"/>
      <c r="B473" s="70"/>
      <c r="C473" s="24"/>
      <c r="D473" s="24"/>
      <c r="E473" s="7"/>
      <c r="F473" s="24"/>
      <c r="G473" s="30"/>
      <c r="H473" s="7"/>
      <c r="I473" s="24"/>
      <c r="J473" s="29"/>
      <c r="K473" s="8"/>
      <c r="L473" s="9"/>
      <c r="M473" s="9"/>
      <c r="N473" s="15"/>
      <c r="O473" s="11"/>
      <c r="P473" s="11"/>
      <c r="Q473" s="15"/>
      <c r="R473" s="12"/>
      <c r="S473" s="12"/>
    </row>
    <row r="474" spans="1:19" x14ac:dyDescent="0.2">
      <c r="A474" s="6"/>
      <c r="B474" s="70"/>
      <c r="C474" s="24"/>
      <c r="D474" s="24"/>
      <c r="E474" s="7"/>
      <c r="F474" s="24"/>
      <c r="G474" s="30"/>
      <c r="H474" s="7"/>
      <c r="I474" s="24"/>
      <c r="J474" s="29"/>
      <c r="K474" s="8"/>
      <c r="L474" s="9"/>
      <c r="M474" s="9"/>
      <c r="N474" s="15"/>
      <c r="O474" s="11"/>
      <c r="P474" s="11"/>
      <c r="Q474" s="15"/>
      <c r="R474" s="12"/>
      <c r="S474" s="12"/>
    </row>
    <row r="475" spans="1:19" x14ac:dyDescent="0.2">
      <c r="A475" s="6"/>
      <c r="B475" s="70"/>
      <c r="C475" s="24"/>
      <c r="D475" s="24"/>
      <c r="E475" s="7"/>
      <c r="F475" s="24"/>
      <c r="G475" s="30"/>
      <c r="H475" s="7"/>
      <c r="I475" s="24"/>
      <c r="J475" s="29"/>
      <c r="K475" s="8"/>
      <c r="L475" s="9"/>
      <c r="M475" s="9"/>
      <c r="N475" s="15"/>
      <c r="O475" s="11"/>
      <c r="P475" s="11"/>
      <c r="Q475" s="15"/>
      <c r="R475" s="12"/>
      <c r="S475" s="12"/>
    </row>
    <row r="476" spans="1:19" x14ac:dyDescent="0.2">
      <c r="A476" s="6"/>
      <c r="B476" s="70"/>
      <c r="C476" s="24"/>
      <c r="D476" s="24"/>
      <c r="E476" s="7"/>
      <c r="F476" s="24"/>
      <c r="G476" s="30"/>
      <c r="H476" s="7"/>
      <c r="I476" s="24"/>
      <c r="J476" s="29"/>
      <c r="K476" s="8"/>
      <c r="L476" s="9"/>
      <c r="M476" s="9"/>
      <c r="N476" s="15"/>
      <c r="O476" s="11"/>
      <c r="P476" s="11"/>
      <c r="Q476" s="15"/>
      <c r="R476" s="12"/>
      <c r="S476" s="12"/>
    </row>
    <row r="477" spans="1:19" x14ac:dyDescent="0.2">
      <c r="A477" s="6"/>
      <c r="B477" s="70"/>
      <c r="C477" s="24"/>
      <c r="D477" s="24"/>
      <c r="E477" s="7"/>
      <c r="F477" s="24"/>
      <c r="G477" s="30"/>
      <c r="H477" s="7"/>
      <c r="I477" s="24"/>
      <c r="J477" s="29"/>
      <c r="K477" s="8"/>
      <c r="L477" s="9"/>
      <c r="M477" s="9"/>
      <c r="N477" s="15"/>
      <c r="O477" s="11"/>
      <c r="P477" s="11"/>
      <c r="Q477" s="15"/>
      <c r="R477" s="12"/>
      <c r="S477" s="12"/>
    </row>
    <row r="478" spans="1:19" x14ac:dyDescent="0.2">
      <c r="A478" s="6"/>
      <c r="B478" s="70"/>
      <c r="C478" s="24"/>
      <c r="D478" s="24"/>
      <c r="E478" s="7"/>
      <c r="F478" s="24"/>
      <c r="G478" s="30"/>
      <c r="H478" s="7"/>
      <c r="I478" s="24"/>
      <c r="J478" s="29"/>
      <c r="K478" s="8"/>
      <c r="L478" s="9"/>
      <c r="M478" s="9"/>
      <c r="N478" s="15"/>
      <c r="O478" s="11"/>
      <c r="P478" s="11"/>
      <c r="Q478" s="15"/>
      <c r="R478" s="12"/>
      <c r="S478" s="12"/>
    </row>
    <row r="479" spans="1:19" x14ac:dyDescent="0.2">
      <c r="A479" s="6"/>
      <c r="B479" s="70"/>
      <c r="C479" s="24"/>
      <c r="D479" s="24"/>
      <c r="E479" s="7"/>
      <c r="F479" s="24"/>
      <c r="G479" s="30"/>
      <c r="H479" s="7"/>
      <c r="I479" s="24"/>
      <c r="J479" s="29"/>
      <c r="K479" s="8"/>
      <c r="L479" s="9"/>
      <c r="M479" s="9"/>
      <c r="N479" s="15"/>
      <c r="O479" s="11"/>
      <c r="P479" s="11"/>
      <c r="Q479" s="15"/>
      <c r="R479" s="12"/>
      <c r="S479" s="12"/>
    </row>
    <row r="480" spans="1:19" x14ac:dyDescent="0.2">
      <c r="A480" s="6"/>
      <c r="B480" s="70"/>
      <c r="C480" s="24"/>
      <c r="D480" s="24"/>
      <c r="E480" s="7"/>
      <c r="F480" s="24"/>
      <c r="G480" s="30"/>
      <c r="H480" s="7"/>
      <c r="I480" s="24"/>
      <c r="J480" s="29"/>
      <c r="K480" s="8"/>
      <c r="L480" s="9"/>
      <c r="M480" s="9"/>
      <c r="N480" s="10"/>
      <c r="O480" s="11"/>
      <c r="P480" s="11"/>
      <c r="Q480" s="10"/>
      <c r="R480" s="12"/>
      <c r="S480" s="12"/>
    </row>
    <row r="481" spans="1:19" x14ac:dyDescent="0.2">
      <c r="A481" s="6"/>
      <c r="B481" s="70"/>
      <c r="C481" s="24"/>
      <c r="D481" s="24"/>
      <c r="E481" s="7"/>
      <c r="F481" s="24"/>
      <c r="G481" s="30"/>
      <c r="H481" s="7"/>
      <c r="I481" s="24"/>
      <c r="J481" s="29"/>
      <c r="K481" s="8"/>
      <c r="L481" s="9"/>
      <c r="M481" s="9"/>
      <c r="N481" s="10"/>
      <c r="O481" s="11"/>
      <c r="P481" s="11"/>
      <c r="Q481" s="10"/>
      <c r="R481" s="12"/>
      <c r="S481" s="12"/>
    </row>
    <row r="482" spans="1:19" x14ac:dyDescent="0.2">
      <c r="A482" s="6"/>
      <c r="B482" s="70"/>
      <c r="C482" s="24"/>
      <c r="D482" s="24"/>
      <c r="E482" s="7"/>
      <c r="F482" s="24"/>
      <c r="G482" s="30"/>
      <c r="H482" s="7"/>
      <c r="I482" s="24"/>
      <c r="J482" s="29"/>
      <c r="K482" s="8"/>
      <c r="L482" s="9"/>
      <c r="M482" s="9"/>
      <c r="N482" s="10"/>
      <c r="O482" s="11"/>
      <c r="P482" s="11"/>
      <c r="Q482" s="10"/>
      <c r="R482" s="12"/>
      <c r="S482" s="12"/>
    </row>
    <row r="483" spans="1:19" x14ac:dyDescent="0.2">
      <c r="A483" s="6"/>
      <c r="B483" s="70"/>
      <c r="C483" s="24"/>
      <c r="D483" s="24"/>
      <c r="E483" s="7"/>
      <c r="F483" s="24"/>
      <c r="G483" s="30"/>
      <c r="H483" s="7"/>
      <c r="I483" s="24"/>
      <c r="J483" s="29"/>
      <c r="K483" s="8"/>
      <c r="L483" s="9"/>
      <c r="M483" s="9"/>
      <c r="N483" s="10"/>
      <c r="O483" s="11"/>
      <c r="P483" s="11"/>
      <c r="Q483" s="10"/>
      <c r="R483" s="12"/>
      <c r="S483" s="12"/>
    </row>
    <row r="484" spans="1:19" x14ac:dyDescent="0.2">
      <c r="A484" s="6"/>
      <c r="B484" s="70"/>
      <c r="C484" s="24"/>
      <c r="D484" s="24"/>
      <c r="E484" s="7"/>
      <c r="F484" s="24"/>
      <c r="G484" s="30"/>
      <c r="H484" s="7"/>
      <c r="I484" s="24"/>
      <c r="J484" s="29"/>
      <c r="K484" s="8"/>
      <c r="L484" s="9"/>
      <c r="M484" s="9"/>
      <c r="N484" s="10"/>
      <c r="O484" s="11"/>
      <c r="P484" s="11"/>
      <c r="Q484" s="10"/>
      <c r="R484" s="12"/>
      <c r="S484" s="12"/>
    </row>
    <row r="485" spans="1:19" x14ac:dyDescent="0.2">
      <c r="A485" s="6"/>
      <c r="B485" s="70"/>
      <c r="C485" s="24"/>
      <c r="D485" s="24"/>
      <c r="E485" s="7"/>
      <c r="F485" s="24"/>
      <c r="G485" s="30"/>
      <c r="H485" s="7"/>
      <c r="I485" s="24"/>
      <c r="J485" s="29"/>
      <c r="K485" s="8"/>
      <c r="L485" s="9"/>
      <c r="M485" s="9"/>
      <c r="N485" s="10"/>
      <c r="O485" s="11"/>
      <c r="P485" s="11"/>
      <c r="Q485" s="10"/>
      <c r="R485" s="12"/>
      <c r="S485" s="12"/>
    </row>
    <row r="486" spans="1:19" x14ac:dyDescent="0.2">
      <c r="A486" s="6"/>
      <c r="B486" s="70"/>
      <c r="C486" s="24"/>
      <c r="D486" s="24"/>
      <c r="E486" s="7"/>
      <c r="F486" s="24"/>
      <c r="G486" s="30"/>
      <c r="H486" s="7"/>
      <c r="I486" s="24"/>
      <c r="J486" s="29"/>
      <c r="K486" s="8"/>
      <c r="L486" s="9"/>
      <c r="M486" s="9"/>
      <c r="N486" s="10"/>
      <c r="O486" s="11"/>
      <c r="P486" s="11"/>
      <c r="Q486" s="10"/>
      <c r="R486" s="12"/>
      <c r="S486" s="12"/>
    </row>
    <row r="487" spans="1:19" x14ac:dyDescent="0.2">
      <c r="A487" s="6"/>
      <c r="B487" s="70"/>
      <c r="C487" s="24"/>
      <c r="D487" s="24"/>
      <c r="E487" s="7"/>
      <c r="F487" s="24"/>
      <c r="G487" s="30"/>
      <c r="H487" s="7"/>
      <c r="I487" s="24"/>
      <c r="J487" s="29"/>
      <c r="K487" s="8"/>
      <c r="L487" s="9"/>
      <c r="M487" s="9"/>
      <c r="N487" s="10"/>
      <c r="O487" s="11"/>
      <c r="P487" s="11"/>
      <c r="Q487" s="10"/>
      <c r="R487" s="12"/>
      <c r="S487" s="12"/>
    </row>
    <row r="488" spans="1:19" x14ac:dyDescent="0.2">
      <c r="A488" s="6"/>
      <c r="B488" s="70"/>
      <c r="C488" s="24"/>
      <c r="D488" s="24"/>
      <c r="E488" s="7"/>
      <c r="F488" s="24"/>
      <c r="G488" s="30"/>
      <c r="H488" s="7"/>
      <c r="I488" s="24"/>
      <c r="J488" s="29"/>
      <c r="K488" s="8"/>
      <c r="L488" s="9"/>
      <c r="M488" s="9"/>
      <c r="N488" s="10"/>
      <c r="O488" s="11"/>
      <c r="P488" s="11"/>
      <c r="Q488" s="10"/>
      <c r="R488" s="12"/>
      <c r="S488" s="12"/>
    </row>
    <row r="489" spans="1:19" x14ac:dyDescent="0.2">
      <c r="A489" s="6"/>
      <c r="B489" s="70"/>
      <c r="C489" s="24"/>
      <c r="D489" s="24"/>
      <c r="E489" s="7"/>
      <c r="F489" s="24"/>
      <c r="G489" s="30"/>
      <c r="H489" s="7"/>
      <c r="I489" s="24"/>
      <c r="J489" s="29"/>
      <c r="K489" s="8"/>
      <c r="L489" s="9"/>
      <c r="M489" s="9"/>
      <c r="N489" s="10"/>
      <c r="O489" s="11"/>
      <c r="P489" s="11"/>
      <c r="Q489" s="10"/>
      <c r="R489" s="12"/>
      <c r="S489" s="12"/>
    </row>
    <row r="490" spans="1:19" x14ac:dyDescent="0.2">
      <c r="A490" s="6"/>
      <c r="B490" s="70"/>
      <c r="C490" s="24"/>
      <c r="D490" s="24"/>
      <c r="E490" s="7"/>
      <c r="F490" s="24"/>
      <c r="G490" s="30"/>
      <c r="H490" s="7"/>
      <c r="I490" s="24"/>
      <c r="J490" s="29"/>
      <c r="K490" s="8"/>
      <c r="L490" s="9"/>
      <c r="M490" s="9"/>
      <c r="N490" s="10"/>
      <c r="O490" s="11"/>
      <c r="P490" s="11"/>
      <c r="Q490" s="10"/>
      <c r="R490" s="12"/>
      <c r="S490" s="12"/>
    </row>
    <row r="491" spans="1:19" x14ac:dyDescent="0.2">
      <c r="A491" s="6"/>
      <c r="B491" s="70"/>
      <c r="C491" s="24"/>
      <c r="D491" s="24"/>
      <c r="E491" s="7"/>
      <c r="F491" s="24"/>
      <c r="G491" s="30"/>
      <c r="H491" s="7"/>
      <c r="I491" s="24"/>
      <c r="J491" s="29"/>
      <c r="K491" s="8"/>
      <c r="L491" s="9"/>
      <c r="M491" s="9"/>
      <c r="O491" s="11"/>
      <c r="P491" s="11"/>
      <c r="Q491" s="3"/>
      <c r="R491" s="12"/>
      <c r="S491" s="12"/>
    </row>
    <row r="492" spans="1:19" x14ac:dyDescent="0.2">
      <c r="A492" s="6"/>
      <c r="B492" s="70"/>
      <c r="C492" s="24"/>
      <c r="D492" s="24"/>
      <c r="E492" s="7"/>
      <c r="F492" s="24"/>
      <c r="G492" s="30"/>
      <c r="H492" s="7"/>
      <c r="I492" s="24"/>
      <c r="J492" s="29"/>
      <c r="K492" s="8"/>
      <c r="L492" s="9"/>
      <c r="M492" s="9"/>
      <c r="N492" s="10"/>
      <c r="O492" s="11"/>
      <c r="P492" s="11"/>
      <c r="Q492" s="10"/>
      <c r="R492" s="12"/>
      <c r="S492" s="12"/>
    </row>
    <row r="493" spans="1:19" x14ac:dyDescent="0.2">
      <c r="A493" s="6"/>
      <c r="B493" s="70"/>
      <c r="C493" s="24"/>
      <c r="D493" s="24"/>
      <c r="E493" s="7"/>
      <c r="F493" s="24"/>
      <c r="G493" s="30"/>
      <c r="H493" s="7"/>
      <c r="I493" s="24"/>
      <c r="J493" s="29"/>
      <c r="K493" s="8"/>
      <c r="L493" s="9"/>
      <c r="M493" s="9"/>
      <c r="N493" s="10"/>
      <c r="O493" s="11"/>
      <c r="P493" s="11"/>
      <c r="Q493" s="10"/>
      <c r="R493" s="12"/>
      <c r="S493" s="12"/>
    </row>
    <row r="494" spans="1:19" x14ac:dyDescent="0.2">
      <c r="A494" s="6"/>
      <c r="B494" s="70"/>
      <c r="C494" s="24"/>
      <c r="D494" s="24"/>
      <c r="E494" s="7"/>
      <c r="F494" s="24"/>
      <c r="G494" s="30"/>
      <c r="H494" s="7"/>
      <c r="I494" s="24"/>
      <c r="J494" s="29"/>
      <c r="K494" s="8"/>
      <c r="L494" s="9"/>
      <c r="M494" s="9"/>
      <c r="N494" s="10"/>
      <c r="O494" s="11"/>
      <c r="P494" s="11"/>
      <c r="Q494" s="10"/>
      <c r="R494" s="12"/>
      <c r="S494" s="12"/>
    </row>
    <row r="495" spans="1:19" x14ac:dyDescent="0.2">
      <c r="A495" s="6"/>
      <c r="B495" s="70"/>
      <c r="C495" s="24"/>
      <c r="D495" s="24"/>
      <c r="E495" s="7"/>
      <c r="F495" s="24"/>
      <c r="G495" s="30"/>
      <c r="H495" s="7"/>
      <c r="I495" s="24"/>
      <c r="J495" s="29"/>
      <c r="K495" s="8"/>
      <c r="L495" s="9"/>
      <c r="M495" s="9"/>
      <c r="N495" s="10"/>
      <c r="O495" s="11"/>
      <c r="P495" s="11"/>
      <c r="Q495" s="10"/>
      <c r="R495" s="12"/>
      <c r="S495" s="12"/>
    </row>
    <row r="496" spans="1:19" x14ac:dyDescent="0.2">
      <c r="A496" s="6"/>
      <c r="B496" s="70"/>
      <c r="C496" s="24"/>
      <c r="D496" s="24"/>
      <c r="E496" s="7"/>
      <c r="F496" s="24"/>
      <c r="G496" s="30"/>
      <c r="H496" s="7"/>
      <c r="I496" s="24"/>
      <c r="J496" s="29"/>
      <c r="K496" s="8"/>
      <c r="L496" s="9"/>
      <c r="M496" s="9"/>
      <c r="N496" s="10"/>
      <c r="O496" s="11"/>
      <c r="P496" s="11"/>
      <c r="Q496" s="10"/>
      <c r="R496" s="12"/>
      <c r="S496" s="12"/>
    </row>
    <row r="497" spans="1:19" x14ac:dyDescent="0.2">
      <c r="A497" s="6"/>
      <c r="B497" s="70"/>
      <c r="C497" s="24"/>
      <c r="D497" s="24"/>
      <c r="E497" s="7"/>
      <c r="F497" s="24"/>
      <c r="G497" s="30"/>
      <c r="H497" s="7"/>
      <c r="I497" s="24"/>
      <c r="J497" s="29"/>
      <c r="K497" s="8"/>
      <c r="L497" s="9"/>
      <c r="M497" s="9"/>
      <c r="N497" s="10"/>
      <c r="O497" s="11"/>
      <c r="P497" s="11"/>
      <c r="Q497" s="10"/>
      <c r="R497" s="12"/>
      <c r="S497" s="12"/>
    </row>
    <row r="498" spans="1:19" x14ac:dyDescent="0.2">
      <c r="A498" s="6"/>
      <c r="B498" s="70"/>
      <c r="C498" s="24"/>
      <c r="D498" s="24"/>
      <c r="E498" s="7"/>
      <c r="F498" s="24"/>
      <c r="G498" s="30"/>
      <c r="H498" s="7"/>
      <c r="I498" s="24"/>
      <c r="J498" s="29"/>
      <c r="K498" s="8"/>
      <c r="L498" s="9"/>
      <c r="M498" s="9"/>
      <c r="N498" s="10"/>
      <c r="O498" s="11"/>
      <c r="P498" s="11"/>
      <c r="Q498" s="10"/>
      <c r="R498" s="12"/>
      <c r="S498" s="12"/>
    </row>
    <row r="499" spans="1:19" x14ac:dyDescent="0.2">
      <c r="A499" s="6"/>
      <c r="B499" s="70"/>
      <c r="C499" s="24"/>
      <c r="D499" s="24"/>
      <c r="E499" s="7"/>
      <c r="F499" s="24"/>
      <c r="G499" s="30"/>
      <c r="H499" s="7"/>
      <c r="I499" s="24"/>
      <c r="J499" s="29"/>
      <c r="K499" s="8"/>
      <c r="L499" s="9"/>
      <c r="M499" s="9"/>
      <c r="N499" s="10"/>
      <c r="O499" s="11"/>
      <c r="P499" s="11"/>
      <c r="Q499" s="10"/>
      <c r="R499" s="12"/>
      <c r="S499" s="12"/>
    </row>
    <row r="500" spans="1:19" x14ac:dyDescent="0.2">
      <c r="A500" s="6"/>
      <c r="B500" s="70"/>
      <c r="C500" s="24"/>
      <c r="D500" s="24"/>
      <c r="E500" s="7"/>
      <c r="F500" s="24"/>
      <c r="G500" s="30"/>
      <c r="H500" s="7"/>
      <c r="I500" s="24"/>
      <c r="J500" s="29"/>
      <c r="K500" s="8"/>
      <c r="L500" s="9"/>
      <c r="M500" s="9"/>
      <c r="N500" s="10"/>
      <c r="O500" s="11"/>
      <c r="P500" s="11"/>
      <c r="Q500" s="10"/>
      <c r="R500" s="12"/>
      <c r="S500" s="12"/>
    </row>
    <row r="501" spans="1:19" x14ac:dyDescent="0.2">
      <c r="A501" s="6"/>
      <c r="B501" s="70"/>
      <c r="C501" s="24"/>
      <c r="D501" s="24"/>
      <c r="E501" s="7"/>
      <c r="F501" s="24"/>
      <c r="G501" s="30"/>
      <c r="H501" s="7"/>
      <c r="I501" s="24"/>
      <c r="J501" s="29"/>
      <c r="K501" s="8"/>
      <c r="L501" s="9"/>
      <c r="M501" s="9"/>
      <c r="N501" s="10"/>
      <c r="O501" s="11"/>
      <c r="P501" s="11"/>
      <c r="Q501" s="10"/>
      <c r="R501" s="12"/>
      <c r="S501" s="12"/>
    </row>
    <row r="502" spans="1:19" x14ac:dyDescent="0.2">
      <c r="A502" s="6"/>
      <c r="B502" s="70"/>
      <c r="C502" s="24"/>
      <c r="D502" s="24"/>
      <c r="E502" s="7"/>
      <c r="F502" s="24"/>
      <c r="G502" s="30"/>
      <c r="H502" s="7"/>
      <c r="I502" s="24"/>
      <c r="J502" s="29"/>
      <c r="K502" s="8"/>
      <c r="L502" s="9"/>
      <c r="M502" s="9"/>
      <c r="N502" s="10"/>
      <c r="O502" s="11"/>
      <c r="P502" s="11"/>
      <c r="Q502" s="10"/>
      <c r="R502" s="12"/>
      <c r="S502" s="12"/>
    </row>
    <row r="503" spans="1:19" x14ac:dyDescent="0.2">
      <c r="A503" s="6"/>
      <c r="B503" s="70"/>
      <c r="C503" s="24"/>
      <c r="D503" s="24"/>
      <c r="E503" s="7"/>
      <c r="F503" s="24"/>
      <c r="G503" s="30"/>
      <c r="H503" s="7"/>
      <c r="I503" s="24"/>
      <c r="J503" s="29"/>
      <c r="K503" s="8"/>
      <c r="L503" s="9"/>
      <c r="M503" s="9"/>
      <c r="N503" s="10"/>
      <c r="O503" s="11"/>
      <c r="P503" s="11"/>
      <c r="Q503" s="10"/>
      <c r="R503" s="12"/>
      <c r="S503" s="12"/>
    </row>
    <row r="504" spans="1:19" x14ac:dyDescent="0.2">
      <c r="A504" s="6"/>
      <c r="B504" s="70"/>
      <c r="C504" s="24"/>
      <c r="D504" s="24"/>
      <c r="E504" s="7"/>
      <c r="F504" s="24"/>
      <c r="G504" s="30"/>
      <c r="H504" s="7"/>
      <c r="I504" s="24"/>
      <c r="J504" s="29"/>
      <c r="K504" s="8"/>
      <c r="L504" s="9"/>
      <c r="M504" s="9"/>
      <c r="N504" s="10"/>
      <c r="O504" s="11"/>
      <c r="P504" s="11"/>
      <c r="Q504" s="10"/>
      <c r="R504" s="12"/>
      <c r="S504" s="12"/>
    </row>
    <row r="505" spans="1:19" x14ac:dyDescent="0.2">
      <c r="A505" s="6"/>
      <c r="B505" s="70"/>
      <c r="C505" s="24"/>
      <c r="D505" s="24"/>
      <c r="E505" s="7"/>
      <c r="F505" s="24"/>
      <c r="G505" s="30"/>
      <c r="H505" s="7"/>
      <c r="I505" s="24"/>
      <c r="J505" s="29"/>
      <c r="K505" s="8"/>
      <c r="L505" s="9"/>
      <c r="M505" s="9"/>
      <c r="N505" s="10"/>
      <c r="O505" s="11"/>
      <c r="P505" s="11"/>
      <c r="Q505" s="10"/>
      <c r="R505" s="12"/>
      <c r="S505" s="12"/>
    </row>
    <row r="506" spans="1:19" x14ac:dyDescent="0.2">
      <c r="A506" s="6"/>
      <c r="B506" s="70"/>
      <c r="C506" s="24"/>
      <c r="D506" s="24"/>
      <c r="E506" s="7"/>
      <c r="F506" s="24"/>
      <c r="G506" s="30"/>
      <c r="H506" s="7"/>
      <c r="I506" s="24"/>
      <c r="J506" s="29"/>
      <c r="K506" s="8"/>
      <c r="L506" s="9"/>
      <c r="M506" s="9"/>
      <c r="N506" s="10"/>
      <c r="O506" s="11"/>
      <c r="P506" s="11"/>
      <c r="Q506" s="10"/>
      <c r="R506" s="12"/>
      <c r="S506" s="12"/>
    </row>
    <row r="507" spans="1:19" x14ac:dyDescent="0.2">
      <c r="A507" s="6"/>
      <c r="B507" s="70"/>
      <c r="C507" s="24"/>
      <c r="D507" s="24"/>
      <c r="E507" s="7"/>
      <c r="F507" s="24"/>
      <c r="G507" s="30"/>
      <c r="H507" s="7"/>
      <c r="I507" s="24"/>
      <c r="J507" s="29"/>
      <c r="K507" s="8"/>
      <c r="L507" s="9"/>
      <c r="M507" s="9"/>
      <c r="N507" s="10"/>
      <c r="O507" s="11"/>
      <c r="P507" s="11"/>
      <c r="Q507" s="10"/>
      <c r="R507" s="12"/>
      <c r="S507" s="12"/>
    </row>
    <row r="508" spans="1:19" x14ac:dyDescent="0.2">
      <c r="A508" s="6"/>
      <c r="B508" s="70"/>
      <c r="C508" s="24"/>
      <c r="D508" s="24"/>
      <c r="E508" s="7"/>
      <c r="F508" s="24"/>
      <c r="G508" s="30"/>
      <c r="H508" s="7"/>
      <c r="I508" s="24"/>
      <c r="J508" s="29"/>
      <c r="K508" s="8"/>
      <c r="L508" s="9"/>
      <c r="M508" s="9"/>
      <c r="N508" s="10"/>
      <c r="O508" s="11"/>
      <c r="P508" s="11"/>
      <c r="Q508" s="10"/>
      <c r="R508" s="12"/>
      <c r="S508" s="12"/>
    </row>
    <row r="509" spans="1:19" x14ac:dyDescent="0.2">
      <c r="A509" s="6"/>
      <c r="B509" s="70"/>
      <c r="C509" s="24"/>
      <c r="D509" s="24"/>
      <c r="E509" s="7"/>
      <c r="F509" s="24"/>
      <c r="G509" s="30"/>
      <c r="H509" s="7"/>
      <c r="I509" s="24"/>
      <c r="J509" s="29"/>
      <c r="K509" s="8"/>
      <c r="L509" s="9"/>
      <c r="M509" s="9"/>
      <c r="N509" s="10"/>
      <c r="O509" s="11"/>
      <c r="P509" s="11"/>
      <c r="Q509" s="10"/>
      <c r="R509" s="12"/>
      <c r="S509" s="12"/>
    </row>
    <row r="510" spans="1:19" x14ac:dyDescent="0.2">
      <c r="A510" s="6"/>
      <c r="B510" s="70"/>
      <c r="C510" s="24"/>
      <c r="D510" s="24"/>
      <c r="E510" s="7"/>
      <c r="F510" s="24"/>
      <c r="G510" s="30"/>
      <c r="H510" s="7"/>
      <c r="I510" s="24"/>
      <c r="J510" s="29"/>
      <c r="K510" s="8"/>
      <c r="L510" s="9"/>
      <c r="M510" s="9"/>
      <c r="N510" s="10"/>
      <c r="O510" s="11"/>
      <c r="P510" s="11"/>
      <c r="Q510" s="10"/>
      <c r="R510" s="12"/>
      <c r="S510" s="12"/>
    </row>
    <row r="511" spans="1:19" x14ac:dyDescent="0.2">
      <c r="A511" s="6"/>
      <c r="B511" s="70"/>
      <c r="C511" s="24"/>
      <c r="D511" s="24"/>
      <c r="E511" s="7"/>
      <c r="F511" s="24"/>
      <c r="G511" s="30"/>
      <c r="H511" s="7"/>
      <c r="I511" s="24"/>
      <c r="J511" s="29"/>
      <c r="K511" s="8"/>
      <c r="L511" s="9"/>
      <c r="M511" s="9"/>
      <c r="N511" s="10"/>
      <c r="O511" s="11"/>
      <c r="P511" s="11"/>
      <c r="Q511" s="10"/>
      <c r="R511" s="12"/>
      <c r="S511" s="12"/>
    </row>
    <row r="512" spans="1:19" x14ac:dyDescent="0.2">
      <c r="A512" s="6"/>
      <c r="B512" s="70"/>
      <c r="C512" s="24"/>
      <c r="D512" s="24"/>
      <c r="E512" s="7"/>
      <c r="F512" s="24"/>
      <c r="G512" s="30"/>
      <c r="H512" s="7"/>
      <c r="I512" s="24"/>
      <c r="J512" s="29"/>
      <c r="K512" s="8"/>
      <c r="L512" s="9"/>
      <c r="M512" s="9"/>
      <c r="N512" s="10"/>
      <c r="O512" s="11"/>
      <c r="P512" s="11"/>
      <c r="Q512" s="10"/>
      <c r="R512" s="12"/>
      <c r="S512" s="12"/>
    </row>
    <row r="513" spans="1:19" x14ac:dyDescent="0.2">
      <c r="A513" s="6"/>
      <c r="B513" s="70"/>
      <c r="C513" s="24"/>
      <c r="D513" s="24"/>
      <c r="E513" s="7"/>
      <c r="F513" s="24"/>
      <c r="G513" s="30"/>
      <c r="H513" s="7"/>
      <c r="I513" s="24"/>
      <c r="J513" s="29"/>
      <c r="K513" s="8"/>
      <c r="L513" s="9"/>
      <c r="M513" s="9"/>
      <c r="N513" s="10"/>
      <c r="O513" s="11"/>
      <c r="P513" s="11"/>
      <c r="Q513" s="15"/>
      <c r="R513" s="12"/>
      <c r="S513" s="12"/>
    </row>
    <row r="514" spans="1:19" x14ac:dyDescent="0.2">
      <c r="A514" s="6"/>
      <c r="B514" s="70"/>
      <c r="C514" s="24"/>
      <c r="D514" s="24"/>
      <c r="E514" s="7"/>
      <c r="F514" s="24"/>
      <c r="G514" s="30"/>
      <c r="H514" s="7"/>
      <c r="I514" s="24"/>
      <c r="J514" s="29"/>
      <c r="K514" s="8"/>
      <c r="L514" s="9"/>
      <c r="M514" s="9"/>
      <c r="N514" s="10"/>
      <c r="O514" s="11"/>
      <c r="P514" s="11"/>
      <c r="Q514" s="10"/>
      <c r="R514" s="12"/>
      <c r="S514" s="12"/>
    </row>
    <row r="515" spans="1:19" x14ac:dyDescent="0.2">
      <c r="A515" s="6"/>
      <c r="B515" s="70"/>
      <c r="C515" s="24"/>
      <c r="D515" s="24"/>
      <c r="E515" s="7"/>
      <c r="F515" s="24"/>
      <c r="G515" s="30"/>
      <c r="H515" s="7"/>
      <c r="I515" s="24"/>
      <c r="J515" s="29"/>
      <c r="K515" s="8"/>
      <c r="L515" s="9"/>
      <c r="M515" s="9"/>
      <c r="N515" s="10"/>
      <c r="O515" s="11"/>
      <c r="P515" s="11"/>
      <c r="Q515" s="10"/>
      <c r="R515" s="12"/>
      <c r="S515" s="12"/>
    </row>
    <row r="516" spans="1:19" x14ac:dyDescent="0.2">
      <c r="A516" s="6"/>
      <c r="B516" s="70"/>
      <c r="C516" s="24"/>
      <c r="D516" s="24"/>
      <c r="E516" s="7"/>
      <c r="F516" s="24"/>
      <c r="G516" s="30"/>
      <c r="H516" s="7"/>
      <c r="I516" s="24"/>
      <c r="J516" s="29"/>
      <c r="K516" s="8"/>
      <c r="L516" s="9"/>
      <c r="M516" s="9"/>
      <c r="N516" s="10"/>
      <c r="O516" s="11"/>
      <c r="P516" s="11"/>
      <c r="Q516" s="10"/>
      <c r="R516" s="12"/>
      <c r="S516" s="12"/>
    </row>
    <row r="517" spans="1:19" x14ac:dyDescent="0.2">
      <c r="A517" s="6"/>
      <c r="B517" s="70"/>
      <c r="C517" s="24"/>
      <c r="D517" s="24"/>
      <c r="E517" s="7"/>
      <c r="F517" s="24"/>
      <c r="G517" s="30"/>
      <c r="H517" s="7"/>
      <c r="I517" s="24"/>
      <c r="J517" s="29"/>
      <c r="K517" s="8"/>
      <c r="L517" s="9"/>
      <c r="M517" s="9"/>
      <c r="N517" s="13"/>
      <c r="O517" s="11"/>
      <c r="P517" s="11"/>
      <c r="Q517" s="13"/>
      <c r="R517" s="12"/>
      <c r="S517" s="12"/>
    </row>
    <row r="518" spans="1:19" x14ac:dyDescent="0.2">
      <c r="A518" s="6"/>
      <c r="B518" s="70"/>
      <c r="C518" s="24"/>
      <c r="D518" s="24"/>
      <c r="E518" s="7"/>
      <c r="F518" s="24"/>
      <c r="G518" s="30"/>
      <c r="H518" s="7"/>
      <c r="I518" s="24"/>
      <c r="J518" s="29"/>
      <c r="K518" s="8"/>
      <c r="L518" s="9"/>
      <c r="M518" s="9"/>
      <c r="N518" s="10"/>
      <c r="O518" s="11"/>
      <c r="P518" s="11"/>
      <c r="Q518" s="10"/>
      <c r="R518" s="12"/>
      <c r="S518" s="12"/>
    </row>
    <row r="519" spans="1:19" x14ac:dyDescent="0.2">
      <c r="A519" s="6"/>
      <c r="B519" s="70"/>
      <c r="C519" s="24"/>
      <c r="D519" s="24"/>
      <c r="E519" s="7"/>
      <c r="F519" s="24"/>
      <c r="G519" s="30"/>
      <c r="H519" s="7"/>
      <c r="I519" s="24"/>
      <c r="J519" s="29"/>
      <c r="K519" s="8"/>
      <c r="L519" s="9"/>
      <c r="M519" s="9"/>
      <c r="N519" s="10"/>
      <c r="O519" s="11"/>
      <c r="P519" s="11"/>
      <c r="Q519" s="10"/>
      <c r="R519" s="12"/>
      <c r="S519" s="12"/>
    </row>
    <row r="520" spans="1:19" x14ac:dyDescent="0.2">
      <c r="A520" s="6"/>
      <c r="B520" s="70"/>
      <c r="C520" s="24"/>
      <c r="D520" s="24"/>
      <c r="E520" s="7"/>
      <c r="F520" s="24"/>
      <c r="G520" s="30"/>
      <c r="H520" s="7"/>
      <c r="I520" s="24"/>
      <c r="J520" s="29"/>
      <c r="K520" s="8"/>
      <c r="L520" s="9"/>
      <c r="M520" s="9"/>
      <c r="N520" s="10"/>
      <c r="O520" s="11"/>
      <c r="P520" s="11"/>
      <c r="Q520" s="10"/>
      <c r="R520" s="12"/>
      <c r="S520" s="12"/>
    </row>
    <row r="521" spans="1:19" x14ac:dyDescent="0.2">
      <c r="A521" s="6"/>
      <c r="B521" s="70"/>
      <c r="C521" s="24"/>
      <c r="D521" s="24"/>
      <c r="E521" s="7"/>
      <c r="F521" s="24"/>
      <c r="G521" s="30"/>
      <c r="H521" s="7"/>
      <c r="I521" s="24"/>
      <c r="J521" s="29"/>
      <c r="K521" s="8"/>
      <c r="L521" s="9"/>
      <c r="M521" s="9"/>
      <c r="N521" s="10"/>
      <c r="O521" s="11"/>
      <c r="P521" s="11"/>
      <c r="Q521" s="10"/>
      <c r="R521" s="12"/>
      <c r="S521" s="12"/>
    </row>
    <row r="522" spans="1:19" x14ac:dyDescent="0.2">
      <c r="A522" s="6"/>
      <c r="B522" s="70"/>
      <c r="C522" s="24"/>
      <c r="D522" s="24"/>
      <c r="E522" s="7"/>
      <c r="F522" s="24"/>
      <c r="G522" s="30"/>
      <c r="H522" s="7"/>
      <c r="I522" s="24"/>
      <c r="J522" s="29"/>
      <c r="K522" s="8"/>
      <c r="L522" s="9"/>
      <c r="M522" s="9"/>
      <c r="N522" s="10"/>
      <c r="O522" s="11"/>
      <c r="P522" s="11"/>
      <c r="Q522" s="10"/>
      <c r="R522" s="12"/>
      <c r="S522" s="12"/>
    </row>
    <row r="523" spans="1:19" x14ac:dyDescent="0.2">
      <c r="A523" s="6"/>
      <c r="B523" s="70"/>
      <c r="C523" s="24"/>
      <c r="D523" s="24"/>
      <c r="E523" s="7"/>
      <c r="F523" s="24"/>
      <c r="G523" s="30"/>
      <c r="H523" s="7"/>
      <c r="I523" s="24"/>
      <c r="J523" s="29"/>
      <c r="K523" s="8"/>
      <c r="L523" s="9"/>
      <c r="M523" s="9"/>
      <c r="N523" s="10"/>
      <c r="O523" s="19"/>
      <c r="P523" s="11"/>
      <c r="Q523" s="10"/>
      <c r="R523" s="12"/>
      <c r="S523" s="12"/>
    </row>
    <row r="524" spans="1:19" x14ac:dyDescent="0.2">
      <c r="A524" s="6"/>
      <c r="B524" s="70"/>
      <c r="C524" s="24"/>
      <c r="D524" s="24"/>
      <c r="E524" s="7"/>
      <c r="F524" s="24"/>
      <c r="G524" s="30"/>
      <c r="H524" s="7"/>
      <c r="I524" s="24"/>
      <c r="J524" s="29"/>
      <c r="K524" s="8"/>
      <c r="L524" s="9"/>
      <c r="M524" s="9"/>
      <c r="N524" s="10"/>
      <c r="O524" s="19"/>
      <c r="P524" s="11"/>
      <c r="Q524" s="10"/>
      <c r="R524" s="12"/>
      <c r="S524" s="12"/>
    </row>
    <row r="525" spans="1:19" x14ac:dyDescent="0.2">
      <c r="A525" s="6"/>
      <c r="B525" s="70"/>
      <c r="C525" s="24"/>
      <c r="D525" s="24"/>
      <c r="E525" s="7"/>
      <c r="F525" s="24"/>
      <c r="G525" s="30"/>
      <c r="H525" s="7"/>
      <c r="I525" s="24"/>
      <c r="J525" s="29"/>
      <c r="K525" s="8"/>
      <c r="L525" s="9"/>
      <c r="M525" s="9"/>
      <c r="N525" s="10"/>
      <c r="O525" s="19"/>
      <c r="P525" s="11"/>
      <c r="Q525" s="10"/>
      <c r="R525" s="12"/>
      <c r="S525" s="12"/>
    </row>
    <row r="526" spans="1:19" x14ac:dyDescent="0.2">
      <c r="A526" s="6"/>
      <c r="B526" s="70"/>
      <c r="C526" s="24"/>
      <c r="D526" s="24"/>
      <c r="E526" s="7"/>
      <c r="F526" s="24"/>
      <c r="G526" s="30"/>
      <c r="H526" s="7"/>
      <c r="I526" s="24"/>
      <c r="J526" s="29"/>
      <c r="K526" s="8"/>
      <c r="L526" s="9"/>
      <c r="M526" s="9"/>
      <c r="N526" s="10"/>
      <c r="O526" s="19"/>
      <c r="P526" s="11"/>
      <c r="Q526" s="10"/>
      <c r="R526" s="12"/>
      <c r="S526" s="12"/>
    </row>
    <row r="527" spans="1:19" x14ac:dyDescent="0.2">
      <c r="A527" s="6"/>
      <c r="B527" s="70"/>
      <c r="C527" s="24"/>
      <c r="D527" s="24"/>
      <c r="E527" s="7"/>
      <c r="F527" s="24"/>
      <c r="G527" s="30"/>
      <c r="H527" s="7"/>
      <c r="I527" s="24"/>
      <c r="J527" s="29"/>
      <c r="K527" s="8"/>
      <c r="L527" s="9"/>
      <c r="M527" s="9"/>
      <c r="N527" s="10"/>
      <c r="O527" s="19"/>
      <c r="P527" s="11"/>
      <c r="Q527" s="10"/>
      <c r="R527" s="12"/>
      <c r="S527" s="12"/>
    </row>
    <row r="528" spans="1:19" x14ac:dyDescent="0.2">
      <c r="A528" s="6"/>
      <c r="B528" s="70"/>
      <c r="C528" s="24"/>
      <c r="D528" s="24"/>
      <c r="E528" s="7"/>
      <c r="F528" s="24"/>
      <c r="G528" s="30"/>
      <c r="H528" s="7"/>
      <c r="I528" s="24"/>
      <c r="J528" s="29"/>
      <c r="K528" s="8"/>
      <c r="L528" s="9"/>
      <c r="M528" s="9"/>
      <c r="N528" s="10"/>
      <c r="O528" s="19"/>
      <c r="P528" s="11"/>
      <c r="Q528" s="10"/>
      <c r="R528" s="12"/>
      <c r="S528" s="12"/>
    </row>
    <row r="529" spans="1:19" x14ac:dyDescent="0.2">
      <c r="A529" s="6"/>
      <c r="B529" s="70"/>
      <c r="C529" s="24"/>
      <c r="D529" s="24"/>
      <c r="E529" s="7"/>
      <c r="F529" s="24"/>
      <c r="G529" s="30"/>
      <c r="H529" s="7"/>
      <c r="I529" s="24"/>
      <c r="J529" s="29"/>
      <c r="K529" s="8"/>
      <c r="L529" s="9"/>
      <c r="M529" s="9"/>
      <c r="N529" s="10"/>
      <c r="O529" s="19"/>
      <c r="P529" s="11"/>
      <c r="Q529" s="10"/>
      <c r="R529" s="12"/>
      <c r="S529" s="12"/>
    </row>
    <row r="530" spans="1:19" x14ac:dyDescent="0.2">
      <c r="A530" s="6"/>
      <c r="B530" s="70"/>
      <c r="C530" s="24"/>
      <c r="D530" s="24"/>
      <c r="E530" s="7"/>
      <c r="F530" s="24"/>
      <c r="G530" s="30"/>
      <c r="H530" s="7"/>
      <c r="I530" s="24"/>
      <c r="J530" s="29"/>
      <c r="K530" s="8"/>
      <c r="L530" s="9"/>
      <c r="M530" s="9"/>
      <c r="N530" s="10"/>
      <c r="O530" s="19"/>
      <c r="P530" s="11"/>
      <c r="Q530" s="10"/>
      <c r="R530" s="12"/>
      <c r="S530" s="12"/>
    </row>
    <row r="531" spans="1:19" x14ac:dyDescent="0.2">
      <c r="A531" s="6"/>
      <c r="B531" s="70"/>
      <c r="C531" s="24"/>
      <c r="D531" s="24"/>
      <c r="E531" s="7"/>
      <c r="F531" s="24"/>
      <c r="G531" s="30"/>
      <c r="H531" s="7"/>
      <c r="I531" s="24"/>
      <c r="J531" s="29"/>
      <c r="K531" s="8"/>
      <c r="L531" s="9"/>
      <c r="M531" s="9"/>
      <c r="N531" s="10"/>
      <c r="O531" s="19"/>
      <c r="P531" s="11"/>
      <c r="Q531" s="10"/>
      <c r="R531" s="12"/>
      <c r="S531" s="12"/>
    </row>
    <row r="532" spans="1:19" x14ac:dyDescent="0.2">
      <c r="A532" s="6"/>
      <c r="B532" s="70"/>
      <c r="C532" s="24"/>
      <c r="D532" s="24"/>
      <c r="E532" s="7"/>
      <c r="F532" s="24"/>
      <c r="G532" s="30"/>
      <c r="H532" s="7"/>
      <c r="I532" s="24"/>
      <c r="J532" s="29"/>
      <c r="K532" s="8"/>
      <c r="L532" s="9"/>
      <c r="M532" s="9"/>
      <c r="N532" s="10"/>
      <c r="O532" s="19"/>
      <c r="P532" s="11"/>
      <c r="Q532" s="10"/>
      <c r="R532" s="12"/>
      <c r="S532" s="12"/>
    </row>
    <row r="533" spans="1:19" x14ac:dyDescent="0.2">
      <c r="A533" s="6"/>
      <c r="B533" s="70"/>
      <c r="C533" s="24"/>
      <c r="D533" s="24"/>
      <c r="E533" s="7"/>
      <c r="F533" s="24"/>
      <c r="G533" s="30"/>
      <c r="H533" s="7"/>
      <c r="I533" s="24"/>
      <c r="J533" s="29"/>
      <c r="K533" s="8"/>
      <c r="L533" s="9"/>
      <c r="M533" s="9"/>
      <c r="N533" s="10"/>
      <c r="O533" s="19"/>
      <c r="P533" s="11"/>
      <c r="Q533" s="10"/>
      <c r="R533" s="12"/>
      <c r="S533" s="12"/>
    </row>
    <row r="534" spans="1:19" x14ac:dyDescent="0.2">
      <c r="A534" s="6"/>
      <c r="B534" s="70"/>
      <c r="C534" s="24"/>
      <c r="D534" s="24"/>
      <c r="E534" s="7"/>
      <c r="F534" s="24"/>
      <c r="G534" s="30"/>
      <c r="H534" s="7"/>
      <c r="I534" s="24"/>
      <c r="J534" s="29"/>
      <c r="K534" s="8"/>
      <c r="L534" s="9"/>
      <c r="M534" s="9"/>
      <c r="N534" s="10"/>
      <c r="O534" s="19"/>
      <c r="P534" s="11"/>
      <c r="Q534" s="10"/>
      <c r="R534" s="12"/>
      <c r="S534" s="12"/>
    </row>
    <row r="535" spans="1:19" x14ac:dyDescent="0.2">
      <c r="A535" s="6"/>
      <c r="B535" s="70"/>
      <c r="C535" s="24"/>
      <c r="D535" s="24"/>
      <c r="E535" s="7"/>
      <c r="F535" s="24"/>
      <c r="G535" s="30"/>
      <c r="H535" s="7"/>
      <c r="I535" s="24"/>
      <c r="J535" s="29"/>
      <c r="K535" s="8"/>
      <c r="L535" s="9"/>
      <c r="M535" s="9"/>
      <c r="N535" s="10"/>
      <c r="O535" s="19"/>
      <c r="P535" s="11"/>
      <c r="Q535" s="10"/>
      <c r="R535" s="12"/>
      <c r="S535" s="12"/>
    </row>
    <row r="536" spans="1:19" x14ac:dyDescent="0.2">
      <c r="B536" s="70"/>
      <c r="C536" s="24"/>
      <c r="D536" s="24"/>
      <c r="E536" s="7"/>
      <c r="F536" s="24"/>
      <c r="G536" s="30"/>
      <c r="H536" s="7"/>
      <c r="I536" s="24"/>
      <c r="J536" s="29"/>
      <c r="K536" s="8"/>
      <c r="L536" s="9"/>
      <c r="M536" s="9"/>
      <c r="N536" s="10"/>
      <c r="O536" s="19"/>
      <c r="P536" s="11"/>
      <c r="Q536" s="10"/>
      <c r="R536" s="12"/>
      <c r="S536" s="12"/>
    </row>
  </sheetData>
  <sheetProtection selectLockedCells="1" selectUnlockedCells="1"/>
  <autoFilter ref="L1:L536"/>
  <conditionalFormatting sqref="C1:D7 C226:D241 C255:D295 C244:D248 C190:D220 C309:D326 C298:D307 C9:D188 C331:D331 C333:D1048576 D332">
    <cfRule type="expression" dxfId="73" priority="26">
      <formula>$C$2&gt;$D$2</formula>
    </cfRule>
  </conditionalFormatting>
  <conditionalFormatting sqref="C221:D221">
    <cfRule type="expression" dxfId="72" priority="25">
      <formula>$C$2&gt;$D$2</formula>
    </cfRule>
  </conditionalFormatting>
  <conditionalFormatting sqref="C222:D222">
    <cfRule type="expression" dxfId="71" priority="24">
      <formula>$C$2&gt;$D$2</formula>
    </cfRule>
  </conditionalFormatting>
  <conditionalFormatting sqref="C223:D223">
    <cfRule type="expression" dxfId="70" priority="23">
      <formula>$C$2&gt;$D$2</formula>
    </cfRule>
  </conditionalFormatting>
  <conditionalFormatting sqref="C224:D224">
    <cfRule type="expression" dxfId="69" priority="22">
      <formula>$C$2&gt;$D$2</formula>
    </cfRule>
  </conditionalFormatting>
  <conditionalFormatting sqref="C225:D225">
    <cfRule type="expression" dxfId="68" priority="21">
      <formula>$C$2&gt;$D$2</formula>
    </cfRule>
  </conditionalFormatting>
  <conditionalFormatting sqref="C250:D250">
    <cfRule type="expression" dxfId="67" priority="20">
      <formula>$C$2&gt;$D$2</formula>
    </cfRule>
  </conditionalFormatting>
  <conditionalFormatting sqref="C251:D251">
    <cfRule type="expression" dxfId="66" priority="19">
      <formula>$C$2&gt;$D$2</formula>
    </cfRule>
  </conditionalFormatting>
  <conditionalFormatting sqref="C252:D252">
    <cfRule type="expression" dxfId="65" priority="18">
      <formula>$C$2&gt;$D$2</formula>
    </cfRule>
  </conditionalFormatting>
  <conditionalFormatting sqref="C253:D253">
    <cfRule type="expression" dxfId="64" priority="17">
      <formula>$C$2&gt;$D$2</formula>
    </cfRule>
  </conditionalFormatting>
  <conditionalFormatting sqref="C254:D254">
    <cfRule type="expression" dxfId="63" priority="16">
      <formula>$C$2&gt;$D$2</formula>
    </cfRule>
  </conditionalFormatting>
  <conditionalFormatting sqref="C242:D242">
    <cfRule type="expression" dxfId="62" priority="15">
      <formula>$C$2&gt;$D$2</formula>
    </cfRule>
  </conditionalFormatting>
  <conditionalFormatting sqref="C243:D243">
    <cfRule type="expression" dxfId="61" priority="14">
      <formula>$C$2&gt;$D$2</formula>
    </cfRule>
  </conditionalFormatting>
  <conditionalFormatting sqref="C189:D189">
    <cfRule type="expression" dxfId="60" priority="13">
      <formula>$C$2&gt;$D$2</formula>
    </cfRule>
  </conditionalFormatting>
  <conditionalFormatting sqref="C249:D249">
    <cfRule type="expression" dxfId="59" priority="12">
      <formula>$C$2&gt;$D$2</formula>
    </cfRule>
  </conditionalFormatting>
  <conditionalFormatting sqref="C308:D308">
    <cfRule type="expression" dxfId="58" priority="11">
      <formula>$C$2&gt;$D$2</formula>
    </cfRule>
  </conditionalFormatting>
  <conditionalFormatting sqref="C296:D296">
    <cfRule type="expression" dxfId="57" priority="10">
      <formula>$C$2&gt;$D$2</formula>
    </cfRule>
  </conditionalFormatting>
  <conditionalFormatting sqref="C297:D297">
    <cfRule type="expression" dxfId="56" priority="9">
      <formula>$C$2&gt;$D$2</formula>
    </cfRule>
  </conditionalFormatting>
  <conditionalFormatting sqref="C327:D327">
    <cfRule type="expression" dxfId="55" priority="8">
      <formula>$C$2&gt;$D$2</formula>
    </cfRule>
  </conditionalFormatting>
  <conditionalFormatting sqref="C328:D328">
    <cfRule type="expression" dxfId="54" priority="7">
      <formula>$C$2&gt;$D$2</formula>
    </cfRule>
  </conditionalFormatting>
  <conditionalFormatting sqref="C8:D8">
    <cfRule type="expression" dxfId="53" priority="6">
      <formula>$C$2&gt;$D$2</formula>
    </cfRule>
  </conditionalFormatting>
  <conditionalFormatting sqref="F8">
    <cfRule type="expression" dxfId="52" priority="5">
      <formula>$C$2&gt;$D$2</formula>
    </cfRule>
  </conditionalFormatting>
  <conditionalFormatting sqref="I8">
    <cfRule type="expression" dxfId="51" priority="4">
      <formula>$C$2&gt;$D$2</formula>
    </cfRule>
  </conditionalFormatting>
  <conditionalFormatting sqref="F331">
    <cfRule type="expression" dxfId="50" priority="3">
      <formula>$C$2&gt;$D$2</formula>
    </cfRule>
  </conditionalFormatting>
  <conditionalFormatting sqref="C329:D329">
    <cfRule type="expression" dxfId="49" priority="2">
      <formula>$C$2&gt;$D$2</formula>
    </cfRule>
  </conditionalFormatting>
  <conditionalFormatting sqref="C330:D330">
    <cfRule type="expression" dxfId="48" priority="1">
      <formula>$C$2&gt;$D$2</formula>
    </cfRule>
  </conditionalFormatting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workbookViewId="0">
      <selection activeCell="B25" sqref="B25"/>
    </sheetView>
  </sheetViews>
  <sheetFormatPr defaultRowHeight="12.75" x14ac:dyDescent="0.2"/>
  <cols>
    <col min="1" max="1" width="63.5703125" customWidth="1"/>
    <col min="2" max="2" width="14.5703125" style="4" customWidth="1"/>
    <col min="3" max="3" width="18.85546875" customWidth="1"/>
    <col min="4" max="4" width="14.42578125" customWidth="1"/>
    <col min="5" max="5" width="13.5703125" customWidth="1"/>
  </cols>
  <sheetData>
    <row r="3" spans="1:5" x14ac:dyDescent="0.2">
      <c r="A3" s="80" t="s">
        <v>111</v>
      </c>
      <c r="B3" s="81"/>
      <c r="C3" s="81"/>
      <c r="D3" s="81"/>
      <c r="E3" s="82"/>
    </row>
    <row r="5" spans="1:5" x14ac:dyDescent="0.2">
      <c r="A5" t="s">
        <v>112</v>
      </c>
      <c r="B5" s="4" t="s">
        <v>113</v>
      </c>
      <c r="C5" s="1" t="s">
        <v>114</v>
      </c>
    </row>
    <row r="6" spans="1:5" x14ac:dyDescent="0.2">
      <c r="A6" t="s">
        <v>115</v>
      </c>
    </row>
    <row r="7" spans="1:5" x14ac:dyDescent="0.2">
      <c r="A7" t="s">
        <v>116</v>
      </c>
    </row>
    <row r="8" spans="1:5" x14ac:dyDescent="0.2">
      <c r="A8" t="s">
        <v>117</v>
      </c>
    </row>
    <row r="9" spans="1:5" x14ac:dyDescent="0.2">
      <c r="A9" t="s">
        <v>118</v>
      </c>
    </row>
    <row r="10" spans="1:5" x14ac:dyDescent="0.2">
      <c r="A10" t="s">
        <v>119</v>
      </c>
    </row>
    <row r="11" spans="1:5" x14ac:dyDescent="0.2">
      <c r="A11" t="s">
        <v>120</v>
      </c>
    </row>
    <row r="12" spans="1:5" x14ac:dyDescent="0.2">
      <c r="A12" t="s">
        <v>121</v>
      </c>
    </row>
    <row r="13" spans="1:5" x14ac:dyDescent="0.2">
      <c r="A13" t="s">
        <v>122</v>
      </c>
    </row>
    <row r="14" spans="1:5" x14ac:dyDescent="0.2">
      <c r="A14" t="s">
        <v>123</v>
      </c>
    </row>
    <row r="16" spans="1:5" x14ac:dyDescent="0.2">
      <c r="A16" s="83" t="s">
        <v>124</v>
      </c>
      <c r="B16" s="83"/>
      <c r="C16" s="83"/>
      <c r="D16" s="83"/>
      <c r="E16" s="83"/>
    </row>
    <row r="17" spans="1:5" x14ac:dyDescent="0.2">
      <c r="A17" s="83"/>
      <c r="B17" s="83" t="s">
        <v>125</v>
      </c>
      <c r="C17" s="83"/>
      <c r="D17" s="44" t="s">
        <v>126</v>
      </c>
      <c r="E17" s="45" t="s">
        <v>127</v>
      </c>
    </row>
    <row r="18" spans="1:5" x14ac:dyDescent="0.2">
      <c r="A18" s="83"/>
      <c r="B18" s="46" t="s">
        <v>128</v>
      </c>
      <c r="C18" s="46" t="s">
        <v>129</v>
      </c>
      <c r="D18" s="44" t="s">
        <v>130</v>
      </c>
      <c r="E18" s="45" t="s">
        <v>20</v>
      </c>
    </row>
    <row r="19" spans="1:5" x14ac:dyDescent="0.2">
      <c r="A19" t="s">
        <v>131</v>
      </c>
    </row>
    <row r="20" spans="1:5" x14ac:dyDescent="0.2">
      <c r="A20" t="s">
        <v>132</v>
      </c>
    </row>
    <row r="21" spans="1:5" x14ac:dyDescent="0.2">
      <c r="A21" t="s">
        <v>133</v>
      </c>
    </row>
    <row r="22" spans="1:5" x14ac:dyDescent="0.2">
      <c r="A22" t="s">
        <v>134</v>
      </c>
    </row>
    <row r="23" spans="1:5" x14ac:dyDescent="0.2">
      <c r="A23" t="s">
        <v>135</v>
      </c>
    </row>
    <row r="24" spans="1:5" x14ac:dyDescent="0.2">
      <c r="A24" t="s">
        <v>136</v>
      </c>
    </row>
    <row r="25" spans="1:5" x14ac:dyDescent="0.2">
      <c r="A25" t="s">
        <v>137</v>
      </c>
    </row>
    <row r="26" spans="1:5" x14ac:dyDescent="0.2">
      <c r="A26" t="s">
        <v>138</v>
      </c>
    </row>
    <row r="27" spans="1:5" x14ac:dyDescent="0.2">
      <c r="A27" t="s">
        <v>139</v>
      </c>
    </row>
    <row r="28" spans="1:5" x14ac:dyDescent="0.2">
      <c r="A28" t="s">
        <v>140</v>
      </c>
    </row>
    <row r="29" spans="1:5" x14ac:dyDescent="0.2">
      <c r="A29" t="s">
        <v>141</v>
      </c>
    </row>
    <row r="30" spans="1:5" x14ac:dyDescent="0.2">
      <c r="A30" t="s">
        <v>142</v>
      </c>
    </row>
    <row r="31" spans="1:5" x14ac:dyDescent="0.2">
      <c r="A31" t="s">
        <v>143</v>
      </c>
    </row>
    <row r="32" spans="1:5" x14ac:dyDescent="0.2">
      <c r="A32" t="s">
        <v>144</v>
      </c>
    </row>
    <row r="33" spans="1:1" x14ac:dyDescent="0.2">
      <c r="A33" t="s">
        <v>145</v>
      </c>
    </row>
    <row r="34" spans="1:1" x14ac:dyDescent="0.2">
      <c r="A34" t="s">
        <v>146</v>
      </c>
    </row>
    <row r="35" spans="1:1" x14ac:dyDescent="0.2">
      <c r="A35" t="s">
        <v>147</v>
      </c>
    </row>
    <row r="36" spans="1:1" x14ac:dyDescent="0.2">
      <c r="A36" t="s">
        <v>148</v>
      </c>
    </row>
    <row r="37" spans="1:1" x14ac:dyDescent="0.2">
      <c r="A37" t="s">
        <v>149</v>
      </c>
    </row>
    <row r="39" spans="1:1" x14ac:dyDescent="0.2">
      <c r="A39" t="s">
        <v>150</v>
      </c>
    </row>
    <row r="40" spans="1:1" x14ac:dyDescent="0.2">
      <c r="A40" t="s">
        <v>151</v>
      </c>
    </row>
  </sheetData>
  <mergeCells count="4">
    <mergeCell ref="A3:E3"/>
    <mergeCell ref="A16:E16"/>
    <mergeCell ref="A17:A18"/>
    <mergeCell ref="B17:C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B2:G901"/>
  <sheetViews>
    <sheetView showGridLines="0" topLeftCell="C223" workbookViewId="0">
      <selection activeCell="D31" sqref="D31"/>
    </sheetView>
  </sheetViews>
  <sheetFormatPr defaultRowHeight="12.75" x14ac:dyDescent="0.2"/>
  <cols>
    <col min="2" max="2" width="12.85546875" customWidth="1"/>
    <col min="3" max="3" width="16.7109375" customWidth="1"/>
    <col min="4" max="4" width="36.85546875" customWidth="1"/>
    <col min="5" max="5" width="11" style="75" customWidth="1"/>
    <col min="6" max="6" width="13.28515625" style="79" customWidth="1"/>
    <col min="7" max="7" width="13.28515625" style="20" customWidth="1"/>
    <col min="8" max="8" width="8" customWidth="1"/>
    <col min="9" max="30" width="13.28515625" customWidth="1"/>
    <col min="31" max="40" width="13.28515625" bestFit="1" customWidth="1"/>
    <col min="41" max="41" width="13.28515625" customWidth="1"/>
    <col min="42" max="44" width="13.28515625" bestFit="1" customWidth="1"/>
  </cols>
  <sheetData>
    <row r="2" spans="2:7" x14ac:dyDescent="0.2">
      <c r="F2" s="73"/>
      <c r="G2"/>
    </row>
    <row r="3" spans="2:7" x14ac:dyDescent="0.2">
      <c r="B3" s="22" t="s">
        <v>0</v>
      </c>
      <c r="C3" t="s">
        <v>764</v>
      </c>
      <c r="F3" s="73"/>
      <c r="G3"/>
    </row>
    <row r="4" spans="2:7" x14ac:dyDescent="0.2">
      <c r="B4" s="22" t="s">
        <v>342</v>
      </c>
      <c r="C4" t="s">
        <v>764</v>
      </c>
      <c r="F4" s="73"/>
      <c r="G4"/>
    </row>
    <row r="5" spans="2:7" x14ac:dyDescent="0.2">
      <c r="B5" s="22" t="s">
        <v>10</v>
      </c>
      <c r="C5" t="s">
        <v>764</v>
      </c>
      <c r="F5" s="73"/>
      <c r="G5"/>
    </row>
    <row r="6" spans="2:7" x14ac:dyDescent="0.2">
      <c r="F6" s="73"/>
      <c r="G6"/>
    </row>
    <row r="7" spans="2:7" x14ac:dyDescent="0.2">
      <c r="E7" s="78" t="s">
        <v>440</v>
      </c>
      <c r="F7"/>
      <c r="G7"/>
    </row>
    <row r="8" spans="2:7" x14ac:dyDescent="0.2">
      <c r="B8" s="22" t="s">
        <v>9</v>
      </c>
      <c r="C8" s="22" t="s">
        <v>359</v>
      </c>
      <c r="D8" s="22" t="s">
        <v>14</v>
      </c>
      <c r="E8" s="73" t="s">
        <v>591</v>
      </c>
      <c r="F8" t="s">
        <v>756</v>
      </c>
      <c r="G8" t="s">
        <v>757</v>
      </c>
    </row>
    <row r="9" spans="2:7" x14ac:dyDescent="0.2">
      <c r="B9" t="s">
        <v>17</v>
      </c>
      <c r="E9" s="73">
        <v>16971</v>
      </c>
      <c r="F9" s="31">
        <v>1.6980442267153937</v>
      </c>
      <c r="G9" s="31">
        <v>28817.508571586946</v>
      </c>
    </row>
    <row r="10" spans="2:7" x14ac:dyDescent="0.2">
      <c r="C10" t="s">
        <v>90</v>
      </c>
      <c r="D10" t="s">
        <v>91</v>
      </c>
      <c r="E10" s="73">
        <v>120</v>
      </c>
      <c r="F10" s="31">
        <v>0.47</v>
      </c>
      <c r="G10" s="31">
        <v>56.4</v>
      </c>
    </row>
    <row r="11" spans="2:7" x14ac:dyDescent="0.2">
      <c r="C11" t="s">
        <v>224</v>
      </c>
      <c r="D11" t="s">
        <v>641</v>
      </c>
      <c r="E11" s="73">
        <v>1</v>
      </c>
      <c r="F11" s="31">
        <v>2.5299999999999998</v>
      </c>
      <c r="G11" s="31">
        <v>2.5299999999999998</v>
      </c>
    </row>
    <row r="12" spans="2:7" x14ac:dyDescent="0.2">
      <c r="D12" t="s">
        <v>398</v>
      </c>
      <c r="E12" s="73">
        <v>2</v>
      </c>
      <c r="F12" s="31">
        <v>0.74</v>
      </c>
      <c r="G12" s="31">
        <v>1.48</v>
      </c>
    </row>
    <row r="13" spans="2:7" x14ac:dyDescent="0.2">
      <c r="D13" t="s">
        <v>226</v>
      </c>
      <c r="E13" s="73">
        <v>1</v>
      </c>
      <c r="F13" s="31">
        <v>6.11929973926462</v>
      </c>
      <c r="G13" s="31">
        <v>6.11929973926462</v>
      </c>
    </row>
    <row r="14" spans="2:7" x14ac:dyDescent="0.2">
      <c r="D14" t="s">
        <v>227</v>
      </c>
      <c r="E14" s="73">
        <v>1</v>
      </c>
      <c r="F14" s="31">
        <v>13.214140016672875</v>
      </c>
      <c r="G14" s="31">
        <v>13.214140016672875</v>
      </c>
    </row>
    <row r="15" spans="2:7" x14ac:dyDescent="0.2">
      <c r="D15" t="s">
        <v>228</v>
      </c>
      <c r="E15" s="73">
        <v>6</v>
      </c>
      <c r="F15" s="31">
        <v>0.44342751733801594</v>
      </c>
      <c r="G15" s="31">
        <v>2.6605651040280955</v>
      </c>
    </row>
    <row r="16" spans="2:7" x14ac:dyDescent="0.2">
      <c r="D16" t="s">
        <v>229</v>
      </c>
      <c r="E16" s="73">
        <v>3</v>
      </c>
      <c r="F16" s="31">
        <v>2.5979975404553706</v>
      </c>
      <c r="G16" s="31">
        <v>7.7939926213661117</v>
      </c>
    </row>
    <row r="17" spans="4:7" x14ac:dyDescent="0.2">
      <c r="D17" t="s">
        <v>230</v>
      </c>
      <c r="E17" s="73">
        <v>1</v>
      </c>
      <c r="F17" s="31">
        <v>3</v>
      </c>
      <c r="G17" s="31">
        <v>3</v>
      </c>
    </row>
    <row r="18" spans="4:7" x14ac:dyDescent="0.2">
      <c r="D18" t="s">
        <v>426</v>
      </c>
      <c r="E18" s="73">
        <v>1</v>
      </c>
      <c r="F18" s="31">
        <v>8.8000000000000007</v>
      </c>
      <c r="G18" s="31">
        <v>8.8000000000000007</v>
      </c>
    </row>
    <row r="19" spans="4:7" x14ac:dyDescent="0.2">
      <c r="D19" t="s">
        <v>276</v>
      </c>
      <c r="E19" s="73">
        <v>1</v>
      </c>
      <c r="F19" s="31">
        <v>5.2324447045885885</v>
      </c>
      <c r="G19" s="31">
        <v>5.2324447045885885</v>
      </c>
    </row>
    <row r="20" spans="4:7" x14ac:dyDescent="0.2">
      <c r="D20" t="s">
        <v>234</v>
      </c>
      <c r="E20" s="73">
        <v>1</v>
      </c>
      <c r="F20" s="31">
        <v>0.44342751733801594</v>
      </c>
      <c r="G20" s="31">
        <v>0.44342751733801594</v>
      </c>
    </row>
    <row r="21" spans="4:7" x14ac:dyDescent="0.2">
      <c r="D21" t="s">
        <v>235</v>
      </c>
      <c r="E21" s="73">
        <v>1</v>
      </c>
      <c r="F21" s="31">
        <v>1.8623955728196668</v>
      </c>
      <c r="G21" s="31">
        <v>1.8623955728196668</v>
      </c>
    </row>
    <row r="22" spans="4:7" x14ac:dyDescent="0.2">
      <c r="D22" t="s">
        <v>233</v>
      </c>
      <c r="E22" s="73">
        <v>1</v>
      </c>
      <c r="F22" s="31">
        <v>3.1926781248337148</v>
      </c>
      <c r="G22" s="31">
        <v>3.1926781248337148</v>
      </c>
    </row>
    <row r="23" spans="4:7" x14ac:dyDescent="0.2">
      <c r="D23" t="s">
        <v>643</v>
      </c>
      <c r="E23" s="73">
        <v>1</v>
      </c>
      <c r="F23" s="31">
        <v>1.88</v>
      </c>
      <c r="G23" s="31">
        <v>1.88</v>
      </c>
    </row>
    <row r="24" spans="4:7" x14ac:dyDescent="0.2">
      <c r="D24" t="s">
        <v>237</v>
      </c>
      <c r="E24" s="73">
        <v>1</v>
      </c>
      <c r="F24" s="31">
        <v>253.55185441387749</v>
      </c>
      <c r="G24" s="31">
        <v>253.55185441387749</v>
      </c>
    </row>
    <row r="25" spans="4:7" x14ac:dyDescent="0.2">
      <c r="D25" t="s">
        <v>244</v>
      </c>
      <c r="E25" s="73">
        <v>1</v>
      </c>
      <c r="F25" s="31">
        <v>0.44342751733801594</v>
      </c>
      <c r="G25" s="31">
        <v>0.44342751733801594</v>
      </c>
    </row>
    <row r="26" spans="4:7" x14ac:dyDescent="0.2">
      <c r="D26" t="s">
        <v>524</v>
      </c>
      <c r="E26" s="73">
        <v>2</v>
      </c>
      <c r="F26" s="31">
        <v>12</v>
      </c>
      <c r="G26" s="31">
        <v>24</v>
      </c>
    </row>
    <row r="27" spans="4:7" x14ac:dyDescent="0.2">
      <c r="D27" t="s">
        <v>526</v>
      </c>
      <c r="E27" s="73">
        <v>1</v>
      </c>
      <c r="F27" s="31">
        <v>7</v>
      </c>
      <c r="G27" s="31">
        <v>7</v>
      </c>
    </row>
    <row r="28" spans="4:7" x14ac:dyDescent="0.2">
      <c r="D28" t="s">
        <v>247</v>
      </c>
      <c r="E28" s="73">
        <v>1</v>
      </c>
      <c r="F28" s="31">
        <v>7.5382677947462708</v>
      </c>
      <c r="G28" s="31">
        <v>7.5382677947462708</v>
      </c>
    </row>
    <row r="29" spans="4:7" x14ac:dyDescent="0.2">
      <c r="D29" t="s">
        <v>172</v>
      </c>
      <c r="E29" s="73">
        <v>2</v>
      </c>
      <c r="F29" s="31">
        <v>4.0199999999999996</v>
      </c>
      <c r="G29" s="31">
        <v>8.0399999999999991</v>
      </c>
    </row>
    <row r="30" spans="4:7" x14ac:dyDescent="0.2">
      <c r="D30" t="s">
        <v>341</v>
      </c>
      <c r="E30" s="73">
        <v>1</v>
      </c>
      <c r="F30" s="31">
        <v>2.8</v>
      </c>
      <c r="G30" s="31">
        <v>2.8</v>
      </c>
    </row>
    <row r="31" spans="4:7" x14ac:dyDescent="0.2">
      <c r="D31" t="s">
        <v>428</v>
      </c>
      <c r="E31" s="73">
        <v>10</v>
      </c>
      <c r="F31" s="31">
        <v>0.56605651040280958</v>
      </c>
      <c r="G31" s="31">
        <v>5.6605651040280955</v>
      </c>
    </row>
    <row r="32" spans="4:7" x14ac:dyDescent="0.2">
      <c r="D32" t="s">
        <v>747</v>
      </c>
      <c r="E32" s="73">
        <v>5</v>
      </c>
      <c r="F32" s="31">
        <v>0.62079852427322224</v>
      </c>
      <c r="G32" s="31">
        <v>3.1039926213661113</v>
      </c>
    </row>
    <row r="33" spans="4:7" x14ac:dyDescent="0.2">
      <c r="D33" t="s">
        <v>258</v>
      </c>
      <c r="E33" s="73">
        <v>11</v>
      </c>
      <c r="F33" s="31">
        <v>2.6605651040280955</v>
      </c>
      <c r="G33" s="31">
        <v>29.266216144309052</v>
      </c>
    </row>
    <row r="34" spans="4:7" x14ac:dyDescent="0.2">
      <c r="D34" t="s">
        <v>748</v>
      </c>
      <c r="E34" s="73">
        <v>1</v>
      </c>
      <c r="F34" s="31">
        <v>1.4189680554816511</v>
      </c>
      <c r="G34" s="31">
        <v>1.4189680554816511</v>
      </c>
    </row>
    <row r="35" spans="4:7" x14ac:dyDescent="0.2">
      <c r="D35" t="s">
        <v>349</v>
      </c>
      <c r="E35" s="73">
        <v>5</v>
      </c>
      <c r="F35" s="31">
        <v>2.2999999999999998</v>
      </c>
      <c r="G35" s="31">
        <v>11.5</v>
      </c>
    </row>
    <row r="36" spans="4:7" x14ac:dyDescent="0.2">
      <c r="D36" t="s">
        <v>642</v>
      </c>
      <c r="E36" s="73">
        <v>1</v>
      </c>
      <c r="F36" s="31">
        <v>2.81</v>
      </c>
      <c r="G36" s="31">
        <v>2.81</v>
      </c>
    </row>
    <row r="37" spans="4:7" x14ac:dyDescent="0.2">
      <c r="D37" t="s">
        <v>259</v>
      </c>
      <c r="E37" s="73">
        <v>2</v>
      </c>
      <c r="F37" s="31">
        <v>0.88685503467603188</v>
      </c>
      <c r="G37" s="31">
        <v>1.7737100693520638</v>
      </c>
    </row>
    <row r="38" spans="4:7" x14ac:dyDescent="0.2">
      <c r="D38" t="s">
        <v>402</v>
      </c>
      <c r="E38" s="73">
        <v>2</v>
      </c>
      <c r="F38" s="31">
        <v>1.57</v>
      </c>
      <c r="G38" s="31">
        <v>3.14</v>
      </c>
    </row>
    <row r="39" spans="4:7" x14ac:dyDescent="0.2">
      <c r="D39" t="s">
        <v>407</v>
      </c>
      <c r="E39" s="73">
        <v>1</v>
      </c>
      <c r="F39" s="31">
        <v>27.06</v>
      </c>
      <c r="G39" s="31">
        <v>27.06</v>
      </c>
    </row>
    <row r="40" spans="4:7" x14ac:dyDescent="0.2">
      <c r="D40" t="s">
        <v>345</v>
      </c>
      <c r="E40" s="73">
        <v>1</v>
      </c>
      <c r="F40" s="31">
        <v>5.4</v>
      </c>
      <c r="G40" s="31">
        <v>5.4</v>
      </c>
    </row>
    <row r="41" spans="4:7" x14ac:dyDescent="0.2">
      <c r="D41" t="s">
        <v>754</v>
      </c>
      <c r="E41" s="73">
        <v>1</v>
      </c>
      <c r="F41" s="31">
        <v>14.987850086024936</v>
      </c>
      <c r="G41" s="31">
        <v>14.987850086024936</v>
      </c>
    </row>
    <row r="42" spans="4:7" x14ac:dyDescent="0.2">
      <c r="D42" t="s">
        <v>262</v>
      </c>
      <c r="E42" s="73">
        <v>2</v>
      </c>
      <c r="F42" s="31">
        <v>31.838095744869541</v>
      </c>
      <c r="G42" s="31">
        <v>63.676191489739082</v>
      </c>
    </row>
    <row r="43" spans="4:7" x14ac:dyDescent="0.2">
      <c r="D43" t="s">
        <v>263</v>
      </c>
      <c r="E43" s="73">
        <v>2</v>
      </c>
      <c r="F43" s="31">
        <v>23.856400432785254</v>
      </c>
      <c r="G43" s="31">
        <v>47.712800865570507</v>
      </c>
    </row>
    <row r="44" spans="4:7" x14ac:dyDescent="0.2">
      <c r="D44" t="s">
        <v>380</v>
      </c>
      <c r="E44" s="73">
        <v>1</v>
      </c>
      <c r="F44" s="31">
        <v>6.29</v>
      </c>
      <c r="G44" s="31">
        <v>6.29</v>
      </c>
    </row>
    <row r="45" spans="4:7" x14ac:dyDescent="0.2">
      <c r="D45" t="s">
        <v>340</v>
      </c>
      <c r="E45" s="73">
        <v>2</v>
      </c>
      <c r="F45" s="31">
        <v>0.6</v>
      </c>
      <c r="G45" s="31">
        <v>1.2</v>
      </c>
    </row>
    <row r="46" spans="4:7" x14ac:dyDescent="0.2">
      <c r="D46" t="s">
        <v>749</v>
      </c>
      <c r="E46" s="73">
        <v>3</v>
      </c>
      <c r="F46" s="31">
        <v>0.88685503467603188</v>
      </c>
      <c r="G46" s="31">
        <v>2.6605651040280955</v>
      </c>
    </row>
    <row r="47" spans="4:7" x14ac:dyDescent="0.2">
      <c r="D47" t="s">
        <v>267</v>
      </c>
      <c r="E47" s="73">
        <v>1</v>
      </c>
      <c r="F47" s="31">
        <v>4.1682186629773499</v>
      </c>
      <c r="G47" s="31">
        <v>4.1682186629773499</v>
      </c>
    </row>
    <row r="48" spans="4:7" x14ac:dyDescent="0.2">
      <c r="D48" t="s">
        <v>339</v>
      </c>
      <c r="E48" s="73">
        <v>1</v>
      </c>
      <c r="F48" s="31">
        <v>3</v>
      </c>
      <c r="G48" s="31">
        <v>3</v>
      </c>
    </row>
    <row r="49" spans="3:7" x14ac:dyDescent="0.2">
      <c r="D49" t="s">
        <v>270</v>
      </c>
      <c r="E49" s="73">
        <v>20</v>
      </c>
      <c r="F49" s="31">
        <v>1.5963390624168574</v>
      </c>
      <c r="G49" s="31">
        <v>31.926781248337146</v>
      </c>
    </row>
    <row r="50" spans="3:7" x14ac:dyDescent="0.2">
      <c r="D50" t="s">
        <v>271</v>
      </c>
      <c r="E50" s="73">
        <v>18</v>
      </c>
      <c r="F50" s="31">
        <v>2.4831940970928894</v>
      </c>
      <c r="G50" s="31">
        <v>44.697493747672006</v>
      </c>
    </row>
    <row r="51" spans="3:7" x14ac:dyDescent="0.2">
      <c r="D51" t="s">
        <v>272</v>
      </c>
      <c r="E51" s="73">
        <v>4</v>
      </c>
      <c r="F51" s="31">
        <v>5.2324447045885885</v>
      </c>
      <c r="G51" s="31">
        <v>20.929778818354354</v>
      </c>
    </row>
    <row r="52" spans="3:7" x14ac:dyDescent="0.2">
      <c r="D52" t="s">
        <v>379</v>
      </c>
      <c r="E52" s="73">
        <v>1</v>
      </c>
      <c r="F52" s="31">
        <v>9.9</v>
      </c>
      <c r="G52" s="31">
        <v>9.9</v>
      </c>
    </row>
    <row r="53" spans="3:7" x14ac:dyDescent="0.2">
      <c r="D53" t="s">
        <v>639</v>
      </c>
      <c r="E53" s="73">
        <v>1</v>
      </c>
      <c r="F53" s="31">
        <v>8.08</v>
      </c>
      <c r="G53" s="31">
        <v>8.08</v>
      </c>
    </row>
    <row r="54" spans="3:7" x14ac:dyDescent="0.2">
      <c r="C54" t="s">
        <v>542</v>
      </c>
      <c r="D54" t="s">
        <v>543</v>
      </c>
      <c r="E54" s="73">
        <v>1</v>
      </c>
      <c r="F54" s="31">
        <v>11.4</v>
      </c>
      <c r="G54" s="31">
        <v>11.4</v>
      </c>
    </row>
    <row r="55" spans="3:7" x14ac:dyDescent="0.2">
      <c r="C55" t="s">
        <v>317</v>
      </c>
      <c r="D55" t="s">
        <v>213</v>
      </c>
      <c r="E55" s="73">
        <v>1</v>
      </c>
      <c r="F55" s="31">
        <v>180</v>
      </c>
      <c r="G55" s="31">
        <v>180</v>
      </c>
    </row>
    <row r="56" spans="3:7" x14ac:dyDescent="0.2">
      <c r="C56" t="s">
        <v>520</v>
      </c>
      <c r="D56" t="s">
        <v>222</v>
      </c>
      <c r="E56" s="73">
        <v>1</v>
      </c>
      <c r="F56" s="31">
        <v>8</v>
      </c>
      <c r="G56" s="31">
        <v>8</v>
      </c>
    </row>
    <row r="57" spans="3:7" x14ac:dyDescent="0.2">
      <c r="C57" t="s">
        <v>21</v>
      </c>
      <c r="D57" t="s">
        <v>36</v>
      </c>
      <c r="E57" s="73">
        <v>30</v>
      </c>
      <c r="F57" s="31">
        <v>20</v>
      </c>
      <c r="G57" s="31">
        <v>600</v>
      </c>
    </row>
    <row r="58" spans="3:7" x14ac:dyDescent="0.2">
      <c r="C58" t="s">
        <v>361</v>
      </c>
      <c r="D58" t="s">
        <v>363</v>
      </c>
      <c r="E58" s="73">
        <v>1</v>
      </c>
      <c r="F58" s="31">
        <v>150</v>
      </c>
      <c r="G58" s="31">
        <v>150</v>
      </c>
    </row>
    <row r="59" spans="3:7" x14ac:dyDescent="0.2">
      <c r="C59" t="s">
        <v>455</v>
      </c>
      <c r="D59" t="s">
        <v>456</v>
      </c>
      <c r="E59" s="73">
        <v>70</v>
      </c>
      <c r="F59" s="31">
        <v>7.5142857142857142</v>
      </c>
      <c r="G59" s="31">
        <v>526</v>
      </c>
    </row>
    <row r="60" spans="3:7" x14ac:dyDescent="0.2">
      <c r="C60" t="s">
        <v>93</v>
      </c>
      <c r="D60" t="s">
        <v>96</v>
      </c>
      <c r="E60" s="73">
        <v>1</v>
      </c>
      <c r="F60" s="31">
        <v>194.88</v>
      </c>
      <c r="G60" s="31">
        <v>194.88</v>
      </c>
    </row>
    <row r="61" spans="3:7" x14ac:dyDescent="0.2">
      <c r="D61" t="s">
        <v>94</v>
      </c>
      <c r="E61" s="73">
        <v>3</v>
      </c>
      <c r="F61" s="31">
        <v>66.569999999999993</v>
      </c>
      <c r="G61" s="31">
        <v>199.70999999999998</v>
      </c>
    </row>
    <row r="62" spans="3:7" x14ac:dyDescent="0.2">
      <c r="C62" t="s">
        <v>631</v>
      </c>
      <c r="D62" t="s">
        <v>633</v>
      </c>
      <c r="E62" s="73">
        <v>1</v>
      </c>
      <c r="F62" s="31">
        <v>24.4</v>
      </c>
      <c r="G62" s="31">
        <v>24.4</v>
      </c>
    </row>
    <row r="63" spans="3:7" x14ac:dyDescent="0.2">
      <c r="D63" t="s">
        <v>630</v>
      </c>
      <c r="E63" s="73">
        <v>1</v>
      </c>
      <c r="F63" s="31">
        <v>24.4</v>
      </c>
      <c r="G63" s="31">
        <v>24.4</v>
      </c>
    </row>
    <row r="64" spans="3:7" x14ac:dyDescent="0.2">
      <c r="C64" t="s">
        <v>323</v>
      </c>
      <c r="D64" t="s">
        <v>327</v>
      </c>
      <c r="E64" s="73">
        <v>34.5</v>
      </c>
      <c r="F64" s="31">
        <v>5.8</v>
      </c>
      <c r="G64" s="31">
        <v>200.1</v>
      </c>
    </row>
    <row r="65" spans="3:7" x14ac:dyDescent="0.2">
      <c r="C65" t="s">
        <v>281</v>
      </c>
      <c r="D65" t="s">
        <v>283</v>
      </c>
      <c r="E65" s="73">
        <v>1</v>
      </c>
      <c r="F65" s="31">
        <v>384.85</v>
      </c>
      <c r="G65" s="31">
        <v>384.85</v>
      </c>
    </row>
    <row r="66" spans="3:7" x14ac:dyDescent="0.2">
      <c r="C66" t="s">
        <v>497</v>
      </c>
      <c r="D66" t="s">
        <v>498</v>
      </c>
      <c r="E66" s="73">
        <v>10</v>
      </c>
      <c r="F66" s="31">
        <v>3.4</v>
      </c>
      <c r="G66" s="31">
        <v>34</v>
      </c>
    </row>
    <row r="67" spans="3:7" x14ac:dyDescent="0.2">
      <c r="C67" t="s">
        <v>37</v>
      </c>
      <c r="D67" t="s">
        <v>39</v>
      </c>
      <c r="E67" s="73">
        <v>5</v>
      </c>
      <c r="F67" s="31">
        <v>80</v>
      </c>
      <c r="G67" s="31">
        <v>400</v>
      </c>
    </row>
    <row r="68" spans="3:7" x14ac:dyDescent="0.2">
      <c r="C68" t="s">
        <v>461</v>
      </c>
      <c r="D68" t="s">
        <v>463</v>
      </c>
      <c r="E68" s="73">
        <v>1</v>
      </c>
      <c r="F68" s="31">
        <v>3.6</v>
      </c>
      <c r="G68" s="31">
        <v>3.6</v>
      </c>
    </row>
    <row r="69" spans="3:7" x14ac:dyDescent="0.2">
      <c r="D69" t="s">
        <v>556</v>
      </c>
      <c r="E69" s="73">
        <v>1</v>
      </c>
      <c r="F69" s="31">
        <v>4.7</v>
      </c>
      <c r="G69" s="31">
        <v>4.7</v>
      </c>
    </row>
    <row r="70" spans="3:7" x14ac:dyDescent="0.2">
      <c r="C70" t="s">
        <v>279</v>
      </c>
      <c r="D70" t="s">
        <v>280</v>
      </c>
      <c r="E70" s="73">
        <v>321</v>
      </c>
      <c r="F70" s="31">
        <v>2.71</v>
      </c>
      <c r="G70" s="31">
        <v>869.91</v>
      </c>
    </row>
    <row r="71" spans="3:7" x14ac:dyDescent="0.2">
      <c r="C71" t="s">
        <v>532</v>
      </c>
      <c r="D71" t="s">
        <v>236</v>
      </c>
      <c r="E71" s="73">
        <v>39</v>
      </c>
      <c r="F71" s="31">
        <v>0.91296541128925524</v>
      </c>
      <c r="G71" s="31">
        <v>35.605651040280954</v>
      </c>
    </row>
    <row r="72" spans="3:7" x14ac:dyDescent="0.2">
      <c r="D72" t="s">
        <v>372</v>
      </c>
      <c r="E72" s="73">
        <v>1</v>
      </c>
      <c r="F72" s="31">
        <v>2.9</v>
      </c>
      <c r="G72" s="31">
        <v>2.9</v>
      </c>
    </row>
    <row r="73" spans="3:7" x14ac:dyDescent="0.2">
      <c r="D73" t="s">
        <v>238</v>
      </c>
      <c r="E73" s="73">
        <v>1</v>
      </c>
      <c r="F73" s="31">
        <v>19.510810762872701</v>
      </c>
      <c r="G73" s="31">
        <v>19.510810762872701</v>
      </c>
    </row>
    <row r="74" spans="3:7" x14ac:dyDescent="0.2">
      <c r="D74" t="s">
        <v>240</v>
      </c>
      <c r="E74" s="73">
        <v>8</v>
      </c>
      <c r="F74" s="31">
        <v>2.9266216144309047</v>
      </c>
      <c r="G74" s="31">
        <v>23.412972915447238</v>
      </c>
    </row>
    <row r="75" spans="3:7" x14ac:dyDescent="0.2">
      <c r="C75" t="s">
        <v>616</v>
      </c>
      <c r="D75" t="s">
        <v>533</v>
      </c>
      <c r="E75" s="73">
        <v>1</v>
      </c>
      <c r="F75" s="31">
        <v>21</v>
      </c>
      <c r="G75" s="31">
        <v>21</v>
      </c>
    </row>
    <row r="76" spans="3:7" x14ac:dyDescent="0.2">
      <c r="C76" t="s">
        <v>617</v>
      </c>
      <c r="D76" t="s">
        <v>417</v>
      </c>
      <c r="E76" s="73">
        <v>1</v>
      </c>
      <c r="F76" s="31">
        <v>5</v>
      </c>
      <c r="G76" s="31">
        <v>5</v>
      </c>
    </row>
    <row r="77" spans="3:7" x14ac:dyDescent="0.2">
      <c r="C77" t="s">
        <v>154</v>
      </c>
      <c r="D77" t="s">
        <v>152</v>
      </c>
      <c r="E77" s="73">
        <v>50</v>
      </c>
      <c r="F77" s="31">
        <v>1.7</v>
      </c>
      <c r="G77" s="31">
        <v>85</v>
      </c>
    </row>
    <row r="78" spans="3:7" x14ac:dyDescent="0.2">
      <c r="C78" t="s">
        <v>209</v>
      </c>
      <c r="D78" t="s">
        <v>211</v>
      </c>
      <c r="E78" s="73">
        <v>110</v>
      </c>
      <c r="F78" s="31">
        <v>1.4</v>
      </c>
      <c r="G78" s="31">
        <v>154</v>
      </c>
    </row>
    <row r="79" spans="3:7" x14ac:dyDescent="0.2">
      <c r="C79" t="s">
        <v>185</v>
      </c>
      <c r="D79" t="s">
        <v>291</v>
      </c>
      <c r="E79" s="73">
        <v>140</v>
      </c>
      <c r="F79" s="31">
        <v>11.6</v>
      </c>
      <c r="G79" s="31">
        <v>1624</v>
      </c>
    </row>
    <row r="80" spans="3:7" x14ac:dyDescent="0.2">
      <c r="C80" t="s">
        <v>485</v>
      </c>
      <c r="D80" t="s">
        <v>521</v>
      </c>
      <c r="E80" s="73">
        <v>1</v>
      </c>
      <c r="F80" s="31">
        <v>16</v>
      </c>
      <c r="G80" s="31">
        <v>16</v>
      </c>
    </row>
    <row r="81" spans="3:7" x14ac:dyDescent="0.2">
      <c r="D81" t="s">
        <v>514</v>
      </c>
      <c r="E81" s="73">
        <v>1</v>
      </c>
      <c r="F81" s="31">
        <v>131.24</v>
      </c>
      <c r="G81" s="31">
        <v>131.24</v>
      </c>
    </row>
    <row r="82" spans="3:7" x14ac:dyDescent="0.2">
      <c r="D82" t="s">
        <v>486</v>
      </c>
      <c r="E82" s="73">
        <v>2</v>
      </c>
      <c r="F82" s="31">
        <v>16</v>
      </c>
      <c r="G82" s="31">
        <v>32</v>
      </c>
    </row>
    <row r="83" spans="3:7" x14ac:dyDescent="0.2">
      <c r="D83" t="s">
        <v>536</v>
      </c>
      <c r="E83" s="73">
        <v>32</v>
      </c>
      <c r="F83" s="31">
        <v>5.5</v>
      </c>
      <c r="G83" s="31">
        <v>176</v>
      </c>
    </row>
    <row r="84" spans="3:7" x14ac:dyDescent="0.2">
      <c r="C84" t="s">
        <v>607</v>
      </c>
      <c r="D84" t="s">
        <v>296</v>
      </c>
      <c r="E84" s="73">
        <v>1</v>
      </c>
      <c r="F84" s="31">
        <v>11.9</v>
      </c>
      <c r="G84" s="31">
        <v>11.9</v>
      </c>
    </row>
    <row r="85" spans="3:7" x14ac:dyDescent="0.2">
      <c r="C85" t="s">
        <v>60</v>
      </c>
      <c r="D85" t="s">
        <v>368</v>
      </c>
      <c r="E85" s="73">
        <v>168</v>
      </c>
      <c r="F85" s="31">
        <v>20.758928571428573</v>
      </c>
      <c r="G85" s="31">
        <v>3487.5</v>
      </c>
    </row>
    <row r="86" spans="3:7" x14ac:dyDescent="0.2">
      <c r="C86" t="s">
        <v>621</v>
      </c>
      <c r="D86" t="s">
        <v>82</v>
      </c>
      <c r="E86" s="73">
        <v>1</v>
      </c>
      <c r="F86" s="31">
        <v>18</v>
      </c>
      <c r="G86" s="31">
        <v>18</v>
      </c>
    </row>
    <row r="87" spans="3:7" x14ac:dyDescent="0.2">
      <c r="C87" t="s">
        <v>156</v>
      </c>
      <c r="D87" t="s">
        <v>161</v>
      </c>
      <c r="E87" s="73">
        <v>8</v>
      </c>
      <c r="F87" s="31">
        <v>11</v>
      </c>
      <c r="G87" s="31">
        <v>88</v>
      </c>
    </row>
    <row r="88" spans="3:7" x14ac:dyDescent="0.2">
      <c r="D88" t="s">
        <v>87</v>
      </c>
      <c r="E88" s="73">
        <v>15</v>
      </c>
      <c r="F88" s="31">
        <v>4.5</v>
      </c>
      <c r="G88" s="31">
        <v>67.5</v>
      </c>
    </row>
    <row r="89" spans="3:7" x14ac:dyDescent="0.2">
      <c r="C89" t="s">
        <v>594</v>
      </c>
      <c r="D89" t="s">
        <v>243</v>
      </c>
      <c r="E89" s="73">
        <v>100</v>
      </c>
      <c r="F89" s="31">
        <v>1.0642260416112381</v>
      </c>
      <c r="G89" s="31">
        <v>106.42260416112381</v>
      </c>
    </row>
    <row r="90" spans="3:7" x14ac:dyDescent="0.2">
      <c r="C90" t="s">
        <v>598</v>
      </c>
      <c r="D90" t="s">
        <v>763</v>
      </c>
      <c r="E90" s="73">
        <v>1</v>
      </c>
      <c r="F90" s="31">
        <v>55</v>
      </c>
      <c r="G90" s="31">
        <v>55</v>
      </c>
    </row>
    <row r="91" spans="3:7" x14ac:dyDescent="0.2">
      <c r="D91" t="s">
        <v>758</v>
      </c>
      <c r="E91" s="73">
        <v>300</v>
      </c>
      <c r="F91" s="31">
        <v>0.5764557725394206</v>
      </c>
      <c r="G91" s="31">
        <v>172.93673176182619</v>
      </c>
    </row>
    <row r="92" spans="3:7" x14ac:dyDescent="0.2">
      <c r="D92" t="s">
        <v>759</v>
      </c>
      <c r="E92" s="73">
        <v>300</v>
      </c>
      <c r="F92" s="31">
        <v>0.75382677947462706</v>
      </c>
      <c r="G92" s="31">
        <v>226.14803384238812</v>
      </c>
    </row>
    <row r="93" spans="3:7" x14ac:dyDescent="0.2">
      <c r="D93" t="s">
        <v>760</v>
      </c>
      <c r="E93" s="73">
        <v>80</v>
      </c>
      <c r="F93" s="31">
        <v>1.7648415190053033</v>
      </c>
      <c r="G93" s="31">
        <v>141.18732152042426</v>
      </c>
    </row>
    <row r="94" spans="3:7" x14ac:dyDescent="0.2">
      <c r="D94" t="s">
        <v>761</v>
      </c>
      <c r="E94" s="73">
        <v>36</v>
      </c>
      <c r="F94" s="31">
        <v>2.3058230901576828</v>
      </c>
      <c r="G94" s="31">
        <v>83.009631245676587</v>
      </c>
    </row>
    <row r="95" spans="3:7" x14ac:dyDescent="0.2">
      <c r="C95" t="s">
        <v>595</v>
      </c>
      <c r="D95" t="s">
        <v>245</v>
      </c>
      <c r="E95" s="73">
        <v>1</v>
      </c>
      <c r="F95" s="31">
        <v>3.0153071178985082</v>
      </c>
      <c r="G95" s="31">
        <v>3.0153071178985082</v>
      </c>
    </row>
    <row r="96" spans="3:7" x14ac:dyDescent="0.2">
      <c r="D96" t="s">
        <v>277</v>
      </c>
      <c r="E96" s="73">
        <v>1</v>
      </c>
      <c r="F96" s="31">
        <v>1.5963390624168574</v>
      </c>
      <c r="G96" s="31">
        <v>1.5963390624168574</v>
      </c>
    </row>
    <row r="97" spans="3:7" x14ac:dyDescent="0.2">
      <c r="C97" t="s">
        <v>366</v>
      </c>
      <c r="D97" t="s">
        <v>351</v>
      </c>
      <c r="E97" s="73">
        <v>5</v>
      </c>
      <c r="F97" s="31">
        <v>11.49</v>
      </c>
      <c r="G97" s="31">
        <v>57.45</v>
      </c>
    </row>
    <row r="98" spans="3:7" x14ac:dyDescent="0.2">
      <c r="D98" t="s">
        <v>387</v>
      </c>
      <c r="E98" s="73">
        <v>1</v>
      </c>
      <c r="F98" s="31">
        <v>30.5</v>
      </c>
      <c r="G98" s="31">
        <v>30.5</v>
      </c>
    </row>
    <row r="99" spans="3:7" x14ac:dyDescent="0.2">
      <c r="D99" t="s">
        <v>367</v>
      </c>
      <c r="E99" s="73">
        <v>1</v>
      </c>
      <c r="F99" s="31">
        <v>11</v>
      </c>
      <c r="G99" s="31">
        <v>11</v>
      </c>
    </row>
    <row r="100" spans="3:7" x14ac:dyDescent="0.2">
      <c r="D100" t="s">
        <v>459</v>
      </c>
      <c r="E100" s="73">
        <v>1</v>
      </c>
      <c r="F100" s="31">
        <v>12</v>
      </c>
      <c r="G100" s="31">
        <v>12</v>
      </c>
    </row>
    <row r="101" spans="3:7" x14ac:dyDescent="0.2">
      <c r="C101" t="s">
        <v>597</v>
      </c>
      <c r="D101" t="s">
        <v>249</v>
      </c>
      <c r="E101" s="73">
        <v>2</v>
      </c>
      <c r="F101" s="31">
        <v>10.553574912644779</v>
      </c>
      <c r="G101" s="31">
        <v>21.107149825289557</v>
      </c>
    </row>
    <row r="102" spans="3:7" x14ac:dyDescent="0.2">
      <c r="D102" t="s">
        <v>250</v>
      </c>
      <c r="E102" s="73">
        <v>3</v>
      </c>
      <c r="F102" s="31">
        <v>9.8440908849039541</v>
      </c>
      <c r="G102" s="31">
        <v>29.532272654711861</v>
      </c>
    </row>
    <row r="103" spans="3:7" x14ac:dyDescent="0.2">
      <c r="D103" t="s">
        <v>248</v>
      </c>
      <c r="E103" s="73">
        <v>1</v>
      </c>
      <c r="F103" s="31">
        <v>7.9816953120842866</v>
      </c>
      <c r="G103" s="31">
        <v>7.9816953120842866</v>
      </c>
    </row>
    <row r="104" spans="3:7" x14ac:dyDescent="0.2">
      <c r="C104" t="s">
        <v>297</v>
      </c>
      <c r="D104" t="s">
        <v>298</v>
      </c>
      <c r="E104" s="73">
        <v>1</v>
      </c>
      <c r="F104" s="31">
        <v>4</v>
      </c>
      <c r="G104" s="31">
        <v>4</v>
      </c>
    </row>
    <row r="105" spans="3:7" x14ac:dyDescent="0.2">
      <c r="D105" t="s">
        <v>300</v>
      </c>
      <c r="E105" s="73">
        <v>1</v>
      </c>
      <c r="F105" s="31">
        <v>18.09</v>
      </c>
      <c r="G105" s="31">
        <v>18.09</v>
      </c>
    </row>
    <row r="106" spans="3:7" x14ac:dyDescent="0.2">
      <c r="D106" t="s">
        <v>299</v>
      </c>
      <c r="E106" s="73">
        <v>4</v>
      </c>
      <c r="F106" s="31">
        <v>12.12</v>
      </c>
      <c r="G106" s="31">
        <v>48.48</v>
      </c>
    </row>
    <row r="107" spans="3:7" x14ac:dyDescent="0.2">
      <c r="C107" t="s">
        <v>173</v>
      </c>
      <c r="D107" t="s">
        <v>175</v>
      </c>
      <c r="E107" s="73">
        <v>1</v>
      </c>
      <c r="F107" s="31">
        <v>47.6</v>
      </c>
      <c r="G107" s="31">
        <v>47.6</v>
      </c>
    </row>
    <row r="108" spans="3:7" x14ac:dyDescent="0.2">
      <c r="C108" t="s">
        <v>620</v>
      </c>
      <c r="D108" t="s">
        <v>447</v>
      </c>
      <c r="E108" s="73">
        <v>1</v>
      </c>
      <c r="F108" s="31">
        <v>3.25</v>
      </c>
      <c r="G108" s="31">
        <v>3.25</v>
      </c>
    </row>
    <row r="109" spans="3:7" x14ac:dyDescent="0.2">
      <c r="C109" t="s">
        <v>278</v>
      </c>
      <c r="D109" t="s">
        <v>232</v>
      </c>
      <c r="E109" s="73">
        <v>2</v>
      </c>
      <c r="F109" s="31">
        <v>0.88685503467603188</v>
      </c>
      <c r="G109" s="31">
        <v>1.7737100693520638</v>
      </c>
    </row>
    <row r="110" spans="3:7" x14ac:dyDescent="0.2">
      <c r="D110" t="s">
        <v>241</v>
      </c>
      <c r="E110" s="73">
        <v>2</v>
      </c>
      <c r="F110" s="31">
        <v>7.0061547739406516</v>
      </c>
      <c r="G110" s="31">
        <v>14.012309547881303</v>
      </c>
    </row>
    <row r="111" spans="3:7" x14ac:dyDescent="0.2">
      <c r="D111" t="s">
        <v>171</v>
      </c>
      <c r="E111" s="73">
        <v>1</v>
      </c>
      <c r="F111" s="31">
        <v>10.5</v>
      </c>
      <c r="G111" s="31">
        <v>10.5</v>
      </c>
    </row>
    <row r="112" spans="3:7" x14ac:dyDescent="0.2">
      <c r="D112" t="s">
        <v>755</v>
      </c>
      <c r="E112" s="73">
        <v>1</v>
      </c>
      <c r="F112" s="31">
        <v>1.5</v>
      </c>
      <c r="G112" s="31">
        <v>1.5</v>
      </c>
    </row>
    <row r="113" spans="3:7" x14ac:dyDescent="0.2">
      <c r="D113" t="s">
        <v>750</v>
      </c>
      <c r="E113" s="73">
        <v>2</v>
      </c>
      <c r="F113" s="31">
        <v>3.458734635236524</v>
      </c>
      <c r="G113" s="31">
        <v>6.917469270473048</v>
      </c>
    </row>
    <row r="114" spans="3:7" x14ac:dyDescent="0.2">
      <c r="D114" t="s">
        <v>751</v>
      </c>
      <c r="E114" s="73">
        <v>14</v>
      </c>
      <c r="F114" s="31">
        <v>0.86203931048287985</v>
      </c>
      <c r="G114" s="31">
        <v>12.068550346760318</v>
      </c>
    </row>
    <row r="115" spans="3:7" x14ac:dyDescent="0.2">
      <c r="D115" t="s">
        <v>752</v>
      </c>
      <c r="E115" s="73">
        <v>4</v>
      </c>
      <c r="F115" s="31">
        <v>3.458734635236524</v>
      </c>
      <c r="G115" s="31">
        <v>13.834938540946096</v>
      </c>
    </row>
    <row r="116" spans="3:7" x14ac:dyDescent="0.2">
      <c r="D116" t="s">
        <v>753</v>
      </c>
      <c r="E116" s="73">
        <v>1</v>
      </c>
      <c r="F116" s="31">
        <v>2.5</v>
      </c>
      <c r="G116" s="31">
        <v>2.5</v>
      </c>
    </row>
    <row r="117" spans="3:7" x14ac:dyDescent="0.2">
      <c r="D117" t="s">
        <v>403</v>
      </c>
      <c r="E117" s="73">
        <v>1</v>
      </c>
      <c r="F117" s="31">
        <v>14.5</v>
      </c>
      <c r="G117" s="31">
        <v>14.5</v>
      </c>
    </row>
    <row r="118" spans="3:7" x14ac:dyDescent="0.2">
      <c r="D118" t="s">
        <v>404</v>
      </c>
      <c r="E118" s="73">
        <v>1</v>
      </c>
      <c r="F118" s="31">
        <v>17.79</v>
      </c>
      <c r="G118" s="31">
        <v>17.79</v>
      </c>
    </row>
    <row r="119" spans="3:7" x14ac:dyDescent="0.2">
      <c r="D119" t="s">
        <v>265</v>
      </c>
      <c r="E119" s="73">
        <v>2</v>
      </c>
      <c r="F119" s="31">
        <v>7.893009808616684</v>
      </c>
      <c r="G119" s="31">
        <v>15.786019617233368</v>
      </c>
    </row>
    <row r="120" spans="3:7" x14ac:dyDescent="0.2">
      <c r="D120" t="s">
        <v>264</v>
      </c>
      <c r="E120" s="73">
        <v>2</v>
      </c>
      <c r="F120" s="31">
        <v>3.9908476560421433</v>
      </c>
      <c r="G120" s="31">
        <v>7.9816953120842866</v>
      </c>
    </row>
    <row r="121" spans="3:7" x14ac:dyDescent="0.2">
      <c r="D121" t="s">
        <v>266</v>
      </c>
      <c r="E121" s="73">
        <v>1</v>
      </c>
      <c r="F121" s="31">
        <v>4.345589669912556</v>
      </c>
      <c r="G121" s="31">
        <v>4.345589669912556</v>
      </c>
    </row>
    <row r="122" spans="3:7" x14ac:dyDescent="0.2">
      <c r="D122" t="s">
        <v>275</v>
      </c>
      <c r="E122" s="73">
        <v>14</v>
      </c>
      <c r="F122" s="31">
        <v>7.53826779474627</v>
      </c>
      <c r="G122" s="31">
        <v>105.53574912644778</v>
      </c>
    </row>
    <row r="123" spans="3:7" x14ac:dyDescent="0.2">
      <c r="D123" t="s">
        <v>273</v>
      </c>
      <c r="E123" s="73">
        <v>16</v>
      </c>
      <c r="F123" s="31">
        <v>2.8379361109633021</v>
      </c>
      <c r="G123" s="31">
        <v>45.406977775412834</v>
      </c>
    </row>
    <row r="124" spans="3:7" x14ac:dyDescent="0.2">
      <c r="D124" t="s">
        <v>274</v>
      </c>
      <c r="E124" s="73">
        <v>3</v>
      </c>
      <c r="F124" s="31">
        <v>6.6637264466083712</v>
      </c>
      <c r="G124" s="31">
        <v>19.991179339825113</v>
      </c>
    </row>
    <row r="125" spans="3:7" x14ac:dyDescent="0.2">
      <c r="D125" t="s">
        <v>350</v>
      </c>
      <c r="E125" s="73">
        <v>1</v>
      </c>
      <c r="F125" s="31">
        <v>8.9700000000000006</v>
      </c>
      <c r="G125" s="31">
        <v>8.9700000000000006</v>
      </c>
    </row>
    <row r="126" spans="3:7" x14ac:dyDescent="0.2">
      <c r="D126" t="s">
        <v>378</v>
      </c>
      <c r="E126" s="73">
        <v>3</v>
      </c>
      <c r="F126" s="31">
        <v>8.4133333333333322</v>
      </c>
      <c r="G126" s="31">
        <v>25.24</v>
      </c>
    </row>
    <row r="127" spans="3:7" x14ac:dyDescent="0.2">
      <c r="D127" t="s">
        <v>406</v>
      </c>
      <c r="E127" s="73">
        <v>2</v>
      </c>
      <c r="F127" s="31">
        <v>3.05</v>
      </c>
      <c r="G127" s="31">
        <v>6.1</v>
      </c>
    </row>
    <row r="128" spans="3:7" x14ac:dyDescent="0.2">
      <c r="C128" t="s">
        <v>70</v>
      </c>
      <c r="D128" t="s">
        <v>537</v>
      </c>
      <c r="E128" s="73">
        <v>3</v>
      </c>
      <c r="F128" s="31">
        <v>87.666666666666671</v>
      </c>
      <c r="G128" s="31">
        <v>263</v>
      </c>
    </row>
    <row r="129" spans="3:7" x14ac:dyDescent="0.2">
      <c r="D129" t="s">
        <v>72</v>
      </c>
      <c r="E129" s="73">
        <v>2</v>
      </c>
      <c r="F129" s="31">
        <v>1500</v>
      </c>
      <c r="G129" s="31">
        <v>3000</v>
      </c>
    </row>
    <row r="130" spans="3:7" x14ac:dyDescent="0.2">
      <c r="C130" t="s">
        <v>292</v>
      </c>
      <c r="D130" t="s">
        <v>294</v>
      </c>
      <c r="E130" s="73">
        <v>6</v>
      </c>
      <c r="F130" s="31">
        <v>27.338333333333335</v>
      </c>
      <c r="G130" s="31">
        <v>164.03</v>
      </c>
    </row>
    <row r="131" spans="3:7" x14ac:dyDescent="0.2">
      <c r="C131" t="s">
        <v>615</v>
      </c>
      <c r="D131" t="s">
        <v>645</v>
      </c>
      <c r="E131" s="73">
        <v>1</v>
      </c>
      <c r="F131" s="31">
        <v>8</v>
      </c>
      <c r="G131" s="31">
        <v>8</v>
      </c>
    </row>
    <row r="132" spans="3:7" x14ac:dyDescent="0.2">
      <c r="D132" t="s">
        <v>493</v>
      </c>
      <c r="E132" s="73">
        <v>1</v>
      </c>
      <c r="F132" s="31">
        <v>4</v>
      </c>
      <c r="G132" s="31">
        <v>4</v>
      </c>
    </row>
    <row r="133" spans="3:7" x14ac:dyDescent="0.2">
      <c r="D133" t="s">
        <v>492</v>
      </c>
      <c r="E133" s="73">
        <v>1</v>
      </c>
      <c r="F133" s="31">
        <v>8.5</v>
      </c>
      <c r="G133" s="31">
        <v>8.5</v>
      </c>
    </row>
    <row r="134" spans="3:7" x14ac:dyDescent="0.2">
      <c r="C134" t="s">
        <v>452</v>
      </c>
      <c r="D134" t="s">
        <v>252</v>
      </c>
      <c r="E134" s="73">
        <v>3</v>
      </c>
      <c r="F134" s="31">
        <v>5.0807534720374603</v>
      </c>
      <c r="G134" s="31">
        <v>15.242260416112382</v>
      </c>
    </row>
    <row r="135" spans="3:7" x14ac:dyDescent="0.2">
      <c r="C135" t="s">
        <v>619</v>
      </c>
      <c r="D135" t="s">
        <v>68</v>
      </c>
      <c r="E135" s="73">
        <v>15</v>
      </c>
      <c r="F135" s="31">
        <v>4.29</v>
      </c>
      <c r="G135" s="31">
        <v>64.349999999999994</v>
      </c>
    </row>
    <row r="136" spans="3:7" x14ac:dyDescent="0.2">
      <c r="C136" t="s">
        <v>186</v>
      </c>
      <c r="D136" t="s">
        <v>333</v>
      </c>
      <c r="E136" s="73">
        <v>30</v>
      </c>
      <c r="F136" s="31">
        <v>11.5</v>
      </c>
      <c r="G136" s="31">
        <v>345</v>
      </c>
    </row>
    <row r="137" spans="3:7" x14ac:dyDescent="0.2">
      <c r="C137" t="s">
        <v>332</v>
      </c>
      <c r="D137" t="s">
        <v>572</v>
      </c>
      <c r="E137" s="73">
        <v>1</v>
      </c>
      <c r="F137" s="31">
        <v>30</v>
      </c>
      <c r="G137" s="31">
        <v>30</v>
      </c>
    </row>
    <row r="138" spans="3:7" x14ac:dyDescent="0.2">
      <c r="C138" t="s">
        <v>610</v>
      </c>
      <c r="D138" t="s">
        <v>356</v>
      </c>
      <c r="E138" s="73">
        <v>1</v>
      </c>
      <c r="F138" s="31">
        <v>4.5</v>
      </c>
      <c r="G138" s="31">
        <v>4.5</v>
      </c>
    </row>
    <row r="139" spans="3:7" x14ac:dyDescent="0.2">
      <c r="C139" t="s">
        <v>599</v>
      </c>
      <c r="D139" t="s">
        <v>253</v>
      </c>
      <c r="E139" s="73">
        <v>1</v>
      </c>
      <c r="F139" s="31">
        <v>11.44042994732081</v>
      </c>
      <c r="G139" s="31">
        <v>11.44042994732081</v>
      </c>
    </row>
    <row r="140" spans="3:7" x14ac:dyDescent="0.2">
      <c r="C140" t="s">
        <v>600</v>
      </c>
      <c r="D140" t="s">
        <v>254</v>
      </c>
      <c r="E140" s="73">
        <v>2</v>
      </c>
      <c r="F140" s="31">
        <v>14.987850086024936</v>
      </c>
      <c r="G140" s="31">
        <v>29.975700172049873</v>
      </c>
    </row>
    <row r="141" spans="3:7" x14ac:dyDescent="0.2">
      <c r="D141" t="s">
        <v>256</v>
      </c>
      <c r="E141" s="73">
        <v>1</v>
      </c>
      <c r="F141" s="31">
        <v>4.6116461803153657</v>
      </c>
      <c r="G141" s="31">
        <v>4.6116461803153657</v>
      </c>
    </row>
    <row r="142" spans="3:7" x14ac:dyDescent="0.2">
      <c r="D142" t="s">
        <v>762</v>
      </c>
      <c r="E142" s="73">
        <v>3</v>
      </c>
      <c r="F142" s="31">
        <v>12.92</v>
      </c>
      <c r="G142" s="31">
        <v>38.76</v>
      </c>
    </row>
    <row r="143" spans="3:7" x14ac:dyDescent="0.2">
      <c r="D143" t="s">
        <v>257</v>
      </c>
      <c r="E143" s="73">
        <v>2</v>
      </c>
      <c r="F143" s="31">
        <v>3.1039926213661113</v>
      </c>
      <c r="G143" s="31">
        <v>6.2079852427322226</v>
      </c>
    </row>
    <row r="144" spans="3:7" x14ac:dyDescent="0.2">
      <c r="D144" t="s">
        <v>255</v>
      </c>
      <c r="E144" s="73">
        <v>2</v>
      </c>
      <c r="F144" s="31">
        <v>7.893009808616684</v>
      </c>
      <c r="G144" s="31">
        <v>15.786019617233368</v>
      </c>
    </row>
    <row r="145" spans="3:7" x14ac:dyDescent="0.2">
      <c r="C145" t="s">
        <v>84</v>
      </c>
      <c r="D145" t="s">
        <v>434</v>
      </c>
      <c r="E145" s="73">
        <v>12</v>
      </c>
      <c r="F145" s="31">
        <v>7</v>
      </c>
      <c r="G145" s="31">
        <v>84</v>
      </c>
    </row>
    <row r="146" spans="3:7" x14ac:dyDescent="0.2">
      <c r="D146" t="s">
        <v>85</v>
      </c>
      <c r="E146" s="73">
        <v>1</v>
      </c>
      <c r="F146" s="31">
        <v>2200</v>
      </c>
      <c r="G146" s="31">
        <v>2200</v>
      </c>
    </row>
    <row r="147" spans="3:7" x14ac:dyDescent="0.2">
      <c r="D147" t="s">
        <v>437</v>
      </c>
      <c r="E147" s="73">
        <v>8</v>
      </c>
      <c r="F147" s="31">
        <v>7</v>
      </c>
      <c r="G147" s="31">
        <v>56</v>
      </c>
    </row>
    <row r="148" spans="3:7" x14ac:dyDescent="0.2">
      <c r="D148" t="s">
        <v>435</v>
      </c>
      <c r="E148" s="73">
        <v>9</v>
      </c>
      <c r="F148" s="31">
        <v>7</v>
      </c>
      <c r="G148" s="31">
        <v>63</v>
      </c>
    </row>
    <row r="149" spans="3:7" x14ac:dyDescent="0.2">
      <c r="C149" t="s">
        <v>495</v>
      </c>
      <c r="D149" t="s">
        <v>496</v>
      </c>
      <c r="E149" s="73">
        <v>7</v>
      </c>
      <c r="F149" s="31">
        <v>6.2857142857142856</v>
      </c>
      <c r="G149" s="31">
        <v>44</v>
      </c>
    </row>
    <row r="150" spans="3:7" x14ac:dyDescent="0.2">
      <c r="D150" t="s">
        <v>490</v>
      </c>
      <c r="E150" s="73">
        <v>2</v>
      </c>
      <c r="F150" s="31">
        <v>8.5</v>
      </c>
      <c r="G150" s="31">
        <v>17</v>
      </c>
    </row>
    <row r="151" spans="3:7" x14ac:dyDescent="0.2">
      <c r="C151" t="s">
        <v>609</v>
      </c>
      <c r="D151" t="s">
        <v>325</v>
      </c>
      <c r="E151" s="73">
        <v>30.5</v>
      </c>
      <c r="F151" s="31">
        <v>9.8849999999999998</v>
      </c>
      <c r="G151" s="31">
        <v>301.49250000000001</v>
      </c>
    </row>
    <row r="152" spans="3:7" x14ac:dyDescent="0.2">
      <c r="D152" t="s">
        <v>326</v>
      </c>
      <c r="E152" s="73">
        <v>26</v>
      </c>
      <c r="F152" s="31">
        <v>16.8</v>
      </c>
      <c r="G152" s="31">
        <v>436.8</v>
      </c>
    </row>
    <row r="153" spans="3:7" x14ac:dyDescent="0.2">
      <c r="C153" t="s">
        <v>394</v>
      </c>
      <c r="D153" t="s">
        <v>459</v>
      </c>
      <c r="E153" s="73">
        <v>8</v>
      </c>
      <c r="F153" s="31">
        <v>1</v>
      </c>
      <c r="G153" s="31">
        <v>8</v>
      </c>
    </row>
    <row r="154" spans="3:7" x14ac:dyDescent="0.2">
      <c r="D154" t="s">
        <v>395</v>
      </c>
      <c r="E154" s="73">
        <v>5</v>
      </c>
      <c r="F154" s="31">
        <v>0.6</v>
      </c>
      <c r="G154" s="31">
        <v>3</v>
      </c>
    </row>
    <row r="155" spans="3:7" x14ac:dyDescent="0.2">
      <c r="D155" t="s">
        <v>396</v>
      </c>
      <c r="E155" s="73">
        <v>5</v>
      </c>
      <c r="F155" s="31">
        <v>0.49000000000000005</v>
      </c>
      <c r="G155" s="31">
        <v>2.4500000000000002</v>
      </c>
    </row>
    <row r="156" spans="3:7" x14ac:dyDescent="0.2">
      <c r="C156" t="s">
        <v>551</v>
      </c>
      <c r="D156" t="s">
        <v>552</v>
      </c>
      <c r="E156" s="73">
        <v>5</v>
      </c>
      <c r="F156" s="31">
        <v>4.9000000000000004</v>
      </c>
      <c r="G156" s="31">
        <v>24.5</v>
      </c>
    </row>
    <row r="157" spans="3:7" x14ac:dyDescent="0.2">
      <c r="C157" t="s">
        <v>176</v>
      </c>
      <c r="D157" t="s">
        <v>178</v>
      </c>
      <c r="E157" s="73">
        <v>2</v>
      </c>
      <c r="F157" s="31">
        <v>60.54</v>
      </c>
      <c r="G157" s="31">
        <v>121.08</v>
      </c>
    </row>
    <row r="158" spans="3:7" x14ac:dyDescent="0.2">
      <c r="D158" t="s">
        <v>180</v>
      </c>
      <c r="E158" s="73">
        <v>2</v>
      </c>
      <c r="F158" s="31">
        <v>109.36</v>
      </c>
      <c r="G158" s="31">
        <v>218.72</v>
      </c>
    </row>
    <row r="159" spans="3:7" x14ac:dyDescent="0.2">
      <c r="D159" t="s">
        <v>405</v>
      </c>
      <c r="E159" s="73">
        <v>2</v>
      </c>
      <c r="F159" s="31">
        <v>29</v>
      </c>
      <c r="G159" s="31">
        <v>58</v>
      </c>
    </row>
    <row r="160" spans="3:7" x14ac:dyDescent="0.2">
      <c r="D160" t="s">
        <v>377</v>
      </c>
      <c r="E160" s="73">
        <v>1</v>
      </c>
      <c r="F160" s="31">
        <v>37.729999999999997</v>
      </c>
      <c r="G160" s="31">
        <v>37.729999999999997</v>
      </c>
    </row>
    <row r="161" spans="3:7" x14ac:dyDescent="0.2">
      <c r="D161" t="s">
        <v>422</v>
      </c>
      <c r="E161" s="73">
        <v>1</v>
      </c>
      <c r="F161" s="31">
        <v>500</v>
      </c>
      <c r="G161" s="31">
        <v>500</v>
      </c>
    </row>
    <row r="162" spans="3:7" x14ac:dyDescent="0.2">
      <c r="D162" t="s">
        <v>408</v>
      </c>
      <c r="E162" s="73">
        <v>1</v>
      </c>
      <c r="F162" s="31">
        <v>100.5</v>
      </c>
      <c r="G162" s="31">
        <v>100.5</v>
      </c>
    </row>
    <row r="163" spans="3:7" x14ac:dyDescent="0.2">
      <c r="C163" t="s">
        <v>622</v>
      </c>
      <c r="D163" t="s">
        <v>81</v>
      </c>
      <c r="E163" s="73">
        <v>3</v>
      </c>
      <c r="F163" s="31">
        <v>3</v>
      </c>
      <c r="G163" s="31">
        <v>9</v>
      </c>
    </row>
    <row r="164" spans="3:7" x14ac:dyDescent="0.2">
      <c r="C164" t="s">
        <v>566</v>
      </c>
      <c r="D164" t="s">
        <v>568</v>
      </c>
      <c r="E164" s="73">
        <v>1</v>
      </c>
      <c r="F164" s="31">
        <v>8.1999999999999993</v>
      </c>
      <c r="G164" s="31">
        <v>8.1999999999999993</v>
      </c>
    </row>
    <row r="165" spans="3:7" x14ac:dyDescent="0.2">
      <c r="C165" t="s">
        <v>444</v>
      </c>
      <c r="D165" t="s">
        <v>445</v>
      </c>
      <c r="E165" s="73">
        <v>2</v>
      </c>
      <c r="F165" s="31">
        <v>10.7</v>
      </c>
      <c r="G165" s="31">
        <v>21.4</v>
      </c>
    </row>
    <row r="166" spans="3:7" x14ac:dyDescent="0.2">
      <c r="C166" t="s">
        <v>560</v>
      </c>
      <c r="D166" t="s">
        <v>561</v>
      </c>
      <c r="E166" s="73">
        <v>1</v>
      </c>
      <c r="F166" s="31">
        <v>6.75</v>
      </c>
      <c r="G166" s="31">
        <v>6.75</v>
      </c>
    </row>
    <row r="167" spans="3:7" x14ac:dyDescent="0.2">
      <c r="C167" t="s">
        <v>592</v>
      </c>
      <c r="D167" t="s">
        <v>168</v>
      </c>
      <c r="E167" s="73">
        <v>8</v>
      </c>
      <c r="F167" s="31">
        <v>9.9</v>
      </c>
      <c r="G167" s="31">
        <v>79.2</v>
      </c>
    </row>
    <row r="168" spans="3:7" x14ac:dyDescent="0.2">
      <c r="C168" t="s">
        <v>530</v>
      </c>
      <c r="D168" t="s">
        <v>531</v>
      </c>
      <c r="E168" s="73">
        <v>1</v>
      </c>
      <c r="F168" s="31">
        <v>2</v>
      </c>
      <c r="G168" s="31">
        <v>2</v>
      </c>
    </row>
    <row r="169" spans="3:7" x14ac:dyDescent="0.2">
      <c r="C169" t="s">
        <v>634</v>
      </c>
      <c r="D169" t="s">
        <v>635</v>
      </c>
      <c r="E169" s="73">
        <v>1</v>
      </c>
      <c r="F169" s="31">
        <v>4.5</v>
      </c>
      <c r="G169" s="31">
        <v>4.5</v>
      </c>
    </row>
    <row r="170" spans="3:7" x14ac:dyDescent="0.2">
      <c r="C170" t="s">
        <v>626</v>
      </c>
      <c r="D170" t="s">
        <v>40</v>
      </c>
      <c r="E170" s="73">
        <v>13</v>
      </c>
      <c r="F170" s="31">
        <v>55</v>
      </c>
      <c r="G170" s="31">
        <v>715</v>
      </c>
    </row>
    <row r="171" spans="3:7" x14ac:dyDescent="0.2">
      <c r="C171" t="s">
        <v>468</v>
      </c>
      <c r="D171" t="s">
        <v>470</v>
      </c>
      <c r="E171" s="73">
        <v>1</v>
      </c>
      <c r="F171" s="31">
        <v>6.8</v>
      </c>
      <c r="G171" s="31">
        <v>6.8</v>
      </c>
    </row>
    <row r="172" spans="3:7" x14ac:dyDescent="0.2">
      <c r="C172" t="s">
        <v>393</v>
      </c>
      <c r="D172" t="s">
        <v>518</v>
      </c>
      <c r="E172" s="73">
        <v>1</v>
      </c>
      <c r="F172" s="31">
        <v>58</v>
      </c>
      <c r="G172" s="31">
        <v>58</v>
      </c>
    </row>
    <row r="173" spans="3:7" x14ac:dyDescent="0.2">
      <c r="D173" t="s">
        <v>445</v>
      </c>
      <c r="E173" s="73">
        <v>1</v>
      </c>
      <c r="F173" s="31">
        <v>28</v>
      </c>
      <c r="G173" s="31">
        <v>28</v>
      </c>
    </row>
    <row r="174" spans="3:7" x14ac:dyDescent="0.2">
      <c r="C174" t="s">
        <v>581</v>
      </c>
      <c r="D174" t="s">
        <v>582</v>
      </c>
      <c r="E174" s="73">
        <v>20</v>
      </c>
      <c r="F174" s="31">
        <v>2</v>
      </c>
      <c r="G174" s="31">
        <v>40</v>
      </c>
    </row>
    <row r="175" spans="3:7" x14ac:dyDescent="0.2">
      <c r="C175" t="s">
        <v>544</v>
      </c>
      <c r="D175" t="s">
        <v>260</v>
      </c>
      <c r="E175" s="73">
        <v>2</v>
      </c>
      <c r="F175" s="31">
        <v>1.3651412760070238</v>
      </c>
      <c r="G175" s="31">
        <v>2.7302825520140477</v>
      </c>
    </row>
    <row r="176" spans="3:7" x14ac:dyDescent="0.2">
      <c r="C176" t="s">
        <v>318</v>
      </c>
      <c r="D176" t="s">
        <v>214</v>
      </c>
      <c r="E176" s="73">
        <v>1</v>
      </c>
      <c r="F176" s="31">
        <v>144</v>
      </c>
      <c r="G176" s="31">
        <v>144</v>
      </c>
    </row>
    <row r="177" spans="3:7" x14ac:dyDescent="0.2">
      <c r="C177" t="s">
        <v>301</v>
      </c>
      <c r="D177" t="s">
        <v>303</v>
      </c>
      <c r="E177" s="73">
        <v>1</v>
      </c>
      <c r="F177" s="31">
        <v>830</v>
      </c>
      <c r="G177" s="31">
        <v>830</v>
      </c>
    </row>
    <row r="178" spans="3:7" x14ac:dyDescent="0.2">
      <c r="C178" t="s">
        <v>215</v>
      </c>
      <c r="D178" t="s">
        <v>261</v>
      </c>
      <c r="E178" s="73">
        <v>1</v>
      </c>
      <c r="F178" s="31">
        <v>8.7798648432927155</v>
      </c>
      <c r="G178" s="31">
        <v>8.7798648432927155</v>
      </c>
    </row>
    <row r="179" spans="3:7" x14ac:dyDescent="0.2">
      <c r="D179" t="s">
        <v>424</v>
      </c>
      <c r="E179" s="73">
        <v>1</v>
      </c>
      <c r="F179" s="31">
        <v>7.6</v>
      </c>
      <c r="G179" s="31">
        <v>7.6</v>
      </c>
    </row>
    <row r="180" spans="3:7" x14ac:dyDescent="0.2">
      <c r="D180" t="s">
        <v>218</v>
      </c>
      <c r="E180" s="73">
        <v>3</v>
      </c>
      <c r="F180" s="31">
        <v>8</v>
      </c>
      <c r="G180" s="31">
        <v>24</v>
      </c>
    </row>
    <row r="181" spans="3:7" x14ac:dyDescent="0.2">
      <c r="D181" t="s">
        <v>501</v>
      </c>
      <c r="E181" s="73">
        <v>1</v>
      </c>
      <c r="F181" s="31">
        <v>2</v>
      </c>
      <c r="G181" s="31">
        <v>2</v>
      </c>
    </row>
    <row r="182" spans="3:7" x14ac:dyDescent="0.2">
      <c r="C182" t="s">
        <v>596</v>
      </c>
      <c r="D182" t="s">
        <v>391</v>
      </c>
      <c r="E182" s="73">
        <v>1</v>
      </c>
      <c r="F182" s="31">
        <v>23</v>
      </c>
      <c r="G182" s="31">
        <v>23</v>
      </c>
    </row>
    <row r="183" spans="3:7" x14ac:dyDescent="0.2">
      <c r="C183" t="s">
        <v>509</v>
      </c>
      <c r="D183" t="s">
        <v>368</v>
      </c>
      <c r="E183" s="73">
        <v>10</v>
      </c>
      <c r="F183" s="31">
        <v>1</v>
      </c>
      <c r="G183" s="31">
        <v>10</v>
      </c>
    </row>
    <row r="184" spans="3:7" x14ac:dyDescent="0.2">
      <c r="D184" t="s">
        <v>510</v>
      </c>
      <c r="E184" s="73">
        <v>28</v>
      </c>
      <c r="F184" s="31">
        <v>2.0892857142857144</v>
      </c>
      <c r="G184" s="31">
        <v>58.5</v>
      </c>
    </row>
    <row r="185" spans="3:7" x14ac:dyDescent="0.2">
      <c r="C185" t="s">
        <v>324</v>
      </c>
      <c r="D185" t="s">
        <v>328</v>
      </c>
      <c r="E185" s="73">
        <v>250</v>
      </c>
      <c r="F185" s="31">
        <v>1.2749999999999999</v>
      </c>
      <c r="G185" s="31">
        <v>318.75</v>
      </c>
    </row>
    <row r="186" spans="3:7" x14ac:dyDescent="0.2">
      <c r="C186" t="s">
        <v>611</v>
      </c>
      <c r="D186" t="s">
        <v>613</v>
      </c>
      <c r="E186" s="73">
        <v>1</v>
      </c>
      <c r="F186" s="31">
        <v>18</v>
      </c>
      <c r="G186" s="31">
        <v>18</v>
      </c>
    </row>
    <row r="187" spans="3:7" x14ac:dyDescent="0.2">
      <c r="C187" t="s">
        <v>472</v>
      </c>
      <c r="D187" t="s">
        <v>474</v>
      </c>
      <c r="E187" s="73">
        <v>2</v>
      </c>
      <c r="F187" s="31">
        <v>12.8</v>
      </c>
      <c r="G187" s="31">
        <v>25.6</v>
      </c>
    </row>
    <row r="188" spans="3:7" x14ac:dyDescent="0.2">
      <c r="D188" t="s">
        <v>473</v>
      </c>
      <c r="E188" s="73">
        <v>1</v>
      </c>
      <c r="F188" s="31">
        <v>6</v>
      </c>
      <c r="G188" s="31">
        <v>6</v>
      </c>
    </row>
    <row r="189" spans="3:7" x14ac:dyDescent="0.2">
      <c r="C189" t="s">
        <v>574</v>
      </c>
      <c r="D189" t="s">
        <v>575</v>
      </c>
      <c r="E189" s="73">
        <v>1</v>
      </c>
      <c r="F189" s="31">
        <v>17</v>
      </c>
      <c r="G189" s="31">
        <v>17</v>
      </c>
    </row>
    <row r="190" spans="3:7" x14ac:dyDescent="0.2">
      <c r="C190" t="s">
        <v>623</v>
      </c>
      <c r="D190" t="s">
        <v>220</v>
      </c>
      <c r="E190" s="73">
        <v>1</v>
      </c>
      <c r="F190" s="31">
        <v>4</v>
      </c>
      <c r="G190" s="31">
        <v>4</v>
      </c>
    </row>
    <row r="191" spans="3:7" x14ac:dyDescent="0.2">
      <c r="C191" t="s">
        <v>585</v>
      </c>
      <c r="D191" t="s">
        <v>586</v>
      </c>
      <c r="E191" s="73">
        <v>1</v>
      </c>
      <c r="F191" s="31">
        <v>129</v>
      </c>
      <c r="G191" s="31">
        <v>129</v>
      </c>
    </row>
    <row r="192" spans="3:7" x14ac:dyDescent="0.2">
      <c r="C192" t="s">
        <v>614</v>
      </c>
      <c r="D192" t="s">
        <v>490</v>
      </c>
      <c r="E192" s="73">
        <v>1</v>
      </c>
      <c r="F192" s="31">
        <v>7</v>
      </c>
      <c r="G192" s="31">
        <v>7</v>
      </c>
    </row>
    <row r="193" spans="3:7" x14ac:dyDescent="0.2">
      <c r="C193" t="s">
        <v>618</v>
      </c>
      <c r="D193" t="s">
        <v>66</v>
      </c>
      <c r="E193" s="73">
        <v>44</v>
      </c>
      <c r="F193" s="31">
        <v>5.78</v>
      </c>
      <c r="G193" s="31">
        <v>254.32000000000002</v>
      </c>
    </row>
    <row r="194" spans="3:7" x14ac:dyDescent="0.2">
      <c r="C194" t="s">
        <v>306</v>
      </c>
      <c r="D194" t="s">
        <v>330</v>
      </c>
      <c r="E194" s="73">
        <v>3500</v>
      </c>
      <c r="F194" s="31">
        <v>0.33</v>
      </c>
      <c r="G194" s="31">
        <v>1155</v>
      </c>
    </row>
    <row r="195" spans="3:7" x14ac:dyDescent="0.2">
      <c r="C195" t="s">
        <v>480</v>
      </c>
      <c r="D195" t="s">
        <v>482</v>
      </c>
      <c r="E195" s="73">
        <v>2</v>
      </c>
      <c r="F195" s="31">
        <v>6.6</v>
      </c>
      <c r="G195" s="31">
        <v>13.2</v>
      </c>
    </row>
    <row r="196" spans="3:7" x14ac:dyDescent="0.2">
      <c r="C196" t="s">
        <v>157</v>
      </c>
      <c r="D196" t="s">
        <v>158</v>
      </c>
      <c r="E196" s="73">
        <v>595</v>
      </c>
      <c r="F196" s="31">
        <v>0.16588235294117648</v>
      </c>
      <c r="G196" s="31">
        <v>98.7</v>
      </c>
    </row>
    <row r="197" spans="3:7" x14ac:dyDescent="0.2">
      <c r="C197" t="s">
        <v>624</v>
      </c>
      <c r="D197" t="s">
        <v>33</v>
      </c>
      <c r="E197" s="73">
        <v>10000</v>
      </c>
      <c r="F197" s="31">
        <v>0.31</v>
      </c>
      <c r="G197" s="31">
        <v>3100</v>
      </c>
    </row>
    <row r="198" spans="3:7" x14ac:dyDescent="0.2">
      <c r="C198" t="s">
        <v>304</v>
      </c>
      <c r="D198" t="s">
        <v>652</v>
      </c>
      <c r="E198" s="73">
        <v>1</v>
      </c>
      <c r="F198" s="31">
        <v>122</v>
      </c>
      <c r="G198" s="31">
        <v>122</v>
      </c>
    </row>
    <row r="199" spans="3:7" x14ac:dyDescent="0.2">
      <c r="D199" t="s">
        <v>401</v>
      </c>
      <c r="E199" s="73">
        <v>1</v>
      </c>
      <c r="F199" s="31">
        <v>55</v>
      </c>
      <c r="G199" s="31">
        <v>55</v>
      </c>
    </row>
    <row r="200" spans="3:7" x14ac:dyDescent="0.2">
      <c r="D200" t="s">
        <v>653</v>
      </c>
      <c r="E200" s="73">
        <v>1</v>
      </c>
      <c r="F200" s="31">
        <v>85</v>
      </c>
      <c r="G200" s="31">
        <v>85</v>
      </c>
    </row>
    <row r="201" spans="3:7" x14ac:dyDescent="0.2">
      <c r="D201" t="s">
        <v>587</v>
      </c>
      <c r="E201" s="73">
        <v>1</v>
      </c>
      <c r="F201" s="31">
        <v>583</v>
      </c>
      <c r="G201" s="31">
        <v>583</v>
      </c>
    </row>
    <row r="202" spans="3:7" x14ac:dyDescent="0.2">
      <c r="D202" t="s">
        <v>625</v>
      </c>
      <c r="E202" s="73">
        <v>1</v>
      </c>
      <c r="F202" s="31">
        <v>13</v>
      </c>
      <c r="G202" s="31">
        <v>13</v>
      </c>
    </row>
    <row r="203" spans="3:7" x14ac:dyDescent="0.2">
      <c r="C203" t="s">
        <v>601</v>
      </c>
      <c r="D203" t="s">
        <v>251</v>
      </c>
      <c r="E203" s="73">
        <v>6</v>
      </c>
      <c r="F203" s="31">
        <v>6.1991166923854619</v>
      </c>
      <c r="G203" s="31">
        <v>37.19470015431277</v>
      </c>
    </row>
    <row r="204" spans="3:7" x14ac:dyDescent="0.2">
      <c r="D204" t="s">
        <v>628</v>
      </c>
      <c r="E204" s="73">
        <v>2</v>
      </c>
      <c r="F204" s="31">
        <v>4.5999999999999996</v>
      </c>
      <c r="G204" s="31">
        <v>9.1999999999999993</v>
      </c>
    </row>
    <row r="205" spans="3:7" x14ac:dyDescent="0.2">
      <c r="D205" t="s">
        <v>268</v>
      </c>
      <c r="E205" s="73">
        <v>15</v>
      </c>
      <c r="F205" s="31">
        <v>4.6116461803153657</v>
      </c>
      <c r="G205" s="31">
        <v>69.174692704730489</v>
      </c>
    </row>
    <row r="206" spans="3:7" x14ac:dyDescent="0.2">
      <c r="D206" t="s">
        <v>269</v>
      </c>
      <c r="E206" s="73">
        <v>1</v>
      </c>
      <c r="F206" s="31">
        <v>7.0061547739406516</v>
      </c>
      <c r="G206" s="31">
        <v>7.0061547739406516</v>
      </c>
    </row>
    <row r="207" spans="3:7" x14ac:dyDescent="0.2">
      <c r="C207" t="s">
        <v>86</v>
      </c>
      <c r="D207" t="s">
        <v>87</v>
      </c>
      <c r="E207" s="73">
        <v>3</v>
      </c>
      <c r="F207" s="31">
        <v>21</v>
      </c>
      <c r="G207" s="31">
        <v>63</v>
      </c>
    </row>
    <row r="208" spans="3:7" x14ac:dyDescent="0.2">
      <c r="C208" t="s">
        <v>416</v>
      </c>
      <c r="D208" t="s">
        <v>417</v>
      </c>
      <c r="E208" s="73">
        <v>1</v>
      </c>
      <c r="F208" s="31">
        <v>1</v>
      </c>
      <c r="G208" s="31">
        <v>1</v>
      </c>
    </row>
    <row r="209" spans="2:7" x14ac:dyDescent="0.2">
      <c r="D209" t="s">
        <v>418</v>
      </c>
      <c r="E209" s="73">
        <v>2</v>
      </c>
      <c r="F209" s="31">
        <v>3.1500000000000004</v>
      </c>
      <c r="G209" s="31">
        <v>6.3000000000000007</v>
      </c>
    </row>
    <row r="210" spans="2:7" x14ac:dyDescent="0.2">
      <c r="D210" t="s">
        <v>477</v>
      </c>
      <c r="E210" s="73">
        <v>1</v>
      </c>
      <c r="F210" s="31">
        <v>3</v>
      </c>
      <c r="G210" s="31">
        <v>3</v>
      </c>
    </row>
    <row r="211" spans="2:7" x14ac:dyDescent="0.2">
      <c r="C211" t="s">
        <v>412</v>
      </c>
      <c r="D211" t="s">
        <v>415</v>
      </c>
      <c r="E211" s="73">
        <v>1</v>
      </c>
      <c r="F211" s="31">
        <v>55</v>
      </c>
      <c r="G211" s="31">
        <v>55</v>
      </c>
    </row>
    <row r="212" spans="2:7" x14ac:dyDescent="0.2">
      <c r="D212" t="s">
        <v>478</v>
      </c>
      <c r="E212" s="73">
        <v>1</v>
      </c>
      <c r="F212" s="31">
        <v>58</v>
      </c>
      <c r="G212" s="31">
        <v>58</v>
      </c>
    </row>
    <row r="213" spans="2:7" x14ac:dyDescent="0.2">
      <c r="C213" t="s">
        <v>155</v>
      </c>
      <c r="D213" t="s">
        <v>164</v>
      </c>
      <c r="E213" s="73">
        <v>2</v>
      </c>
      <c r="F213" s="31">
        <v>6</v>
      </c>
      <c r="G213" s="31">
        <v>12</v>
      </c>
    </row>
    <row r="214" spans="2:7" x14ac:dyDescent="0.2">
      <c r="D214" t="s">
        <v>166</v>
      </c>
      <c r="E214" s="73">
        <v>1</v>
      </c>
      <c r="F214" s="31">
        <v>15</v>
      </c>
      <c r="G214" s="31">
        <v>15</v>
      </c>
    </row>
    <row r="215" spans="2:7" x14ac:dyDescent="0.2">
      <c r="D215" t="s">
        <v>162</v>
      </c>
      <c r="E215" s="73">
        <v>1</v>
      </c>
      <c r="F215" s="31">
        <v>25</v>
      </c>
      <c r="G215" s="31">
        <v>25</v>
      </c>
    </row>
    <row r="216" spans="2:7" x14ac:dyDescent="0.2">
      <c r="D216" t="s">
        <v>163</v>
      </c>
      <c r="E216" s="73">
        <v>2</v>
      </c>
      <c r="F216" s="31">
        <v>37.5</v>
      </c>
      <c r="G216" s="31">
        <v>75</v>
      </c>
    </row>
    <row r="217" spans="2:7" x14ac:dyDescent="0.2">
      <c r="B217" t="s">
        <v>25</v>
      </c>
      <c r="E217" s="73">
        <v>21</v>
      </c>
      <c r="F217" s="31">
        <v>700</v>
      </c>
      <c r="G217" s="31">
        <v>14700</v>
      </c>
    </row>
    <row r="218" spans="2:7" x14ac:dyDescent="0.2">
      <c r="C218" t="s">
        <v>25</v>
      </c>
      <c r="D218" t="s">
        <v>767</v>
      </c>
      <c r="E218" s="73">
        <v>1</v>
      </c>
      <c r="F218" s="31">
        <v>1500</v>
      </c>
      <c r="G218" s="31">
        <v>1500</v>
      </c>
    </row>
    <row r="219" spans="2:7" x14ac:dyDescent="0.2">
      <c r="D219" t="s">
        <v>770</v>
      </c>
      <c r="E219" s="73">
        <v>1</v>
      </c>
      <c r="F219" s="31">
        <v>600</v>
      </c>
      <c r="G219" s="31">
        <v>600</v>
      </c>
    </row>
    <row r="220" spans="2:7" x14ac:dyDescent="0.2">
      <c r="C220" t="s">
        <v>30</v>
      </c>
      <c r="D220" t="s">
        <v>29</v>
      </c>
      <c r="E220" s="73">
        <v>1</v>
      </c>
      <c r="F220" s="31">
        <v>1000</v>
      </c>
      <c r="G220" s="31">
        <v>1000</v>
      </c>
    </row>
    <row r="221" spans="2:7" x14ac:dyDescent="0.2">
      <c r="C221" t="s">
        <v>88</v>
      </c>
      <c r="D221" t="s">
        <v>29</v>
      </c>
      <c r="E221" s="73">
        <v>1</v>
      </c>
      <c r="F221" s="31">
        <v>1000</v>
      </c>
      <c r="G221" s="31">
        <v>1000</v>
      </c>
    </row>
    <row r="222" spans="2:7" x14ac:dyDescent="0.2">
      <c r="C222" t="s">
        <v>98</v>
      </c>
      <c r="D222" t="s">
        <v>29</v>
      </c>
      <c r="E222" s="73">
        <v>1</v>
      </c>
      <c r="F222" s="31">
        <v>1000</v>
      </c>
      <c r="G222" s="31">
        <v>1000</v>
      </c>
    </row>
    <row r="223" spans="2:7" x14ac:dyDescent="0.2">
      <c r="C223" t="s">
        <v>99</v>
      </c>
      <c r="D223" t="s">
        <v>29</v>
      </c>
      <c r="E223" s="73">
        <v>1</v>
      </c>
      <c r="F223" s="31">
        <v>1000</v>
      </c>
      <c r="G223" s="31">
        <v>1000</v>
      </c>
    </row>
    <row r="224" spans="2:7" x14ac:dyDescent="0.2">
      <c r="C224" t="s">
        <v>100</v>
      </c>
      <c r="D224" t="s">
        <v>29</v>
      </c>
      <c r="E224" s="73">
        <v>1</v>
      </c>
      <c r="F224" s="31">
        <v>1000</v>
      </c>
      <c r="G224" s="31">
        <v>1000</v>
      </c>
    </row>
    <row r="225" spans="2:7" x14ac:dyDescent="0.2">
      <c r="C225" t="s">
        <v>331</v>
      </c>
      <c r="D225" t="s">
        <v>29</v>
      </c>
      <c r="E225" s="73">
        <v>1</v>
      </c>
      <c r="F225" s="31">
        <v>250</v>
      </c>
      <c r="G225" s="31">
        <v>250</v>
      </c>
    </row>
    <row r="226" spans="2:7" x14ac:dyDescent="0.2">
      <c r="C226" t="s">
        <v>101</v>
      </c>
      <c r="D226" t="s">
        <v>29</v>
      </c>
      <c r="E226" s="73">
        <v>1</v>
      </c>
      <c r="F226" s="31">
        <v>1300</v>
      </c>
      <c r="G226" s="31">
        <v>1300</v>
      </c>
    </row>
    <row r="227" spans="2:7" x14ac:dyDescent="0.2">
      <c r="C227" t="s">
        <v>102</v>
      </c>
      <c r="D227" t="s">
        <v>29</v>
      </c>
      <c r="E227" s="73">
        <v>1</v>
      </c>
      <c r="F227" s="31">
        <v>1000</v>
      </c>
      <c r="G227" s="31">
        <v>1000</v>
      </c>
    </row>
    <row r="228" spans="2:7" x14ac:dyDescent="0.2">
      <c r="C228" t="s">
        <v>103</v>
      </c>
      <c r="D228" t="s">
        <v>29</v>
      </c>
      <c r="E228" s="73">
        <v>1</v>
      </c>
      <c r="F228" s="31">
        <v>1000</v>
      </c>
      <c r="G228" s="31">
        <v>1000</v>
      </c>
    </row>
    <row r="229" spans="2:7" x14ac:dyDescent="0.2">
      <c r="C229" t="s">
        <v>104</v>
      </c>
      <c r="D229" t="s">
        <v>29</v>
      </c>
      <c r="E229" s="73">
        <v>1</v>
      </c>
      <c r="F229" s="31">
        <v>1700</v>
      </c>
      <c r="G229" s="31">
        <v>1700</v>
      </c>
    </row>
    <row r="230" spans="2:7" x14ac:dyDescent="0.2">
      <c r="C230" t="s">
        <v>105</v>
      </c>
      <c r="D230" t="s">
        <v>29</v>
      </c>
      <c r="E230" s="73">
        <v>1</v>
      </c>
      <c r="F230" s="31">
        <v>600</v>
      </c>
      <c r="G230" s="31">
        <v>600</v>
      </c>
    </row>
    <row r="231" spans="2:7" x14ac:dyDescent="0.2">
      <c r="C231" t="s">
        <v>337</v>
      </c>
      <c r="D231" t="s">
        <v>29</v>
      </c>
      <c r="E231" s="73">
        <v>1</v>
      </c>
      <c r="F231" s="31">
        <v>150</v>
      </c>
      <c r="G231" s="31">
        <v>150</v>
      </c>
    </row>
    <row r="232" spans="2:7" x14ac:dyDescent="0.2">
      <c r="C232" t="s">
        <v>106</v>
      </c>
      <c r="D232" t="s">
        <v>29</v>
      </c>
      <c r="E232" s="73">
        <v>1</v>
      </c>
      <c r="F232" s="31">
        <v>550</v>
      </c>
      <c r="G232" s="31">
        <v>550</v>
      </c>
    </row>
    <row r="233" spans="2:7" x14ac:dyDescent="0.2">
      <c r="C233" t="s">
        <v>107</v>
      </c>
      <c r="D233" t="s">
        <v>29</v>
      </c>
      <c r="E233" s="73">
        <v>1</v>
      </c>
      <c r="F233" s="31">
        <v>300</v>
      </c>
      <c r="G233" s="31">
        <v>300</v>
      </c>
    </row>
    <row r="234" spans="2:7" x14ac:dyDescent="0.2">
      <c r="C234" t="s">
        <v>335</v>
      </c>
      <c r="D234" t="s">
        <v>29</v>
      </c>
      <c r="E234" s="73">
        <v>1</v>
      </c>
      <c r="F234" s="31">
        <v>340</v>
      </c>
      <c r="G234" s="31">
        <v>340</v>
      </c>
    </row>
    <row r="235" spans="2:7" x14ac:dyDescent="0.2">
      <c r="C235" t="s">
        <v>360</v>
      </c>
      <c r="D235" t="s">
        <v>29</v>
      </c>
      <c r="E235" s="73">
        <v>2</v>
      </c>
      <c r="F235" s="31">
        <v>50</v>
      </c>
      <c r="G235" s="31">
        <v>100</v>
      </c>
    </row>
    <row r="236" spans="2:7" x14ac:dyDescent="0.2">
      <c r="C236" t="s">
        <v>419</v>
      </c>
      <c r="D236" t="s">
        <v>29</v>
      </c>
      <c r="E236" s="73">
        <v>2</v>
      </c>
      <c r="F236" s="31">
        <v>155</v>
      </c>
      <c r="G236" s="31">
        <v>310</v>
      </c>
    </row>
    <row r="237" spans="2:7" x14ac:dyDescent="0.2">
      <c r="B237" t="s">
        <v>26</v>
      </c>
      <c r="E237" s="73">
        <v>10</v>
      </c>
      <c r="F237" s="31">
        <v>400.18399999999997</v>
      </c>
      <c r="G237" s="31">
        <v>4001.8399999999997</v>
      </c>
    </row>
    <row r="238" spans="2:7" x14ac:dyDescent="0.2">
      <c r="C238" t="s">
        <v>738</v>
      </c>
      <c r="D238" t="s">
        <v>740</v>
      </c>
      <c r="E238" s="73">
        <v>1</v>
      </c>
      <c r="F238" s="31">
        <v>202.37</v>
      </c>
      <c r="G238" s="31">
        <v>202.37</v>
      </c>
    </row>
    <row r="239" spans="2:7" x14ac:dyDescent="0.2">
      <c r="C239" t="s">
        <v>48</v>
      </c>
      <c r="D239" t="s">
        <v>50</v>
      </c>
      <c r="E239" s="73">
        <v>1</v>
      </c>
      <c r="F239" s="31">
        <v>81.650000000000006</v>
      </c>
      <c r="G239" s="31">
        <v>81.650000000000006</v>
      </c>
    </row>
    <row r="240" spans="2:7" x14ac:dyDescent="0.2">
      <c r="C240" t="s">
        <v>310</v>
      </c>
      <c r="D240" t="s">
        <v>313</v>
      </c>
      <c r="E240" s="73">
        <v>1</v>
      </c>
      <c r="F240" s="31">
        <v>268</v>
      </c>
      <c r="G240" s="31">
        <v>268</v>
      </c>
    </row>
    <row r="241" spans="2:7" x14ac:dyDescent="0.2">
      <c r="C241" t="s">
        <v>314</v>
      </c>
      <c r="D241" t="s">
        <v>316</v>
      </c>
      <c r="E241" s="73">
        <v>1</v>
      </c>
      <c r="F241" s="31">
        <v>257</v>
      </c>
      <c r="G241" s="31">
        <v>257</v>
      </c>
    </row>
    <row r="242" spans="2:7" x14ac:dyDescent="0.2">
      <c r="C242" t="s">
        <v>110</v>
      </c>
      <c r="D242" t="s">
        <v>744</v>
      </c>
      <c r="E242" s="73">
        <v>1</v>
      </c>
      <c r="F242" s="31">
        <v>29.16</v>
      </c>
      <c r="G242" s="31">
        <v>29.16</v>
      </c>
    </row>
    <row r="243" spans="2:7" x14ac:dyDescent="0.2">
      <c r="C243" t="s">
        <v>55</v>
      </c>
      <c r="D243" t="s">
        <v>312</v>
      </c>
      <c r="E243" s="73">
        <v>1</v>
      </c>
      <c r="F243" s="31">
        <v>525</v>
      </c>
      <c r="G243" s="31">
        <v>525</v>
      </c>
    </row>
    <row r="244" spans="2:7" x14ac:dyDescent="0.2">
      <c r="C244" t="s">
        <v>309</v>
      </c>
      <c r="D244" t="s">
        <v>506</v>
      </c>
      <c r="E244" s="73">
        <v>1</v>
      </c>
      <c r="F244" s="31">
        <v>999.75</v>
      </c>
      <c r="G244" s="31">
        <v>999.75</v>
      </c>
    </row>
    <row r="245" spans="2:7" x14ac:dyDescent="0.2">
      <c r="C245" t="s">
        <v>745</v>
      </c>
      <c r="D245" t="s">
        <v>745</v>
      </c>
      <c r="E245" s="73">
        <v>1</v>
      </c>
      <c r="F245" s="31">
        <v>44.91</v>
      </c>
      <c r="G245" s="31">
        <v>44.91</v>
      </c>
    </row>
    <row r="246" spans="2:7" x14ac:dyDescent="0.2">
      <c r="C246" t="s">
        <v>57</v>
      </c>
      <c r="D246" t="s">
        <v>57</v>
      </c>
      <c r="E246" s="73">
        <v>1</v>
      </c>
      <c r="F246" s="31">
        <v>494</v>
      </c>
      <c r="G246" s="31">
        <v>494</v>
      </c>
    </row>
    <row r="247" spans="2:7" x14ac:dyDescent="0.2">
      <c r="C247" t="s">
        <v>43</v>
      </c>
      <c r="D247" t="s">
        <v>45</v>
      </c>
      <c r="E247" s="73">
        <v>1</v>
      </c>
      <c r="F247" s="31">
        <v>1100</v>
      </c>
      <c r="G247" s="31">
        <v>1100</v>
      </c>
    </row>
    <row r="248" spans="2:7" x14ac:dyDescent="0.2">
      <c r="B248" t="s">
        <v>75</v>
      </c>
      <c r="E248" s="73">
        <v>1</v>
      </c>
      <c r="F248" s="31">
        <v>17000</v>
      </c>
      <c r="G248" s="31">
        <v>17000</v>
      </c>
    </row>
    <row r="249" spans="2:7" x14ac:dyDescent="0.2">
      <c r="C249" t="s">
        <v>76</v>
      </c>
      <c r="D249" t="s">
        <v>77</v>
      </c>
      <c r="E249" s="73">
        <v>1</v>
      </c>
      <c r="F249" s="31">
        <v>17000</v>
      </c>
      <c r="G249" s="31">
        <v>17000</v>
      </c>
    </row>
    <row r="250" spans="2:7" x14ac:dyDescent="0.2">
      <c r="B250" t="s">
        <v>16</v>
      </c>
      <c r="E250" s="73">
        <v>17003</v>
      </c>
      <c r="F250" s="31">
        <v>3.7945861654759137</v>
      </c>
      <c r="G250" s="31">
        <v>64519.348571586961</v>
      </c>
    </row>
    <row r="251" spans="2:7" x14ac:dyDescent="0.2">
      <c r="E251"/>
      <c r="F251"/>
      <c r="G251"/>
    </row>
    <row r="252" spans="2:7" x14ac:dyDescent="0.2">
      <c r="E252"/>
      <c r="F252"/>
      <c r="G252"/>
    </row>
    <row r="253" spans="2:7" x14ac:dyDescent="0.2">
      <c r="E253"/>
      <c r="F253"/>
      <c r="G253"/>
    </row>
    <row r="254" spans="2:7" x14ac:dyDescent="0.2">
      <c r="E254"/>
      <c r="F254"/>
      <c r="G254"/>
    </row>
    <row r="255" spans="2:7" x14ac:dyDescent="0.2">
      <c r="E255"/>
      <c r="F255"/>
      <c r="G255"/>
    </row>
    <row r="256" spans="2:7" x14ac:dyDescent="0.2">
      <c r="E256"/>
      <c r="F256"/>
      <c r="G256"/>
    </row>
    <row r="257" spans="5:7" x14ac:dyDescent="0.2">
      <c r="E257"/>
      <c r="F257"/>
      <c r="G257"/>
    </row>
    <row r="258" spans="5:7" x14ac:dyDescent="0.2">
      <c r="E258"/>
      <c r="F258"/>
      <c r="G258"/>
    </row>
    <row r="259" spans="5:7" x14ac:dyDescent="0.2">
      <c r="E259"/>
      <c r="F259"/>
      <c r="G259"/>
    </row>
    <row r="260" spans="5:7" x14ac:dyDescent="0.2">
      <c r="E260"/>
      <c r="F260"/>
      <c r="G260"/>
    </row>
    <row r="261" spans="5:7" x14ac:dyDescent="0.2">
      <c r="E261"/>
      <c r="F261"/>
      <c r="G261"/>
    </row>
    <row r="262" spans="5:7" x14ac:dyDescent="0.2">
      <c r="E262"/>
      <c r="F262"/>
      <c r="G262"/>
    </row>
    <row r="263" spans="5:7" x14ac:dyDescent="0.2">
      <c r="E263"/>
      <c r="F263"/>
      <c r="G263"/>
    </row>
    <row r="264" spans="5:7" x14ac:dyDescent="0.2">
      <c r="E264"/>
      <c r="F264"/>
      <c r="G264"/>
    </row>
    <row r="265" spans="5:7" x14ac:dyDescent="0.2">
      <c r="E265"/>
      <c r="F265"/>
      <c r="G265"/>
    </row>
    <row r="266" spans="5:7" x14ac:dyDescent="0.2">
      <c r="E266"/>
      <c r="F266"/>
      <c r="G266"/>
    </row>
    <row r="267" spans="5:7" x14ac:dyDescent="0.2">
      <c r="E267"/>
      <c r="F267"/>
      <c r="G267"/>
    </row>
    <row r="268" spans="5:7" x14ac:dyDescent="0.2">
      <c r="E268"/>
      <c r="F268"/>
      <c r="G268"/>
    </row>
    <row r="269" spans="5:7" x14ac:dyDescent="0.2">
      <c r="E269"/>
      <c r="F269"/>
      <c r="G269"/>
    </row>
    <row r="270" spans="5:7" x14ac:dyDescent="0.2">
      <c r="E270"/>
      <c r="F270"/>
      <c r="G270"/>
    </row>
    <row r="271" spans="5:7" x14ac:dyDescent="0.2">
      <c r="E271"/>
      <c r="F271"/>
      <c r="G271"/>
    </row>
    <row r="272" spans="5:7" x14ac:dyDescent="0.2">
      <c r="E272"/>
      <c r="F272"/>
      <c r="G272"/>
    </row>
    <row r="273" spans="5:7" x14ac:dyDescent="0.2">
      <c r="E273"/>
      <c r="F273"/>
      <c r="G273"/>
    </row>
    <row r="274" spans="5:7" x14ac:dyDescent="0.2">
      <c r="E274"/>
      <c r="F274"/>
      <c r="G274"/>
    </row>
    <row r="275" spans="5:7" x14ac:dyDescent="0.2">
      <c r="E275"/>
      <c r="F275"/>
      <c r="G275"/>
    </row>
    <row r="276" spans="5:7" x14ac:dyDescent="0.2">
      <c r="E276"/>
      <c r="F276"/>
      <c r="G276"/>
    </row>
    <row r="277" spans="5:7" x14ac:dyDescent="0.2">
      <c r="E277"/>
      <c r="F277"/>
      <c r="G277"/>
    </row>
    <row r="278" spans="5:7" x14ac:dyDescent="0.2">
      <c r="E278"/>
      <c r="F278"/>
      <c r="G278"/>
    </row>
    <row r="279" spans="5:7" x14ac:dyDescent="0.2">
      <c r="E279"/>
      <c r="F279"/>
      <c r="G279"/>
    </row>
    <row r="280" spans="5:7" x14ac:dyDescent="0.2">
      <c r="E280"/>
      <c r="F280"/>
      <c r="G280"/>
    </row>
    <row r="281" spans="5:7" x14ac:dyDescent="0.2">
      <c r="E281"/>
      <c r="F281"/>
      <c r="G281"/>
    </row>
    <row r="282" spans="5:7" x14ac:dyDescent="0.2">
      <c r="E282"/>
      <c r="F282"/>
      <c r="G282"/>
    </row>
    <row r="283" spans="5:7" x14ac:dyDescent="0.2">
      <c r="E283"/>
      <c r="F283"/>
      <c r="G283"/>
    </row>
    <row r="284" spans="5:7" x14ac:dyDescent="0.2">
      <c r="E284"/>
      <c r="F284"/>
      <c r="G284"/>
    </row>
    <row r="285" spans="5:7" x14ac:dyDescent="0.2">
      <c r="E285"/>
      <c r="F285"/>
      <c r="G285"/>
    </row>
    <row r="286" spans="5:7" x14ac:dyDescent="0.2">
      <c r="E286"/>
      <c r="F286"/>
      <c r="G286"/>
    </row>
    <row r="287" spans="5:7" x14ac:dyDescent="0.2">
      <c r="E287"/>
      <c r="F287"/>
      <c r="G287"/>
    </row>
    <row r="288" spans="5:7" x14ac:dyDescent="0.2">
      <c r="E288"/>
      <c r="F288"/>
      <c r="G288"/>
    </row>
    <row r="289" spans="5:7" x14ac:dyDescent="0.2">
      <c r="E289"/>
      <c r="F289"/>
      <c r="G289"/>
    </row>
    <row r="290" spans="5:7" x14ac:dyDescent="0.2">
      <c r="E290"/>
      <c r="F290"/>
      <c r="G290"/>
    </row>
    <row r="291" spans="5:7" x14ac:dyDescent="0.2">
      <c r="E291"/>
      <c r="F291"/>
      <c r="G291"/>
    </row>
    <row r="292" spans="5:7" x14ac:dyDescent="0.2">
      <c r="E292"/>
      <c r="F292"/>
      <c r="G292"/>
    </row>
    <row r="293" spans="5:7" x14ac:dyDescent="0.2">
      <c r="E293"/>
      <c r="F293"/>
      <c r="G293"/>
    </row>
    <row r="294" spans="5:7" x14ac:dyDescent="0.2">
      <c r="E294"/>
      <c r="F294"/>
      <c r="G294"/>
    </row>
    <row r="295" spans="5:7" x14ac:dyDescent="0.2">
      <c r="F295" s="73"/>
      <c r="G295"/>
    </row>
    <row r="296" spans="5:7" x14ac:dyDescent="0.2">
      <c r="F296" s="73"/>
      <c r="G296"/>
    </row>
    <row r="297" spans="5:7" x14ac:dyDescent="0.2">
      <c r="F297" s="73"/>
      <c r="G297"/>
    </row>
    <row r="298" spans="5:7" x14ac:dyDescent="0.2">
      <c r="F298" s="73"/>
      <c r="G298"/>
    </row>
    <row r="299" spans="5:7" x14ac:dyDescent="0.2">
      <c r="F299" s="73"/>
      <c r="G299"/>
    </row>
    <row r="300" spans="5:7" x14ac:dyDescent="0.2">
      <c r="F300" s="73"/>
      <c r="G300"/>
    </row>
    <row r="301" spans="5:7" x14ac:dyDescent="0.2">
      <c r="F301" s="73"/>
      <c r="G301"/>
    </row>
    <row r="302" spans="5:7" x14ac:dyDescent="0.2">
      <c r="F302" s="73"/>
      <c r="G302"/>
    </row>
    <row r="303" spans="5:7" x14ac:dyDescent="0.2">
      <c r="F303" s="73"/>
      <c r="G303"/>
    </row>
    <row r="304" spans="5:7" x14ac:dyDescent="0.2">
      <c r="F304" s="73"/>
      <c r="G304"/>
    </row>
    <row r="305" spans="6:7" x14ac:dyDescent="0.2">
      <c r="F305" s="73"/>
      <c r="G305"/>
    </row>
    <row r="306" spans="6:7" x14ac:dyDescent="0.2">
      <c r="F306" s="73"/>
      <c r="G306"/>
    </row>
    <row r="307" spans="6:7" x14ac:dyDescent="0.2">
      <c r="F307" s="73"/>
      <c r="G307"/>
    </row>
    <row r="308" spans="6:7" x14ac:dyDescent="0.2">
      <c r="F308" s="73"/>
      <c r="G308"/>
    </row>
    <row r="309" spans="6:7" x14ac:dyDescent="0.2">
      <c r="F309" s="73"/>
      <c r="G309"/>
    </row>
    <row r="310" spans="6:7" x14ac:dyDescent="0.2">
      <c r="F310" s="73"/>
      <c r="G310"/>
    </row>
    <row r="311" spans="6:7" x14ac:dyDescent="0.2">
      <c r="F311" s="73"/>
      <c r="G311"/>
    </row>
    <row r="312" spans="6:7" x14ac:dyDescent="0.2">
      <c r="F312" s="73"/>
      <c r="G312"/>
    </row>
    <row r="313" spans="6:7" x14ac:dyDescent="0.2">
      <c r="F313" s="73"/>
      <c r="G313"/>
    </row>
    <row r="314" spans="6:7" x14ac:dyDescent="0.2">
      <c r="F314" s="73"/>
      <c r="G314"/>
    </row>
    <row r="315" spans="6:7" x14ac:dyDescent="0.2">
      <c r="F315" s="73"/>
      <c r="G315"/>
    </row>
    <row r="316" spans="6:7" x14ac:dyDescent="0.2">
      <c r="F316" s="73"/>
      <c r="G316"/>
    </row>
    <row r="317" spans="6:7" x14ac:dyDescent="0.2">
      <c r="F317" s="73"/>
      <c r="G317"/>
    </row>
    <row r="318" spans="6:7" x14ac:dyDescent="0.2">
      <c r="F318" s="73"/>
      <c r="G318"/>
    </row>
    <row r="319" spans="6:7" x14ac:dyDescent="0.2">
      <c r="F319" s="73"/>
      <c r="G319"/>
    </row>
    <row r="320" spans="6:7" x14ac:dyDescent="0.2">
      <c r="F320" s="73"/>
      <c r="G320"/>
    </row>
    <row r="321" spans="6:7" x14ac:dyDescent="0.2">
      <c r="F321" s="73"/>
      <c r="G321"/>
    </row>
    <row r="322" spans="6:7" x14ac:dyDescent="0.2">
      <c r="F322" s="73"/>
      <c r="G322"/>
    </row>
    <row r="323" spans="6:7" x14ac:dyDescent="0.2">
      <c r="F323" s="73"/>
      <c r="G323"/>
    </row>
    <row r="324" spans="6:7" x14ac:dyDescent="0.2">
      <c r="F324" s="73"/>
      <c r="G324"/>
    </row>
    <row r="325" spans="6:7" x14ac:dyDescent="0.2">
      <c r="F325" s="73"/>
      <c r="G325"/>
    </row>
    <row r="326" spans="6:7" x14ac:dyDescent="0.2">
      <c r="F326" s="73"/>
      <c r="G326"/>
    </row>
    <row r="327" spans="6:7" x14ac:dyDescent="0.2">
      <c r="F327" s="73"/>
      <c r="G327"/>
    </row>
    <row r="328" spans="6:7" x14ac:dyDescent="0.2">
      <c r="F328" s="73"/>
      <c r="G328"/>
    </row>
    <row r="329" spans="6:7" x14ac:dyDescent="0.2">
      <c r="F329" s="73"/>
      <c r="G329"/>
    </row>
    <row r="330" spans="6:7" x14ac:dyDescent="0.2">
      <c r="F330" s="73"/>
      <c r="G330"/>
    </row>
    <row r="331" spans="6:7" x14ac:dyDescent="0.2">
      <c r="F331" s="73"/>
      <c r="G331"/>
    </row>
    <row r="332" spans="6:7" x14ac:dyDescent="0.2">
      <c r="F332" s="73"/>
      <c r="G332"/>
    </row>
    <row r="333" spans="6:7" x14ac:dyDescent="0.2">
      <c r="F333" s="73"/>
      <c r="G333"/>
    </row>
    <row r="334" spans="6:7" x14ac:dyDescent="0.2">
      <c r="F334" s="73"/>
      <c r="G334"/>
    </row>
    <row r="335" spans="6:7" x14ac:dyDescent="0.2">
      <c r="F335" s="73"/>
      <c r="G335"/>
    </row>
    <row r="336" spans="6:7" x14ac:dyDescent="0.2">
      <c r="F336" s="73"/>
      <c r="G336"/>
    </row>
    <row r="337" spans="6:7" x14ac:dyDescent="0.2">
      <c r="F337" s="73"/>
      <c r="G337"/>
    </row>
    <row r="338" spans="6:7" x14ac:dyDescent="0.2">
      <c r="F338" s="73"/>
      <c r="G338"/>
    </row>
    <row r="339" spans="6:7" x14ac:dyDescent="0.2">
      <c r="F339" s="73"/>
      <c r="G339"/>
    </row>
    <row r="340" spans="6:7" x14ac:dyDescent="0.2">
      <c r="F340" s="73"/>
      <c r="G340"/>
    </row>
    <row r="341" spans="6:7" x14ac:dyDescent="0.2">
      <c r="F341" s="73"/>
      <c r="G341"/>
    </row>
    <row r="342" spans="6:7" x14ac:dyDescent="0.2">
      <c r="F342" s="73"/>
      <c r="G342"/>
    </row>
    <row r="343" spans="6:7" x14ac:dyDescent="0.2">
      <c r="F343" s="73"/>
      <c r="G343"/>
    </row>
    <row r="344" spans="6:7" x14ac:dyDescent="0.2">
      <c r="F344" s="73"/>
      <c r="G344"/>
    </row>
    <row r="345" spans="6:7" x14ac:dyDescent="0.2">
      <c r="F345" s="73"/>
      <c r="G345"/>
    </row>
    <row r="346" spans="6:7" x14ac:dyDescent="0.2">
      <c r="F346" s="73"/>
      <c r="G346"/>
    </row>
    <row r="347" spans="6:7" x14ac:dyDescent="0.2">
      <c r="F347" s="73"/>
      <c r="G347"/>
    </row>
    <row r="348" spans="6:7" x14ac:dyDescent="0.2">
      <c r="F348" s="73"/>
      <c r="G348"/>
    </row>
    <row r="349" spans="6:7" x14ac:dyDescent="0.2">
      <c r="F349" s="73"/>
      <c r="G349"/>
    </row>
    <row r="350" spans="6:7" x14ac:dyDescent="0.2">
      <c r="F350" s="73"/>
      <c r="G350"/>
    </row>
    <row r="351" spans="6:7" x14ac:dyDescent="0.2">
      <c r="F351" s="73"/>
      <c r="G351"/>
    </row>
    <row r="352" spans="6:7" x14ac:dyDescent="0.2">
      <c r="F352" s="73"/>
      <c r="G352"/>
    </row>
    <row r="353" spans="6:7" x14ac:dyDescent="0.2">
      <c r="F353" s="73"/>
      <c r="G353"/>
    </row>
    <row r="354" spans="6:7" x14ac:dyDescent="0.2">
      <c r="F354" s="73"/>
      <c r="G354"/>
    </row>
    <row r="355" spans="6:7" x14ac:dyDescent="0.2">
      <c r="F355" s="73"/>
      <c r="G355"/>
    </row>
    <row r="356" spans="6:7" x14ac:dyDescent="0.2">
      <c r="F356" s="73"/>
      <c r="G356"/>
    </row>
    <row r="357" spans="6:7" x14ac:dyDescent="0.2">
      <c r="F357" s="73"/>
      <c r="G357"/>
    </row>
    <row r="358" spans="6:7" x14ac:dyDescent="0.2">
      <c r="F358" s="73"/>
      <c r="G358"/>
    </row>
    <row r="359" spans="6:7" x14ac:dyDescent="0.2">
      <c r="F359" s="73"/>
      <c r="G359"/>
    </row>
    <row r="360" spans="6:7" x14ac:dyDescent="0.2">
      <c r="F360" s="73"/>
      <c r="G360"/>
    </row>
    <row r="361" spans="6:7" x14ac:dyDescent="0.2">
      <c r="F361" s="73"/>
      <c r="G361"/>
    </row>
    <row r="362" spans="6:7" x14ac:dyDescent="0.2">
      <c r="F362" s="73"/>
      <c r="G362"/>
    </row>
    <row r="363" spans="6:7" x14ac:dyDescent="0.2">
      <c r="F363" s="73"/>
      <c r="G363"/>
    </row>
    <row r="364" spans="6:7" x14ac:dyDescent="0.2">
      <c r="F364" s="73"/>
      <c r="G364"/>
    </row>
    <row r="365" spans="6:7" x14ac:dyDescent="0.2">
      <c r="F365" s="73"/>
      <c r="G365"/>
    </row>
    <row r="366" spans="6:7" x14ac:dyDescent="0.2">
      <c r="F366" s="73"/>
      <c r="G366"/>
    </row>
    <row r="367" spans="6:7" x14ac:dyDescent="0.2">
      <c r="F367" s="73"/>
      <c r="G367"/>
    </row>
    <row r="368" spans="6:7" x14ac:dyDescent="0.2">
      <c r="F368" s="73"/>
      <c r="G368"/>
    </row>
    <row r="369" spans="6:7" x14ac:dyDescent="0.2">
      <c r="F369" s="73"/>
      <c r="G369"/>
    </row>
    <row r="370" spans="6:7" x14ac:dyDescent="0.2">
      <c r="F370" s="73"/>
      <c r="G370"/>
    </row>
    <row r="371" spans="6:7" x14ac:dyDescent="0.2">
      <c r="F371" s="73"/>
      <c r="G371"/>
    </row>
    <row r="372" spans="6:7" x14ac:dyDescent="0.2">
      <c r="F372" s="73"/>
      <c r="G372"/>
    </row>
    <row r="373" spans="6:7" x14ac:dyDescent="0.2">
      <c r="F373" s="73"/>
      <c r="G373"/>
    </row>
    <row r="374" spans="6:7" x14ac:dyDescent="0.2">
      <c r="F374" s="73"/>
      <c r="G374"/>
    </row>
    <row r="375" spans="6:7" x14ac:dyDescent="0.2">
      <c r="F375" s="73"/>
      <c r="G375"/>
    </row>
    <row r="376" spans="6:7" x14ac:dyDescent="0.2">
      <c r="F376" s="73"/>
      <c r="G376"/>
    </row>
    <row r="377" spans="6:7" x14ac:dyDescent="0.2">
      <c r="F377" s="73"/>
      <c r="G377"/>
    </row>
    <row r="378" spans="6:7" x14ac:dyDescent="0.2">
      <c r="F378" s="73"/>
      <c r="G378"/>
    </row>
    <row r="379" spans="6:7" x14ac:dyDescent="0.2">
      <c r="F379" s="73"/>
      <c r="G379"/>
    </row>
    <row r="380" spans="6:7" x14ac:dyDescent="0.2">
      <c r="F380" s="73"/>
      <c r="G380"/>
    </row>
    <row r="381" spans="6:7" x14ac:dyDescent="0.2">
      <c r="F381" s="73"/>
      <c r="G381"/>
    </row>
    <row r="382" spans="6:7" x14ac:dyDescent="0.2">
      <c r="F382" s="73"/>
      <c r="G382"/>
    </row>
    <row r="383" spans="6:7" x14ac:dyDescent="0.2">
      <c r="F383" s="73"/>
      <c r="G383"/>
    </row>
    <row r="384" spans="6:7" x14ac:dyDescent="0.2">
      <c r="F384" s="73"/>
      <c r="G384"/>
    </row>
    <row r="385" spans="6:7" x14ac:dyDescent="0.2">
      <c r="F385" s="73"/>
      <c r="G385"/>
    </row>
    <row r="386" spans="6:7" x14ac:dyDescent="0.2">
      <c r="F386" s="73"/>
      <c r="G386"/>
    </row>
    <row r="387" spans="6:7" x14ac:dyDescent="0.2">
      <c r="F387" s="73"/>
      <c r="G387"/>
    </row>
    <row r="388" spans="6:7" x14ac:dyDescent="0.2">
      <c r="F388" s="73"/>
      <c r="G388"/>
    </row>
    <row r="389" spans="6:7" x14ac:dyDescent="0.2">
      <c r="F389" s="73"/>
      <c r="G389"/>
    </row>
    <row r="390" spans="6:7" x14ac:dyDescent="0.2">
      <c r="F390" s="73"/>
      <c r="G390"/>
    </row>
    <row r="391" spans="6:7" x14ac:dyDescent="0.2">
      <c r="F391" s="73"/>
      <c r="G391"/>
    </row>
    <row r="392" spans="6:7" x14ac:dyDescent="0.2">
      <c r="F392" s="73"/>
      <c r="G392"/>
    </row>
    <row r="393" spans="6:7" x14ac:dyDescent="0.2">
      <c r="F393" s="73"/>
      <c r="G393"/>
    </row>
    <row r="394" spans="6:7" x14ac:dyDescent="0.2">
      <c r="F394" s="73"/>
      <c r="G394"/>
    </row>
    <row r="395" spans="6:7" x14ac:dyDescent="0.2">
      <c r="F395" s="73"/>
      <c r="G395"/>
    </row>
    <row r="396" spans="6:7" x14ac:dyDescent="0.2">
      <c r="F396" s="73"/>
      <c r="G396"/>
    </row>
    <row r="397" spans="6:7" x14ac:dyDescent="0.2">
      <c r="F397" s="73"/>
      <c r="G397"/>
    </row>
    <row r="398" spans="6:7" x14ac:dyDescent="0.2">
      <c r="F398" s="73"/>
      <c r="G398"/>
    </row>
    <row r="399" spans="6:7" x14ac:dyDescent="0.2">
      <c r="F399" s="73"/>
      <c r="G399"/>
    </row>
    <row r="400" spans="6:7" x14ac:dyDescent="0.2">
      <c r="F400" s="73"/>
      <c r="G400"/>
    </row>
    <row r="401" spans="6:7" x14ac:dyDescent="0.2">
      <c r="F401" s="73"/>
      <c r="G401"/>
    </row>
    <row r="402" spans="6:7" x14ac:dyDescent="0.2">
      <c r="F402" s="73"/>
      <c r="G402"/>
    </row>
    <row r="403" spans="6:7" x14ac:dyDescent="0.2">
      <c r="F403" s="73"/>
      <c r="G403"/>
    </row>
    <row r="404" spans="6:7" x14ac:dyDescent="0.2">
      <c r="F404" s="73"/>
      <c r="G404"/>
    </row>
    <row r="405" spans="6:7" x14ac:dyDescent="0.2">
      <c r="F405" s="73"/>
      <c r="G405"/>
    </row>
    <row r="406" spans="6:7" x14ac:dyDescent="0.2">
      <c r="F406" s="73"/>
      <c r="G406"/>
    </row>
    <row r="407" spans="6:7" x14ac:dyDescent="0.2">
      <c r="F407" s="73"/>
      <c r="G407"/>
    </row>
    <row r="408" spans="6:7" x14ac:dyDescent="0.2">
      <c r="F408" s="73"/>
      <c r="G408"/>
    </row>
    <row r="409" spans="6:7" x14ac:dyDescent="0.2">
      <c r="F409" s="73"/>
      <c r="G409"/>
    </row>
    <row r="410" spans="6:7" x14ac:dyDescent="0.2">
      <c r="F410" s="73"/>
      <c r="G410"/>
    </row>
    <row r="411" spans="6:7" x14ac:dyDescent="0.2">
      <c r="F411" s="73"/>
      <c r="G411"/>
    </row>
    <row r="412" spans="6:7" x14ac:dyDescent="0.2">
      <c r="F412" s="73"/>
      <c r="G412"/>
    </row>
    <row r="413" spans="6:7" x14ac:dyDescent="0.2">
      <c r="F413" s="73"/>
      <c r="G413"/>
    </row>
    <row r="414" spans="6:7" x14ac:dyDescent="0.2">
      <c r="F414" s="73"/>
      <c r="G414"/>
    </row>
    <row r="415" spans="6:7" x14ac:dyDescent="0.2">
      <c r="F415" s="73"/>
      <c r="G415"/>
    </row>
    <row r="416" spans="6:7" x14ac:dyDescent="0.2">
      <c r="F416" s="73"/>
      <c r="G416"/>
    </row>
    <row r="417" spans="6:7" x14ac:dyDescent="0.2">
      <c r="F417" s="73"/>
      <c r="G417"/>
    </row>
    <row r="418" spans="6:7" x14ac:dyDescent="0.2">
      <c r="F418" s="73"/>
      <c r="G418"/>
    </row>
    <row r="419" spans="6:7" x14ac:dyDescent="0.2">
      <c r="F419" s="73"/>
      <c r="G419"/>
    </row>
    <row r="420" spans="6:7" x14ac:dyDescent="0.2">
      <c r="F420" s="73"/>
      <c r="G420"/>
    </row>
    <row r="421" spans="6:7" x14ac:dyDescent="0.2">
      <c r="F421" s="73"/>
      <c r="G421"/>
    </row>
    <row r="422" spans="6:7" x14ac:dyDescent="0.2">
      <c r="F422" s="73"/>
      <c r="G422"/>
    </row>
    <row r="423" spans="6:7" x14ac:dyDescent="0.2">
      <c r="F423" s="73"/>
      <c r="G423"/>
    </row>
    <row r="424" spans="6:7" x14ac:dyDescent="0.2">
      <c r="F424" s="73"/>
      <c r="G424"/>
    </row>
    <row r="425" spans="6:7" x14ac:dyDescent="0.2">
      <c r="F425" s="73"/>
      <c r="G425"/>
    </row>
    <row r="426" spans="6:7" x14ac:dyDescent="0.2">
      <c r="F426" s="73"/>
      <c r="G426"/>
    </row>
    <row r="427" spans="6:7" x14ac:dyDescent="0.2">
      <c r="F427" s="73"/>
      <c r="G427"/>
    </row>
    <row r="428" spans="6:7" x14ac:dyDescent="0.2">
      <c r="F428" s="73"/>
      <c r="G428"/>
    </row>
    <row r="429" spans="6:7" x14ac:dyDescent="0.2">
      <c r="F429" s="73"/>
      <c r="G429"/>
    </row>
    <row r="430" spans="6:7" x14ac:dyDescent="0.2">
      <c r="F430" s="73"/>
      <c r="G430"/>
    </row>
    <row r="431" spans="6:7" x14ac:dyDescent="0.2">
      <c r="F431" s="73"/>
      <c r="G431"/>
    </row>
    <row r="432" spans="6:7" x14ac:dyDescent="0.2">
      <c r="F432" s="73"/>
      <c r="G432"/>
    </row>
    <row r="433" spans="6:7" x14ac:dyDescent="0.2">
      <c r="F433" s="73"/>
      <c r="G433"/>
    </row>
    <row r="434" spans="6:7" x14ac:dyDescent="0.2">
      <c r="F434" s="73"/>
      <c r="G434"/>
    </row>
    <row r="435" spans="6:7" x14ac:dyDescent="0.2">
      <c r="F435" s="73"/>
      <c r="G435"/>
    </row>
    <row r="436" spans="6:7" x14ac:dyDescent="0.2">
      <c r="F436" s="73"/>
      <c r="G436"/>
    </row>
    <row r="437" spans="6:7" x14ac:dyDescent="0.2">
      <c r="F437" s="73"/>
      <c r="G437"/>
    </row>
    <row r="438" spans="6:7" x14ac:dyDescent="0.2">
      <c r="F438" s="73"/>
      <c r="G438"/>
    </row>
    <row r="439" spans="6:7" x14ac:dyDescent="0.2">
      <c r="F439" s="73"/>
      <c r="G439"/>
    </row>
    <row r="440" spans="6:7" x14ac:dyDescent="0.2">
      <c r="F440" s="73"/>
      <c r="G440"/>
    </row>
    <row r="441" spans="6:7" x14ac:dyDescent="0.2">
      <c r="F441" s="73"/>
      <c r="G441"/>
    </row>
    <row r="442" spans="6:7" x14ac:dyDescent="0.2">
      <c r="F442" s="73"/>
      <c r="G442"/>
    </row>
    <row r="443" spans="6:7" x14ac:dyDescent="0.2">
      <c r="F443" s="73"/>
      <c r="G443"/>
    </row>
    <row r="444" spans="6:7" x14ac:dyDescent="0.2">
      <c r="F444" s="73"/>
      <c r="G444"/>
    </row>
    <row r="445" spans="6:7" x14ac:dyDescent="0.2">
      <c r="F445" s="73"/>
      <c r="G445"/>
    </row>
    <row r="446" spans="6:7" x14ac:dyDescent="0.2">
      <c r="F446" s="73"/>
      <c r="G446"/>
    </row>
    <row r="447" spans="6:7" x14ac:dyDescent="0.2">
      <c r="F447" s="73"/>
      <c r="G447"/>
    </row>
    <row r="448" spans="6:7" x14ac:dyDescent="0.2">
      <c r="F448" s="73"/>
      <c r="G448"/>
    </row>
    <row r="449" spans="6:7" x14ac:dyDescent="0.2">
      <c r="F449" s="73"/>
      <c r="G449"/>
    </row>
    <row r="450" spans="6:7" x14ac:dyDescent="0.2">
      <c r="F450" s="73"/>
      <c r="G450"/>
    </row>
    <row r="451" spans="6:7" x14ac:dyDescent="0.2">
      <c r="F451" s="73"/>
      <c r="G451"/>
    </row>
    <row r="452" spans="6:7" x14ac:dyDescent="0.2">
      <c r="F452" s="73"/>
      <c r="G452"/>
    </row>
    <row r="453" spans="6:7" x14ac:dyDescent="0.2">
      <c r="F453" s="73"/>
      <c r="G453"/>
    </row>
    <row r="454" spans="6:7" x14ac:dyDescent="0.2">
      <c r="F454" s="73"/>
      <c r="G454"/>
    </row>
    <row r="455" spans="6:7" x14ac:dyDescent="0.2">
      <c r="F455" s="73"/>
      <c r="G455"/>
    </row>
    <row r="456" spans="6:7" x14ac:dyDescent="0.2">
      <c r="F456" s="73"/>
      <c r="G456"/>
    </row>
    <row r="457" spans="6:7" x14ac:dyDescent="0.2">
      <c r="F457" s="73"/>
      <c r="G457"/>
    </row>
    <row r="458" spans="6:7" x14ac:dyDescent="0.2">
      <c r="F458" s="73"/>
      <c r="G458"/>
    </row>
    <row r="459" spans="6:7" x14ac:dyDescent="0.2">
      <c r="F459" s="73"/>
      <c r="G459"/>
    </row>
    <row r="460" spans="6:7" x14ac:dyDescent="0.2">
      <c r="F460" s="73"/>
      <c r="G460"/>
    </row>
    <row r="461" spans="6:7" x14ac:dyDescent="0.2">
      <c r="F461" s="73"/>
      <c r="G461"/>
    </row>
    <row r="462" spans="6:7" x14ac:dyDescent="0.2">
      <c r="F462" s="73"/>
      <c r="G462"/>
    </row>
    <row r="463" spans="6:7" x14ac:dyDescent="0.2">
      <c r="F463" s="73"/>
      <c r="G463"/>
    </row>
    <row r="464" spans="6:7" x14ac:dyDescent="0.2">
      <c r="F464" s="73"/>
      <c r="G464"/>
    </row>
    <row r="465" spans="6:7" x14ac:dyDescent="0.2">
      <c r="F465" s="73"/>
      <c r="G465"/>
    </row>
    <row r="466" spans="6:7" x14ac:dyDescent="0.2">
      <c r="F466" s="73"/>
      <c r="G466"/>
    </row>
    <row r="467" spans="6:7" x14ac:dyDescent="0.2">
      <c r="F467" s="73"/>
      <c r="G467"/>
    </row>
    <row r="468" spans="6:7" x14ac:dyDescent="0.2">
      <c r="F468" s="73"/>
      <c r="G468"/>
    </row>
    <row r="469" spans="6:7" x14ac:dyDescent="0.2">
      <c r="F469" s="73"/>
      <c r="G469"/>
    </row>
    <row r="470" spans="6:7" x14ac:dyDescent="0.2">
      <c r="F470" s="73"/>
      <c r="G470"/>
    </row>
    <row r="471" spans="6:7" x14ac:dyDescent="0.2">
      <c r="F471" s="73"/>
      <c r="G471"/>
    </row>
    <row r="472" spans="6:7" x14ac:dyDescent="0.2">
      <c r="F472" s="73"/>
      <c r="G472"/>
    </row>
    <row r="473" spans="6:7" x14ac:dyDescent="0.2">
      <c r="F473" s="73"/>
      <c r="G473"/>
    </row>
    <row r="474" spans="6:7" x14ac:dyDescent="0.2">
      <c r="F474" s="73"/>
      <c r="G474"/>
    </row>
    <row r="475" spans="6:7" x14ac:dyDescent="0.2">
      <c r="F475" s="73"/>
      <c r="G475"/>
    </row>
    <row r="476" spans="6:7" x14ac:dyDescent="0.2">
      <c r="F476" s="73"/>
      <c r="G476"/>
    </row>
    <row r="477" spans="6:7" x14ac:dyDescent="0.2">
      <c r="F477" s="73"/>
      <c r="G477"/>
    </row>
    <row r="478" spans="6:7" x14ac:dyDescent="0.2">
      <c r="F478" s="73"/>
      <c r="G478"/>
    </row>
    <row r="479" spans="6:7" x14ac:dyDescent="0.2">
      <c r="F479" s="73"/>
      <c r="G479"/>
    </row>
    <row r="480" spans="6:7" x14ac:dyDescent="0.2">
      <c r="F480" s="73"/>
      <c r="G480"/>
    </row>
    <row r="481" spans="6:7" x14ac:dyDescent="0.2">
      <c r="F481" s="73"/>
      <c r="G481"/>
    </row>
    <row r="482" spans="6:7" x14ac:dyDescent="0.2">
      <c r="F482" s="73"/>
      <c r="G482"/>
    </row>
    <row r="483" spans="6:7" x14ac:dyDescent="0.2">
      <c r="F483" s="73"/>
      <c r="G483"/>
    </row>
    <row r="484" spans="6:7" x14ac:dyDescent="0.2">
      <c r="F484" s="73"/>
      <c r="G484"/>
    </row>
    <row r="485" spans="6:7" x14ac:dyDescent="0.2">
      <c r="F485" s="73"/>
      <c r="G485"/>
    </row>
    <row r="486" spans="6:7" x14ac:dyDescent="0.2">
      <c r="F486" s="73"/>
      <c r="G486"/>
    </row>
    <row r="487" spans="6:7" x14ac:dyDescent="0.2">
      <c r="F487" s="73"/>
      <c r="G487"/>
    </row>
    <row r="488" spans="6:7" x14ac:dyDescent="0.2">
      <c r="F488" s="73"/>
      <c r="G488"/>
    </row>
    <row r="489" spans="6:7" x14ac:dyDescent="0.2">
      <c r="F489" s="73"/>
      <c r="G489"/>
    </row>
    <row r="490" spans="6:7" x14ac:dyDescent="0.2">
      <c r="F490" s="73"/>
      <c r="G490"/>
    </row>
    <row r="491" spans="6:7" x14ac:dyDescent="0.2">
      <c r="F491" s="73"/>
      <c r="G491"/>
    </row>
    <row r="492" spans="6:7" x14ac:dyDescent="0.2">
      <c r="F492" s="73"/>
      <c r="G492"/>
    </row>
    <row r="493" spans="6:7" x14ac:dyDescent="0.2">
      <c r="F493" s="73"/>
      <c r="G493"/>
    </row>
    <row r="494" spans="6:7" x14ac:dyDescent="0.2">
      <c r="F494" s="73"/>
      <c r="G494"/>
    </row>
    <row r="495" spans="6:7" x14ac:dyDescent="0.2">
      <c r="F495" s="73"/>
      <c r="G495"/>
    </row>
    <row r="496" spans="6:7" x14ac:dyDescent="0.2">
      <c r="F496" s="73"/>
      <c r="G496"/>
    </row>
    <row r="497" spans="6:7" x14ac:dyDescent="0.2">
      <c r="F497" s="73"/>
      <c r="G497"/>
    </row>
    <row r="498" spans="6:7" x14ac:dyDescent="0.2">
      <c r="F498" s="73"/>
      <c r="G498"/>
    </row>
    <row r="499" spans="6:7" x14ac:dyDescent="0.2">
      <c r="F499" s="73"/>
      <c r="G499"/>
    </row>
    <row r="500" spans="6:7" x14ac:dyDescent="0.2">
      <c r="F500" s="73"/>
      <c r="G500"/>
    </row>
    <row r="501" spans="6:7" x14ac:dyDescent="0.2">
      <c r="F501" s="73"/>
      <c r="G501"/>
    </row>
    <row r="502" spans="6:7" x14ac:dyDescent="0.2">
      <c r="F502" s="73"/>
      <c r="G502"/>
    </row>
    <row r="503" spans="6:7" x14ac:dyDescent="0.2">
      <c r="F503" s="73"/>
      <c r="G503"/>
    </row>
    <row r="504" spans="6:7" x14ac:dyDescent="0.2">
      <c r="F504" s="73"/>
      <c r="G504"/>
    </row>
    <row r="505" spans="6:7" x14ac:dyDescent="0.2">
      <c r="F505" s="73"/>
      <c r="G505"/>
    </row>
    <row r="506" spans="6:7" x14ac:dyDescent="0.2">
      <c r="F506" s="73"/>
      <c r="G506"/>
    </row>
    <row r="507" spans="6:7" x14ac:dyDescent="0.2">
      <c r="F507" s="73"/>
      <c r="G507"/>
    </row>
    <row r="508" spans="6:7" x14ac:dyDescent="0.2">
      <c r="F508" s="73"/>
      <c r="G508"/>
    </row>
    <row r="509" spans="6:7" x14ac:dyDescent="0.2">
      <c r="F509" s="73"/>
      <c r="G509"/>
    </row>
    <row r="510" spans="6:7" x14ac:dyDescent="0.2">
      <c r="F510" s="73"/>
      <c r="G510"/>
    </row>
    <row r="511" spans="6:7" x14ac:dyDescent="0.2">
      <c r="F511" s="73"/>
      <c r="G511"/>
    </row>
    <row r="512" spans="6:7" x14ac:dyDescent="0.2">
      <c r="F512" s="73"/>
      <c r="G512"/>
    </row>
    <row r="513" spans="6:7" x14ac:dyDescent="0.2">
      <c r="F513" s="73"/>
      <c r="G513"/>
    </row>
    <row r="514" spans="6:7" x14ac:dyDescent="0.2">
      <c r="F514" s="73"/>
      <c r="G514"/>
    </row>
    <row r="515" spans="6:7" x14ac:dyDescent="0.2">
      <c r="F515" s="73"/>
      <c r="G515"/>
    </row>
    <row r="516" spans="6:7" x14ac:dyDescent="0.2">
      <c r="F516" s="73"/>
      <c r="G516"/>
    </row>
    <row r="517" spans="6:7" x14ac:dyDescent="0.2">
      <c r="F517" s="73"/>
      <c r="G517"/>
    </row>
    <row r="518" spans="6:7" x14ac:dyDescent="0.2">
      <c r="F518" s="73"/>
      <c r="G518"/>
    </row>
    <row r="519" spans="6:7" x14ac:dyDescent="0.2">
      <c r="F519" s="73"/>
      <c r="G519"/>
    </row>
    <row r="520" spans="6:7" x14ac:dyDescent="0.2">
      <c r="F520" s="73"/>
      <c r="G520"/>
    </row>
    <row r="521" spans="6:7" x14ac:dyDescent="0.2">
      <c r="F521" s="73"/>
      <c r="G521"/>
    </row>
    <row r="522" spans="6:7" x14ac:dyDescent="0.2">
      <c r="F522" s="73"/>
      <c r="G522"/>
    </row>
    <row r="523" spans="6:7" x14ac:dyDescent="0.2">
      <c r="F523" s="73"/>
      <c r="G523"/>
    </row>
    <row r="524" spans="6:7" x14ac:dyDescent="0.2">
      <c r="F524" s="73"/>
      <c r="G524"/>
    </row>
    <row r="525" spans="6:7" x14ac:dyDescent="0.2">
      <c r="F525" s="73"/>
      <c r="G525"/>
    </row>
    <row r="526" spans="6:7" x14ac:dyDescent="0.2">
      <c r="F526" s="73"/>
      <c r="G526"/>
    </row>
    <row r="527" spans="6:7" x14ac:dyDescent="0.2">
      <c r="F527" s="73"/>
      <c r="G527"/>
    </row>
    <row r="528" spans="6:7" x14ac:dyDescent="0.2">
      <c r="F528" s="73"/>
      <c r="G528"/>
    </row>
    <row r="529" spans="6:7" x14ac:dyDescent="0.2">
      <c r="F529" s="73"/>
      <c r="G529"/>
    </row>
    <row r="530" spans="6:7" x14ac:dyDescent="0.2">
      <c r="F530" s="73"/>
      <c r="G530"/>
    </row>
    <row r="531" spans="6:7" x14ac:dyDescent="0.2">
      <c r="F531" s="73"/>
      <c r="G531"/>
    </row>
    <row r="532" spans="6:7" x14ac:dyDescent="0.2">
      <c r="F532" s="73"/>
      <c r="G532"/>
    </row>
    <row r="533" spans="6:7" x14ac:dyDescent="0.2">
      <c r="F533" s="73"/>
      <c r="G533"/>
    </row>
    <row r="534" spans="6:7" x14ac:dyDescent="0.2">
      <c r="F534" s="73"/>
      <c r="G534"/>
    </row>
    <row r="535" spans="6:7" x14ac:dyDescent="0.2">
      <c r="F535" s="73"/>
      <c r="G535"/>
    </row>
    <row r="536" spans="6:7" x14ac:dyDescent="0.2">
      <c r="F536" s="73"/>
      <c r="G536"/>
    </row>
    <row r="537" spans="6:7" x14ac:dyDescent="0.2">
      <c r="F537" s="73"/>
      <c r="G537"/>
    </row>
    <row r="538" spans="6:7" x14ac:dyDescent="0.2">
      <c r="F538" s="73"/>
      <c r="G538"/>
    </row>
    <row r="539" spans="6:7" x14ac:dyDescent="0.2">
      <c r="F539" s="73"/>
      <c r="G539"/>
    </row>
    <row r="540" spans="6:7" x14ac:dyDescent="0.2">
      <c r="F540" s="73"/>
      <c r="G540"/>
    </row>
    <row r="541" spans="6:7" x14ac:dyDescent="0.2">
      <c r="F541" s="73"/>
      <c r="G541"/>
    </row>
    <row r="542" spans="6:7" x14ac:dyDescent="0.2">
      <c r="F542" s="73"/>
      <c r="G542"/>
    </row>
    <row r="543" spans="6:7" x14ac:dyDescent="0.2">
      <c r="F543" s="73"/>
      <c r="G543"/>
    </row>
    <row r="544" spans="6:7" x14ac:dyDescent="0.2">
      <c r="F544" s="73"/>
      <c r="G544"/>
    </row>
    <row r="545" spans="6:7" x14ac:dyDescent="0.2">
      <c r="F545" s="73"/>
      <c r="G545"/>
    </row>
    <row r="546" spans="6:7" x14ac:dyDescent="0.2">
      <c r="F546" s="73"/>
      <c r="G546"/>
    </row>
    <row r="547" spans="6:7" x14ac:dyDescent="0.2">
      <c r="F547" s="73"/>
      <c r="G547"/>
    </row>
    <row r="548" spans="6:7" x14ac:dyDescent="0.2">
      <c r="F548" s="73"/>
      <c r="G548"/>
    </row>
    <row r="549" spans="6:7" x14ac:dyDescent="0.2">
      <c r="F549" s="73"/>
      <c r="G549"/>
    </row>
    <row r="550" spans="6:7" x14ac:dyDescent="0.2">
      <c r="F550" s="73"/>
      <c r="G550"/>
    </row>
    <row r="551" spans="6:7" x14ac:dyDescent="0.2">
      <c r="F551" s="73"/>
      <c r="G551"/>
    </row>
    <row r="552" spans="6:7" x14ac:dyDescent="0.2">
      <c r="F552" s="73"/>
      <c r="G552"/>
    </row>
    <row r="553" spans="6:7" x14ac:dyDescent="0.2">
      <c r="F553" s="73"/>
      <c r="G553"/>
    </row>
    <row r="554" spans="6:7" x14ac:dyDescent="0.2">
      <c r="F554" s="73"/>
      <c r="G554"/>
    </row>
    <row r="555" spans="6:7" x14ac:dyDescent="0.2">
      <c r="F555" s="73"/>
      <c r="G555"/>
    </row>
    <row r="556" spans="6:7" x14ac:dyDescent="0.2">
      <c r="F556" s="73"/>
      <c r="G556"/>
    </row>
    <row r="557" spans="6:7" x14ac:dyDescent="0.2">
      <c r="F557" s="73"/>
      <c r="G557"/>
    </row>
    <row r="558" spans="6:7" x14ac:dyDescent="0.2">
      <c r="F558" s="73"/>
      <c r="G558"/>
    </row>
    <row r="559" spans="6:7" x14ac:dyDescent="0.2">
      <c r="F559" s="73"/>
      <c r="G559"/>
    </row>
    <row r="560" spans="6:7" x14ac:dyDescent="0.2">
      <c r="F560" s="73"/>
      <c r="G560"/>
    </row>
    <row r="561" spans="6:7" x14ac:dyDescent="0.2">
      <c r="F561" s="73"/>
      <c r="G561"/>
    </row>
    <row r="562" spans="6:7" x14ac:dyDescent="0.2">
      <c r="F562" s="73"/>
      <c r="G562"/>
    </row>
    <row r="563" spans="6:7" x14ac:dyDescent="0.2">
      <c r="F563" s="73"/>
      <c r="G563"/>
    </row>
    <row r="564" spans="6:7" x14ac:dyDescent="0.2">
      <c r="F564" s="73"/>
      <c r="G564"/>
    </row>
    <row r="565" spans="6:7" x14ac:dyDescent="0.2">
      <c r="F565" s="73"/>
      <c r="G565"/>
    </row>
    <row r="566" spans="6:7" x14ac:dyDescent="0.2">
      <c r="F566" s="73"/>
      <c r="G566"/>
    </row>
    <row r="567" spans="6:7" x14ac:dyDescent="0.2">
      <c r="F567" s="73"/>
      <c r="G567"/>
    </row>
    <row r="568" spans="6:7" x14ac:dyDescent="0.2">
      <c r="F568" s="73"/>
      <c r="G568"/>
    </row>
    <row r="569" spans="6:7" x14ac:dyDescent="0.2">
      <c r="F569" s="73"/>
      <c r="G569"/>
    </row>
    <row r="570" spans="6:7" x14ac:dyDescent="0.2">
      <c r="F570" s="73"/>
      <c r="G570"/>
    </row>
    <row r="571" spans="6:7" x14ac:dyDescent="0.2">
      <c r="F571" s="73"/>
      <c r="G571"/>
    </row>
    <row r="572" spans="6:7" x14ac:dyDescent="0.2">
      <c r="F572" s="73"/>
      <c r="G572"/>
    </row>
    <row r="573" spans="6:7" x14ac:dyDescent="0.2">
      <c r="F573" s="73"/>
      <c r="G573"/>
    </row>
    <row r="574" spans="6:7" x14ac:dyDescent="0.2">
      <c r="F574" s="73"/>
      <c r="G574"/>
    </row>
    <row r="575" spans="6:7" x14ac:dyDescent="0.2">
      <c r="F575" s="73"/>
      <c r="G575"/>
    </row>
    <row r="576" spans="6:7" x14ac:dyDescent="0.2">
      <c r="F576" s="73"/>
      <c r="G576"/>
    </row>
    <row r="577" spans="6:7" x14ac:dyDescent="0.2">
      <c r="F577" s="73"/>
      <c r="G577"/>
    </row>
    <row r="578" spans="6:7" x14ac:dyDescent="0.2">
      <c r="F578" s="73"/>
      <c r="G578"/>
    </row>
    <row r="579" spans="6:7" x14ac:dyDescent="0.2">
      <c r="F579" s="73"/>
      <c r="G579"/>
    </row>
    <row r="580" spans="6:7" x14ac:dyDescent="0.2">
      <c r="F580" s="73"/>
      <c r="G580"/>
    </row>
    <row r="581" spans="6:7" x14ac:dyDescent="0.2">
      <c r="F581" s="73"/>
      <c r="G581"/>
    </row>
    <row r="582" spans="6:7" x14ac:dyDescent="0.2">
      <c r="F582" s="73"/>
      <c r="G582"/>
    </row>
    <row r="583" spans="6:7" x14ac:dyDescent="0.2">
      <c r="F583" s="73"/>
      <c r="G583"/>
    </row>
    <row r="584" spans="6:7" x14ac:dyDescent="0.2">
      <c r="F584" s="73"/>
      <c r="G584"/>
    </row>
    <row r="585" spans="6:7" x14ac:dyDescent="0.2">
      <c r="F585" s="73"/>
      <c r="G585"/>
    </row>
    <row r="586" spans="6:7" x14ac:dyDescent="0.2">
      <c r="F586" s="73"/>
      <c r="G586"/>
    </row>
    <row r="587" spans="6:7" x14ac:dyDescent="0.2">
      <c r="F587" s="73"/>
      <c r="G587"/>
    </row>
    <row r="588" spans="6:7" x14ac:dyDescent="0.2">
      <c r="F588" s="73"/>
      <c r="G588"/>
    </row>
    <row r="589" spans="6:7" x14ac:dyDescent="0.2">
      <c r="F589" s="73"/>
      <c r="G589"/>
    </row>
    <row r="590" spans="6:7" x14ac:dyDescent="0.2">
      <c r="F590" s="73"/>
      <c r="G590"/>
    </row>
    <row r="591" spans="6:7" x14ac:dyDescent="0.2">
      <c r="F591" s="73"/>
      <c r="G591"/>
    </row>
    <row r="592" spans="6:7" x14ac:dyDescent="0.2">
      <c r="F592" s="73"/>
      <c r="G592"/>
    </row>
    <row r="593" spans="6:7" x14ac:dyDescent="0.2">
      <c r="F593" s="73"/>
      <c r="G593"/>
    </row>
    <row r="594" spans="6:7" x14ac:dyDescent="0.2">
      <c r="F594" s="73"/>
      <c r="G594"/>
    </row>
    <row r="595" spans="6:7" x14ac:dyDescent="0.2">
      <c r="F595" s="73"/>
      <c r="G595"/>
    </row>
    <row r="596" spans="6:7" x14ac:dyDescent="0.2">
      <c r="F596" s="73"/>
      <c r="G596"/>
    </row>
    <row r="597" spans="6:7" x14ac:dyDescent="0.2">
      <c r="F597" s="73"/>
      <c r="G597"/>
    </row>
    <row r="598" spans="6:7" x14ac:dyDescent="0.2">
      <c r="F598" s="73"/>
      <c r="G598"/>
    </row>
    <row r="599" spans="6:7" x14ac:dyDescent="0.2">
      <c r="F599" s="73"/>
      <c r="G599"/>
    </row>
    <row r="600" spans="6:7" x14ac:dyDescent="0.2">
      <c r="F600" s="73"/>
      <c r="G600"/>
    </row>
    <row r="601" spans="6:7" x14ac:dyDescent="0.2">
      <c r="F601" s="73"/>
      <c r="G601"/>
    </row>
    <row r="602" spans="6:7" x14ac:dyDescent="0.2">
      <c r="F602" s="73"/>
      <c r="G602"/>
    </row>
    <row r="603" spans="6:7" x14ac:dyDescent="0.2">
      <c r="F603" s="73"/>
      <c r="G603"/>
    </row>
    <row r="604" spans="6:7" x14ac:dyDescent="0.2">
      <c r="F604" s="73"/>
      <c r="G604"/>
    </row>
    <row r="605" spans="6:7" x14ac:dyDescent="0.2">
      <c r="F605" s="73"/>
      <c r="G605"/>
    </row>
    <row r="606" spans="6:7" x14ac:dyDescent="0.2">
      <c r="F606" s="73"/>
      <c r="G606"/>
    </row>
    <row r="607" spans="6:7" x14ac:dyDescent="0.2">
      <c r="F607" s="73"/>
      <c r="G607"/>
    </row>
    <row r="608" spans="6:7" x14ac:dyDescent="0.2">
      <c r="F608" s="73"/>
      <c r="G608"/>
    </row>
    <row r="609" spans="6:7" x14ac:dyDescent="0.2">
      <c r="F609" s="73"/>
      <c r="G609"/>
    </row>
    <row r="610" spans="6:7" x14ac:dyDescent="0.2">
      <c r="F610" s="73"/>
      <c r="G610"/>
    </row>
    <row r="611" spans="6:7" x14ac:dyDescent="0.2">
      <c r="F611" s="73"/>
      <c r="G611"/>
    </row>
    <row r="612" spans="6:7" x14ac:dyDescent="0.2">
      <c r="F612" s="73"/>
      <c r="G612"/>
    </row>
    <row r="613" spans="6:7" x14ac:dyDescent="0.2">
      <c r="F613" s="73"/>
      <c r="G613"/>
    </row>
    <row r="614" spans="6:7" x14ac:dyDescent="0.2">
      <c r="F614" s="73"/>
      <c r="G614"/>
    </row>
    <row r="615" spans="6:7" x14ac:dyDescent="0.2">
      <c r="F615" s="73"/>
      <c r="G615"/>
    </row>
    <row r="616" spans="6:7" x14ac:dyDescent="0.2">
      <c r="F616" s="73"/>
      <c r="G616"/>
    </row>
    <row r="617" spans="6:7" x14ac:dyDescent="0.2">
      <c r="F617" s="73"/>
      <c r="G617"/>
    </row>
    <row r="618" spans="6:7" x14ac:dyDescent="0.2">
      <c r="F618" s="73"/>
      <c r="G618"/>
    </row>
    <row r="619" spans="6:7" x14ac:dyDescent="0.2">
      <c r="F619" s="73"/>
      <c r="G619"/>
    </row>
    <row r="620" spans="6:7" x14ac:dyDescent="0.2">
      <c r="F620" s="73"/>
      <c r="G620"/>
    </row>
    <row r="621" spans="6:7" x14ac:dyDescent="0.2">
      <c r="F621" s="73"/>
      <c r="G621"/>
    </row>
    <row r="622" spans="6:7" x14ac:dyDescent="0.2">
      <c r="F622" s="73"/>
      <c r="G622"/>
    </row>
    <row r="623" spans="6:7" x14ac:dyDescent="0.2">
      <c r="F623" s="73"/>
      <c r="G623"/>
    </row>
    <row r="624" spans="6:7" x14ac:dyDescent="0.2">
      <c r="F624" s="73"/>
      <c r="G624"/>
    </row>
    <row r="625" spans="6:7" x14ac:dyDescent="0.2">
      <c r="F625" s="73"/>
      <c r="G625"/>
    </row>
    <row r="626" spans="6:7" x14ac:dyDescent="0.2">
      <c r="F626" s="73"/>
      <c r="G626"/>
    </row>
    <row r="627" spans="6:7" x14ac:dyDescent="0.2">
      <c r="F627" s="73"/>
      <c r="G627"/>
    </row>
    <row r="628" spans="6:7" x14ac:dyDescent="0.2">
      <c r="F628" s="73"/>
      <c r="G628"/>
    </row>
    <row r="629" spans="6:7" x14ac:dyDescent="0.2">
      <c r="F629" s="73"/>
      <c r="G629"/>
    </row>
    <row r="630" spans="6:7" x14ac:dyDescent="0.2">
      <c r="F630" s="73"/>
      <c r="G630"/>
    </row>
    <row r="631" spans="6:7" x14ac:dyDescent="0.2">
      <c r="F631" s="73"/>
      <c r="G631"/>
    </row>
    <row r="632" spans="6:7" x14ac:dyDescent="0.2">
      <c r="F632" s="73"/>
      <c r="G632"/>
    </row>
    <row r="633" spans="6:7" x14ac:dyDescent="0.2">
      <c r="F633" s="73"/>
      <c r="G633"/>
    </row>
    <row r="634" spans="6:7" x14ac:dyDescent="0.2">
      <c r="F634" s="73"/>
      <c r="G634"/>
    </row>
    <row r="635" spans="6:7" x14ac:dyDescent="0.2">
      <c r="F635" s="73"/>
      <c r="G635"/>
    </row>
    <row r="636" spans="6:7" x14ac:dyDescent="0.2">
      <c r="F636" s="73"/>
      <c r="G636"/>
    </row>
    <row r="637" spans="6:7" x14ac:dyDescent="0.2">
      <c r="F637" s="73"/>
      <c r="G637"/>
    </row>
    <row r="638" spans="6:7" x14ac:dyDescent="0.2">
      <c r="F638" s="73"/>
      <c r="G638"/>
    </row>
    <row r="639" spans="6:7" x14ac:dyDescent="0.2">
      <c r="F639" s="73"/>
      <c r="G639"/>
    </row>
    <row r="640" spans="6:7" x14ac:dyDescent="0.2">
      <c r="F640" s="73"/>
      <c r="G640"/>
    </row>
    <row r="641" spans="6:7" x14ac:dyDescent="0.2">
      <c r="F641" s="73"/>
      <c r="G641"/>
    </row>
    <row r="642" spans="6:7" x14ac:dyDescent="0.2">
      <c r="F642" s="73"/>
      <c r="G642"/>
    </row>
    <row r="643" spans="6:7" x14ac:dyDescent="0.2">
      <c r="F643" s="73"/>
      <c r="G643"/>
    </row>
    <row r="644" spans="6:7" x14ac:dyDescent="0.2">
      <c r="F644" s="73"/>
      <c r="G644"/>
    </row>
    <row r="645" spans="6:7" x14ac:dyDescent="0.2">
      <c r="F645" s="73"/>
      <c r="G645"/>
    </row>
    <row r="646" spans="6:7" x14ac:dyDescent="0.2">
      <c r="F646" s="73"/>
      <c r="G646"/>
    </row>
    <row r="647" spans="6:7" x14ac:dyDescent="0.2">
      <c r="F647" s="73"/>
      <c r="G647"/>
    </row>
    <row r="648" spans="6:7" x14ac:dyDescent="0.2">
      <c r="F648" s="73"/>
      <c r="G648"/>
    </row>
    <row r="649" spans="6:7" x14ac:dyDescent="0.2">
      <c r="F649" s="73"/>
      <c r="G649"/>
    </row>
    <row r="650" spans="6:7" x14ac:dyDescent="0.2">
      <c r="F650" s="73"/>
      <c r="G650"/>
    </row>
    <row r="651" spans="6:7" x14ac:dyDescent="0.2">
      <c r="F651" s="73"/>
      <c r="G651"/>
    </row>
    <row r="652" spans="6:7" x14ac:dyDescent="0.2">
      <c r="F652" s="73"/>
      <c r="G652"/>
    </row>
    <row r="653" spans="6:7" x14ac:dyDescent="0.2">
      <c r="F653" s="73"/>
      <c r="G653"/>
    </row>
    <row r="654" spans="6:7" x14ac:dyDescent="0.2">
      <c r="F654" s="73"/>
      <c r="G654"/>
    </row>
    <row r="655" spans="6:7" x14ac:dyDescent="0.2">
      <c r="F655" s="73"/>
      <c r="G655"/>
    </row>
    <row r="656" spans="6:7" x14ac:dyDescent="0.2">
      <c r="F656" s="73"/>
      <c r="G656"/>
    </row>
    <row r="657" spans="6:7" x14ac:dyDescent="0.2">
      <c r="F657" s="73"/>
      <c r="G657"/>
    </row>
    <row r="658" spans="6:7" x14ac:dyDescent="0.2">
      <c r="F658" s="73"/>
      <c r="G658"/>
    </row>
    <row r="659" spans="6:7" x14ac:dyDescent="0.2">
      <c r="F659" s="73"/>
      <c r="G659"/>
    </row>
    <row r="660" spans="6:7" x14ac:dyDescent="0.2">
      <c r="F660" s="73"/>
      <c r="G660"/>
    </row>
    <row r="661" spans="6:7" x14ac:dyDescent="0.2">
      <c r="F661" s="73"/>
      <c r="G661"/>
    </row>
    <row r="662" spans="6:7" x14ac:dyDescent="0.2">
      <c r="F662" s="73"/>
      <c r="G662"/>
    </row>
    <row r="663" spans="6:7" x14ac:dyDescent="0.2">
      <c r="F663" s="73"/>
      <c r="G663"/>
    </row>
    <row r="664" spans="6:7" x14ac:dyDescent="0.2">
      <c r="F664" s="73"/>
      <c r="G664"/>
    </row>
    <row r="665" spans="6:7" x14ac:dyDescent="0.2">
      <c r="F665" s="73"/>
      <c r="G665"/>
    </row>
    <row r="666" spans="6:7" x14ac:dyDescent="0.2">
      <c r="F666" s="73"/>
      <c r="G666"/>
    </row>
    <row r="667" spans="6:7" x14ac:dyDescent="0.2">
      <c r="F667" s="73"/>
      <c r="G667"/>
    </row>
    <row r="668" spans="6:7" x14ac:dyDescent="0.2">
      <c r="F668" s="73"/>
      <c r="G668"/>
    </row>
    <row r="669" spans="6:7" x14ac:dyDescent="0.2">
      <c r="F669" s="73"/>
      <c r="G669"/>
    </row>
    <row r="670" spans="6:7" x14ac:dyDescent="0.2">
      <c r="F670" s="73"/>
      <c r="G670"/>
    </row>
    <row r="671" spans="6:7" x14ac:dyDescent="0.2">
      <c r="F671" s="73"/>
      <c r="G671"/>
    </row>
    <row r="672" spans="6:7" x14ac:dyDescent="0.2">
      <c r="F672" s="73"/>
      <c r="G672"/>
    </row>
    <row r="673" spans="6:7" x14ac:dyDescent="0.2">
      <c r="F673" s="73"/>
      <c r="G673"/>
    </row>
    <row r="674" spans="6:7" x14ac:dyDescent="0.2">
      <c r="F674" s="73"/>
      <c r="G674"/>
    </row>
    <row r="675" spans="6:7" x14ac:dyDescent="0.2">
      <c r="F675" s="73"/>
      <c r="G675"/>
    </row>
    <row r="676" spans="6:7" x14ac:dyDescent="0.2">
      <c r="F676" s="73"/>
      <c r="G676"/>
    </row>
    <row r="677" spans="6:7" x14ac:dyDescent="0.2">
      <c r="F677" s="73"/>
      <c r="G677"/>
    </row>
    <row r="678" spans="6:7" x14ac:dyDescent="0.2">
      <c r="F678" s="73"/>
      <c r="G678"/>
    </row>
    <row r="679" spans="6:7" x14ac:dyDescent="0.2">
      <c r="F679" s="73"/>
      <c r="G679"/>
    </row>
    <row r="680" spans="6:7" x14ac:dyDescent="0.2">
      <c r="F680" s="73"/>
      <c r="G680"/>
    </row>
    <row r="681" spans="6:7" x14ac:dyDescent="0.2">
      <c r="F681" s="73"/>
      <c r="G681"/>
    </row>
    <row r="682" spans="6:7" x14ac:dyDescent="0.2">
      <c r="F682" s="73"/>
      <c r="G682"/>
    </row>
    <row r="683" spans="6:7" x14ac:dyDescent="0.2">
      <c r="F683" s="73"/>
      <c r="G683"/>
    </row>
    <row r="684" spans="6:7" x14ac:dyDescent="0.2">
      <c r="F684" s="73"/>
      <c r="G684"/>
    </row>
    <row r="685" spans="6:7" x14ac:dyDescent="0.2">
      <c r="F685" s="73"/>
      <c r="G685"/>
    </row>
    <row r="686" spans="6:7" x14ac:dyDescent="0.2">
      <c r="F686" s="73"/>
      <c r="G686"/>
    </row>
    <row r="687" spans="6:7" x14ac:dyDescent="0.2">
      <c r="F687" s="73"/>
      <c r="G687"/>
    </row>
    <row r="688" spans="6:7" x14ac:dyDescent="0.2">
      <c r="F688" s="73"/>
      <c r="G688"/>
    </row>
    <row r="689" spans="6:7" x14ac:dyDescent="0.2">
      <c r="F689" s="73"/>
      <c r="G689"/>
    </row>
    <row r="690" spans="6:7" x14ac:dyDescent="0.2">
      <c r="F690" s="73"/>
      <c r="G690"/>
    </row>
    <row r="691" spans="6:7" x14ac:dyDescent="0.2">
      <c r="F691" s="73"/>
      <c r="G691"/>
    </row>
    <row r="692" spans="6:7" x14ac:dyDescent="0.2">
      <c r="F692" s="73"/>
      <c r="G692"/>
    </row>
    <row r="693" spans="6:7" x14ac:dyDescent="0.2">
      <c r="F693" s="73"/>
      <c r="G693"/>
    </row>
    <row r="694" spans="6:7" x14ac:dyDescent="0.2">
      <c r="F694" s="73"/>
      <c r="G694"/>
    </row>
    <row r="695" spans="6:7" x14ac:dyDescent="0.2">
      <c r="F695" s="73"/>
      <c r="G695"/>
    </row>
    <row r="696" spans="6:7" x14ac:dyDescent="0.2">
      <c r="F696" s="73"/>
      <c r="G696"/>
    </row>
    <row r="697" spans="6:7" x14ac:dyDescent="0.2">
      <c r="F697" s="73"/>
      <c r="G697"/>
    </row>
    <row r="698" spans="6:7" x14ac:dyDescent="0.2">
      <c r="F698" s="73"/>
      <c r="G698"/>
    </row>
    <row r="699" spans="6:7" x14ac:dyDescent="0.2">
      <c r="F699" s="73"/>
      <c r="G699"/>
    </row>
    <row r="700" spans="6:7" x14ac:dyDescent="0.2">
      <c r="F700" s="73"/>
      <c r="G700"/>
    </row>
    <row r="701" spans="6:7" x14ac:dyDescent="0.2">
      <c r="F701" s="73"/>
      <c r="G701"/>
    </row>
    <row r="702" spans="6:7" x14ac:dyDescent="0.2">
      <c r="F702" s="73"/>
      <c r="G702"/>
    </row>
    <row r="703" spans="6:7" x14ac:dyDescent="0.2">
      <c r="F703" s="73"/>
      <c r="G703"/>
    </row>
    <row r="704" spans="6:7" x14ac:dyDescent="0.2">
      <c r="F704" s="73"/>
      <c r="G704"/>
    </row>
    <row r="705" spans="6:7" x14ac:dyDescent="0.2">
      <c r="F705" s="73"/>
      <c r="G705"/>
    </row>
    <row r="706" spans="6:7" x14ac:dyDescent="0.2">
      <c r="F706" s="73"/>
      <c r="G706"/>
    </row>
    <row r="707" spans="6:7" x14ac:dyDescent="0.2">
      <c r="F707" s="73"/>
      <c r="G707"/>
    </row>
    <row r="708" spans="6:7" x14ac:dyDescent="0.2">
      <c r="F708" s="73"/>
      <c r="G708"/>
    </row>
    <row r="709" spans="6:7" x14ac:dyDescent="0.2">
      <c r="F709" s="73"/>
      <c r="G709"/>
    </row>
    <row r="710" spans="6:7" x14ac:dyDescent="0.2">
      <c r="F710" s="73"/>
      <c r="G710"/>
    </row>
    <row r="711" spans="6:7" x14ac:dyDescent="0.2">
      <c r="F711" s="73"/>
      <c r="G711"/>
    </row>
    <row r="712" spans="6:7" x14ac:dyDescent="0.2">
      <c r="F712" s="73"/>
      <c r="G712"/>
    </row>
    <row r="713" spans="6:7" x14ac:dyDescent="0.2">
      <c r="F713" s="73"/>
      <c r="G713"/>
    </row>
    <row r="714" spans="6:7" x14ac:dyDescent="0.2">
      <c r="F714" s="73"/>
      <c r="G714"/>
    </row>
    <row r="715" spans="6:7" x14ac:dyDescent="0.2">
      <c r="F715" s="73"/>
      <c r="G715"/>
    </row>
    <row r="716" spans="6:7" x14ac:dyDescent="0.2">
      <c r="F716" s="73"/>
      <c r="G716"/>
    </row>
    <row r="717" spans="6:7" x14ac:dyDescent="0.2">
      <c r="F717" s="73"/>
      <c r="G717"/>
    </row>
    <row r="718" spans="6:7" x14ac:dyDescent="0.2">
      <c r="F718" s="73"/>
      <c r="G718"/>
    </row>
    <row r="719" spans="6:7" x14ac:dyDescent="0.2">
      <c r="F719" s="73"/>
      <c r="G719"/>
    </row>
    <row r="720" spans="6:7" x14ac:dyDescent="0.2">
      <c r="F720" s="73"/>
      <c r="G720"/>
    </row>
    <row r="721" spans="6:7" x14ac:dyDescent="0.2">
      <c r="F721" s="73"/>
      <c r="G721"/>
    </row>
    <row r="722" spans="6:7" x14ac:dyDescent="0.2">
      <c r="F722" s="73"/>
      <c r="G722"/>
    </row>
    <row r="723" spans="6:7" x14ac:dyDescent="0.2">
      <c r="F723" s="73"/>
      <c r="G723"/>
    </row>
    <row r="724" spans="6:7" x14ac:dyDescent="0.2">
      <c r="F724" s="73"/>
      <c r="G724"/>
    </row>
    <row r="725" spans="6:7" x14ac:dyDescent="0.2">
      <c r="F725" s="73"/>
      <c r="G725"/>
    </row>
    <row r="726" spans="6:7" x14ac:dyDescent="0.2">
      <c r="F726" s="73"/>
      <c r="G726"/>
    </row>
    <row r="727" spans="6:7" x14ac:dyDescent="0.2">
      <c r="F727" s="73"/>
      <c r="G727"/>
    </row>
    <row r="728" spans="6:7" x14ac:dyDescent="0.2">
      <c r="F728" s="73"/>
      <c r="G728"/>
    </row>
    <row r="729" spans="6:7" x14ac:dyDescent="0.2">
      <c r="F729" s="73"/>
      <c r="G729"/>
    </row>
    <row r="730" spans="6:7" x14ac:dyDescent="0.2">
      <c r="F730" s="73"/>
      <c r="G730"/>
    </row>
    <row r="731" spans="6:7" x14ac:dyDescent="0.2">
      <c r="F731" s="73"/>
      <c r="G731"/>
    </row>
    <row r="732" spans="6:7" x14ac:dyDescent="0.2">
      <c r="F732" s="73"/>
      <c r="G732"/>
    </row>
    <row r="733" spans="6:7" x14ac:dyDescent="0.2">
      <c r="F733" s="73"/>
      <c r="G733"/>
    </row>
    <row r="734" spans="6:7" x14ac:dyDescent="0.2">
      <c r="F734" s="73"/>
      <c r="G734"/>
    </row>
    <row r="735" spans="6:7" x14ac:dyDescent="0.2">
      <c r="F735" s="73"/>
      <c r="G735"/>
    </row>
    <row r="736" spans="6:7" x14ac:dyDescent="0.2">
      <c r="F736" s="73"/>
      <c r="G736"/>
    </row>
    <row r="737" spans="6:7" x14ac:dyDescent="0.2">
      <c r="F737" s="73"/>
      <c r="G737"/>
    </row>
    <row r="738" spans="6:7" x14ac:dyDescent="0.2">
      <c r="F738" s="73"/>
      <c r="G738"/>
    </row>
    <row r="739" spans="6:7" x14ac:dyDescent="0.2">
      <c r="F739" s="73"/>
      <c r="G739"/>
    </row>
    <row r="740" spans="6:7" x14ac:dyDescent="0.2">
      <c r="F740" s="73"/>
      <c r="G740"/>
    </row>
    <row r="741" spans="6:7" x14ac:dyDescent="0.2">
      <c r="F741" s="73"/>
      <c r="G741"/>
    </row>
    <row r="742" spans="6:7" x14ac:dyDescent="0.2">
      <c r="F742" s="73"/>
      <c r="G742"/>
    </row>
    <row r="743" spans="6:7" x14ac:dyDescent="0.2">
      <c r="F743" s="73"/>
      <c r="G743"/>
    </row>
    <row r="744" spans="6:7" x14ac:dyDescent="0.2">
      <c r="F744" s="73"/>
      <c r="G744"/>
    </row>
    <row r="745" spans="6:7" x14ac:dyDescent="0.2">
      <c r="F745" s="73"/>
      <c r="G745"/>
    </row>
    <row r="746" spans="6:7" x14ac:dyDescent="0.2">
      <c r="F746" s="73"/>
      <c r="G746"/>
    </row>
    <row r="747" spans="6:7" x14ac:dyDescent="0.2">
      <c r="F747" s="73"/>
      <c r="G747"/>
    </row>
    <row r="748" spans="6:7" x14ac:dyDescent="0.2">
      <c r="F748" s="73"/>
      <c r="G748"/>
    </row>
    <row r="749" spans="6:7" x14ac:dyDescent="0.2">
      <c r="F749" s="73"/>
      <c r="G749"/>
    </row>
    <row r="750" spans="6:7" x14ac:dyDescent="0.2">
      <c r="F750" s="73"/>
      <c r="G750"/>
    </row>
    <row r="751" spans="6:7" x14ac:dyDescent="0.2">
      <c r="F751" s="73"/>
      <c r="G751"/>
    </row>
    <row r="752" spans="6:7" x14ac:dyDescent="0.2">
      <c r="F752" s="73"/>
      <c r="G752"/>
    </row>
    <row r="753" spans="6:7" x14ac:dyDescent="0.2">
      <c r="F753" s="73"/>
      <c r="G753"/>
    </row>
    <row r="754" spans="6:7" x14ac:dyDescent="0.2">
      <c r="F754" s="73"/>
      <c r="G754"/>
    </row>
    <row r="755" spans="6:7" x14ac:dyDescent="0.2">
      <c r="F755" s="73"/>
      <c r="G755"/>
    </row>
    <row r="756" spans="6:7" x14ac:dyDescent="0.2">
      <c r="F756" s="73"/>
      <c r="G756"/>
    </row>
    <row r="757" spans="6:7" x14ac:dyDescent="0.2">
      <c r="F757" s="73"/>
      <c r="G757"/>
    </row>
    <row r="758" spans="6:7" x14ac:dyDescent="0.2">
      <c r="F758" s="73"/>
      <c r="G758"/>
    </row>
    <row r="759" spans="6:7" x14ac:dyDescent="0.2">
      <c r="F759" s="73"/>
      <c r="G759"/>
    </row>
    <row r="760" spans="6:7" x14ac:dyDescent="0.2">
      <c r="F760" s="73"/>
      <c r="G760"/>
    </row>
    <row r="761" spans="6:7" x14ac:dyDescent="0.2">
      <c r="F761" s="73"/>
      <c r="G761"/>
    </row>
    <row r="762" spans="6:7" x14ac:dyDescent="0.2">
      <c r="F762" s="73"/>
      <c r="G762"/>
    </row>
    <row r="763" spans="6:7" x14ac:dyDescent="0.2">
      <c r="F763" s="73"/>
      <c r="G763"/>
    </row>
    <row r="764" spans="6:7" x14ac:dyDescent="0.2">
      <c r="F764" s="73"/>
      <c r="G764"/>
    </row>
    <row r="765" spans="6:7" x14ac:dyDescent="0.2">
      <c r="F765" s="73"/>
      <c r="G765"/>
    </row>
    <row r="766" spans="6:7" x14ac:dyDescent="0.2">
      <c r="F766" s="73"/>
      <c r="G766"/>
    </row>
    <row r="767" spans="6:7" x14ac:dyDescent="0.2">
      <c r="F767" s="73"/>
      <c r="G767"/>
    </row>
    <row r="768" spans="6:7" x14ac:dyDescent="0.2">
      <c r="F768" s="73"/>
      <c r="G768"/>
    </row>
    <row r="769" spans="6:7" x14ac:dyDescent="0.2">
      <c r="F769" s="73"/>
      <c r="G769"/>
    </row>
    <row r="770" spans="6:7" x14ac:dyDescent="0.2">
      <c r="F770" s="73"/>
      <c r="G770"/>
    </row>
    <row r="771" spans="6:7" x14ac:dyDescent="0.2">
      <c r="F771" s="73"/>
      <c r="G771"/>
    </row>
    <row r="772" spans="6:7" x14ac:dyDescent="0.2">
      <c r="F772" s="73"/>
      <c r="G772"/>
    </row>
    <row r="773" spans="6:7" x14ac:dyDescent="0.2">
      <c r="F773" s="73"/>
      <c r="G773"/>
    </row>
    <row r="774" spans="6:7" x14ac:dyDescent="0.2">
      <c r="F774" s="73"/>
      <c r="G774"/>
    </row>
    <row r="775" spans="6:7" x14ac:dyDescent="0.2">
      <c r="F775" s="73"/>
      <c r="G775"/>
    </row>
    <row r="776" spans="6:7" x14ac:dyDescent="0.2">
      <c r="F776" s="73"/>
      <c r="G776"/>
    </row>
    <row r="777" spans="6:7" x14ac:dyDescent="0.2">
      <c r="F777" s="73"/>
      <c r="G777"/>
    </row>
    <row r="778" spans="6:7" x14ac:dyDescent="0.2">
      <c r="F778" s="73"/>
      <c r="G778"/>
    </row>
    <row r="779" spans="6:7" x14ac:dyDescent="0.2">
      <c r="F779" s="73"/>
      <c r="G779"/>
    </row>
    <row r="780" spans="6:7" x14ac:dyDescent="0.2">
      <c r="F780" s="73"/>
      <c r="G780"/>
    </row>
    <row r="781" spans="6:7" x14ac:dyDescent="0.2">
      <c r="F781" s="73"/>
      <c r="G781"/>
    </row>
    <row r="782" spans="6:7" x14ac:dyDescent="0.2">
      <c r="F782" s="73"/>
      <c r="G782"/>
    </row>
    <row r="783" spans="6:7" x14ac:dyDescent="0.2">
      <c r="F783" s="73"/>
      <c r="G783"/>
    </row>
    <row r="784" spans="6:7" x14ac:dyDescent="0.2">
      <c r="F784" s="73"/>
      <c r="G784"/>
    </row>
    <row r="785" spans="6:7" x14ac:dyDescent="0.2">
      <c r="F785" s="73"/>
      <c r="G785"/>
    </row>
    <row r="786" spans="6:7" x14ac:dyDescent="0.2">
      <c r="F786" s="73"/>
      <c r="G786"/>
    </row>
    <row r="787" spans="6:7" x14ac:dyDescent="0.2">
      <c r="F787" s="73"/>
      <c r="G787"/>
    </row>
    <row r="788" spans="6:7" x14ac:dyDescent="0.2">
      <c r="F788" s="73"/>
      <c r="G788"/>
    </row>
    <row r="789" spans="6:7" x14ac:dyDescent="0.2">
      <c r="F789" s="73"/>
      <c r="G789"/>
    </row>
    <row r="790" spans="6:7" x14ac:dyDescent="0.2">
      <c r="F790" s="73"/>
      <c r="G790"/>
    </row>
    <row r="791" spans="6:7" x14ac:dyDescent="0.2">
      <c r="F791" s="73"/>
      <c r="G791"/>
    </row>
    <row r="792" spans="6:7" x14ac:dyDescent="0.2">
      <c r="F792" s="73"/>
      <c r="G792"/>
    </row>
    <row r="793" spans="6:7" x14ac:dyDescent="0.2">
      <c r="F793" s="73"/>
      <c r="G793"/>
    </row>
    <row r="794" spans="6:7" x14ac:dyDescent="0.2">
      <c r="F794" s="73"/>
      <c r="G794"/>
    </row>
    <row r="795" spans="6:7" x14ac:dyDescent="0.2">
      <c r="F795" s="73"/>
      <c r="G795"/>
    </row>
    <row r="796" spans="6:7" x14ac:dyDescent="0.2">
      <c r="F796" s="73"/>
      <c r="G796"/>
    </row>
    <row r="797" spans="6:7" x14ac:dyDescent="0.2">
      <c r="F797" s="73"/>
      <c r="G797"/>
    </row>
    <row r="798" spans="6:7" x14ac:dyDescent="0.2">
      <c r="F798" s="73"/>
      <c r="G798"/>
    </row>
    <row r="799" spans="6:7" x14ac:dyDescent="0.2">
      <c r="F799" s="73"/>
      <c r="G799"/>
    </row>
    <row r="800" spans="6:7" x14ac:dyDescent="0.2">
      <c r="F800" s="73"/>
      <c r="G800"/>
    </row>
    <row r="801" spans="6:7" x14ac:dyDescent="0.2">
      <c r="F801" s="73"/>
      <c r="G801"/>
    </row>
    <row r="802" spans="6:7" x14ac:dyDescent="0.2">
      <c r="F802" s="73"/>
      <c r="G802"/>
    </row>
    <row r="803" spans="6:7" x14ac:dyDescent="0.2">
      <c r="F803" s="73"/>
      <c r="G803"/>
    </row>
    <row r="804" spans="6:7" x14ac:dyDescent="0.2">
      <c r="F804" s="73"/>
      <c r="G804"/>
    </row>
    <row r="805" spans="6:7" x14ac:dyDescent="0.2">
      <c r="F805" s="73"/>
      <c r="G805"/>
    </row>
    <row r="806" spans="6:7" x14ac:dyDescent="0.2">
      <c r="F806" s="73"/>
      <c r="G806"/>
    </row>
    <row r="807" spans="6:7" x14ac:dyDescent="0.2">
      <c r="F807" s="73"/>
      <c r="G807"/>
    </row>
    <row r="808" spans="6:7" x14ac:dyDescent="0.2">
      <c r="F808" s="73"/>
      <c r="G808"/>
    </row>
    <row r="809" spans="6:7" x14ac:dyDescent="0.2">
      <c r="F809" s="73"/>
      <c r="G809"/>
    </row>
    <row r="810" spans="6:7" x14ac:dyDescent="0.2">
      <c r="F810" s="73"/>
      <c r="G810"/>
    </row>
    <row r="811" spans="6:7" x14ac:dyDescent="0.2">
      <c r="F811" s="73"/>
      <c r="G811"/>
    </row>
    <row r="812" spans="6:7" x14ac:dyDescent="0.2">
      <c r="F812" s="73"/>
      <c r="G812"/>
    </row>
    <row r="813" spans="6:7" x14ac:dyDescent="0.2">
      <c r="F813" s="73"/>
      <c r="G813"/>
    </row>
    <row r="814" spans="6:7" x14ac:dyDescent="0.2">
      <c r="F814" s="73"/>
      <c r="G814"/>
    </row>
    <row r="815" spans="6:7" x14ac:dyDescent="0.2">
      <c r="F815" s="73"/>
      <c r="G815"/>
    </row>
    <row r="816" spans="6:7" x14ac:dyDescent="0.2">
      <c r="F816" s="73"/>
      <c r="G816"/>
    </row>
    <row r="817" spans="6:7" x14ac:dyDescent="0.2">
      <c r="F817" s="73"/>
      <c r="G817"/>
    </row>
    <row r="818" spans="6:7" x14ac:dyDescent="0.2">
      <c r="F818" s="73"/>
      <c r="G818"/>
    </row>
    <row r="819" spans="6:7" x14ac:dyDescent="0.2">
      <c r="F819" s="73"/>
      <c r="G819"/>
    </row>
    <row r="820" spans="6:7" x14ac:dyDescent="0.2">
      <c r="F820" s="73"/>
      <c r="G820"/>
    </row>
    <row r="821" spans="6:7" x14ac:dyDescent="0.2">
      <c r="F821" s="73"/>
      <c r="G821"/>
    </row>
    <row r="822" spans="6:7" x14ac:dyDescent="0.2">
      <c r="F822" s="73"/>
      <c r="G822"/>
    </row>
    <row r="823" spans="6:7" x14ac:dyDescent="0.2">
      <c r="F823" s="73"/>
      <c r="G823"/>
    </row>
    <row r="824" spans="6:7" x14ac:dyDescent="0.2">
      <c r="F824" s="73"/>
      <c r="G824"/>
    </row>
    <row r="825" spans="6:7" x14ac:dyDescent="0.2">
      <c r="F825" s="73"/>
      <c r="G825"/>
    </row>
    <row r="826" spans="6:7" x14ac:dyDescent="0.2">
      <c r="F826" s="73"/>
      <c r="G826"/>
    </row>
    <row r="827" spans="6:7" x14ac:dyDescent="0.2">
      <c r="F827" s="73"/>
      <c r="G827"/>
    </row>
    <row r="828" spans="6:7" x14ac:dyDescent="0.2">
      <c r="F828" s="73"/>
      <c r="G828"/>
    </row>
    <row r="829" spans="6:7" x14ac:dyDescent="0.2">
      <c r="F829" s="73"/>
      <c r="G829"/>
    </row>
    <row r="830" spans="6:7" x14ac:dyDescent="0.2">
      <c r="F830" s="73"/>
      <c r="G830"/>
    </row>
    <row r="831" spans="6:7" x14ac:dyDescent="0.2">
      <c r="F831" s="73"/>
      <c r="G831"/>
    </row>
    <row r="832" spans="6:7" x14ac:dyDescent="0.2">
      <c r="F832" s="73"/>
      <c r="G832"/>
    </row>
    <row r="833" spans="6:7" x14ac:dyDescent="0.2">
      <c r="F833" s="73"/>
      <c r="G833"/>
    </row>
    <row r="834" spans="6:7" x14ac:dyDescent="0.2">
      <c r="F834" s="73"/>
      <c r="G834"/>
    </row>
    <row r="835" spans="6:7" x14ac:dyDescent="0.2">
      <c r="F835" s="73"/>
      <c r="G835"/>
    </row>
    <row r="836" spans="6:7" x14ac:dyDescent="0.2">
      <c r="F836" s="73"/>
      <c r="G836"/>
    </row>
    <row r="837" spans="6:7" x14ac:dyDescent="0.2">
      <c r="F837" s="73"/>
      <c r="G837"/>
    </row>
    <row r="838" spans="6:7" x14ac:dyDescent="0.2">
      <c r="F838" s="73"/>
      <c r="G838"/>
    </row>
    <row r="839" spans="6:7" x14ac:dyDescent="0.2">
      <c r="F839" s="73"/>
      <c r="G839"/>
    </row>
    <row r="840" spans="6:7" x14ac:dyDescent="0.2">
      <c r="F840" s="73"/>
      <c r="G840"/>
    </row>
    <row r="841" spans="6:7" x14ac:dyDescent="0.2">
      <c r="F841" s="73"/>
      <c r="G841"/>
    </row>
    <row r="842" spans="6:7" x14ac:dyDescent="0.2">
      <c r="F842" s="73"/>
      <c r="G842"/>
    </row>
    <row r="843" spans="6:7" x14ac:dyDescent="0.2">
      <c r="F843" s="73"/>
      <c r="G843"/>
    </row>
    <row r="844" spans="6:7" x14ac:dyDescent="0.2">
      <c r="F844" s="73"/>
      <c r="G844"/>
    </row>
    <row r="845" spans="6:7" x14ac:dyDescent="0.2">
      <c r="F845" s="73"/>
      <c r="G845"/>
    </row>
    <row r="846" spans="6:7" x14ac:dyDescent="0.2">
      <c r="F846" s="73"/>
      <c r="G846"/>
    </row>
    <row r="847" spans="6:7" x14ac:dyDescent="0.2">
      <c r="F847" s="73"/>
      <c r="G847"/>
    </row>
    <row r="848" spans="6:7" x14ac:dyDescent="0.2">
      <c r="F848" s="73"/>
      <c r="G848"/>
    </row>
    <row r="849" spans="6:7" x14ac:dyDescent="0.2">
      <c r="F849" s="73"/>
      <c r="G849"/>
    </row>
    <row r="850" spans="6:7" x14ac:dyDescent="0.2">
      <c r="F850" s="73"/>
      <c r="G850"/>
    </row>
    <row r="851" spans="6:7" x14ac:dyDescent="0.2">
      <c r="F851" s="73"/>
      <c r="G851"/>
    </row>
    <row r="852" spans="6:7" x14ac:dyDescent="0.2">
      <c r="F852" s="73"/>
      <c r="G852"/>
    </row>
    <row r="853" spans="6:7" x14ac:dyDescent="0.2">
      <c r="F853" s="73"/>
      <c r="G853"/>
    </row>
    <row r="854" spans="6:7" x14ac:dyDescent="0.2">
      <c r="F854" s="73"/>
      <c r="G854"/>
    </row>
    <row r="855" spans="6:7" x14ac:dyDescent="0.2">
      <c r="F855" s="73"/>
      <c r="G855"/>
    </row>
    <row r="856" spans="6:7" x14ac:dyDescent="0.2">
      <c r="F856" s="73"/>
      <c r="G856"/>
    </row>
    <row r="857" spans="6:7" x14ac:dyDescent="0.2">
      <c r="F857" s="73"/>
      <c r="G857"/>
    </row>
    <row r="858" spans="6:7" x14ac:dyDescent="0.2">
      <c r="F858" s="73"/>
      <c r="G858"/>
    </row>
    <row r="859" spans="6:7" x14ac:dyDescent="0.2">
      <c r="F859" s="73"/>
      <c r="G859"/>
    </row>
    <row r="860" spans="6:7" x14ac:dyDescent="0.2">
      <c r="F860" s="73"/>
      <c r="G860"/>
    </row>
    <row r="861" spans="6:7" x14ac:dyDescent="0.2">
      <c r="F861" s="73"/>
      <c r="G861"/>
    </row>
    <row r="862" spans="6:7" x14ac:dyDescent="0.2">
      <c r="F862" s="73"/>
      <c r="G862"/>
    </row>
    <row r="863" spans="6:7" x14ac:dyDescent="0.2">
      <c r="F863" s="73"/>
      <c r="G863"/>
    </row>
    <row r="864" spans="6:7" x14ac:dyDescent="0.2">
      <c r="F864" s="73"/>
      <c r="G864"/>
    </row>
    <row r="865" spans="6:7" x14ac:dyDescent="0.2">
      <c r="F865" s="73"/>
      <c r="G865"/>
    </row>
    <row r="866" spans="6:7" x14ac:dyDescent="0.2">
      <c r="F866" s="73"/>
      <c r="G866"/>
    </row>
    <row r="867" spans="6:7" x14ac:dyDescent="0.2">
      <c r="F867" s="73"/>
      <c r="G867"/>
    </row>
    <row r="868" spans="6:7" x14ac:dyDescent="0.2">
      <c r="F868" s="73"/>
      <c r="G868"/>
    </row>
    <row r="869" spans="6:7" x14ac:dyDescent="0.2">
      <c r="F869" s="73"/>
      <c r="G869"/>
    </row>
    <row r="870" spans="6:7" x14ac:dyDescent="0.2">
      <c r="F870" s="73"/>
      <c r="G870"/>
    </row>
    <row r="871" spans="6:7" x14ac:dyDescent="0.2">
      <c r="F871" s="73"/>
      <c r="G871"/>
    </row>
    <row r="872" spans="6:7" x14ac:dyDescent="0.2">
      <c r="F872" s="73"/>
      <c r="G872"/>
    </row>
    <row r="873" spans="6:7" x14ac:dyDescent="0.2">
      <c r="F873" s="73"/>
      <c r="G873"/>
    </row>
    <row r="874" spans="6:7" x14ac:dyDescent="0.2">
      <c r="F874" s="73"/>
      <c r="G874"/>
    </row>
    <row r="875" spans="6:7" x14ac:dyDescent="0.2">
      <c r="F875" s="73"/>
      <c r="G875"/>
    </row>
    <row r="876" spans="6:7" x14ac:dyDescent="0.2">
      <c r="F876" s="73"/>
      <c r="G876"/>
    </row>
    <row r="877" spans="6:7" x14ac:dyDescent="0.2">
      <c r="F877" s="73"/>
      <c r="G877"/>
    </row>
    <row r="878" spans="6:7" x14ac:dyDescent="0.2">
      <c r="F878" s="73"/>
      <c r="G878"/>
    </row>
    <row r="879" spans="6:7" x14ac:dyDescent="0.2">
      <c r="F879" s="73"/>
      <c r="G879"/>
    </row>
    <row r="880" spans="6:7" x14ac:dyDescent="0.2">
      <c r="F880" s="73"/>
      <c r="G880"/>
    </row>
    <row r="881" spans="6:7" x14ac:dyDescent="0.2">
      <c r="F881" s="73"/>
      <c r="G881"/>
    </row>
    <row r="882" spans="6:7" x14ac:dyDescent="0.2">
      <c r="F882" s="73"/>
      <c r="G882"/>
    </row>
    <row r="883" spans="6:7" x14ac:dyDescent="0.2">
      <c r="F883" s="73"/>
      <c r="G883"/>
    </row>
    <row r="884" spans="6:7" x14ac:dyDescent="0.2">
      <c r="F884" s="73"/>
      <c r="G884"/>
    </row>
    <row r="885" spans="6:7" x14ac:dyDescent="0.2">
      <c r="F885" s="73"/>
      <c r="G885"/>
    </row>
    <row r="886" spans="6:7" x14ac:dyDescent="0.2">
      <c r="F886" s="73"/>
      <c r="G886"/>
    </row>
    <row r="887" spans="6:7" x14ac:dyDescent="0.2">
      <c r="F887" s="73"/>
      <c r="G887"/>
    </row>
    <row r="888" spans="6:7" x14ac:dyDescent="0.2">
      <c r="F888" s="73"/>
      <c r="G888"/>
    </row>
    <row r="889" spans="6:7" x14ac:dyDescent="0.2">
      <c r="F889" s="73"/>
      <c r="G889"/>
    </row>
    <row r="890" spans="6:7" x14ac:dyDescent="0.2">
      <c r="F890" s="73"/>
      <c r="G890"/>
    </row>
    <row r="891" spans="6:7" x14ac:dyDescent="0.2">
      <c r="F891" s="73"/>
      <c r="G891"/>
    </row>
    <row r="892" spans="6:7" x14ac:dyDescent="0.2">
      <c r="F892" s="73"/>
      <c r="G892"/>
    </row>
    <row r="893" spans="6:7" x14ac:dyDescent="0.2">
      <c r="F893" s="73"/>
      <c r="G893"/>
    </row>
    <row r="894" spans="6:7" x14ac:dyDescent="0.2">
      <c r="F894" s="73"/>
      <c r="G894"/>
    </row>
    <row r="895" spans="6:7" x14ac:dyDescent="0.2">
      <c r="F895" s="73"/>
      <c r="G895"/>
    </row>
    <row r="896" spans="6:7" x14ac:dyDescent="0.2">
      <c r="F896" s="73"/>
      <c r="G896"/>
    </row>
    <row r="897" spans="6:7" x14ac:dyDescent="0.2">
      <c r="F897" s="73"/>
      <c r="G897"/>
    </row>
    <row r="898" spans="6:7" x14ac:dyDescent="0.2">
      <c r="F898" s="73"/>
      <c r="G898"/>
    </row>
    <row r="899" spans="6:7" x14ac:dyDescent="0.2">
      <c r="F899" s="73"/>
      <c r="G899"/>
    </row>
    <row r="900" spans="6:7" x14ac:dyDescent="0.2">
      <c r="F900" s="73"/>
      <c r="G900"/>
    </row>
    <row r="901" spans="6:7" x14ac:dyDescent="0.2">
      <c r="F901" s="73"/>
      <c r="G901"/>
    </row>
  </sheetData>
  <sheetProtection selectLockedCells="1" selectUnlockedCells="1"/>
  <pageMargins left="0.70866141732283472" right="0.70866141732283472" top="0.15748031496062992" bottom="0.39370078740157483" header="0.31496062992125984" footer="0"/>
  <pageSetup paperSize="9" scale="88" firstPageNumber="0" fitToHeight="0"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F129"/>
  <sheetViews>
    <sheetView showGridLines="0" zoomScaleNormal="100" workbookViewId="0">
      <selection activeCell="G17" sqref="G17"/>
    </sheetView>
  </sheetViews>
  <sheetFormatPr defaultRowHeight="12.75" x14ac:dyDescent="0.2"/>
  <cols>
    <col min="2" max="3" width="20.28515625" customWidth="1"/>
    <col min="4" max="4" width="13.28515625" customWidth="1"/>
    <col min="5" max="5" width="8.28515625" customWidth="1"/>
    <col min="6" max="6" width="12" style="4" customWidth="1"/>
    <col min="7" max="9" width="12" customWidth="1"/>
    <col min="10" max="172" width="12" bestFit="1" customWidth="1"/>
    <col min="173" max="173" width="5" customWidth="1"/>
  </cols>
  <sheetData>
    <row r="3" spans="2:6" x14ac:dyDescent="0.2">
      <c r="B3" s="22" t="s">
        <v>0</v>
      </c>
      <c r="C3" t="s">
        <v>764</v>
      </c>
    </row>
    <row r="4" spans="2:6" x14ac:dyDescent="0.2">
      <c r="B4" s="22" t="s">
        <v>6</v>
      </c>
      <c r="C4" t="s">
        <v>764</v>
      </c>
      <c r="F4"/>
    </row>
    <row r="5" spans="2:6" x14ac:dyDescent="0.2">
      <c r="F5"/>
    </row>
    <row r="6" spans="2:6" x14ac:dyDescent="0.2">
      <c r="D6" s="22" t="s">
        <v>440</v>
      </c>
      <c r="E6" s="4"/>
      <c r="F6"/>
    </row>
    <row r="7" spans="2:6" x14ac:dyDescent="0.2">
      <c r="B7" s="22" t="s">
        <v>9</v>
      </c>
      <c r="C7" s="22" t="s">
        <v>10</v>
      </c>
      <c r="D7" t="s">
        <v>439</v>
      </c>
      <c r="E7" s="4" t="s">
        <v>654</v>
      </c>
      <c r="F7"/>
    </row>
    <row r="8" spans="2:6" x14ac:dyDescent="0.2">
      <c r="B8" t="s">
        <v>17</v>
      </c>
      <c r="D8" s="31">
        <v>28817.508571586935</v>
      </c>
      <c r="E8" s="76">
        <v>0.66220492664881569</v>
      </c>
      <c r="F8"/>
    </row>
    <row r="9" spans="2:6" x14ac:dyDescent="0.2">
      <c r="C9" t="s">
        <v>207</v>
      </c>
      <c r="D9" s="31">
        <v>708.85</v>
      </c>
      <c r="E9" s="76">
        <v>2.4597893264752996E-2</v>
      </c>
      <c r="F9"/>
    </row>
    <row r="10" spans="2:6" x14ac:dyDescent="0.2">
      <c r="C10" t="s">
        <v>110</v>
      </c>
      <c r="D10" s="31">
        <v>1804.9363929832036</v>
      </c>
      <c r="E10" s="76">
        <v>6.2633325448640906E-2</v>
      </c>
      <c r="F10"/>
    </row>
    <row r="11" spans="2:6" x14ac:dyDescent="0.2">
      <c r="C11" t="s">
        <v>70</v>
      </c>
      <c r="D11" s="31">
        <v>4327.6000000000004</v>
      </c>
      <c r="E11" s="76">
        <v>0.15017259348599149</v>
      </c>
      <c r="F11"/>
    </row>
    <row r="12" spans="2:6" x14ac:dyDescent="0.2">
      <c r="C12" t="s">
        <v>446</v>
      </c>
      <c r="D12" s="31">
        <v>409.85</v>
      </c>
      <c r="E12" s="76">
        <v>1.4222256548718368E-2</v>
      </c>
      <c r="F12"/>
    </row>
    <row r="13" spans="2:6" x14ac:dyDescent="0.2">
      <c r="C13" t="s">
        <v>169</v>
      </c>
      <c r="D13" s="31">
        <v>2082.729813760443</v>
      </c>
      <c r="E13" s="76">
        <v>7.2273069984056235E-2</v>
      </c>
      <c r="F13"/>
    </row>
    <row r="14" spans="2:6" x14ac:dyDescent="0.2">
      <c r="C14" t="s">
        <v>92</v>
      </c>
      <c r="D14" s="31">
        <v>394.59</v>
      </c>
      <c r="E14" s="76">
        <v>1.3692717363813054E-2</v>
      </c>
      <c r="F14"/>
    </row>
    <row r="15" spans="2:6" x14ac:dyDescent="0.2">
      <c r="C15" t="s">
        <v>84</v>
      </c>
      <c r="D15" s="31">
        <v>2987.5</v>
      </c>
      <c r="E15" s="76">
        <v>0.10366961434499482</v>
      </c>
      <c r="F15"/>
    </row>
    <row r="16" spans="2:6" x14ac:dyDescent="0.2">
      <c r="C16" t="s">
        <v>18</v>
      </c>
      <c r="D16" s="31">
        <v>9054.1999999999989</v>
      </c>
      <c r="E16" s="76">
        <v>0.31419093630207595</v>
      </c>
      <c r="F16"/>
    </row>
    <row r="17" spans="2:6" x14ac:dyDescent="0.2">
      <c r="C17" t="s">
        <v>393</v>
      </c>
      <c r="D17" s="31">
        <v>1203.25</v>
      </c>
      <c r="E17" s="76">
        <v>4.1754130028657743E-2</v>
      </c>
      <c r="F17"/>
    </row>
    <row r="18" spans="2:6" x14ac:dyDescent="0.2">
      <c r="C18" t="s">
        <v>454</v>
      </c>
      <c r="D18" s="31">
        <v>2210.5</v>
      </c>
      <c r="E18" s="76">
        <v>7.6706839333761018E-2</v>
      </c>
      <c r="F18"/>
    </row>
    <row r="19" spans="2:6" x14ac:dyDescent="0.2">
      <c r="C19" t="s">
        <v>191</v>
      </c>
      <c r="D19" s="31">
        <v>3633.5023648432925</v>
      </c>
      <c r="E19" s="76">
        <v>0.12608662389453751</v>
      </c>
      <c r="F19"/>
    </row>
    <row r="20" spans="2:6" x14ac:dyDescent="0.2">
      <c r="D20" s="31"/>
      <c r="E20" s="76"/>
      <c r="F20"/>
    </row>
    <row r="21" spans="2:6" x14ac:dyDescent="0.2">
      <c r="B21" t="s">
        <v>25</v>
      </c>
      <c r="D21" s="31">
        <v>14700</v>
      </c>
      <c r="E21" s="76">
        <v>0.33779507335118431</v>
      </c>
      <c r="F21"/>
    </row>
    <row r="22" spans="2:6" x14ac:dyDescent="0.2">
      <c r="C22" t="s">
        <v>25</v>
      </c>
      <c r="D22" s="31">
        <v>14700</v>
      </c>
      <c r="E22" s="76">
        <v>1</v>
      </c>
      <c r="F22"/>
    </row>
    <row r="23" spans="2:6" x14ac:dyDescent="0.2">
      <c r="D23" s="31"/>
      <c r="E23" s="76"/>
      <c r="F23"/>
    </row>
    <row r="24" spans="2:6" x14ac:dyDescent="0.2">
      <c r="B24" t="s">
        <v>16</v>
      </c>
      <c r="D24" s="31">
        <v>43517.508571586935</v>
      </c>
      <c r="E24" s="76">
        <v>1</v>
      </c>
      <c r="F24"/>
    </row>
    <row r="25" spans="2:6" x14ac:dyDescent="0.2">
      <c r="F25"/>
    </row>
    <row r="26" spans="2:6" x14ac:dyDescent="0.2">
      <c r="F26"/>
    </row>
    <row r="27" spans="2:6" x14ac:dyDescent="0.2">
      <c r="F27"/>
    </row>
    <row r="28" spans="2:6" x14ac:dyDescent="0.2">
      <c r="F28"/>
    </row>
    <row r="29" spans="2:6" x14ac:dyDescent="0.2">
      <c r="F29"/>
    </row>
    <row r="30" spans="2:6" x14ac:dyDescent="0.2">
      <c r="F30"/>
    </row>
    <row r="31" spans="2:6" x14ac:dyDescent="0.2">
      <c r="F31"/>
    </row>
    <row r="32" spans="2:6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/>
    </row>
    <row r="118" spans="6:6" x14ac:dyDescent="0.2">
      <c r="F118"/>
    </row>
    <row r="119" spans="6:6" x14ac:dyDescent="0.2">
      <c r="F119"/>
    </row>
    <row r="120" spans="6:6" x14ac:dyDescent="0.2">
      <c r="F120"/>
    </row>
    <row r="121" spans="6:6" x14ac:dyDescent="0.2">
      <c r="F121"/>
    </row>
    <row r="122" spans="6:6" x14ac:dyDescent="0.2">
      <c r="F122"/>
    </row>
    <row r="123" spans="6:6" x14ac:dyDescent="0.2">
      <c r="F123"/>
    </row>
    <row r="124" spans="6:6" x14ac:dyDescent="0.2">
      <c r="F124"/>
    </row>
    <row r="125" spans="6:6" x14ac:dyDescent="0.2">
      <c r="F125"/>
    </row>
    <row r="126" spans="6:6" x14ac:dyDescent="0.2">
      <c r="F126"/>
    </row>
    <row r="127" spans="6:6" x14ac:dyDescent="0.2">
      <c r="F127"/>
    </row>
    <row r="128" spans="6:6" x14ac:dyDescent="0.2">
      <c r="F128"/>
    </row>
    <row r="129" spans="6:6" x14ac:dyDescent="0.2">
      <c r="F129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B2:C20"/>
  <sheetViews>
    <sheetView showGridLines="0" workbookViewId="0">
      <selection activeCell="C24" sqref="C24"/>
    </sheetView>
  </sheetViews>
  <sheetFormatPr defaultRowHeight="12.75" x14ac:dyDescent="0.2"/>
  <cols>
    <col min="2" max="2" width="13.85546875" bestFit="1" customWidth="1"/>
    <col min="3" max="3" width="13.28515625" bestFit="1" customWidth="1"/>
    <col min="4" max="4" width="12.42578125" customWidth="1"/>
    <col min="5" max="5" width="12.7109375" customWidth="1"/>
    <col min="6" max="172" width="12" bestFit="1" customWidth="1"/>
    <col min="173" max="173" width="5.5703125" bestFit="1" customWidth="1"/>
  </cols>
  <sheetData>
    <row r="2" spans="2:3" x14ac:dyDescent="0.2">
      <c r="B2" s="22" t="s">
        <v>0</v>
      </c>
      <c r="C2" t="s">
        <v>764</v>
      </c>
    </row>
    <row r="3" spans="2:3" x14ac:dyDescent="0.2">
      <c r="B3" s="22" t="s">
        <v>359</v>
      </c>
      <c r="C3" t="s">
        <v>764</v>
      </c>
    </row>
    <row r="5" spans="2:3" x14ac:dyDescent="0.2">
      <c r="B5" s="22" t="s">
        <v>439</v>
      </c>
    </row>
    <row r="6" spans="2:3" x14ac:dyDescent="0.2">
      <c r="B6" s="22" t="s">
        <v>8</v>
      </c>
      <c r="C6" t="s">
        <v>16</v>
      </c>
    </row>
    <row r="7" spans="2:3" x14ac:dyDescent="0.2">
      <c r="B7" t="s">
        <v>51</v>
      </c>
      <c r="C7" s="84">
        <v>17525</v>
      </c>
    </row>
    <row r="8" spans="2:3" x14ac:dyDescent="0.2">
      <c r="B8" t="s">
        <v>58</v>
      </c>
      <c r="C8" s="84">
        <v>1594</v>
      </c>
    </row>
    <row r="9" spans="2:3" x14ac:dyDescent="0.2">
      <c r="B9" t="s">
        <v>52</v>
      </c>
      <c r="C9" s="84">
        <v>81.650000000000006</v>
      </c>
    </row>
    <row r="10" spans="2:3" x14ac:dyDescent="0.2">
      <c r="B10" t="s">
        <v>28</v>
      </c>
      <c r="C10" s="84">
        <v>13563.3</v>
      </c>
    </row>
    <row r="11" spans="2:3" x14ac:dyDescent="0.2">
      <c r="B11" t="s">
        <v>153</v>
      </c>
      <c r="C11" s="84">
        <v>15607.128571586931</v>
      </c>
    </row>
    <row r="12" spans="2:3" x14ac:dyDescent="0.2">
      <c r="B12" t="s">
        <v>73</v>
      </c>
      <c r="C12" s="84">
        <v>5942.9100000000008</v>
      </c>
    </row>
    <row r="13" spans="2:3" x14ac:dyDescent="0.2">
      <c r="B13" t="s">
        <v>336</v>
      </c>
      <c r="C13" s="84">
        <v>3227.8399999999992</v>
      </c>
    </row>
    <row r="14" spans="2:3" x14ac:dyDescent="0.2">
      <c r="B14" t="s">
        <v>438</v>
      </c>
      <c r="C14" s="84">
        <v>1075.0999999999999</v>
      </c>
    </row>
    <row r="15" spans="2:3" x14ac:dyDescent="0.2">
      <c r="B15" t="s">
        <v>505</v>
      </c>
      <c r="C15" s="84">
        <v>1710.1899999999998</v>
      </c>
    </row>
    <row r="16" spans="2:3" x14ac:dyDescent="0.2">
      <c r="B16" t="s">
        <v>515</v>
      </c>
      <c r="C16" s="84">
        <v>2622.5699999999997</v>
      </c>
    </row>
    <row r="17" spans="2:3" x14ac:dyDescent="0.2">
      <c r="B17" t="s">
        <v>589</v>
      </c>
      <c r="C17" s="84">
        <v>999.75</v>
      </c>
    </row>
    <row r="18" spans="2:3" x14ac:dyDescent="0.2">
      <c r="B18" t="s">
        <v>590</v>
      </c>
      <c r="C18" s="84">
        <v>525</v>
      </c>
    </row>
    <row r="19" spans="2:3" x14ac:dyDescent="0.2">
      <c r="B19" t="s">
        <v>746</v>
      </c>
      <c r="C19" s="84">
        <v>44.91</v>
      </c>
    </row>
    <row r="20" spans="2:3" x14ac:dyDescent="0.2">
      <c r="B20" t="s">
        <v>16</v>
      </c>
      <c r="C20" s="84">
        <v>64519.348571586932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B2:G774"/>
  <sheetViews>
    <sheetView showGridLines="0" topLeftCell="E1" workbookViewId="0">
      <selection activeCell="D10" sqref="D10"/>
    </sheetView>
  </sheetViews>
  <sheetFormatPr defaultRowHeight="12.75" x14ac:dyDescent="0.2"/>
  <cols>
    <col min="2" max="2" width="9.85546875" customWidth="1"/>
    <col min="3" max="3" width="14.7109375" customWidth="1"/>
    <col min="4" max="5" width="21.140625" customWidth="1"/>
    <col min="6" max="6" width="21.140625" bestFit="1" customWidth="1"/>
    <col min="7" max="7" width="13.28515625" customWidth="1"/>
    <col min="8" max="8" width="12" customWidth="1"/>
    <col min="9" max="176" width="12" bestFit="1" customWidth="1"/>
    <col min="177" max="177" width="5" customWidth="1"/>
  </cols>
  <sheetData>
    <row r="2" spans="2:7" x14ac:dyDescent="0.2">
      <c r="B2" s="22" t="s">
        <v>0</v>
      </c>
      <c r="C2" t="s">
        <v>284</v>
      </c>
    </row>
    <row r="3" spans="2:7" x14ac:dyDescent="0.2">
      <c r="B3" s="22" t="s">
        <v>11</v>
      </c>
      <c r="C3" t="s">
        <v>284</v>
      </c>
    </row>
    <row r="5" spans="2:7" x14ac:dyDescent="0.2">
      <c r="B5" s="22" t="s">
        <v>439</v>
      </c>
    </row>
    <row r="6" spans="2:7" x14ac:dyDescent="0.2">
      <c r="B6" s="22" t="s">
        <v>5</v>
      </c>
      <c r="C6" s="22" t="s">
        <v>342</v>
      </c>
      <c r="D6" s="66" t="s">
        <v>4</v>
      </c>
      <c r="E6" s="22" t="s">
        <v>9</v>
      </c>
      <c r="F6" s="22" t="s">
        <v>359</v>
      </c>
      <c r="G6" t="s">
        <v>16</v>
      </c>
    </row>
    <row r="7" spans="2:7" x14ac:dyDescent="0.2">
      <c r="B7" t="s">
        <v>51</v>
      </c>
      <c r="G7" s="31">
        <v>17525</v>
      </c>
    </row>
    <row r="8" spans="2:7" x14ac:dyDescent="0.2">
      <c r="C8" t="s">
        <v>285</v>
      </c>
      <c r="D8" s="32">
        <v>41382</v>
      </c>
      <c r="G8" s="31">
        <v>17000</v>
      </c>
    </row>
    <row r="9" spans="2:7" x14ac:dyDescent="0.2">
      <c r="E9" t="s">
        <v>75</v>
      </c>
      <c r="G9" s="31">
        <v>17000</v>
      </c>
    </row>
    <row r="10" spans="2:7" x14ac:dyDescent="0.2">
      <c r="F10" t="s">
        <v>76</v>
      </c>
      <c r="G10" s="31">
        <v>17000</v>
      </c>
    </row>
    <row r="11" spans="2:7" x14ac:dyDescent="0.2">
      <c r="G11" s="31"/>
    </row>
    <row r="12" spans="2:7" x14ac:dyDescent="0.2">
      <c r="D12" s="32">
        <v>41390</v>
      </c>
      <c r="G12" s="31">
        <v>525</v>
      </c>
    </row>
    <row r="13" spans="2:7" x14ac:dyDescent="0.2">
      <c r="E13" t="s">
        <v>26</v>
      </c>
      <c r="G13" s="31">
        <v>525</v>
      </c>
    </row>
    <row r="14" spans="2:7" x14ac:dyDescent="0.2">
      <c r="F14" t="s">
        <v>55</v>
      </c>
      <c r="G14" s="31">
        <v>525</v>
      </c>
    </row>
    <row r="15" spans="2:7" x14ac:dyDescent="0.2">
      <c r="G15" s="31"/>
    </row>
    <row r="16" spans="2:7" x14ac:dyDescent="0.2">
      <c r="C16" t="s">
        <v>736</v>
      </c>
      <c r="G16" s="31">
        <v>17525</v>
      </c>
    </row>
    <row r="17" spans="2:7" x14ac:dyDescent="0.2">
      <c r="G17" s="31"/>
    </row>
    <row r="18" spans="2:7" x14ac:dyDescent="0.2">
      <c r="B18" t="s">
        <v>58</v>
      </c>
      <c r="G18" s="31">
        <v>1594</v>
      </c>
    </row>
    <row r="19" spans="2:7" x14ac:dyDescent="0.2">
      <c r="C19" t="s">
        <v>285</v>
      </c>
      <c r="D19" s="32">
        <v>41409</v>
      </c>
      <c r="G19" s="31">
        <v>1100</v>
      </c>
    </row>
    <row r="20" spans="2:7" x14ac:dyDescent="0.2">
      <c r="E20" t="s">
        <v>26</v>
      </c>
      <c r="G20" s="31">
        <v>1100</v>
      </c>
    </row>
    <row r="21" spans="2:7" x14ac:dyDescent="0.2">
      <c r="F21" t="s">
        <v>43</v>
      </c>
      <c r="G21" s="31">
        <v>1100</v>
      </c>
    </row>
    <row r="22" spans="2:7" x14ac:dyDescent="0.2">
      <c r="G22" s="31"/>
    </row>
    <row r="23" spans="2:7" x14ac:dyDescent="0.2">
      <c r="D23" s="32">
        <v>41421</v>
      </c>
      <c r="G23" s="31">
        <v>494</v>
      </c>
    </row>
    <row r="24" spans="2:7" x14ac:dyDescent="0.2">
      <c r="E24" t="s">
        <v>26</v>
      </c>
      <c r="G24" s="31">
        <v>494</v>
      </c>
    </row>
    <row r="25" spans="2:7" x14ac:dyDescent="0.2">
      <c r="F25" t="s">
        <v>57</v>
      </c>
      <c r="G25" s="31">
        <v>494</v>
      </c>
    </row>
    <row r="26" spans="2:7" x14ac:dyDescent="0.2">
      <c r="G26" s="31"/>
    </row>
    <row r="27" spans="2:7" x14ac:dyDescent="0.2">
      <c r="C27" t="s">
        <v>736</v>
      </c>
      <c r="G27" s="31">
        <v>1594</v>
      </c>
    </row>
    <row r="28" spans="2:7" x14ac:dyDescent="0.2">
      <c r="G28" s="31"/>
    </row>
    <row r="29" spans="2:7" x14ac:dyDescent="0.2">
      <c r="B29" t="s">
        <v>52</v>
      </c>
      <c r="G29" s="31">
        <v>81.650000000000006</v>
      </c>
    </row>
    <row r="30" spans="2:7" x14ac:dyDescent="0.2">
      <c r="C30" t="s">
        <v>285</v>
      </c>
      <c r="D30" s="32">
        <v>41436</v>
      </c>
      <c r="G30" s="31">
        <v>81.650000000000006</v>
      </c>
    </row>
    <row r="31" spans="2:7" x14ac:dyDescent="0.2">
      <c r="E31" t="s">
        <v>26</v>
      </c>
      <c r="G31" s="31">
        <v>81.650000000000006</v>
      </c>
    </row>
    <row r="32" spans="2:7" x14ac:dyDescent="0.2">
      <c r="F32" t="s">
        <v>48</v>
      </c>
      <c r="G32" s="31">
        <v>81.650000000000006</v>
      </c>
    </row>
    <row r="33" spans="2:7" x14ac:dyDescent="0.2">
      <c r="G33" s="31"/>
    </row>
    <row r="34" spans="2:7" x14ac:dyDescent="0.2">
      <c r="C34" t="s">
        <v>736</v>
      </c>
      <c r="G34" s="31">
        <v>81.650000000000006</v>
      </c>
    </row>
    <row r="35" spans="2:7" x14ac:dyDescent="0.2">
      <c r="G35" s="31"/>
    </row>
    <row r="36" spans="2:7" x14ac:dyDescent="0.2">
      <c r="B36" t="s">
        <v>28</v>
      </c>
      <c r="G36" s="31">
        <v>13668.300000000001</v>
      </c>
    </row>
    <row r="37" spans="2:7" x14ac:dyDescent="0.2">
      <c r="C37" t="s">
        <v>285</v>
      </c>
      <c r="D37" s="26">
        <v>41467</v>
      </c>
      <c r="G37" s="31">
        <v>5157.5</v>
      </c>
    </row>
    <row r="38" spans="2:7" x14ac:dyDescent="0.2">
      <c r="D38" s="4"/>
      <c r="E38" t="s">
        <v>25</v>
      </c>
      <c r="G38" s="31">
        <v>1000</v>
      </c>
    </row>
    <row r="39" spans="2:7" x14ac:dyDescent="0.2">
      <c r="D39" s="4"/>
      <c r="F39" t="s">
        <v>30</v>
      </c>
      <c r="G39" s="31">
        <v>1000</v>
      </c>
    </row>
    <row r="40" spans="2:7" x14ac:dyDescent="0.2">
      <c r="D40" s="4"/>
      <c r="E40" t="s">
        <v>17</v>
      </c>
      <c r="G40" s="31">
        <v>4157.5</v>
      </c>
    </row>
    <row r="41" spans="2:7" x14ac:dyDescent="0.2">
      <c r="D41" s="4"/>
      <c r="F41" t="s">
        <v>21</v>
      </c>
      <c r="G41" s="31">
        <v>300</v>
      </c>
    </row>
    <row r="42" spans="2:7" x14ac:dyDescent="0.2">
      <c r="D42" s="4"/>
      <c r="F42" t="s">
        <v>37</v>
      </c>
      <c r="G42" s="31">
        <v>400</v>
      </c>
    </row>
    <row r="43" spans="2:7" x14ac:dyDescent="0.2">
      <c r="D43" s="4"/>
      <c r="F43" t="s">
        <v>624</v>
      </c>
      <c r="G43" s="31">
        <v>3100</v>
      </c>
    </row>
    <row r="44" spans="2:7" x14ac:dyDescent="0.2">
      <c r="D44" s="4"/>
      <c r="F44" t="s">
        <v>626</v>
      </c>
      <c r="G44" s="31">
        <v>357.5</v>
      </c>
    </row>
    <row r="45" spans="2:7" x14ac:dyDescent="0.2">
      <c r="G45" s="31"/>
    </row>
    <row r="46" spans="2:7" x14ac:dyDescent="0.2">
      <c r="D46" s="32">
        <v>41471</v>
      </c>
      <c r="G46" s="31">
        <v>1923.6699999999998</v>
      </c>
    </row>
    <row r="47" spans="2:7" x14ac:dyDescent="0.2">
      <c r="E47" t="s">
        <v>17</v>
      </c>
      <c r="G47" s="31">
        <v>1923.6699999999998</v>
      </c>
    </row>
    <row r="48" spans="2:7" x14ac:dyDescent="0.2">
      <c r="F48" t="s">
        <v>60</v>
      </c>
      <c r="G48" s="31">
        <v>105</v>
      </c>
    </row>
    <row r="49" spans="4:7" x14ac:dyDescent="0.2">
      <c r="F49" t="s">
        <v>70</v>
      </c>
      <c r="G49" s="31">
        <v>1500</v>
      </c>
    </row>
    <row r="50" spans="4:7" x14ac:dyDescent="0.2">
      <c r="F50" t="s">
        <v>618</v>
      </c>
      <c r="G50" s="31">
        <v>254.32000000000002</v>
      </c>
    </row>
    <row r="51" spans="4:7" x14ac:dyDescent="0.2">
      <c r="F51" t="s">
        <v>619</v>
      </c>
      <c r="G51" s="31">
        <v>64.349999999999994</v>
      </c>
    </row>
    <row r="52" spans="4:7" x14ac:dyDescent="0.2">
      <c r="G52" s="31"/>
    </row>
    <row r="53" spans="4:7" x14ac:dyDescent="0.2">
      <c r="D53" s="32">
        <v>41472</v>
      </c>
      <c r="G53" s="31">
        <v>105</v>
      </c>
    </row>
    <row r="54" spans="4:7" x14ac:dyDescent="0.2">
      <c r="E54" t="s">
        <v>17</v>
      </c>
      <c r="G54" s="31">
        <v>105</v>
      </c>
    </row>
    <row r="55" spans="4:7" x14ac:dyDescent="0.2">
      <c r="F55" t="s">
        <v>60</v>
      </c>
      <c r="G55" s="31">
        <v>105</v>
      </c>
    </row>
    <row r="56" spans="4:7" x14ac:dyDescent="0.2">
      <c r="G56" s="31"/>
    </row>
    <row r="57" spans="4:7" x14ac:dyDescent="0.2">
      <c r="D57" s="32">
        <v>41473</v>
      </c>
      <c r="G57" s="31">
        <v>153</v>
      </c>
    </row>
    <row r="58" spans="4:7" x14ac:dyDescent="0.2">
      <c r="E58" t="s">
        <v>17</v>
      </c>
      <c r="G58" s="31">
        <v>153</v>
      </c>
    </row>
    <row r="59" spans="4:7" x14ac:dyDescent="0.2">
      <c r="F59" t="s">
        <v>60</v>
      </c>
      <c r="G59" s="31">
        <v>126</v>
      </c>
    </row>
    <row r="60" spans="4:7" x14ac:dyDescent="0.2">
      <c r="F60" t="s">
        <v>621</v>
      </c>
      <c r="G60" s="31">
        <v>18</v>
      </c>
    </row>
    <row r="61" spans="4:7" x14ac:dyDescent="0.2">
      <c r="F61" t="s">
        <v>622</v>
      </c>
      <c r="G61" s="31">
        <v>9</v>
      </c>
    </row>
    <row r="62" spans="4:7" x14ac:dyDescent="0.2">
      <c r="G62" s="31"/>
    </row>
    <row r="63" spans="4:7" x14ac:dyDescent="0.2">
      <c r="D63" s="32">
        <v>41474</v>
      </c>
      <c r="G63" s="31">
        <v>1105</v>
      </c>
    </row>
    <row r="64" spans="4:7" x14ac:dyDescent="0.2">
      <c r="E64" t="s">
        <v>25</v>
      </c>
      <c r="G64" s="31">
        <v>1000</v>
      </c>
    </row>
    <row r="65" spans="4:7" x14ac:dyDescent="0.2">
      <c r="F65" t="s">
        <v>88</v>
      </c>
      <c r="G65" s="31">
        <v>1000</v>
      </c>
    </row>
    <row r="66" spans="4:7" x14ac:dyDescent="0.2">
      <c r="E66" t="s">
        <v>17</v>
      </c>
      <c r="G66" s="31">
        <v>105</v>
      </c>
    </row>
    <row r="67" spans="4:7" x14ac:dyDescent="0.2">
      <c r="F67" t="s">
        <v>60</v>
      </c>
      <c r="G67" s="31">
        <v>105</v>
      </c>
    </row>
    <row r="68" spans="4:7" x14ac:dyDescent="0.2">
      <c r="G68" s="31"/>
    </row>
    <row r="69" spans="4:7" x14ac:dyDescent="0.2">
      <c r="D69" s="32">
        <v>41477</v>
      </c>
      <c r="G69" s="31">
        <v>2788.5</v>
      </c>
    </row>
    <row r="70" spans="4:7" x14ac:dyDescent="0.2">
      <c r="E70" t="s">
        <v>17</v>
      </c>
      <c r="G70" s="31">
        <v>2788.5</v>
      </c>
    </row>
    <row r="71" spans="4:7" x14ac:dyDescent="0.2">
      <c r="F71" t="s">
        <v>60</v>
      </c>
      <c r="G71" s="31">
        <v>168</v>
      </c>
    </row>
    <row r="72" spans="4:7" x14ac:dyDescent="0.2">
      <c r="F72" t="s">
        <v>84</v>
      </c>
      <c r="G72" s="31">
        <v>2200</v>
      </c>
    </row>
    <row r="73" spans="4:7" x14ac:dyDescent="0.2">
      <c r="F73" t="s">
        <v>86</v>
      </c>
      <c r="G73" s="31">
        <v>63</v>
      </c>
    </row>
    <row r="74" spans="4:7" x14ac:dyDescent="0.2">
      <c r="F74" t="s">
        <v>626</v>
      </c>
      <c r="G74" s="31">
        <v>357.5</v>
      </c>
    </row>
    <row r="75" spans="4:7" x14ac:dyDescent="0.2">
      <c r="G75" s="31"/>
    </row>
    <row r="76" spans="4:7" x14ac:dyDescent="0.2">
      <c r="D76" s="32">
        <v>41478</v>
      </c>
      <c r="G76" s="31">
        <v>105</v>
      </c>
    </row>
    <row r="77" spans="4:7" x14ac:dyDescent="0.2">
      <c r="E77" t="s">
        <v>17</v>
      </c>
      <c r="G77" s="31">
        <v>105</v>
      </c>
    </row>
    <row r="78" spans="4:7" x14ac:dyDescent="0.2">
      <c r="F78" t="s">
        <v>60</v>
      </c>
      <c r="G78" s="31">
        <v>105</v>
      </c>
    </row>
    <row r="79" spans="4:7" x14ac:dyDescent="0.2">
      <c r="G79" s="31"/>
    </row>
    <row r="80" spans="4:7" x14ac:dyDescent="0.2">
      <c r="D80" s="32">
        <v>41480</v>
      </c>
      <c r="G80" s="31">
        <v>450.98999999999995</v>
      </c>
    </row>
    <row r="81" spans="4:7" x14ac:dyDescent="0.2">
      <c r="E81" t="s">
        <v>17</v>
      </c>
      <c r="G81" s="31">
        <v>450.98999999999995</v>
      </c>
    </row>
    <row r="82" spans="4:7" x14ac:dyDescent="0.2">
      <c r="F82" t="s">
        <v>90</v>
      </c>
      <c r="G82" s="31">
        <v>56.4</v>
      </c>
    </row>
    <row r="83" spans="4:7" x14ac:dyDescent="0.2">
      <c r="F83" t="s">
        <v>93</v>
      </c>
      <c r="G83" s="31">
        <v>394.59</v>
      </c>
    </row>
    <row r="84" spans="4:7" x14ac:dyDescent="0.2">
      <c r="G84" s="31"/>
    </row>
    <row r="85" spans="4:7" x14ac:dyDescent="0.2">
      <c r="D85" s="32">
        <v>41481</v>
      </c>
      <c r="G85" s="31">
        <v>1220</v>
      </c>
    </row>
    <row r="86" spans="4:7" x14ac:dyDescent="0.2">
      <c r="E86" t="s">
        <v>25</v>
      </c>
      <c r="G86" s="31">
        <v>1000</v>
      </c>
    </row>
    <row r="87" spans="4:7" x14ac:dyDescent="0.2">
      <c r="F87" t="s">
        <v>98</v>
      </c>
      <c r="G87" s="31">
        <v>1000</v>
      </c>
    </row>
    <row r="88" spans="4:7" x14ac:dyDescent="0.2">
      <c r="E88" t="s">
        <v>17</v>
      </c>
      <c r="G88" s="31">
        <v>220</v>
      </c>
    </row>
    <row r="89" spans="4:7" x14ac:dyDescent="0.2">
      <c r="F89" t="s">
        <v>60</v>
      </c>
      <c r="G89" s="31">
        <v>220</v>
      </c>
    </row>
    <row r="90" spans="4:7" x14ac:dyDescent="0.2">
      <c r="G90" s="31"/>
    </row>
    <row r="91" spans="4:7" x14ac:dyDescent="0.2">
      <c r="D91" s="32">
        <v>41483</v>
      </c>
      <c r="G91" s="31">
        <v>474.64</v>
      </c>
    </row>
    <row r="92" spans="4:7" x14ac:dyDescent="0.2">
      <c r="E92" t="s">
        <v>17</v>
      </c>
      <c r="G92" s="31">
        <v>474.64</v>
      </c>
    </row>
    <row r="93" spans="4:7" x14ac:dyDescent="0.2">
      <c r="F93" t="s">
        <v>170</v>
      </c>
      <c r="G93" s="31">
        <v>8.0399999999999991</v>
      </c>
    </row>
    <row r="94" spans="4:7" x14ac:dyDescent="0.2">
      <c r="F94" t="s">
        <v>173</v>
      </c>
      <c r="G94" s="31">
        <v>47.6</v>
      </c>
    </row>
    <row r="95" spans="4:7" x14ac:dyDescent="0.2">
      <c r="F95" t="s">
        <v>176</v>
      </c>
      <c r="G95" s="31">
        <v>339.8</v>
      </c>
    </row>
    <row r="96" spans="4:7" x14ac:dyDescent="0.2">
      <c r="F96" t="s">
        <v>592</v>
      </c>
      <c r="G96" s="31">
        <v>79.2</v>
      </c>
    </row>
    <row r="97" spans="2:7" x14ac:dyDescent="0.2">
      <c r="G97" s="31"/>
    </row>
    <row r="98" spans="2:7" x14ac:dyDescent="0.2">
      <c r="D98" s="32">
        <v>41485</v>
      </c>
      <c r="G98" s="31">
        <v>85</v>
      </c>
    </row>
    <row r="99" spans="2:7" x14ac:dyDescent="0.2">
      <c r="E99" t="s">
        <v>17</v>
      </c>
      <c r="G99" s="31">
        <v>85</v>
      </c>
    </row>
    <row r="100" spans="2:7" x14ac:dyDescent="0.2">
      <c r="F100" t="s">
        <v>154</v>
      </c>
      <c r="G100" s="31">
        <v>85</v>
      </c>
    </row>
    <row r="101" spans="2:7" x14ac:dyDescent="0.2">
      <c r="G101" s="31"/>
    </row>
    <row r="102" spans="2:7" x14ac:dyDescent="0.2">
      <c r="D102" s="32">
        <v>41486</v>
      </c>
      <c r="G102" s="31">
        <v>100</v>
      </c>
    </row>
    <row r="103" spans="2:7" x14ac:dyDescent="0.2">
      <c r="E103" t="s">
        <v>17</v>
      </c>
      <c r="G103" s="31">
        <v>100</v>
      </c>
    </row>
    <row r="104" spans="2:7" x14ac:dyDescent="0.2">
      <c r="F104" t="s">
        <v>60</v>
      </c>
      <c r="G104" s="31">
        <v>100</v>
      </c>
    </row>
    <row r="105" spans="2:7" x14ac:dyDescent="0.2">
      <c r="G105" s="31"/>
    </row>
    <row r="106" spans="2:7" x14ac:dyDescent="0.2">
      <c r="C106" t="s">
        <v>736</v>
      </c>
      <c r="G106" s="31">
        <v>13668.300000000001</v>
      </c>
    </row>
    <row r="107" spans="2:7" x14ac:dyDescent="0.2">
      <c r="G107" s="31"/>
    </row>
    <row r="108" spans="2:7" x14ac:dyDescent="0.2">
      <c r="B108" t="s">
        <v>153</v>
      </c>
      <c r="G108" s="31">
        <v>16582.128571586938</v>
      </c>
    </row>
    <row r="109" spans="2:7" x14ac:dyDescent="0.2">
      <c r="C109" t="s">
        <v>285</v>
      </c>
      <c r="D109" s="32">
        <v>41487</v>
      </c>
      <c r="G109" s="31">
        <v>1459.5</v>
      </c>
    </row>
    <row r="110" spans="2:7" x14ac:dyDescent="0.2">
      <c r="E110" t="s">
        <v>25</v>
      </c>
      <c r="G110" s="31">
        <v>1000</v>
      </c>
    </row>
    <row r="111" spans="2:7" x14ac:dyDescent="0.2">
      <c r="F111" t="s">
        <v>99</v>
      </c>
      <c r="G111" s="31">
        <v>1000</v>
      </c>
    </row>
    <row r="112" spans="2:7" x14ac:dyDescent="0.2">
      <c r="E112" t="s">
        <v>17</v>
      </c>
      <c r="G112" s="31">
        <v>459.5</v>
      </c>
    </row>
    <row r="113" spans="4:7" x14ac:dyDescent="0.2">
      <c r="F113" t="s">
        <v>155</v>
      </c>
      <c r="G113" s="31">
        <v>97</v>
      </c>
    </row>
    <row r="114" spans="4:7" x14ac:dyDescent="0.2">
      <c r="F114" t="s">
        <v>156</v>
      </c>
      <c r="G114" s="31">
        <v>155.5</v>
      </c>
    </row>
    <row r="115" spans="4:7" x14ac:dyDescent="0.2">
      <c r="F115" t="s">
        <v>157</v>
      </c>
      <c r="G115" s="31">
        <v>27</v>
      </c>
    </row>
    <row r="116" spans="4:7" x14ac:dyDescent="0.2">
      <c r="F116" t="s">
        <v>317</v>
      </c>
      <c r="G116" s="31">
        <v>180</v>
      </c>
    </row>
    <row r="117" spans="4:7" x14ac:dyDescent="0.2">
      <c r="G117" s="31"/>
    </row>
    <row r="118" spans="4:7" x14ac:dyDescent="0.2">
      <c r="D118" s="32">
        <v>41488</v>
      </c>
      <c r="G118" s="31">
        <v>105</v>
      </c>
    </row>
    <row r="119" spans="4:7" x14ac:dyDescent="0.2">
      <c r="E119" t="s">
        <v>17</v>
      </c>
      <c r="G119" s="31">
        <v>105</v>
      </c>
    </row>
    <row r="120" spans="4:7" x14ac:dyDescent="0.2">
      <c r="F120" t="s">
        <v>60</v>
      </c>
      <c r="G120" s="31">
        <v>105</v>
      </c>
    </row>
    <row r="121" spans="4:7" x14ac:dyDescent="0.2">
      <c r="G121" s="31"/>
    </row>
    <row r="122" spans="4:7" x14ac:dyDescent="0.2">
      <c r="D122" s="32">
        <v>41491</v>
      </c>
      <c r="G122" s="31">
        <v>356.2</v>
      </c>
    </row>
    <row r="123" spans="4:7" x14ac:dyDescent="0.2">
      <c r="E123" t="s">
        <v>17</v>
      </c>
      <c r="G123" s="31">
        <v>356.2</v>
      </c>
    </row>
    <row r="124" spans="4:7" x14ac:dyDescent="0.2">
      <c r="F124" t="s">
        <v>60</v>
      </c>
      <c r="G124" s="31">
        <v>105</v>
      </c>
    </row>
    <row r="125" spans="4:7" x14ac:dyDescent="0.2">
      <c r="F125" t="s">
        <v>155</v>
      </c>
      <c r="G125" s="31">
        <v>30</v>
      </c>
    </row>
    <row r="126" spans="4:7" x14ac:dyDescent="0.2">
      <c r="F126" t="s">
        <v>157</v>
      </c>
      <c r="G126" s="31">
        <v>67.2</v>
      </c>
    </row>
    <row r="127" spans="4:7" x14ac:dyDescent="0.2">
      <c r="F127" t="s">
        <v>209</v>
      </c>
      <c r="G127" s="31">
        <v>154</v>
      </c>
    </row>
    <row r="128" spans="4:7" x14ac:dyDescent="0.2">
      <c r="G128" s="31"/>
    </row>
    <row r="129" spans="4:7" x14ac:dyDescent="0.2">
      <c r="D129" s="32">
        <v>41492</v>
      </c>
      <c r="G129" s="31">
        <v>105</v>
      </c>
    </row>
    <row r="130" spans="4:7" x14ac:dyDescent="0.2">
      <c r="E130" t="s">
        <v>17</v>
      </c>
      <c r="G130" s="31">
        <v>105</v>
      </c>
    </row>
    <row r="131" spans="4:7" x14ac:dyDescent="0.2">
      <c r="F131" t="s">
        <v>60</v>
      </c>
      <c r="G131" s="31">
        <v>105</v>
      </c>
    </row>
    <row r="132" spans="4:7" x14ac:dyDescent="0.2">
      <c r="G132" s="31"/>
    </row>
    <row r="133" spans="4:7" x14ac:dyDescent="0.2">
      <c r="D133" s="32">
        <v>41493</v>
      </c>
      <c r="G133" s="31">
        <v>144</v>
      </c>
    </row>
    <row r="134" spans="4:7" x14ac:dyDescent="0.2">
      <c r="E134" t="s">
        <v>17</v>
      </c>
      <c r="G134" s="31">
        <v>144</v>
      </c>
    </row>
    <row r="135" spans="4:7" x14ac:dyDescent="0.2">
      <c r="F135" t="s">
        <v>318</v>
      </c>
      <c r="G135" s="31">
        <v>144</v>
      </c>
    </row>
    <row r="136" spans="4:7" x14ac:dyDescent="0.2">
      <c r="G136" s="31"/>
    </row>
    <row r="137" spans="4:7" x14ac:dyDescent="0.2">
      <c r="D137" s="32">
        <v>41494</v>
      </c>
      <c r="G137" s="31">
        <v>3200.1160715869382</v>
      </c>
    </row>
    <row r="138" spans="4:7" x14ac:dyDescent="0.2">
      <c r="E138" t="s">
        <v>25</v>
      </c>
      <c r="G138" s="31">
        <v>1000</v>
      </c>
    </row>
    <row r="139" spans="4:7" x14ac:dyDescent="0.2">
      <c r="F139" t="s">
        <v>100</v>
      </c>
      <c r="G139" s="31">
        <v>1000</v>
      </c>
    </row>
    <row r="140" spans="4:7" x14ac:dyDescent="0.2">
      <c r="E140" t="s">
        <v>17</v>
      </c>
      <c r="G140" s="31">
        <v>2200.1160715869382</v>
      </c>
    </row>
    <row r="141" spans="4:7" x14ac:dyDescent="0.2">
      <c r="F141" t="s">
        <v>21</v>
      </c>
      <c r="G141" s="31">
        <v>300</v>
      </c>
    </row>
    <row r="142" spans="4:7" x14ac:dyDescent="0.2">
      <c r="F142" t="s">
        <v>215</v>
      </c>
      <c r="G142" s="31">
        <v>32.779864843292714</v>
      </c>
    </row>
    <row r="143" spans="4:7" x14ac:dyDescent="0.2">
      <c r="F143" t="s">
        <v>224</v>
      </c>
      <c r="G143" s="31">
        <v>566.34562514411391</v>
      </c>
    </row>
    <row r="144" spans="4:7" x14ac:dyDescent="0.2">
      <c r="F144" t="s">
        <v>278</v>
      </c>
      <c r="G144" s="31">
        <v>219.14187906844745</v>
      </c>
    </row>
    <row r="145" spans="4:7" x14ac:dyDescent="0.2">
      <c r="F145" t="s">
        <v>452</v>
      </c>
      <c r="G145" s="31">
        <v>10.642260416112382</v>
      </c>
    </row>
    <row r="146" spans="4:7" x14ac:dyDescent="0.2">
      <c r="F146" t="s">
        <v>532</v>
      </c>
      <c r="G146" s="31">
        <v>69.529434718600896</v>
      </c>
    </row>
    <row r="147" spans="4:7" x14ac:dyDescent="0.2">
      <c r="F147" t="s">
        <v>544</v>
      </c>
      <c r="G147" s="31">
        <v>1.3302825520140478</v>
      </c>
    </row>
    <row r="148" spans="4:7" x14ac:dyDescent="0.2">
      <c r="F148" t="s">
        <v>520</v>
      </c>
      <c r="G148" s="31">
        <v>8</v>
      </c>
    </row>
    <row r="149" spans="4:7" x14ac:dyDescent="0.2">
      <c r="F149" t="s">
        <v>593</v>
      </c>
      <c r="G149" s="31">
        <v>14.012309547881303</v>
      </c>
    </row>
    <row r="150" spans="4:7" x14ac:dyDescent="0.2">
      <c r="F150" t="s">
        <v>594</v>
      </c>
      <c r="G150" s="31">
        <v>106.42260416112381</v>
      </c>
    </row>
    <row r="151" spans="4:7" x14ac:dyDescent="0.2">
      <c r="F151" t="s">
        <v>595</v>
      </c>
      <c r="G151" s="31">
        <v>4.6116461803153657</v>
      </c>
    </row>
    <row r="152" spans="4:7" x14ac:dyDescent="0.2">
      <c r="F152" t="s">
        <v>597</v>
      </c>
      <c r="G152" s="31">
        <v>58.621117792085698</v>
      </c>
    </row>
    <row r="153" spans="4:7" x14ac:dyDescent="0.2">
      <c r="F153" t="s">
        <v>601</v>
      </c>
      <c r="G153" s="31">
        <v>113.37554763298391</v>
      </c>
    </row>
    <row r="154" spans="4:7" x14ac:dyDescent="0.2">
      <c r="F154" t="s">
        <v>598</v>
      </c>
      <c r="G154" s="31">
        <v>623.28171837031516</v>
      </c>
    </row>
    <row r="155" spans="4:7" x14ac:dyDescent="0.2">
      <c r="F155" t="s">
        <v>599</v>
      </c>
      <c r="G155" s="31">
        <v>11.44042994732081</v>
      </c>
    </row>
    <row r="156" spans="4:7" x14ac:dyDescent="0.2">
      <c r="F156" t="s">
        <v>600</v>
      </c>
      <c r="G156" s="31">
        <v>56.58135121233083</v>
      </c>
    </row>
    <row r="157" spans="4:7" x14ac:dyDescent="0.2">
      <c r="F157" t="s">
        <v>623</v>
      </c>
      <c r="G157" s="31">
        <v>4</v>
      </c>
    </row>
    <row r="158" spans="4:7" x14ac:dyDescent="0.2">
      <c r="G158" s="31"/>
    </row>
    <row r="159" spans="4:7" x14ac:dyDescent="0.2">
      <c r="D159" s="32">
        <v>41495</v>
      </c>
      <c r="G159" s="31">
        <v>1844.9099999999999</v>
      </c>
    </row>
    <row r="160" spans="4:7" x14ac:dyDescent="0.2">
      <c r="E160" t="s">
        <v>17</v>
      </c>
      <c r="G160" s="31">
        <v>1844.9099999999999</v>
      </c>
    </row>
    <row r="161" spans="4:7" x14ac:dyDescent="0.2">
      <c r="F161" t="s">
        <v>60</v>
      </c>
      <c r="G161" s="31">
        <v>975</v>
      </c>
    </row>
    <row r="162" spans="4:7" x14ac:dyDescent="0.2">
      <c r="F162" t="s">
        <v>279</v>
      </c>
      <c r="G162" s="31">
        <v>869.91</v>
      </c>
    </row>
    <row r="163" spans="4:7" x14ac:dyDescent="0.2">
      <c r="G163" s="31"/>
    </row>
    <row r="164" spans="4:7" x14ac:dyDescent="0.2">
      <c r="D164" s="32">
        <v>41496</v>
      </c>
      <c r="G164" s="31">
        <v>250</v>
      </c>
    </row>
    <row r="165" spans="4:7" x14ac:dyDescent="0.2">
      <c r="E165" t="s">
        <v>25</v>
      </c>
      <c r="G165" s="31">
        <v>250</v>
      </c>
    </row>
    <row r="166" spans="4:7" x14ac:dyDescent="0.2">
      <c r="F166" t="s">
        <v>331</v>
      </c>
      <c r="G166" s="31">
        <v>250</v>
      </c>
    </row>
    <row r="167" spans="4:7" x14ac:dyDescent="0.2">
      <c r="G167" s="31"/>
    </row>
    <row r="168" spans="4:7" x14ac:dyDescent="0.2">
      <c r="D168" s="32">
        <v>41497</v>
      </c>
      <c r="G168" s="31">
        <v>1905.26</v>
      </c>
    </row>
    <row r="169" spans="4:7" x14ac:dyDescent="0.2">
      <c r="E169" t="s">
        <v>17</v>
      </c>
      <c r="G169" s="31">
        <v>1905.26</v>
      </c>
    </row>
    <row r="170" spans="4:7" x14ac:dyDescent="0.2">
      <c r="F170" t="s">
        <v>185</v>
      </c>
      <c r="G170" s="31">
        <v>1624</v>
      </c>
    </row>
    <row r="171" spans="4:7" x14ac:dyDescent="0.2">
      <c r="F171" t="s">
        <v>292</v>
      </c>
      <c r="G171" s="31">
        <v>164.03</v>
      </c>
    </row>
    <row r="172" spans="4:7" x14ac:dyDescent="0.2">
      <c r="F172" t="s">
        <v>297</v>
      </c>
      <c r="G172" s="31">
        <v>66.569999999999993</v>
      </c>
    </row>
    <row r="173" spans="4:7" x14ac:dyDescent="0.2">
      <c r="F173" t="s">
        <v>600</v>
      </c>
      <c r="G173" s="31">
        <v>38.76</v>
      </c>
    </row>
    <row r="174" spans="4:7" x14ac:dyDescent="0.2">
      <c r="F174" t="s">
        <v>607</v>
      </c>
      <c r="G174" s="31">
        <v>11.9</v>
      </c>
    </row>
    <row r="175" spans="4:7" x14ac:dyDescent="0.2">
      <c r="G175" s="31"/>
    </row>
    <row r="176" spans="4:7" x14ac:dyDescent="0.2">
      <c r="D176" s="32">
        <v>41498</v>
      </c>
      <c r="G176" s="31">
        <v>1500</v>
      </c>
    </row>
    <row r="177" spans="4:7" x14ac:dyDescent="0.2">
      <c r="E177" t="s">
        <v>17</v>
      </c>
      <c r="G177" s="31">
        <v>1500</v>
      </c>
    </row>
    <row r="178" spans="4:7" x14ac:dyDescent="0.2">
      <c r="F178" t="s">
        <v>70</v>
      </c>
      <c r="G178" s="31">
        <v>1500</v>
      </c>
    </row>
    <row r="179" spans="4:7" x14ac:dyDescent="0.2">
      <c r="G179" s="31"/>
    </row>
    <row r="180" spans="4:7" x14ac:dyDescent="0.2">
      <c r="D180" s="32">
        <v>41499</v>
      </c>
      <c r="G180" s="31">
        <v>1257.1424999999999</v>
      </c>
    </row>
    <row r="181" spans="4:7" x14ac:dyDescent="0.2">
      <c r="E181" t="s">
        <v>17</v>
      </c>
      <c r="G181" s="31">
        <v>1257.1424999999999</v>
      </c>
    </row>
    <row r="182" spans="4:7" x14ac:dyDescent="0.2">
      <c r="F182" t="s">
        <v>323</v>
      </c>
      <c r="G182" s="31">
        <v>200.1</v>
      </c>
    </row>
    <row r="183" spans="4:7" x14ac:dyDescent="0.2">
      <c r="F183" t="s">
        <v>324</v>
      </c>
      <c r="G183" s="31">
        <v>318.75</v>
      </c>
    </row>
    <row r="184" spans="4:7" x14ac:dyDescent="0.2">
      <c r="F184" t="s">
        <v>609</v>
      </c>
      <c r="G184" s="31">
        <v>738.29250000000002</v>
      </c>
    </row>
    <row r="185" spans="4:7" x14ac:dyDescent="0.2">
      <c r="G185" s="31"/>
    </row>
    <row r="186" spans="4:7" x14ac:dyDescent="0.2">
      <c r="D186" s="32">
        <v>41502</v>
      </c>
      <c r="G186" s="31">
        <v>1300</v>
      </c>
    </row>
    <row r="187" spans="4:7" x14ac:dyDescent="0.2">
      <c r="E187" t="s">
        <v>25</v>
      </c>
      <c r="G187" s="31">
        <v>1300</v>
      </c>
    </row>
    <row r="188" spans="4:7" x14ac:dyDescent="0.2">
      <c r="F188" t="s">
        <v>101</v>
      </c>
      <c r="G188" s="31">
        <v>1300</v>
      </c>
    </row>
    <row r="189" spans="4:7" x14ac:dyDescent="0.2">
      <c r="G189" s="31"/>
    </row>
    <row r="190" spans="4:7" x14ac:dyDescent="0.2">
      <c r="D190" s="32">
        <v>41506</v>
      </c>
      <c r="G190" s="31">
        <v>1155</v>
      </c>
    </row>
    <row r="191" spans="4:7" x14ac:dyDescent="0.2">
      <c r="E191" t="s">
        <v>17</v>
      </c>
      <c r="G191" s="31">
        <v>1155</v>
      </c>
    </row>
    <row r="192" spans="4:7" x14ac:dyDescent="0.2">
      <c r="F192" t="s">
        <v>306</v>
      </c>
      <c r="G192" s="31">
        <v>1155</v>
      </c>
    </row>
    <row r="193" spans="2:7" x14ac:dyDescent="0.2">
      <c r="G193" s="31"/>
    </row>
    <row r="194" spans="2:7" x14ac:dyDescent="0.2">
      <c r="D194" s="32">
        <v>41509</v>
      </c>
      <c r="G194" s="31">
        <v>1000</v>
      </c>
    </row>
    <row r="195" spans="2:7" x14ac:dyDescent="0.2">
      <c r="E195" t="s">
        <v>25</v>
      </c>
      <c r="G195" s="31">
        <v>1000</v>
      </c>
    </row>
    <row r="196" spans="2:7" x14ac:dyDescent="0.2">
      <c r="F196" t="s">
        <v>102</v>
      </c>
      <c r="G196" s="31">
        <v>1000</v>
      </c>
    </row>
    <row r="197" spans="2:7" x14ac:dyDescent="0.2">
      <c r="G197" s="31"/>
    </row>
    <row r="198" spans="2:7" x14ac:dyDescent="0.2">
      <c r="D198" s="32">
        <v>41516</v>
      </c>
      <c r="G198" s="31">
        <v>1000</v>
      </c>
    </row>
    <row r="199" spans="2:7" x14ac:dyDescent="0.2">
      <c r="E199" t="s">
        <v>25</v>
      </c>
      <c r="G199" s="31">
        <v>1000</v>
      </c>
    </row>
    <row r="200" spans="2:7" x14ac:dyDescent="0.2">
      <c r="F200" t="s">
        <v>103</v>
      </c>
      <c r="G200" s="31">
        <v>1000</v>
      </c>
    </row>
    <row r="201" spans="2:7" x14ac:dyDescent="0.2">
      <c r="G201" s="31"/>
    </row>
    <row r="202" spans="2:7" x14ac:dyDescent="0.2">
      <c r="C202" t="s">
        <v>736</v>
      </c>
      <c r="G202" s="31">
        <v>16582.128571586938</v>
      </c>
    </row>
    <row r="203" spans="2:7" x14ac:dyDescent="0.2">
      <c r="G203" s="31"/>
    </row>
    <row r="204" spans="2:7" x14ac:dyDescent="0.2">
      <c r="B204" t="s">
        <v>73</v>
      </c>
      <c r="G204" s="31">
        <v>4862.91</v>
      </c>
    </row>
    <row r="205" spans="2:7" x14ac:dyDescent="0.2">
      <c r="C205">
        <v>10</v>
      </c>
      <c r="D205" s="32">
        <v>41528</v>
      </c>
      <c r="G205" s="31">
        <v>11.5</v>
      </c>
    </row>
    <row r="206" spans="2:7" x14ac:dyDescent="0.2">
      <c r="E206" t="s">
        <v>17</v>
      </c>
      <c r="G206" s="31">
        <v>11.5</v>
      </c>
    </row>
    <row r="207" spans="2:7" x14ac:dyDescent="0.2">
      <c r="F207" t="s">
        <v>18</v>
      </c>
      <c r="G207" s="31">
        <v>11.5</v>
      </c>
    </row>
    <row r="208" spans="2:7" x14ac:dyDescent="0.2">
      <c r="G208" s="31"/>
    </row>
    <row r="209" spans="3:7" x14ac:dyDescent="0.2">
      <c r="C209" t="s">
        <v>655</v>
      </c>
      <c r="G209" s="31">
        <v>11.5</v>
      </c>
    </row>
    <row r="210" spans="3:7" x14ac:dyDescent="0.2">
      <c r="C210">
        <v>11</v>
      </c>
      <c r="D210" s="32">
        <v>41535</v>
      </c>
      <c r="G210" s="31">
        <v>13.670000000000002</v>
      </c>
    </row>
    <row r="211" spans="3:7" x14ac:dyDescent="0.2">
      <c r="E211" t="s">
        <v>17</v>
      </c>
      <c r="G211" s="31">
        <v>13.670000000000002</v>
      </c>
    </row>
    <row r="212" spans="3:7" x14ac:dyDescent="0.2">
      <c r="F212" t="s">
        <v>278</v>
      </c>
      <c r="G212" s="31">
        <v>13.670000000000002</v>
      </c>
    </row>
    <row r="213" spans="3:7" x14ac:dyDescent="0.2">
      <c r="G213" s="31"/>
    </row>
    <row r="214" spans="3:7" x14ac:dyDescent="0.2">
      <c r="C214" t="s">
        <v>656</v>
      </c>
      <c r="G214" s="31">
        <v>13.670000000000002</v>
      </c>
    </row>
    <row r="215" spans="3:7" x14ac:dyDescent="0.2">
      <c r="C215">
        <v>13</v>
      </c>
      <c r="D215" s="32">
        <v>41528</v>
      </c>
      <c r="G215" s="31">
        <v>9.5500000000000007</v>
      </c>
    </row>
    <row r="216" spans="3:7" x14ac:dyDescent="0.2">
      <c r="E216" t="s">
        <v>17</v>
      </c>
      <c r="G216" s="31">
        <v>9.5500000000000007</v>
      </c>
    </row>
    <row r="217" spans="3:7" x14ac:dyDescent="0.2">
      <c r="F217" t="s">
        <v>366</v>
      </c>
      <c r="G217" s="31">
        <v>9.5500000000000007</v>
      </c>
    </row>
    <row r="218" spans="3:7" x14ac:dyDescent="0.2">
      <c r="G218" s="31"/>
    </row>
    <row r="219" spans="3:7" x14ac:dyDescent="0.2">
      <c r="C219" t="s">
        <v>657</v>
      </c>
      <c r="G219" s="31">
        <v>9.5500000000000007</v>
      </c>
    </row>
    <row r="220" spans="3:7" x14ac:dyDescent="0.2">
      <c r="C220">
        <v>28</v>
      </c>
      <c r="D220" s="32">
        <v>41528</v>
      </c>
      <c r="G220" s="31">
        <v>13.8</v>
      </c>
    </row>
    <row r="221" spans="3:7" x14ac:dyDescent="0.2">
      <c r="E221" t="s">
        <v>17</v>
      </c>
      <c r="G221" s="31">
        <v>13.8</v>
      </c>
    </row>
    <row r="222" spans="3:7" x14ac:dyDescent="0.2">
      <c r="F222" t="s">
        <v>278</v>
      </c>
      <c r="G222" s="31">
        <v>2.5</v>
      </c>
    </row>
    <row r="223" spans="3:7" x14ac:dyDescent="0.2">
      <c r="F223" t="s">
        <v>18</v>
      </c>
      <c r="G223" s="31">
        <v>11.3</v>
      </c>
    </row>
    <row r="224" spans="3:7" x14ac:dyDescent="0.2">
      <c r="G224" s="31"/>
    </row>
    <row r="225" spans="3:7" x14ac:dyDescent="0.2">
      <c r="C225" t="s">
        <v>658</v>
      </c>
      <c r="G225" s="31">
        <v>13.8</v>
      </c>
    </row>
    <row r="226" spans="3:7" x14ac:dyDescent="0.2">
      <c r="C226">
        <v>328</v>
      </c>
      <c r="D226" s="32">
        <v>41541</v>
      </c>
      <c r="G226" s="31">
        <v>14.4</v>
      </c>
    </row>
    <row r="227" spans="3:7" x14ac:dyDescent="0.2">
      <c r="E227" t="s">
        <v>17</v>
      </c>
      <c r="G227" s="31">
        <v>14.4</v>
      </c>
    </row>
    <row r="228" spans="3:7" x14ac:dyDescent="0.2">
      <c r="F228" t="s">
        <v>224</v>
      </c>
      <c r="G228" s="31">
        <v>14.4</v>
      </c>
    </row>
    <row r="229" spans="3:7" x14ac:dyDescent="0.2">
      <c r="G229" s="31"/>
    </row>
    <row r="230" spans="3:7" x14ac:dyDescent="0.2">
      <c r="C230" t="s">
        <v>659</v>
      </c>
      <c r="G230" s="31">
        <v>14.4</v>
      </c>
    </row>
    <row r="231" spans="3:7" x14ac:dyDescent="0.2">
      <c r="C231" t="s">
        <v>430</v>
      </c>
      <c r="D231" s="32">
        <v>41518</v>
      </c>
      <c r="G231" s="31">
        <v>345</v>
      </c>
    </row>
    <row r="232" spans="3:7" x14ac:dyDescent="0.2">
      <c r="E232" t="s">
        <v>17</v>
      </c>
      <c r="G232" s="31">
        <v>345</v>
      </c>
    </row>
    <row r="233" spans="3:7" x14ac:dyDescent="0.2">
      <c r="F233" t="s">
        <v>186</v>
      </c>
      <c r="G233" s="31">
        <v>345</v>
      </c>
    </row>
    <row r="234" spans="3:7" x14ac:dyDescent="0.2">
      <c r="G234" s="31"/>
    </row>
    <row r="235" spans="3:7" x14ac:dyDescent="0.2">
      <c r="C235" t="s">
        <v>697</v>
      </c>
      <c r="G235" s="31">
        <v>345</v>
      </c>
    </row>
    <row r="236" spans="3:7" x14ac:dyDescent="0.2">
      <c r="C236" t="s">
        <v>381</v>
      </c>
      <c r="D236" s="32">
        <v>41540</v>
      </c>
      <c r="G236" s="31">
        <v>105</v>
      </c>
    </row>
    <row r="237" spans="3:7" x14ac:dyDescent="0.2">
      <c r="E237" t="s">
        <v>17</v>
      </c>
      <c r="G237" s="31">
        <v>105</v>
      </c>
    </row>
    <row r="238" spans="3:7" x14ac:dyDescent="0.2">
      <c r="F238" t="s">
        <v>60</v>
      </c>
      <c r="G238" s="31">
        <v>105</v>
      </c>
    </row>
    <row r="239" spans="3:7" x14ac:dyDescent="0.2">
      <c r="G239" s="31"/>
    </row>
    <row r="240" spans="3:7" x14ac:dyDescent="0.2">
      <c r="C240" t="s">
        <v>707</v>
      </c>
      <c r="G240" s="31">
        <v>105</v>
      </c>
    </row>
    <row r="241" spans="3:7" x14ac:dyDescent="0.2">
      <c r="C241" t="s">
        <v>431</v>
      </c>
      <c r="D241" s="32">
        <v>41544</v>
      </c>
      <c r="G241" s="31">
        <v>5</v>
      </c>
    </row>
    <row r="242" spans="3:7" x14ac:dyDescent="0.2">
      <c r="E242" t="s">
        <v>17</v>
      </c>
      <c r="G242" s="31">
        <v>5</v>
      </c>
    </row>
    <row r="243" spans="3:7" x14ac:dyDescent="0.2">
      <c r="F243" t="s">
        <v>532</v>
      </c>
      <c r="G243" s="31">
        <v>5</v>
      </c>
    </row>
    <row r="244" spans="3:7" x14ac:dyDescent="0.2">
      <c r="G244" s="31"/>
    </row>
    <row r="245" spans="3:7" x14ac:dyDescent="0.2">
      <c r="C245" t="s">
        <v>711</v>
      </c>
      <c r="G245" s="31">
        <v>5</v>
      </c>
    </row>
    <row r="246" spans="3:7" x14ac:dyDescent="0.2">
      <c r="C246" t="s">
        <v>425</v>
      </c>
      <c r="D246" s="32">
        <v>41544</v>
      </c>
      <c r="G246" s="31">
        <v>7.6</v>
      </c>
    </row>
    <row r="247" spans="3:7" x14ac:dyDescent="0.2">
      <c r="E247" t="s">
        <v>17</v>
      </c>
      <c r="G247" s="31">
        <v>7.6</v>
      </c>
    </row>
    <row r="248" spans="3:7" x14ac:dyDescent="0.2">
      <c r="F248" t="s">
        <v>215</v>
      </c>
      <c r="G248" s="31">
        <v>7.6</v>
      </c>
    </row>
    <row r="249" spans="3:7" x14ac:dyDescent="0.2">
      <c r="G249" s="31"/>
    </row>
    <row r="250" spans="3:7" x14ac:dyDescent="0.2">
      <c r="C250" t="s">
        <v>719</v>
      </c>
      <c r="G250" s="31">
        <v>7.6</v>
      </c>
    </row>
    <row r="251" spans="3:7" x14ac:dyDescent="0.2">
      <c r="C251" t="s">
        <v>423</v>
      </c>
      <c r="D251" s="32">
        <v>41544</v>
      </c>
      <c r="G251" s="31">
        <v>9.8000000000000007</v>
      </c>
    </row>
    <row r="252" spans="3:7" x14ac:dyDescent="0.2">
      <c r="E252" t="s">
        <v>17</v>
      </c>
      <c r="G252" s="31">
        <v>9.8000000000000007</v>
      </c>
    </row>
    <row r="253" spans="3:7" x14ac:dyDescent="0.2">
      <c r="F253" t="s">
        <v>224</v>
      </c>
      <c r="G253" s="31">
        <v>9.8000000000000007</v>
      </c>
    </row>
    <row r="254" spans="3:7" x14ac:dyDescent="0.2">
      <c r="G254" s="31"/>
    </row>
    <row r="255" spans="3:7" x14ac:dyDescent="0.2">
      <c r="C255" t="s">
        <v>720</v>
      </c>
      <c r="G255" s="31">
        <v>9.8000000000000007</v>
      </c>
    </row>
    <row r="256" spans="3:7" x14ac:dyDescent="0.2">
      <c r="C256" t="s">
        <v>386</v>
      </c>
      <c r="D256" s="32">
        <v>41543</v>
      </c>
      <c r="G256" s="31">
        <v>30.5</v>
      </c>
    </row>
    <row r="257" spans="3:7" x14ac:dyDescent="0.2">
      <c r="E257" t="s">
        <v>17</v>
      </c>
      <c r="G257" s="31">
        <v>30.5</v>
      </c>
    </row>
    <row r="258" spans="3:7" x14ac:dyDescent="0.2">
      <c r="F258" t="s">
        <v>366</v>
      </c>
      <c r="G258" s="31">
        <v>30.5</v>
      </c>
    </row>
    <row r="259" spans="3:7" x14ac:dyDescent="0.2">
      <c r="G259" s="31"/>
    </row>
    <row r="260" spans="3:7" x14ac:dyDescent="0.2">
      <c r="C260" t="s">
        <v>723</v>
      </c>
      <c r="G260" s="31">
        <v>30.5</v>
      </c>
    </row>
    <row r="261" spans="3:7" x14ac:dyDescent="0.2">
      <c r="C261" t="s">
        <v>389</v>
      </c>
      <c r="D261" s="32">
        <v>41543</v>
      </c>
      <c r="G261" s="31">
        <v>23</v>
      </c>
    </row>
    <row r="262" spans="3:7" x14ac:dyDescent="0.2">
      <c r="E262" t="s">
        <v>17</v>
      </c>
      <c r="G262" s="31">
        <v>23</v>
      </c>
    </row>
    <row r="263" spans="3:7" x14ac:dyDescent="0.2">
      <c r="F263" t="s">
        <v>596</v>
      </c>
      <c r="G263" s="31">
        <v>23</v>
      </c>
    </row>
    <row r="264" spans="3:7" x14ac:dyDescent="0.2">
      <c r="G264" s="31"/>
    </row>
    <row r="265" spans="3:7" x14ac:dyDescent="0.2">
      <c r="C265" t="s">
        <v>724</v>
      </c>
      <c r="G265" s="31">
        <v>23</v>
      </c>
    </row>
    <row r="266" spans="3:7" x14ac:dyDescent="0.2">
      <c r="C266" t="s">
        <v>649</v>
      </c>
      <c r="D266" s="32">
        <v>41544</v>
      </c>
      <c r="G266" s="31">
        <v>21.24</v>
      </c>
    </row>
    <row r="267" spans="3:7" x14ac:dyDescent="0.2">
      <c r="E267" t="s">
        <v>17</v>
      </c>
      <c r="G267" s="31">
        <v>21.24</v>
      </c>
    </row>
    <row r="268" spans="3:7" x14ac:dyDescent="0.2">
      <c r="F268" t="s">
        <v>650</v>
      </c>
      <c r="G268" s="31">
        <v>21.24</v>
      </c>
    </row>
    <row r="269" spans="3:7" x14ac:dyDescent="0.2">
      <c r="G269" s="31"/>
    </row>
    <row r="270" spans="3:7" x14ac:dyDescent="0.2">
      <c r="C270" t="s">
        <v>731</v>
      </c>
      <c r="G270" s="31">
        <v>21.24</v>
      </c>
    </row>
    <row r="271" spans="3:7" x14ac:dyDescent="0.2">
      <c r="C271" t="s">
        <v>357</v>
      </c>
      <c r="D271" s="32">
        <v>41526</v>
      </c>
      <c r="G271" s="31">
        <v>105</v>
      </c>
    </row>
    <row r="272" spans="3:7" x14ac:dyDescent="0.2">
      <c r="E272" t="s">
        <v>17</v>
      </c>
      <c r="G272" s="31">
        <v>105</v>
      </c>
    </row>
    <row r="273" spans="3:7" x14ac:dyDescent="0.2">
      <c r="F273" t="s">
        <v>60</v>
      </c>
      <c r="G273" s="31">
        <v>105</v>
      </c>
    </row>
    <row r="274" spans="3:7" x14ac:dyDescent="0.2">
      <c r="G274" s="31"/>
    </row>
    <row r="275" spans="3:7" x14ac:dyDescent="0.2">
      <c r="C275" t="s">
        <v>732</v>
      </c>
      <c r="G275" s="31">
        <v>105</v>
      </c>
    </row>
    <row r="276" spans="3:7" x14ac:dyDescent="0.2">
      <c r="C276" t="s">
        <v>344</v>
      </c>
      <c r="D276" s="32">
        <v>41533</v>
      </c>
      <c r="G276" s="31">
        <v>110</v>
      </c>
    </row>
    <row r="277" spans="3:7" x14ac:dyDescent="0.2">
      <c r="E277" t="s">
        <v>17</v>
      </c>
      <c r="G277" s="31">
        <v>110</v>
      </c>
    </row>
    <row r="278" spans="3:7" x14ac:dyDescent="0.2">
      <c r="F278" t="s">
        <v>60</v>
      </c>
      <c r="G278" s="31">
        <v>110</v>
      </c>
    </row>
    <row r="279" spans="3:7" x14ac:dyDescent="0.2">
      <c r="G279" s="31"/>
    </row>
    <row r="280" spans="3:7" x14ac:dyDescent="0.2">
      <c r="D280" s="32">
        <v>41536</v>
      </c>
      <c r="G280" s="31">
        <v>105</v>
      </c>
    </row>
    <row r="281" spans="3:7" x14ac:dyDescent="0.2">
      <c r="E281" t="s">
        <v>17</v>
      </c>
      <c r="G281" s="31">
        <v>105</v>
      </c>
    </row>
    <row r="282" spans="3:7" x14ac:dyDescent="0.2">
      <c r="F282" t="s">
        <v>60</v>
      </c>
      <c r="G282" s="31">
        <v>105</v>
      </c>
    </row>
    <row r="283" spans="3:7" x14ac:dyDescent="0.2">
      <c r="G283" s="31"/>
    </row>
    <row r="284" spans="3:7" x14ac:dyDescent="0.2">
      <c r="D284" s="32">
        <v>41546</v>
      </c>
      <c r="G284" s="31">
        <v>18</v>
      </c>
    </row>
    <row r="285" spans="3:7" x14ac:dyDescent="0.2">
      <c r="E285" t="s">
        <v>17</v>
      </c>
      <c r="G285" s="31">
        <v>18</v>
      </c>
    </row>
    <row r="286" spans="3:7" x14ac:dyDescent="0.2">
      <c r="F286" t="s">
        <v>611</v>
      </c>
      <c r="G286" s="31">
        <v>18</v>
      </c>
    </row>
    <row r="287" spans="3:7" x14ac:dyDescent="0.2">
      <c r="G287" s="31"/>
    </row>
    <row r="288" spans="3:7" x14ac:dyDescent="0.2">
      <c r="C288" t="s">
        <v>733</v>
      </c>
      <c r="G288" s="31">
        <v>233</v>
      </c>
    </row>
    <row r="289" spans="3:7" x14ac:dyDescent="0.2">
      <c r="C289" t="s">
        <v>352</v>
      </c>
      <c r="D289" s="32">
        <v>41540</v>
      </c>
      <c r="G289" s="31">
        <v>20</v>
      </c>
    </row>
    <row r="290" spans="3:7" x14ac:dyDescent="0.2">
      <c r="E290" t="s">
        <v>17</v>
      </c>
      <c r="G290" s="31">
        <v>20</v>
      </c>
    </row>
    <row r="291" spans="3:7" x14ac:dyDescent="0.2">
      <c r="F291" t="s">
        <v>366</v>
      </c>
      <c r="G291" s="31">
        <v>11.5</v>
      </c>
    </row>
    <row r="292" spans="3:7" x14ac:dyDescent="0.2">
      <c r="F292" t="s">
        <v>532</v>
      </c>
      <c r="G292" s="31">
        <v>4</v>
      </c>
    </row>
    <row r="293" spans="3:7" x14ac:dyDescent="0.2">
      <c r="F293" t="s">
        <v>610</v>
      </c>
      <c r="G293" s="31">
        <v>4.5</v>
      </c>
    </row>
    <row r="294" spans="3:7" x14ac:dyDescent="0.2">
      <c r="G294" s="31"/>
    </row>
    <row r="295" spans="3:7" x14ac:dyDescent="0.2">
      <c r="C295" t="s">
        <v>734</v>
      </c>
      <c r="G295" s="31">
        <v>20</v>
      </c>
    </row>
    <row r="296" spans="3:7" x14ac:dyDescent="0.2">
      <c r="C296" t="s">
        <v>358</v>
      </c>
      <c r="D296" s="32">
        <v>41543</v>
      </c>
      <c r="G296" s="31">
        <v>105</v>
      </c>
    </row>
    <row r="297" spans="3:7" x14ac:dyDescent="0.2">
      <c r="E297" t="s">
        <v>17</v>
      </c>
      <c r="G297" s="31">
        <v>105</v>
      </c>
    </row>
    <row r="298" spans="3:7" x14ac:dyDescent="0.2">
      <c r="F298" t="s">
        <v>60</v>
      </c>
      <c r="G298" s="31">
        <v>105</v>
      </c>
    </row>
    <row r="299" spans="3:7" x14ac:dyDescent="0.2">
      <c r="G299" s="31"/>
    </row>
    <row r="300" spans="3:7" x14ac:dyDescent="0.2">
      <c r="C300" t="s">
        <v>735</v>
      </c>
      <c r="G300" s="31">
        <v>105</v>
      </c>
    </row>
    <row r="301" spans="3:7" x14ac:dyDescent="0.2">
      <c r="C301" t="s">
        <v>285</v>
      </c>
      <c r="D301" s="32">
        <v>41522</v>
      </c>
      <c r="G301" s="31">
        <v>1805</v>
      </c>
    </row>
    <row r="302" spans="3:7" x14ac:dyDescent="0.2">
      <c r="E302" t="s">
        <v>25</v>
      </c>
      <c r="G302" s="31">
        <v>1700</v>
      </c>
    </row>
    <row r="303" spans="3:7" x14ac:dyDescent="0.2">
      <c r="F303" t="s">
        <v>104</v>
      </c>
      <c r="G303" s="31">
        <v>1700</v>
      </c>
    </row>
    <row r="304" spans="3:7" x14ac:dyDescent="0.2">
      <c r="E304" t="s">
        <v>17</v>
      </c>
      <c r="G304" s="31">
        <v>105</v>
      </c>
    </row>
    <row r="305" spans="4:7" x14ac:dyDescent="0.2">
      <c r="F305" t="s">
        <v>60</v>
      </c>
      <c r="G305" s="31">
        <v>105</v>
      </c>
    </row>
    <row r="306" spans="4:7" x14ac:dyDescent="0.2">
      <c r="G306" s="31"/>
    </row>
    <row r="307" spans="4:7" x14ac:dyDescent="0.2">
      <c r="D307" s="32">
        <v>41529</v>
      </c>
      <c r="G307" s="31">
        <v>150</v>
      </c>
    </row>
    <row r="308" spans="4:7" x14ac:dyDescent="0.2">
      <c r="E308" t="s">
        <v>25</v>
      </c>
      <c r="G308" s="31">
        <v>150</v>
      </c>
    </row>
    <row r="309" spans="4:7" x14ac:dyDescent="0.2">
      <c r="F309" t="s">
        <v>337</v>
      </c>
      <c r="G309" s="31">
        <v>150</v>
      </c>
    </row>
    <row r="310" spans="4:7" x14ac:dyDescent="0.2">
      <c r="G310" s="31"/>
    </row>
    <row r="311" spans="4:7" x14ac:dyDescent="0.2">
      <c r="D311" s="32">
        <v>41530</v>
      </c>
      <c r="G311" s="31">
        <v>600</v>
      </c>
    </row>
    <row r="312" spans="4:7" x14ac:dyDescent="0.2">
      <c r="E312" t="s">
        <v>25</v>
      </c>
      <c r="G312" s="31">
        <v>600</v>
      </c>
    </row>
    <row r="313" spans="4:7" x14ac:dyDescent="0.2">
      <c r="F313" t="s">
        <v>105</v>
      </c>
      <c r="G313" s="31">
        <v>600</v>
      </c>
    </row>
    <row r="314" spans="4:7" x14ac:dyDescent="0.2">
      <c r="G314" s="31"/>
    </row>
    <row r="315" spans="4:7" x14ac:dyDescent="0.2">
      <c r="D315" s="32">
        <v>41536</v>
      </c>
      <c r="G315" s="31">
        <v>550</v>
      </c>
    </row>
    <row r="316" spans="4:7" x14ac:dyDescent="0.2">
      <c r="E316" t="s">
        <v>25</v>
      </c>
      <c r="G316" s="31">
        <v>550</v>
      </c>
    </row>
    <row r="317" spans="4:7" x14ac:dyDescent="0.2">
      <c r="F317" t="s">
        <v>106</v>
      </c>
      <c r="G317" s="31">
        <v>550</v>
      </c>
    </row>
    <row r="318" spans="4:7" x14ac:dyDescent="0.2">
      <c r="G318" s="31"/>
    </row>
    <row r="319" spans="4:7" x14ac:dyDescent="0.2">
      <c r="D319" s="32">
        <v>41537</v>
      </c>
      <c r="G319" s="31">
        <v>384.85</v>
      </c>
    </row>
    <row r="320" spans="4:7" x14ac:dyDescent="0.2">
      <c r="E320" t="s">
        <v>17</v>
      </c>
      <c r="G320" s="31">
        <v>384.85</v>
      </c>
    </row>
    <row r="321" spans="2:7" x14ac:dyDescent="0.2">
      <c r="F321" t="s">
        <v>281</v>
      </c>
      <c r="G321" s="31">
        <v>384.85</v>
      </c>
    </row>
    <row r="322" spans="2:7" x14ac:dyDescent="0.2">
      <c r="G322" s="31"/>
    </row>
    <row r="323" spans="2:7" x14ac:dyDescent="0.2">
      <c r="D323" s="32">
        <v>41544</v>
      </c>
      <c r="G323" s="31">
        <v>300</v>
      </c>
    </row>
    <row r="324" spans="2:7" x14ac:dyDescent="0.2">
      <c r="E324" t="s">
        <v>25</v>
      </c>
      <c r="G324" s="31">
        <v>300</v>
      </c>
    </row>
    <row r="325" spans="2:7" x14ac:dyDescent="0.2">
      <c r="F325" t="s">
        <v>107</v>
      </c>
      <c r="G325" s="31">
        <v>300</v>
      </c>
    </row>
    <row r="326" spans="2:7" x14ac:dyDescent="0.2">
      <c r="G326" s="31"/>
    </row>
    <row r="327" spans="2:7" x14ac:dyDescent="0.2">
      <c r="C327" t="s">
        <v>736</v>
      </c>
      <c r="G327" s="31">
        <v>3789.85</v>
      </c>
    </row>
    <row r="328" spans="2:7" x14ac:dyDescent="0.2">
      <c r="G328" s="31"/>
    </row>
    <row r="329" spans="2:7" x14ac:dyDescent="0.2">
      <c r="B329" t="s">
        <v>336</v>
      </c>
      <c r="G329" s="31">
        <v>3227.84</v>
      </c>
    </row>
    <row r="330" spans="2:7" x14ac:dyDescent="0.2">
      <c r="C330">
        <v>591</v>
      </c>
      <c r="D330" s="32">
        <v>41554</v>
      </c>
      <c r="G330" s="31">
        <v>3</v>
      </c>
    </row>
    <row r="331" spans="2:7" x14ac:dyDescent="0.2">
      <c r="E331" t="s">
        <v>17</v>
      </c>
      <c r="G331" s="31">
        <v>3</v>
      </c>
    </row>
    <row r="332" spans="2:7" x14ac:dyDescent="0.2">
      <c r="F332" t="s">
        <v>170</v>
      </c>
      <c r="G332" s="31">
        <v>3</v>
      </c>
    </row>
    <row r="333" spans="2:7" x14ac:dyDescent="0.2">
      <c r="G333" s="31"/>
    </row>
    <row r="334" spans="2:7" x14ac:dyDescent="0.2">
      <c r="C334" t="s">
        <v>660</v>
      </c>
      <c r="G334" s="31">
        <v>3</v>
      </c>
    </row>
    <row r="335" spans="2:7" x14ac:dyDescent="0.2">
      <c r="C335" t="s">
        <v>433</v>
      </c>
      <c r="D335" s="32">
        <v>41551</v>
      </c>
      <c r="G335" s="31">
        <v>203</v>
      </c>
    </row>
    <row r="336" spans="2:7" x14ac:dyDescent="0.2">
      <c r="E336" t="s">
        <v>17</v>
      </c>
      <c r="G336" s="31">
        <v>203</v>
      </c>
    </row>
    <row r="337" spans="3:7" x14ac:dyDescent="0.2">
      <c r="F337" t="s">
        <v>84</v>
      </c>
      <c r="G337" s="31">
        <v>203</v>
      </c>
    </row>
    <row r="338" spans="3:7" x14ac:dyDescent="0.2">
      <c r="G338" s="31"/>
    </row>
    <row r="339" spans="3:7" x14ac:dyDescent="0.2">
      <c r="C339" t="s">
        <v>665</v>
      </c>
      <c r="G339" s="31">
        <v>203</v>
      </c>
    </row>
    <row r="340" spans="3:7" x14ac:dyDescent="0.2">
      <c r="C340" t="s">
        <v>384</v>
      </c>
      <c r="D340" s="32">
        <v>41551</v>
      </c>
      <c r="G340" s="31">
        <v>100.5</v>
      </c>
    </row>
    <row r="341" spans="3:7" x14ac:dyDescent="0.2">
      <c r="E341" t="s">
        <v>17</v>
      </c>
      <c r="G341" s="31">
        <v>100.5</v>
      </c>
    </row>
    <row r="342" spans="3:7" x14ac:dyDescent="0.2">
      <c r="F342" t="s">
        <v>176</v>
      </c>
      <c r="G342" s="31">
        <v>100.5</v>
      </c>
    </row>
    <row r="343" spans="3:7" x14ac:dyDescent="0.2">
      <c r="G343" s="31"/>
    </row>
    <row r="344" spans="3:7" x14ac:dyDescent="0.2">
      <c r="C344" t="s">
        <v>671</v>
      </c>
      <c r="G344" s="31">
        <v>100.5</v>
      </c>
    </row>
    <row r="345" spans="3:7" x14ac:dyDescent="0.2">
      <c r="C345" t="s">
        <v>364</v>
      </c>
      <c r="D345" s="32">
        <v>41554</v>
      </c>
      <c r="G345" s="31">
        <v>11</v>
      </c>
    </row>
    <row r="346" spans="3:7" x14ac:dyDescent="0.2">
      <c r="E346" t="s">
        <v>17</v>
      </c>
      <c r="G346" s="31">
        <v>11</v>
      </c>
    </row>
    <row r="347" spans="3:7" x14ac:dyDescent="0.2">
      <c r="F347" t="s">
        <v>366</v>
      </c>
      <c r="G347" s="31">
        <v>11</v>
      </c>
    </row>
    <row r="348" spans="3:7" x14ac:dyDescent="0.2">
      <c r="G348" s="31"/>
    </row>
    <row r="349" spans="3:7" x14ac:dyDescent="0.2">
      <c r="C349" t="s">
        <v>672</v>
      </c>
      <c r="G349" s="31">
        <v>11</v>
      </c>
    </row>
    <row r="350" spans="3:7" x14ac:dyDescent="0.2">
      <c r="C350" t="s">
        <v>365</v>
      </c>
      <c r="D350" s="32">
        <v>41555</v>
      </c>
      <c r="G350" s="31">
        <v>150</v>
      </c>
    </row>
    <row r="351" spans="3:7" x14ac:dyDescent="0.2">
      <c r="E351" t="s">
        <v>17</v>
      </c>
      <c r="G351" s="31">
        <v>150</v>
      </c>
    </row>
    <row r="352" spans="3:7" x14ac:dyDescent="0.2">
      <c r="F352" t="s">
        <v>361</v>
      </c>
      <c r="G352" s="31">
        <v>150</v>
      </c>
    </row>
    <row r="353" spans="3:7" x14ac:dyDescent="0.2">
      <c r="G353" s="31"/>
    </row>
    <row r="354" spans="3:7" x14ac:dyDescent="0.2">
      <c r="C354" t="s">
        <v>678</v>
      </c>
      <c r="G354" s="31">
        <v>150</v>
      </c>
    </row>
    <row r="355" spans="3:7" x14ac:dyDescent="0.2">
      <c r="C355" t="s">
        <v>369</v>
      </c>
      <c r="D355" s="32">
        <v>41565</v>
      </c>
      <c r="G355" s="31">
        <v>46</v>
      </c>
    </row>
    <row r="356" spans="3:7" x14ac:dyDescent="0.2">
      <c r="E356" t="s">
        <v>17</v>
      </c>
      <c r="G356" s="31">
        <v>46</v>
      </c>
    </row>
    <row r="357" spans="3:7" x14ac:dyDescent="0.2">
      <c r="F357" t="s">
        <v>60</v>
      </c>
      <c r="G357" s="31">
        <v>46</v>
      </c>
    </row>
    <row r="358" spans="3:7" x14ac:dyDescent="0.2">
      <c r="G358" s="31"/>
    </row>
    <row r="359" spans="3:7" x14ac:dyDescent="0.2">
      <c r="C359" t="s">
        <v>681</v>
      </c>
      <c r="G359" s="31">
        <v>46</v>
      </c>
    </row>
    <row r="360" spans="3:7" x14ac:dyDescent="0.2">
      <c r="C360" t="s">
        <v>554</v>
      </c>
      <c r="D360" s="32">
        <v>41565</v>
      </c>
      <c r="G360" s="31">
        <v>69</v>
      </c>
    </row>
    <row r="361" spans="3:7" x14ac:dyDescent="0.2">
      <c r="E361" t="s">
        <v>17</v>
      </c>
      <c r="G361" s="31">
        <v>69</v>
      </c>
    </row>
    <row r="362" spans="3:7" x14ac:dyDescent="0.2">
      <c r="F362" t="s">
        <v>60</v>
      </c>
      <c r="G362" s="31">
        <v>69</v>
      </c>
    </row>
    <row r="363" spans="3:7" x14ac:dyDescent="0.2">
      <c r="G363" s="31"/>
    </row>
    <row r="364" spans="3:7" x14ac:dyDescent="0.2">
      <c r="C364" t="s">
        <v>684</v>
      </c>
      <c r="G364" s="31">
        <v>69</v>
      </c>
    </row>
    <row r="365" spans="3:7" x14ac:dyDescent="0.2">
      <c r="C365" t="s">
        <v>555</v>
      </c>
      <c r="D365" s="32">
        <v>41565</v>
      </c>
      <c r="G365" s="31">
        <v>17</v>
      </c>
    </row>
    <row r="366" spans="3:7" x14ac:dyDescent="0.2">
      <c r="E366" t="s">
        <v>17</v>
      </c>
      <c r="G366" s="31">
        <v>17</v>
      </c>
    </row>
    <row r="367" spans="3:7" x14ac:dyDescent="0.2">
      <c r="F367" t="s">
        <v>574</v>
      </c>
      <c r="G367" s="31">
        <v>17</v>
      </c>
    </row>
    <row r="368" spans="3:7" x14ac:dyDescent="0.2">
      <c r="G368" s="31"/>
    </row>
    <row r="369" spans="3:7" x14ac:dyDescent="0.2">
      <c r="C369" t="s">
        <v>686</v>
      </c>
      <c r="G369" s="31">
        <v>17</v>
      </c>
    </row>
    <row r="370" spans="3:7" x14ac:dyDescent="0.2">
      <c r="C370" t="s">
        <v>392</v>
      </c>
      <c r="D370" s="32">
        <v>41551</v>
      </c>
      <c r="G370" s="31">
        <v>171.01999999999998</v>
      </c>
    </row>
    <row r="371" spans="3:7" x14ac:dyDescent="0.2">
      <c r="E371" t="s">
        <v>17</v>
      </c>
      <c r="G371" s="31">
        <v>171.01999999999998</v>
      </c>
    </row>
    <row r="372" spans="3:7" x14ac:dyDescent="0.2">
      <c r="F372" t="s">
        <v>170</v>
      </c>
      <c r="G372" s="31">
        <v>55.57</v>
      </c>
    </row>
    <row r="373" spans="3:7" x14ac:dyDescent="0.2">
      <c r="F373" t="s">
        <v>176</v>
      </c>
      <c r="G373" s="31">
        <v>58</v>
      </c>
    </row>
    <row r="374" spans="3:7" x14ac:dyDescent="0.2">
      <c r="F374" t="s">
        <v>304</v>
      </c>
      <c r="G374" s="31">
        <v>55</v>
      </c>
    </row>
    <row r="375" spans="3:7" x14ac:dyDescent="0.2">
      <c r="F375" t="s">
        <v>394</v>
      </c>
      <c r="G375" s="31">
        <v>2.4500000000000002</v>
      </c>
    </row>
    <row r="376" spans="3:7" x14ac:dyDescent="0.2">
      <c r="G376" s="31"/>
    </row>
    <row r="377" spans="3:7" x14ac:dyDescent="0.2">
      <c r="C377" t="s">
        <v>688</v>
      </c>
      <c r="G377" s="31">
        <v>171.01999999999998</v>
      </c>
    </row>
    <row r="378" spans="3:7" x14ac:dyDescent="0.2">
      <c r="C378" t="s">
        <v>449</v>
      </c>
      <c r="D378" s="32">
        <v>41564</v>
      </c>
      <c r="G378" s="31">
        <v>112.5</v>
      </c>
    </row>
    <row r="379" spans="3:7" x14ac:dyDescent="0.2">
      <c r="E379" t="s">
        <v>17</v>
      </c>
      <c r="G379" s="31">
        <v>112.5</v>
      </c>
    </row>
    <row r="380" spans="3:7" x14ac:dyDescent="0.2">
      <c r="F380" t="s">
        <v>60</v>
      </c>
      <c r="G380" s="31">
        <v>112.5</v>
      </c>
    </row>
    <row r="381" spans="3:7" x14ac:dyDescent="0.2">
      <c r="G381" s="31"/>
    </row>
    <row r="382" spans="3:7" x14ac:dyDescent="0.2">
      <c r="C382" t="s">
        <v>698</v>
      </c>
      <c r="G382" s="31">
        <v>112.5</v>
      </c>
    </row>
    <row r="383" spans="3:7" x14ac:dyDescent="0.2">
      <c r="C383" t="s">
        <v>573</v>
      </c>
      <c r="D383" s="32">
        <v>41565</v>
      </c>
      <c r="G383" s="31">
        <v>4.7</v>
      </c>
    </row>
    <row r="384" spans="3:7" x14ac:dyDescent="0.2">
      <c r="E384" t="s">
        <v>17</v>
      </c>
      <c r="G384" s="31">
        <v>4.7</v>
      </c>
    </row>
    <row r="385" spans="3:7" x14ac:dyDescent="0.2">
      <c r="F385" t="s">
        <v>461</v>
      </c>
      <c r="G385" s="31">
        <v>4.7</v>
      </c>
    </row>
    <row r="386" spans="3:7" x14ac:dyDescent="0.2">
      <c r="G386" s="31"/>
    </row>
    <row r="387" spans="3:7" x14ac:dyDescent="0.2">
      <c r="C387" t="s">
        <v>700</v>
      </c>
      <c r="G387" s="31">
        <v>4.7</v>
      </c>
    </row>
    <row r="388" spans="3:7" x14ac:dyDescent="0.2">
      <c r="C388" t="s">
        <v>564</v>
      </c>
      <c r="D388" s="32">
        <v>41565</v>
      </c>
      <c r="G388" s="31">
        <v>80</v>
      </c>
    </row>
    <row r="389" spans="3:7" x14ac:dyDescent="0.2">
      <c r="E389" t="s">
        <v>17</v>
      </c>
      <c r="G389" s="31">
        <v>80</v>
      </c>
    </row>
    <row r="390" spans="3:7" x14ac:dyDescent="0.2">
      <c r="F390" t="s">
        <v>455</v>
      </c>
      <c r="G390" s="31">
        <v>80</v>
      </c>
    </row>
    <row r="391" spans="3:7" x14ac:dyDescent="0.2">
      <c r="G391" s="31"/>
    </row>
    <row r="392" spans="3:7" x14ac:dyDescent="0.2">
      <c r="C392" t="s">
        <v>704</v>
      </c>
      <c r="G392" s="31">
        <v>80</v>
      </c>
    </row>
    <row r="393" spans="3:7" x14ac:dyDescent="0.2">
      <c r="C393" t="s">
        <v>577</v>
      </c>
      <c r="D393" s="32">
        <v>41565</v>
      </c>
      <c r="G393" s="31">
        <v>69</v>
      </c>
    </row>
    <row r="394" spans="3:7" x14ac:dyDescent="0.2">
      <c r="E394" t="s">
        <v>17</v>
      </c>
      <c r="G394" s="31">
        <v>69</v>
      </c>
    </row>
    <row r="395" spans="3:7" x14ac:dyDescent="0.2">
      <c r="F395" t="s">
        <v>60</v>
      </c>
      <c r="G395" s="31">
        <v>69</v>
      </c>
    </row>
    <row r="396" spans="3:7" x14ac:dyDescent="0.2">
      <c r="G396" s="31"/>
    </row>
    <row r="397" spans="3:7" x14ac:dyDescent="0.2">
      <c r="C397" t="s">
        <v>708</v>
      </c>
      <c r="G397" s="31">
        <v>69</v>
      </c>
    </row>
    <row r="398" spans="3:7" x14ac:dyDescent="0.2">
      <c r="C398" t="s">
        <v>374</v>
      </c>
      <c r="D398" s="32">
        <v>41551</v>
      </c>
      <c r="G398" s="31">
        <v>53.92</v>
      </c>
    </row>
    <row r="399" spans="3:7" x14ac:dyDescent="0.2">
      <c r="E399" t="s">
        <v>17</v>
      </c>
      <c r="G399" s="31">
        <v>53.92</v>
      </c>
    </row>
    <row r="400" spans="3:7" x14ac:dyDescent="0.2">
      <c r="F400" t="s">
        <v>170</v>
      </c>
      <c r="G400" s="31">
        <v>16.190000000000001</v>
      </c>
    </row>
    <row r="401" spans="3:7" x14ac:dyDescent="0.2">
      <c r="F401" t="s">
        <v>176</v>
      </c>
      <c r="G401" s="31">
        <v>37.729999999999997</v>
      </c>
    </row>
    <row r="402" spans="3:7" x14ac:dyDescent="0.2">
      <c r="G402" s="31"/>
    </row>
    <row r="403" spans="3:7" x14ac:dyDescent="0.2">
      <c r="C403" t="s">
        <v>709</v>
      </c>
      <c r="G403" s="31">
        <v>53.92</v>
      </c>
    </row>
    <row r="404" spans="3:7" x14ac:dyDescent="0.2">
      <c r="C404" t="s">
        <v>550</v>
      </c>
      <c r="D404" s="32">
        <v>41565</v>
      </c>
      <c r="G404" s="31">
        <v>24.5</v>
      </c>
    </row>
    <row r="405" spans="3:7" x14ac:dyDescent="0.2">
      <c r="E405" t="s">
        <v>17</v>
      </c>
      <c r="G405" s="31">
        <v>24.5</v>
      </c>
    </row>
    <row r="406" spans="3:7" x14ac:dyDescent="0.2">
      <c r="F406" t="s">
        <v>551</v>
      </c>
      <c r="G406" s="31">
        <v>24.5</v>
      </c>
    </row>
    <row r="407" spans="3:7" x14ac:dyDescent="0.2">
      <c r="G407" s="31"/>
    </row>
    <row r="408" spans="3:7" x14ac:dyDescent="0.2">
      <c r="C408" t="s">
        <v>714</v>
      </c>
      <c r="G408" s="31">
        <v>24.5</v>
      </c>
    </row>
    <row r="409" spans="3:7" x14ac:dyDescent="0.2">
      <c r="C409" t="s">
        <v>411</v>
      </c>
      <c r="D409" s="32">
        <v>41565</v>
      </c>
      <c r="G409" s="31">
        <v>61.3</v>
      </c>
    </row>
    <row r="410" spans="3:7" x14ac:dyDescent="0.2">
      <c r="E410" t="s">
        <v>17</v>
      </c>
      <c r="G410" s="31">
        <v>61.3</v>
      </c>
    </row>
    <row r="411" spans="3:7" x14ac:dyDescent="0.2">
      <c r="F411" t="s">
        <v>412</v>
      </c>
      <c r="G411" s="31">
        <v>55</v>
      </c>
    </row>
    <row r="412" spans="3:7" x14ac:dyDescent="0.2">
      <c r="F412" t="s">
        <v>416</v>
      </c>
      <c r="G412" s="31">
        <v>6.3000000000000007</v>
      </c>
    </row>
    <row r="413" spans="3:7" x14ac:dyDescent="0.2">
      <c r="G413" s="31"/>
    </row>
    <row r="414" spans="3:7" x14ac:dyDescent="0.2">
      <c r="C414" t="s">
        <v>715</v>
      </c>
      <c r="G414" s="31">
        <v>61.3</v>
      </c>
    </row>
    <row r="415" spans="3:7" x14ac:dyDescent="0.2">
      <c r="C415" t="s">
        <v>627</v>
      </c>
      <c r="D415" s="32">
        <v>41565</v>
      </c>
      <c r="G415" s="31">
        <v>117.5</v>
      </c>
    </row>
    <row r="416" spans="3:7" x14ac:dyDescent="0.2">
      <c r="E416" t="s">
        <v>17</v>
      </c>
      <c r="G416" s="31">
        <v>117.5</v>
      </c>
    </row>
    <row r="417" spans="3:7" x14ac:dyDescent="0.2">
      <c r="F417" t="s">
        <v>601</v>
      </c>
      <c r="G417" s="31">
        <v>9.1999999999999993</v>
      </c>
    </row>
    <row r="418" spans="3:7" x14ac:dyDescent="0.2">
      <c r="F418" t="s">
        <v>598</v>
      </c>
      <c r="G418" s="31">
        <v>55</v>
      </c>
    </row>
    <row r="419" spans="3:7" x14ac:dyDescent="0.2">
      <c r="F419" t="s">
        <v>634</v>
      </c>
      <c r="G419" s="31">
        <v>4.5</v>
      </c>
    </row>
    <row r="420" spans="3:7" x14ac:dyDescent="0.2">
      <c r="F420" t="s">
        <v>631</v>
      </c>
      <c r="G420" s="31">
        <v>48.8</v>
      </c>
    </row>
    <row r="421" spans="3:7" x14ac:dyDescent="0.2">
      <c r="G421" s="31"/>
    </row>
    <row r="422" spans="3:7" x14ac:dyDescent="0.2">
      <c r="C422" t="s">
        <v>716</v>
      </c>
      <c r="G422" s="31">
        <v>117.5</v>
      </c>
    </row>
    <row r="423" spans="3:7" x14ac:dyDescent="0.2">
      <c r="C423" t="s">
        <v>558</v>
      </c>
      <c r="D423" s="32">
        <v>41563</v>
      </c>
      <c r="G423" s="31">
        <v>92</v>
      </c>
    </row>
    <row r="424" spans="3:7" x14ac:dyDescent="0.2">
      <c r="E424" t="s">
        <v>17</v>
      </c>
      <c r="G424" s="31">
        <v>92</v>
      </c>
    </row>
    <row r="425" spans="3:7" x14ac:dyDescent="0.2">
      <c r="F425" t="s">
        <v>60</v>
      </c>
      <c r="G425" s="31">
        <v>92</v>
      </c>
    </row>
    <row r="426" spans="3:7" x14ac:dyDescent="0.2">
      <c r="G426" s="31"/>
    </row>
    <row r="427" spans="3:7" x14ac:dyDescent="0.2">
      <c r="C427" t="s">
        <v>727</v>
      </c>
      <c r="G427" s="31">
        <v>92</v>
      </c>
    </row>
    <row r="428" spans="3:7" x14ac:dyDescent="0.2">
      <c r="C428" t="s">
        <v>371</v>
      </c>
      <c r="D428" s="32">
        <v>41563</v>
      </c>
      <c r="G428" s="31">
        <v>69</v>
      </c>
    </row>
    <row r="429" spans="3:7" x14ac:dyDescent="0.2">
      <c r="E429" t="s">
        <v>17</v>
      </c>
      <c r="G429" s="31">
        <v>69</v>
      </c>
    </row>
    <row r="430" spans="3:7" x14ac:dyDescent="0.2">
      <c r="F430" t="s">
        <v>60</v>
      </c>
      <c r="G430" s="31">
        <v>69</v>
      </c>
    </row>
    <row r="431" spans="3:7" x14ac:dyDescent="0.2">
      <c r="G431" s="31"/>
    </row>
    <row r="432" spans="3:7" x14ac:dyDescent="0.2">
      <c r="C432" t="s">
        <v>728</v>
      </c>
      <c r="G432" s="31">
        <v>69</v>
      </c>
    </row>
    <row r="433" spans="3:7" x14ac:dyDescent="0.2">
      <c r="C433" t="s">
        <v>370</v>
      </c>
      <c r="D433" s="32">
        <v>41563</v>
      </c>
      <c r="G433" s="31">
        <v>2.9</v>
      </c>
    </row>
    <row r="434" spans="3:7" x14ac:dyDescent="0.2">
      <c r="E434" t="s">
        <v>17</v>
      </c>
      <c r="G434" s="31">
        <v>2.9</v>
      </c>
    </row>
    <row r="435" spans="3:7" x14ac:dyDescent="0.2">
      <c r="F435" t="s">
        <v>532</v>
      </c>
      <c r="G435" s="31">
        <v>2.9</v>
      </c>
    </row>
    <row r="436" spans="3:7" x14ac:dyDescent="0.2">
      <c r="G436" s="31"/>
    </row>
    <row r="437" spans="3:7" x14ac:dyDescent="0.2">
      <c r="C437" t="s">
        <v>729</v>
      </c>
      <c r="G437" s="31">
        <v>2.9</v>
      </c>
    </row>
    <row r="438" spans="3:7" x14ac:dyDescent="0.2">
      <c r="C438" t="s">
        <v>285</v>
      </c>
      <c r="D438" s="32">
        <v>41551</v>
      </c>
      <c r="G438" s="31">
        <v>340</v>
      </c>
    </row>
    <row r="439" spans="3:7" x14ac:dyDescent="0.2">
      <c r="E439" t="s">
        <v>25</v>
      </c>
      <c r="G439" s="31">
        <v>340</v>
      </c>
    </row>
    <row r="440" spans="3:7" x14ac:dyDescent="0.2">
      <c r="F440" t="s">
        <v>335</v>
      </c>
      <c r="G440" s="31">
        <v>340</v>
      </c>
    </row>
    <row r="441" spans="3:7" x14ac:dyDescent="0.2">
      <c r="G441" s="31"/>
    </row>
    <row r="442" spans="3:7" x14ac:dyDescent="0.2">
      <c r="D442" s="32">
        <v>41559</v>
      </c>
      <c r="G442" s="31">
        <v>100</v>
      </c>
    </row>
    <row r="443" spans="3:7" x14ac:dyDescent="0.2">
      <c r="E443" t="s">
        <v>25</v>
      </c>
      <c r="G443" s="31">
        <v>100</v>
      </c>
    </row>
    <row r="444" spans="3:7" x14ac:dyDescent="0.2">
      <c r="F444" t="s">
        <v>360</v>
      </c>
      <c r="G444" s="31">
        <v>100</v>
      </c>
    </row>
    <row r="445" spans="3:7" x14ac:dyDescent="0.2">
      <c r="G445" s="31"/>
    </row>
    <row r="446" spans="3:7" x14ac:dyDescent="0.2">
      <c r="D446" s="32">
        <v>41564</v>
      </c>
      <c r="G446" s="31">
        <v>830</v>
      </c>
    </row>
    <row r="447" spans="3:7" x14ac:dyDescent="0.2">
      <c r="E447" t="s">
        <v>17</v>
      </c>
      <c r="G447" s="31">
        <v>830</v>
      </c>
    </row>
    <row r="448" spans="3:7" x14ac:dyDescent="0.2">
      <c r="F448" t="s">
        <v>301</v>
      </c>
      <c r="G448" s="31">
        <v>830</v>
      </c>
    </row>
    <row r="449" spans="2:7" x14ac:dyDescent="0.2">
      <c r="G449" s="31"/>
    </row>
    <row r="450" spans="2:7" x14ac:dyDescent="0.2">
      <c r="D450" s="32">
        <v>41565</v>
      </c>
      <c r="G450" s="31">
        <v>500</v>
      </c>
    </row>
    <row r="451" spans="2:7" x14ac:dyDescent="0.2">
      <c r="E451" t="s">
        <v>17</v>
      </c>
      <c r="G451" s="31">
        <v>500</v>
      </c>
    </row>
    <row r="452" spans="2:7" x14ac:dyDescent="0.2">
      <c r="F452" t="s">
        <v>176</v>
      </c>
      <c r="G452" s="31">
        <v>500</v>
      </c>
    </row>
    <row r="453" spans="2:7" x14ac:dyDescent="0.2">
      <c r="G453" s="31"/>
    </row>
    <row r="454" spans="2:7" x14ac:dyDescent="0.2">
      <c r="C454" t="s">
        <v>736</v>
      </c>
      <c r="G454" s="31">
        <v>1770</v>
      </c>
    </row>
    <row r="455" spans="2:7" x14ac:dyDescent="0.2">
      <c r="G455" s="31"/>
    </row>
    <row r="456" spans="2:7" x14ac:dyDescent="0.2">
      <c r="B456" t="s">
        <v>438</v>
      </c>
      <c r="G456" s="31">
        <v>1075.0999999999999</v>
      </c>
    </row>
    <row r="457" spans="2:7" x14ac:dyDescent="0.2">
      <c r="C457" t="s">
        <v>471</v>
      </c>
      <c r="D457" s="32">
        <v>41583</v>
      </c>
      <c r="G457" s="31">
        <v>12.8</v>
      </c>
    </row>
    <row r="458" spans="2:7" x14ac:dyDescent="0.2">
      <c r="E458" t="s">
        <v>17</v>
      </c>
      <c r="G458" s="31">
        <v>12.8</v>
      </c>
    </row>
    <row r="459" spans="2:7" x14ac:dyDescent="0.2">
      <c r="F459" t="s">
        <v>472</v>
      </c>
      <c r="G459" s="31">
        <v>12.8</v>
      </c>
    </row>
    <row r="460" spans="2:7" x14ac:dyDescent="0.2">
      <c r="G460" s="31"/>
    </row>
    <row r="461" spans="2:7" x14ac:dyDescent="0.2">
      <c r="C461" t="s">
        <v>661</v>
      </c>
      <c r="G461" s="31">
        <v>12.8</v>
      </c>
    </row>
    <row r="462" spans="2:7" x14ac:dyDescent="0.2">
      <c r="C462" t="s">
        <v>559</v>
      </c>
      <c r="D462" s="32">
        <v>41584</v>
      </c>
      <c r="G462" s="31">
        <v>6.75</v>
      </c>
    </row>
    <row r="463" spans="2:7" x14ac:dyDescent="0.2">
      <c r="E463" t="s">
        <v>17</v>
      </c>
      <c r="G463" s="31">
        <v>6.75</v>
      </c>
    </row>
    <row r="464" spans="2:7" x14ac:dyDescent="0.2">
      <c r="F464" t="s">
        <v>560</v>
      </c>
      <c r="G464" s="31">
        <v>6.75</v>
      </c>
    </row>
    <row r="465" spans="3:7" x14ac:dyDescent="0.2">
      <c r="G465" s="31"/>
    </row>
    <row r="466" spans="3:7" x14ac:dyDescent="0.2">
      <c r="C466" t="s">
        <v>662</v>
      </c>
      <c r="G466" s="31">
        <v>6.75</v>
      </c>
    </row>
    <row r="467" spans="3:7" x14ac:dyDescent="0.2">
      <c r="C467" t="s">
        <v>565</v>
      </c>
      <c r="D467" s="32">
        <v>41585</v>
      </c>
      <c r="G467" s="31">
        <v>8.1999999999999993</v>
      </c>
    </row>
    <row r="468" spans="3:7" x14ac:dyDescent="0.2">
      <c r="E468" t="s">
        <v>17</v>
      </c>
      <c r="G468" s="31">
        <v>8.1999999999999993</v>
      </c>
    </row>
    <row r="469" spans="3:7" x14ac:dyDescent="0.2">
      <c r="F469" t="s">
        <v>566</v>
      </c>
      <c r="G469" s="31">
        <v>8.1999999999999993</v>
      </c>
    </row>
    <row r="470" spans="3:7" x14ac:dyDescent="0.2">
      <c r="G470" s="31"/>
    </row>
    <row r="471" spans="3:7" x14ac:dyDescent="0.2">
      <c r="C471" t="s">
        <v>663</v>
      </c>
      <c r="G471" s="31">
        <v>8.1999999999999993</v>
      </c>
    </row>
    <row r="472" spans="3:7" x14ac:dyDescent="0.2">
      <c r="C472" t="s">
        <v>557</v>
      </c>
      <c r="D472" s="32">
        <v>41585</v>
      </c>
      <c r="G472" s="31">
        <v>18</v>
      </c>
    </row>
    <row r="473" spans="3:7" x14ac:dyDescent="0.2">
      <c r="E473" t="s">
        <v>17</v>
      </c>
      <c r="G473" s="31">
        <v>18</v>
      </c>
    </row>
    <row r="474" spans="3:7" x14ac:dyDescent="0.2">
      <c r="F474" t="s">
        <v>455</v>
      </c>
      <c r="G474" s="31">
        <v>18</v>
      </c>
    </row>
    <row r="475" spans="3:7" x14ac:dyDescent="0.2">
      <c r="G475" s="31"/>
    </row>
    <row r="476" spans="3:7" x14ac:dyDescent="0.2">
      <c r="C476" t="s">
        <v>664</v>
      </c>
      <c r="G476" s="31">
        <v>18</v>
      </c>
    </row>
    <row r="477" spans="3:7" x14ac:dyDescent="0.2">
      <c r="C477" t="s">
        <v>494</v>
      </c>
      <c r="D477" s="32">
        <v>41580</v>
      </c>
      <c r="G477" s="31">
        <v>64</v>
      </c>
    </row>
    <row r="478" spans="3:7" x14ac:dyDescent="0.2">
      <c r="E478" t="s">
        <v>17</v>
      </c>
      <c r="G478" s="31">
        <v>64</v>
      </c>
    </row>
    <row r="479" spans="3:7" x14ac:dyDescent="0.2">
      <c r="F479" t="s">
        <v>455</v>
      </c>
      <c r="G479" s="31">
        <v>64</v>
      </c>
    </row>
    <row r="480" spans="3:7" x14ac:dyDescent="0.2">
      <c r="G480" s="31"/>
    </row>
    <row r="481" spans="3:7" x14ac:dyDescent="0.2">
      <c r="C481" t="s">
        <v>668</v>
      </c>
      <c r="G481" s="31">
        <v>64</v>
      </c>
    </row>
    <row r="482" spans="3:7" x14ac:dyDescent="0.2">
      <c r="C482" t="s">
        <v>546</v>
      </c>
      <c r="D482" s="32">
        <v>41585</v>
      </c>
      <c r="G482" s="31">
        <v>50</v>
      </c>
    </row>
    <row r="483" spans="3:7" x14ac:dyDescent="0.2">
      <c r="E483" t="s">
        <v>17</v>
      </c>
      <c r="G483" s="31">
        <v>50</v>
      </c>
    </row>
    <row r="484" spans="3:7" x14ac:dyDescent="0.2">
      <c r="F484" t="s">
        <v>455</v>
      </c>
      <c r="G484" s="31">
        <v>50</v>
      </c>
    </row>
    <row r="485" spans="3:7" x14ac:dyDescent="0.2">
      <c r="G485" s="31"/>
    </row>
    <row r="486" spans="3:7" x14ac:dyDescent="0.2">
      <c r="C486" t="s">
        <v>673</v>
      </c>
      <c r="G486" s="31">
        <v>50</v>
      </c>
    </row>
    <row r="487" spans="3:7" x14ac:dyDescent="0.2">
      <c r="C487" t="s">
        <v>569</v>
      </c>
      <c r="D487" s="32">
        <v>41583</v>
      </c>
      <c r="G487" s="31">
        <v>9.5500000000000007</v>
      </c>
    </row>
    <row r="488" spans="3:7" x14ac:dyDescent="0.2">
      <c r="E488" t="s">
        <v>17</v>
      </c>
      <c r="G488" s="31">
        <v>9.5500000000000007</v>
      </c>
    </row>
    <row r="489" spans="3:7" x14ac:dyDescent="0.2">
      <c r="F489" t="s">
        <v>366</v>
      </c>
      <c r="G489" s="31">
        <v>9.5500000000000007</v>
      </c>
    </row>
    <row r="490" spans="3:7" x14ac:dyDescent="0.2">
      <c r="G490" s="31"/>
    </row>
    <row r="491" spans="3:7" x14ac:dyDescent="0.2">
      <c r="C491" t="s">
        <v>687</v>
      </c>
      <c r="G491" s="31">
        <v>9.5500000000000007</v>
      </c>
    </row>
    <row r="492" spans="3:7" x14ac:dyDescent="0.2">
      <c r="C492" t="s">
        <v>504</v>
      </c>
      <c r="D492" s="32">
        <v>41585</v>
      </c>
      <c r="G492" s="31">
        <v>12.8</v>
      </c>
    </row>
    <row r="493" spans="3:7" x14ac:dyDescent="0.2">
      <c r="E493" t="s">
        <v>17</v>
      </c>
      <c r="G493" s="31">
        <v>12.8</v>
      </c>
    </row>
    <row r="494" spans="3:7" x14ac:dyDescent="0.2">
      <c r="F494" t="s">
        <v>472</v>
      </c>
      <c r="G494" s="31">
        <v>12.8</v>
      </c>
    </row>
    <row r="495" spans="3:7" x14ac:dyDescent="0.2">
      <c r="G495" s="31"/>
    </row>
    <row r="496" spans="3:7" x14ac:dyDescent="0.2">
      <c r="C496" t="s">
        <v>691</v>
      </c>
      <c r="G496" s="31">
        <v>12.8</v>
      </c>
    </row>
    <row r="497" spans="2:7" x14ac:dyDescent="0.2">
      <c r="C497" t="s">
        <v>285</v>
      </c>
      <c r="D497" s="32">
        <v>41582</v>
      </c>
      <c r="G497" s="31">
        <v>135</v>
      </c>
    </row>
    <row r="498" spans="2:7" x14ac:dyDescent="0.2">
      <c r="E498" t="s">
        <v>25</v>
      </c>
      <c r="G498" s="31">
        <v>135</v>
      </c>
    </row>
    <row r="499" spans="2:7" x14ac:dyDescent="0.2">
      <c r="F499" t="s">
        <v>419</v>
      </c>
      <c r="G499" s="31">
        <v>135</v>
      </c>
    </row>
    <row r="500" spans="2:7" x14ac:dyDescent="0.2">
      <c r="G500" s="31"/>
    </row>
    <row r="501" spans="2:7" x14ac:dyDescent="0.2">
      <c r="D501" s="32">
        <v>41598</v>
      </c>
      <c r="G501" s="31">
        <v>583</v>
      </c>
    </row>
    <row r="502" spans="2:7" x14ac:dyDescent="0.2">
      <c r="E502" t="s">
        <v>17</v>
      </c>
      <c r="G502" s="31">
        <v>583</v>
      </c>
    </row>
    <row r="503" spans="2:7" x14ac:dyDescent="0.2">
      <c r="F503" t="s">
        <v>304</v>
      </c>
      <c r="G503" s="31">
        <v>583</v>
      </c>
    </row>
    <row r="504" spans="2:7" x14ac:dyDescent="0.2">
      <c r="G504" s="31"/>
    </row>
    <row r="505" spans="2:7" x14ac:dyDescent="0.2">
      <c r="D505" s="32">
        <v>41603</v>
      </c>
      <c r="G505" s="31">
        <v>175</v>
      </c>
    </row>
    <row r="506" spans="2:7" x14ac:dyDescent="0.2">
      <c r="E506" t="s">
        <v>25</v>
      </c>
      <c r="G506" s="31">
        <v>175</v>
      </c>
    </row>
    <row r="507" spans="2:7" x14ac:dyDescent="0.2">
      <c r="F507" t="s">
        <v>419</v>
      </c>
      <c r="G507" s="31">
        <v>175</v>
      </c>
    </row>
    <row r="508" spans="2:7" x14ac:dyDescent="0.2">
      <c r="G508" s="31"/>
    </row>
    <row r="509" spans="2:7" x14ac:dyDescent="0.2">
      <c r="C509" t="s">
        <v>736</v>
      </c>
      <c r="G509" s="31">
        <v>893</v>
      </c>
    </row>
    <row r="510" spans="2:7" x14ac:dyDescent="0.2">
      <c r="G510" s="31"/>
    </row>
    <row r="511" spans="2:7" x14ac:dyDescent="0.2">
      <c r="B511" t="s">
        <v>505</v>
      </c>
      <c r="G511" s="31">
        <v>1710.19</v>
      </c>
    </row>
    <row r="512" spans="2:7" x14ac:dyDescent="0.2">
      <c r="C512" t="s">
        <v>522</v>
      </c>
      <c r="D512" s="32">
        <v>41634</v>
      </c>
      <c r="G512" s="31">
        <v>12.5</v>
      </c>
    </row>
    <row r="513" spans="3:7" x14ac:dyDescent="0.2">
      <c r="E513" t="s">
        <v>17</v>
      </c>
      <c r="G513" s="31">
        <v>12.5</v>
      </c>
    </row>
    <row r="514" spans="3:7" x14ac:dyDescent="0.2">
      <c r="F514" t="s">
        <v>509</v>
      </c>
      <c r="G514" s="31">
        <v>12.5</v>
      </c>
    </row>
    <row r="515" spans="3:7" x14ac:dyDescent="0.2">
      <c r="G515" s="31"/>
    </row>
    <row r="516" spans="3:7" x14ac:dyDescent="0.2">
      <c r="C516" t="s">
        <v>667</v>
      </c>
      <c r="G516" s="31">
        <v>12.5</v>
      </c>
    </row>
    <row r="517" spans="3:7" x14ac:dyDescent="0.2">
      <c r="C517" t="s">
        <v>562</v>
      </c>
      <c r="D517" s="32">
        <v>41635</v>
      </c>
      <c r="G517" s="31">
        <v>12</v>
      </c>
    </row>
    <row r="518" spans="3:7" x14ac:dyDescent="0.2">
      <c r="E518" t="s">
        <v>17</v>
      </c>
      <c r="G518" s="31">
        <v>12</v>
      </c>
    </row>
    <row r="519" spans="3:7" x14ac:dyDescent="0.2">
      <c r="F519" t="s">
        <v>366</v>
      </c>
      <c r="G519" s="31">
        <v>12</v>
      </c>
    </row>
    <row r="520" spans="3:7" x14ac:dyDescent="0.2">
      <c r="G520" s="31"/>
    </row>
    <row r="521" spans="3:7" x14ac:dyDescent="0.2">
      <c r="C521" t="s">
        <v>669</v>
      </c>
      <c r="G521" s="31">
        <v>12</v>
      </c>
    </row>
    <row r="522" spans="3:7" x14ac:dyDescent="0.2">
      <c r="C522" t="s">
        <v>563</v>
      </c>
      <c r="D522" s="32">
        <v>41635</v>
      </c>
      <c r="G522" s="31">
        <v>23</v>
      </c>
    </row>
    <row r="523" spans="3:7" x14ac:dyDescent="0.2">
      <c r="E523" t="s">
        <v>17</v>
      </c>
      <c r="G523" s="31">
        <v>23</v>
      </c>
    </row>
    <row r="524" spans="3:7" x14ac:dyDescent="0.2">
      <c r="F524" t="s">
        <v>60</v>
      </c>
      <c r="G524" s="31">
        <v>23</v>
      </c>
    </row>
    <row r="525" spans="3:7" x14ac:dyDescent="0.2">
      <c r="G525" s="31"/>
    </row>
    <row r="526" spans="3:7" x14ac:dyDescent="0.2">
      <c r="C526" t="s">
        <v>670</v>
      </c>
      <c r="G526" s="31">
        <v>23</v>
      </c>
    </row>
    <row r="527" spans="3:7" x14ac:dyDescent="0.2">
      <c r="C527" t="s">
        <v>467</v>
      </c>
      <c r="D527" s="32">
        <v>41614</v>
      </c>
      <c r="G527" s="31">
        <v>6.8</v>
      </c>
    </row>
    <row r="528" spans="3:7" x14ac:dyDescent="0.2">
      <c r="E528" t="s">
        <v>17</v>
      </c>
      <c r="G528" s="31">
        <v>6.8</v>
      </c>
    </row>
    <row r="529" spans="3:7" x14ac:dyDescent="0.2">
      <c r="F529" t="s">
        <v>468</v>
      </c>
      <c r="G529" s="31">
        <v>6.8</v>
      </c>
    </row>
    <row r="530" spans="3:7" x14ac:dyDescent="0.2">
      <c r="G530" s="31"/>
    </row>
    <row r="531" spans="3:7" x14ac:dyDescent="0.2">
      <c r="C531" t="s">
        <v>674</v>
      </c>
      <c r="G531" s="31">
        <v>6.8</v>
      </c>
    </row>
    <row r="532" spans="3:7" x14ac:dyDescent="0.2">
      <c r="C532" t="s">
        <v>466</v>
      </c>
      <c r="D532" s="32">
        <v>41615</v>
      </c>
      <c r="G532" s="31">
        <v>14.85</v>
      </c>
    </row>
    <row r="533" spans="3:7" x14ac:dyDescent="0.2">
      <c r="E533" t="s">
        <v>17</v>
      </c>
      <c r="G533" s="31">
        <v>14.85</v>
      </c>
    </row>
    <row r="534" spans="3:7" x14ac:dyDescent="0.2">
      <c r="F534" t="s">
        <v>366</v>
      </c>
      <c r="G534" s="31">
        <v>14.85</v>
      </c>
    </row>
    <row r="535" spans="3:7" x14ac:dyDescent="0.2">
      <c r="G535" s="31"/>
    </row>
    <row r="536" spans="3:7" x14ac:dyDescent="0.2">
      <c r="C536" t="s">
        <v>675</v>
      </c>
      <c r="G536" s="31">
        <v>14.85</v>
      </c>
    </row>
    <row r="537" spans="3:7" x14ac:dyDescent="0.2">
      <c r="C537" t="s">
        <v>460</v>
      </c>
      <c r="D537" s="32">
        <v>41615</v>
      </c>
      <c r="G537" s="31">
        <v>3.6</v>
      </c>
    </row>
    <row r="538" spans="3:7" x14ac:dyDescent="0.2">
      <c r="E538" t="s">
        <v>17</v>
      </c>
      <c r="G538" s="31">
        <v>3.6</v>
      </c>
    </row>
    <row r="539" spans="3:7" x14ac:dyDescent="0.2">
      <c r="F539" t="s">
        <v>461</v>
      </c>
      <c r="G539" s="31">
        <v>3.6</v>
      </c>
    </row>
    <row r="540" spans="3:7" x14ac:dyDescent="0.2">
      <c r="G540" s="31"/>
    </row>
    <row r="541" spans="3:7" x14ac:dyDescent="0.2">
      <c r="C541" t="s">
        <v>676</v>
      </c>
      <c r="G541" s="31">
        <v>3.6</v>
      </c>
    </row>
    <row r="542" spans="3:7" x14ac:dyDescent="0.2">
      <c r="C542" t="s">
        <v>458</v>
      </c>
      <c r="D542" s="32">
        <v>41618</v>
      </c>
      <c r="G542" s="31">
        <v>12</v>
      </c>
    </row>
    <row r="543" spans="3:7" x14ac:dyDescent="0.2">
      <c r="E543" t="s">
        <v>17</v>
      </c>
      <c r="G543" s="31">
        <v>12</v>
      </c>
    </row>
    <row r="544" spans="3:7" x14ac:dyDescent="0.2">
      <c r="F544" t="s">
        <v>366</v>
      </c>
      <c r="G544" s="31">
        <v>12</v>
      </c>
    </row>
    <row r="545" spans="3:7" x14ac:dyDescent="0.2">
      <c r="G545" s="31"/>
    </row>
    <row r="546" spans="3:7" x14ac:dyDescent="0.2">
      <c r="C546" t="s">
        <v>677</v>
      </c>
      <c r="G546" s="31">
        <v>12</v>
      </c>
    </row>
    <row r="547" spans="3:7" x14ac:dyDescent="0.2">
      <c r="C547" t="s">
        <v>545</v>
      </c>
      <c r="D547" s="32">
        <v>41635</v>
      </c>
      <c r="G547" s="31">
        <v>75</v>
      </c>
    </row>
    <row r="548" spans="3:7" x14ac:dyDescent="0.2">
      <c r="E548" t="s">
        <v>17</v>
      </c>
      <c r="G548" s="31">
        <v>75</v>
      </c>
    </row>
    <row r="549" spans="3:7" x14ac:dyDescent="0.2">
      <c r="F549" t="s">
        <v>60</v>
      </c>
      <c r="G549" s="31">
        <v>23</v>
      </c>
    </row>
    <row r="550" spans="3:7" x14ac:dyDescent="0.2">
      <c r="F550" t="s">
        <v>455</v>
      </c>
      <c r="G550" s="31">
        <v>32</v>
      </c>
    </row>
    <row r="551" spans="3:7" x14ac:dyDescent="0.2">
      <c r="F551" t="s">
        <v>509</v>
      </c>
      <c r="G551" s="31">
        <v>20</v>
      </c>
    </row>
    <row r="552" spans="3:7" x14ac:dyDescent="0.2">
      <c r="G552" s="31"/>
    </row>
    <row r="553" spans="3:7" x14ac:dyDescent="0.2">
      <c r="C553" t="s">
        <v>679</v>
      </c>
      <c r="G553" s="31">
        <v>75</v>
      </c>
    </row>
    <row r="554" spans="3:7" x14ac:dyDescent="0.2">
      <c r="C554" t="s">
        <v>464</v>
      </c>
      <c r="D554" s="32">
        <v>41620</v>
      </c>
      <c r="G554" s="31">
        <v>8</v>
      </c>
    </row>
    <row r="555" spans="3:7" x14ac:dyDescent="0.2">
      <c r="E555" t="s">
        <v>17</v>
      </c>
      <c r="G555" s="31">
        <v>8</v>
      </c>
    </row>
    <row r="556" spans="3:7" x14ac:dyDescent="0.2">
      <c r="F556" t="s">
        <v>394</v>
      </c>
      <c r="G556" s="31">
        <v>8</v>
      </c>
    </row>
    <row r="557" spans="3:7" x14ac:dyDescent="0.2">
      <c r="G557" s="31"/>
    </row>
    <row r="558" spans="3:7" x14ac:dyDescent="0.2">
      <c r="C558" t="s">
        <v>682</v>
      </c>
      <c r="G558" s="31">
        <v>8</v>
      </c>
    </row>
    <row r="559" spans="3:7" x14ac:dyDescent="0.2">
      <c r="C559" t="s">
        <v>451</v>
      </c>
      <c r="D559" s="32">
        <v>41625</v>
      </c>
      <c r="G559" s="31">
        <v>4.5999999999999996</v>
      </c>
    </row>
    <row r="560" spans="3:7" x14ac:dyDescent="0.2">
      <c r="E560" t="s">
        <v>17</v>
      </c>
      <c r="G560" s="31">
        <v>4.5999999999999996</v>
      </c>
    </row>
    <row r="561" spans="3:7" x14ac:dyDescent="0.2">
      <c r="F561" t="s">
        <v>452</v>
      </c>
      <c r="G561" s="31">
        <v>4.5999999999999996</v>
      </c>
    </row>
    <row r="562" spans="3:7" x14ac:dyDescent="0.2">
      <c r="G562" s="31"/>
    </row>
    <row r="563" spans="3:7" x14ac:dyDescent="0.2">
      <c r="C563" t="s">
        <v>683</v>
      </c>
      <c r="G563" s="31">
        <v>4.5999999999999996</v>
      </c>
    </row>
    <row r="564" spans="3:7" x14ac:dyDescent="0.2">
      <c r="C564" t="s">
        <v>457</v>
      </c>
      <c r="D564" s="32">
        <v>41628</v>
      </c>
      <c r="G564" s="31">
        <v>18</v>
      </c>
    </row>
    <row r="565" spans="3:7" x14ac:dyDescent="0.2">
      <c r="E565" t="s">
        <v>17</v>
      </c>
      <c r="G565" s="31">
        <v>18</v>
      </c>
    </row>
    <row r="566" spans="3:7" x14ac:dyDescent="0.2">
      <c r="F566" t="s">
        <v>455</v>
      </c>
      <c r="G566" s="31">
        <v>18</v>
      </c>
    </row>
    <row r="567" spans="3:7" x14ac:dyDescent="0.2">
      <c r="G567" s="31"/>
    </row>
    <row r="568" spans="3:7" x14ac:dyDescent="0.2">
      <c r="C568" t="s">
        <v>685</v>
      </c>
      <c r="G568" s="31">
        <v>18</v>
      </c>
    </row>
    <row r="569" spans="3:7" x14ac:dyDescent="0.2">
      <c r="C569" t="s">
        <v>555</v>
      </c>
      <c r="D569" s="32">
        <v>41635</v>
      </c>
      <c r="G569" s="31">
        <v>13</v>
      </c>
    </row>
    <row r="570" spans="3:7" x14ac:dyDescent="0.2">
      <c r="E570" t="s">
        <v>17</v>
      </c>
      <c r="G570" s="31">
        <v>13</v>
      </c>
    </row>
    <row r="571" spans="3:7" x14ac:dyDescent="0.2">
      <c r="F571" t="s">
        <v>304</v>
      </c>
      <c r="G571" s="31">
        <v>13</v>
      </c>
    </row>
    <row r="572" spans="3:7" x14ac:dyDescent="0.2">
      <c r="G572" s="31"/>
    </row>
    <row r="573" spans="3:7" x14ac:dyDescent="0.2">
      <c r="C573" t="s">
        <v>686</v>
      </c>
      <c r="G573" s="31">
        <v>13</v>
      </c>
    </row>
    <row r="574" spans="3:7" x14ac:dyDescent="0.2">
      <c r="C574" t="s">
        <v>489</v>
      </c>
      <c r="D574" s="32">
        <v>41620</v>
      </c>
      <c r="G574" s="31">
        <v>19.5</v>
      </c>
    </row>
    <row r="575" spans="3:7" x14ac:dyDescent="0.2">
      <c r="E575" t="s">
        <v>17</v>
      </c>
      <c r="G575" s="31">
        <v>19.5</v>
      </c>
    </row>
    <row r="576" spans="3:7" x14ac:dyDescent="0.2">
      <c r="F576" t="s">
        <v>614</v>
      </c>
      <c r="G576" s="31">
        <v>7</v>
      </c>
    </row>
    <row r="577" spans="3:7" x14ac:dyDescent="0.2">
      <c r="F577" t="s">
        <v>615</v>
      </c>
      <c r="G577" s="31">
        <v>12.5</v>
      </c>
    </row>
    <row r="578" spans="3:7" x14ac:dyDescent="0.2">
      <c r="G578" s="31"/>
    </row>
    <row r="579" spans="3:7" x14ac:dyDescent="0.2">
      <c r="C579" t="s">
        <v>689</v>
      </c>
      <c r="G579" s="31">
        <v>19.5</v>
      </c>
    </row>
    <row r="580" spans="3:7" x14ac:dyDescent="0.2">
      <c r="C580" t="s">
        <v>529</v>
      </c>
      <c r="D580" s="32">
        <v>41612</v>
      </c>
      <c r="G580" s="31">
        <v>22</v>
      </c>
    </row>
    <row r="581" spans="3:7" x14ac:dyDescent="0.2">
      <c r="E581" t="s">
        <v>17</v>
      </c>
      <c r="G581" s="31">
        <v>22</v>
      </c>
    </row>
    <row r="582" spans="3:7" x14ac:dyDescent="0.2">
      <c r="F582" t="s">
        <v>509</v>
      </c>
      <c r="G582" s="31">
        <v>20</v>
      </c>
    </row>
    <row r="583" spans="3:7" x14ac:dyDescent="0.2">
      <c r="F583" t="s">
        <v>530</v>
      </c>
      <c r="G583" s="31">
        <v>2</v>
      </c>
    </row>
    <row r="584" spans="3:7" x14ac:dyDescent="0.2">
      <c r="G584" s="31"/>
    </row>
    <row r="585" spans="3:7" x14ac:dyDescent="0.2">
      <c r="D585" s="32">
        <v>41620</v>
      </c>
      <c r="G585" s="31">
        <v>21</v>
      </c>
    </row>
    <row r="586" spans="3:7" x14ac:dyDescent="0.2">
      <c r="E586" t="s">
        <v>17</v>
      </c>
      <c r="G586" s="31">
        <v>21</v>
      </c>
    </row>
    <row r="587" spans="3:7" x14ac:dyDescent="0.2">
      <c r="F587" t="s">
        <v>616</v>
      </c>
      <c r="G587" s="31">
        <v>21</v>
      </c>
    </row>
    <row r="588" spans="3:7" x14ac:dyDescent="0.2">
      <c r="G588" s="31"/>
    </row>
    <row r="589" spans="3:7" x14ac:dyDescent="0.2">
      <c r="C589" t="s">
        <v>690</v>
      </c>
      <c r="G589" s="31">
        <v>43</v>
      </c>
    </row>
    <row r="590" spans="3:7" x14ac:dyDescent="0.2">
      <c r="C590" t="s">
        <v>504</v>
      </c>
      <c r="D590" s="32">
        <v>41615</v>
      </c>
      <c r="G590" s="31">
        <v>168</v>
      </c>
    </row>
    <row r="591" spans="3:7" x14ac:dyDescent="0.2">
      <c r="E591" t="s">
        <v>17</v>
      </c>
      <c r="G591" s="31">
        <v>168</v>
      </c>
    </row>
    <row r="592" spans="3:7" x14ac:dyDescent="0.2">
      <c r="F592" t="s">
        <v>70</v>
      </c>
      <c r="G592" s="31">
        <v>168</v>
      </c>
    </row>
    <row r="593" spans="3:7" x14ac:dyDescent="0.2">
      <c r="G593" s="31"/>
    </row>
    <row r="594" spans="3:7" x14ac:dyDescent="0.2">
      <c r="C594" t="s">
        <v>691</v>
      </c>
      <c r="G594" s="31">
        <v>168</v>
      </c>
    </row>
    <row r="595" spans="3:7" x14ac:dyDescent="0.2">
      <c r="C595" t="s">
        <v>547</v>
      </c>
      <c r="D595" s="32">
        <v>41635</v>
      </c>
      <c r="G595" s="31">
        <v>80</v>
      </c>
    </row>
    <row r="596" spans="3:7" x14ac:dyDescent="0.2">
      <c r="E596" t="s">
        <v>17</v>
      </c>
      <c r="G596" s="31">
        <v>80</v>
      </c>
    </row>
    <row r="597" spans="3:7" x14ac:dyDescent="0.2">
      <c r="F597" t="s">
        <v>455</v>
      </c>
      <c r="G597" s="31">
        <v>80</v>
      </c>
    </row>
    <row r="598" spans="3:7" x14ac:dyDescent="0.2">
      <c r="G598" s="31"/>
    </row>
    <row r="599" spans="3:7" x14ac:dyDescent="0.2">
      <c r="C599" t="s">
        <v>692</v>
      </c>
      <c r="G599" s="31">
        <v>80</v>
      </c>
    </row>
    <row r="600" spans="3:7" x14ac:dyDescent="0.2">
      <c r="C600" t="s">
        <v>647</v>
      </c>
      <c r="D600" s="32">
        <v>41635</v>
      </c>
      <c r="G600" s="31">
        <v>6</v>
      </c>
    </row>
    <row r="601" spans="3:7" x14ac:dyDescent="0.2">
      <c r="E601" t="s">
        <v>17</v>
      </c>
      <c r="G601" s="31">
        <v>6</v>
      </c>
    </row>
    <row r="602" spans="3:7" x14ac:dyDescent="0.2">
      <c r="F602" t="s">
        <v>472</v>
      </c>
      <c r="G602" s="31">
        <v>6</v>
      </c>
    </row>
    <row r="603" spans="3:7" x14ac:dyDescent="0.2">
      <c r="G603" s="31"/>
    </row>
    <row r="604" spans="3:7" x14ac:dyDescent="0.2">
      <c r="C604" t="s">
        <v>693</v>
      </c>
      <c r="G604" s="31">
        <v>6</v>
      </c>
    </row>
    <row r="605" spans="3:7" x14ac:dyDescent="0.2">
      <c r="C605" t="s">
        <v>443</v>
      </c>
      <c r="D605" s="32">
        <v>41623</v>
      </c>
      <c r="G605" s="31">
        <v>49.65</v>
      </c>
    </row>
    <row r="606" spans="3:7" x14ac:dyDescent="0.2">
      <c r="E606" t="s">
        <v>17</v>
      </c>
      <c r="G606" s="31">
        <v>49.65</v>
      </c>
    </row>
    <row r="607" spans="3:7" x14ac:dyDescent="0.2">
      <c r="F607" t="s">
        <v>60</v>
      </c>
      <c r="G607" s="31">
        <v>25</v>
      </c>
    </row>
    <row r="608" spans="3:7" x14ac:dyDescent="0.2">
      <c r="F608" t="s">
        <v>157</v>
      </c>
      <c r="G608" s="31">
        <v>4.5</v>
      </c>
    </row>
    <row r="609" spans="3:7" x14ac:dyDescent="0.2">
      <c r="F609" t="s">
        <v>416</v>
      </c>
      <c r="G609" s="31">
        <v>1</v>
      </c>
    </row>
    <row r="610" spans="3:7" x14ac:dyDescent="0.2">
      <c r="F610" t="s">
        <v>444</v>
      </c>
      <c r="G610" s="31">
        <v>10.9</v>
      </c>
    </row>
    <row r="611" spans="3:7" x14ac:dyDescent="0.2">
      <c r="F611" t="s">
        <v>617</v>
      </c>
      <c r="G611" s="31">
        <v>5</v>
      </c>
    </row>
    <row r="612" spans="3:7" x14ac:dyDescent="0.2">
      <c r="F612" t="s">
        <v>620</v>
      </c>
      <c r="G612" s="31">
        <v>3.25</v>
      </c>
    </row>
    <row r="613" spans="3:7" x14ac:dyDescent="0.2">
      <c r="G613" s="31"/>
    </row>
    <row r="614" spans="3:7" x14ac:dyDescent="0.2">
      <c r="C614" t="s">
        <v>694</v>
      </c>
      <c r="G614" s="31">
        <v>49.65</v>
      </c>
    </row>
    <row r="615" spans="3:7" x14ac:dyDescent="0.2">
      <c r="C615" t="s">
        <v>538</v>
      </c>
      <c r="D615" s="32">
        <v>41622</v>
      </c>
      <c r="G615" s="31">
        <v>95</v>
      </c>
    </row>
    <row r="616" spans="3:7" x14ac:dyDescent="0.2">
      <c r="E616" t="s">
        <v>17</v>
      </c>
      <c r="G616" s="31">
        <v>95</v>
      </c>
    </row>
    <row r="617" spans="3:7" x14ac:dyDescent="0.2">
      <c r="F617" t="s">
        <v>70</v>
      </c>
      <c r="G617" s="31">
        <v>95</v>
      </c>
    </row>
    <row r="618" spans="3:7" x14ac:dyDescent="0.2">
      <c r="G618" s="31"/>
    </row>
    <row r="619" spans="3:7" x14ac:dyDescent="0.2">
      <c r="C619" t="s">
        <v>695</v>
      </c>
      <c r="G619" s="31">
        <v>95</v>
      </c>
    </row>
    <row r="620" spans="3:7" x14ac:dyDescent="0.2">
      <c r="C620" t="s">
        <v>580</v>
      </c>
      <c r="D620" s="32">
        <v>41635</v>
      </c>
      <c r="G620" s="31">
        <v>40</v>
      </c>
    </row>
    <row r="621" spans="3:7" x14ac:dyDescent="0.2">
      <c r="E621" t="s">
        <v>17</v>
      </c>
      <c r="G621" s="31">
        <v>40</v>
      </c>
    </row>
    <row r="622" spans="3:7" x14ac:dyDescent="0.2">
      <c r="F622" t="s">
        <v>581</v>
      </c>
      <c r="G622" s="31">
        <v>40</v>
      </c>
    </row>
    <row r="623" spans="3:7" x14ac:dyDescent="0.2">
      <c r="G623" s="31"/>
    </row>
    <row r="624" spans="3:7" x14ac:dyDescent="0.2">
      <c r="C624" t="s">
        <v>696</v>
      </c>
      <c r="G624" s="31">
        <v>40</v>
      </c>
    </row>
    <row r="625" spans="3:7" x14ac:dyDescent="0.2">
      <c r="C625" t="s">
        <v>487</v>
      </c>
      <c r="D625" s="32">
        <v>41625</v>
      </c>
      <c r="G625" s="31">
        <v>130</v>
      </c>
    </row>
    <row r="626" spans="3:7" x14ac:dyDescent="0.2">
      <c r="E626" t="s">
        <v>17</v>
      </c>
      <c r="G626" s="31">
        <v>130</v>
      </c>
    </row>
    <row r="627" spans="3:7" x14ac:dyDescent="0.2">
      <c r="F627" t="s">
        <v>393</v>
      </c>
      <c r="G627" s="31">
        <v>86</v>
      </c>
    </row>
    <row r="628" spans="3:7" x14ac:dyDescent="0.2">
      <c r="F628" t="s">
        <v>495</v>
      </c>
      <c r="G628" s="31">
        <v>34</v>
      </c>
    </row>
    <row r="629" spans="3:7" x14ac:dyDescent="0.2">
      <c r="F629" t="s">
        <v>497</v>
      </c>
      <c r="G629" s="31">
        <v>10</v>
      </c>
    </row>
    <row r="630" spans="3:7" x14ac:dyDescent="0.2">
      <c r="G630" s="31"/>
    </row>
    <row r="631" spans="3:7" x14ac:dyDescent="0.2">
      <c r="C631" t="s">
        <v>699</v>
      </c>
      <c r="G631" s="31">
        <v>130</v>
      </c>
    </row>
    <row r="632" spans="3:7" x14ac:dyDescent="0.2">
      <c r="C632" t="s">
        <v>502</v>
      </c>
      <c r="D632" s="32">
        <v>41627</v>
      </c>
      <c r="G632" s="31">
        <v>24</v>
      </c>
    </row>
    <row r="633" spans="3:7" x14ac:dyDescent="0.2">
      <c r="E633" t="s">
        <v>17</v>
      </c>
      <c r="G633" s="31">
        <v>24</v>
      </c>
    </row>
    <row r="634" spans="3:7" x14ac:dyDescent="0.2">
      <c r="F634" t="s">
        <v>455</v>
      </c>
      <c r="G634" s="31">
        <v>24</v>
      </c>
    </row>
    <row r="635" spans="3:7" x14ac:dyDescent="0.2">
      <c r="G635" s="31"/>
    </row>
    <row r="636" spans="3:7" x14ac:dyDescent="0.2">
      <c r="C636" t="s">
        <v>701</v>
      </c>
      <c r="G636" s="31">
        <v>24</v>
      </c>
    </row>
    <row r="637" spans="3:7" x14ac:dyDescent="0.2">
      <c r="C637" t="s">
        <v>475</v>
      </c>
      <c r="D637" s="32">
        <v>41624</v>
      </c>
      <c r="G637" s="31">
        <v>74.5</v>
      </c>
    </row>
    <row r="638" spans="3:7" x14ac:dyDescent="0.2">
      <c r="E638" t="s">
        <v>17</v>
      </c>
      <c r="G638" s="31">
        <v>74.5</v>
      </c>
    </row>
    <row r="639" spans="3:7" x14ac:dyDescent="0.2">
      <c r="F639" t="s">
        <v>394</v>
      </c>
      <c r="G639" s="31">
        <v>3</v>
      </c>
    </row>
    <row r="640" spans="3:7" x14ac:dyDescent="0.2">
      <c r="F640" t="s">
        <v>412</v>
      </c>
      <c r="G640" s="31">
        <v>58</v>
      </c>
    </row>
    <row r="641" spans="3:7" x14ac:dyDescent="0.2">
      <c r="F641" t="s">
        <v>416</v>
      </c>
      <c r="G641" s="31">
        <v>3</v>
      </c>
    </row>
    <row r="642" spans="3:7" x14ac:dyDescent="0.2">
      <c r="F642" t="s">
        <v>444</v>
      </c>
      <c r="G642" s="31">
        <v>10.5</v>
      </c>
    </row>
    <row r="643" spans="3:7" x14ac:dyDescent="0.2">
      <c r="G643" s="31"/>
    </row>
    <row r="644" spans="3:7" x14ac:dyDescent="0.2">
      <c r="C644" t="s">
        <v>702</v>
      </c>
      <c r="G644" s="31">
        <v>74.5</v>
      </c>
    </row>
    <row r="645" spans="3:7" x14ac:dyDescent="0.2">
      <c r="C645" t="s">
        <v>479</v>
      </c>
      <c r="D645" s="32">
        <v>41624</v>
      </c>
      <c r="G645" s="31">
        <v>13.2</v>
      </c>
    </row>
    <row r="646" spans="3:7" x14ac:dyDescent="0.2">
      <c r="E646" t="s">
        <v>17</v>
      </c>
      <c r="G646" s="31">
        <v>13.2</v>
      </c>
    </row>
    <row r="647" spans="3:7" x14ac:dyDescent="0.2">
      <c r="F647" t="s">
        <v>480</v>
      </c>
      <c r="G647" s="31">
        <v>13.2</v>
      </c>
    </row>
    <row r="648" spans="3:7" x14ac:dyDescent="0.2">
      <c r="G648" s="31"/>
    </row>
    <row r="649" spans="3:7" x14ac:dyDescent="0.2">
      <c r="C649" t="s">
        <v>703</v>
      </c>
      <c r="G649" s="31">
        <v>13.2</v>
      </c>
    </row>
    <row r="650" spans="3:7" x14ac:dyDescent="0.2">
      <c r="C650" t="s">
        <v>499</v>
      </c>
      <c r="D650" s="32">
        <v>41628</v>
      </c>
      <c r="G650" s="31">
        <v>234</v>
      </c>
    </row>
    <row r="651" spans="3:7" x14ac:dyDescent="0.2">
      <c r="E651" t="s">
        <v>17</v>
      </c>
      <c r="G651" s="31">
        <v>234</v>
      </c>
    </row>
    <row r="652" spans="3:7" x14ac:dyDescent="0.2">
      <c r="F652" t="s">
        <v>215</v>
      </c>
      <c r="G652" s="31">
        <v>2</v>
      </c>
    </row>
    <row r="653" spans="3:7" x14ac:dyDescent="0.2">
      <c r="F653" t="s">
        <v>455</v>
      </c>
      <c r="G653" s="31">
        <v>40</v>
      </c>
    </row>
    <row r="654" spans="3:7" x14ac:dyDescent="0.2">
      <c r="F654" t="s">
        <v>485</v>
      </c>
      <c r="G654" s="31">
        <v>192</v>
      </c>
    </row>
    <row r="655" spans="3:7" x14ac:dyDescent="0.2">
      <c r="G655" s="31"/>
    </row>
    <row r="656" spans="3:7" x14ac:dyDescent="0.2">
      <c r="C656" t="s">
        <v>705</v>
      </c>
      <c r="G656" s="31">
        <v>234</v>
      </c>
    </row>
    <row r="657" spans="3:7" x14ac:dyDescent="0.2">
      <c r="C657" t="s">
        <v>570</v>
      </c>
      <c r="D657" s="32">
        <v>41635</v>
      </c>
      <c r="G657" s="31">
        <v>30</v>
      </c>
    </row>
    <row r="658" spans="3:7" x14ac:dyDescent="0.2">
      <c r="E658" t="s">
        <v>17</v>
      </c>
      <c r="G658" s="31">
        <v>30</v>
      </c>
    </row>
    <row r="659" spans="3:7" x14ac:dyDescent="0.2">
      <c r="F659" t="s">
        <v>332</v>
      </c>
      <c r="G659" s="31">
        <v>30</v>
      </c>
    </row>
    <row r="660" spans="3:7" x14ac:dyDescent="0.2">
      <c r="G660" s="31"/>
    </row>
    <row r="661" spans="3:7" x14ac:dyDescent="0.2">
      <c r="C661" t="s">
        <v>706</v>
      </c>
      <c r="G661" s="31">
        <v>30</v>
      </c>
    </row>
    <row r="662" spans="3:7" x14ac:dyDescent="0.2">
      <c r="C662" t="s">
        <v>548</v>
      </c>
      <c r="D662" s="32">
        <v>41635</v>
      </c>
      <c r="G662" s="31">
        <v>40</v>
      </c>
    </row>
    <row r="663" spans="3:7" x14ac:dyDescent="0.2">
      <c r="E663" t="s">
        <v>17</v>
      </c>
      <c r="G663" s="31">
        <v>40</v>
      </c>
    </row>
    <row r="664" spans="3:7" x14ac:dyDescent="0.2">
      <c r="F664" t="s">
        <v>455</v>
      </c>
      <c r="G664" s="31">
        <v>40</v>
      </c>
    </row>
    <row r="665" spans="3:7" x14ac:dyDescent="0.2">
      <c r="G665" s="31"/>
    </row>
    <row r="666" spans="3:7" x14ac:dyDescent="0.2">
      <c r="C666" t="s">
        <v>710</v>
      </c>
      <c r="G666" s="31">
        <v>40</v>
      </c>
    </row>
    <row r="667" spans="3:7" x14ac:dyDescent="0.2">
      <c r="C667" t="s">
        <v>549</v>
      </c>
      <c r="D667" s="32">
        <v>41635</v>
      </c>
      <c r="G667" s="31">
        <v>80</v>
      </c>
    </row>
    <row r="668" spans="3:7" x14ac:dyDescent="0.2">
      <c r="E668" t="s">
        <v>17</v>
      </c>
      <c r="G668" s="31">
        <v>80</v>
      </c>
    </row>
    <row r="669" spans="3:7" x14ac:dyDescent="0.2">
      <c r="F669" t="s">
        <v>455</v>
      </c>
      <c r="G669" s="31">
        <v>80</v>
      </c>
    </row>
    <row r="670" spans="3:7" x14ac:dyDescent="0.2">
      <c r="G670" s="31"/>
    </row>
    <row r="671" spans="3:7" x14ac:dyDescent="0.2">
      <c r="C671" t="s">
        <v>712</v>
      </c>
      <c r="G671" s="31">
        <v>80</v>
      </c>
    </row>
    <row r="672" spans="3:7" x14ac:dyDescent="0.2">
      <c r="C672" t="s">
        <v>441</v>
      </c>
      <c r="D672" s="32">
        <v>41635</v>
      </c>
      <c r="G672" s="31">
        <v>3</v>
      </c>
    </row>
    <row r="673" spans="3:7" x14ac:dyDescent="0.2">
      <c r="E673" t="s">
        <v>17</v>
      </c>
      <c r="G673" s="31">
        <v>3</v>
      </c>
    </row>
    <row r="674" spans="3:7" x14ac:dyDescent="0.2">
      <c r="F674" t="s">
        <v>442</v>
      </c>
      <c r="G674" s="31">
        <v>3</v>
      </c>
    </row>
    <row r="675" spans="3:7" x14ac:dyDescent="0.2">
      <c r="G675" s="31"/>
    </row>
    <row r="676" spans="3:7" x14ac:dyDescent="0.2">
      <c r="C676" t="s">
        <v>713</v>
      </c>
      <c r="G676" s="31">
        <v>3</v>
      </c>
    </row>
    <row r="677" spans="3:7" x14ac:dyDescent="0.2">
      <c r="C677" t="s">
        <v>484</v>
      </c>
      <c r="D677" s="32">
        <v>41624</v>
      </c>
      <c r="G677" s="31">
        <v>16</v>
      </c>
    </row>
    <row r="678" spans="3:7" x14ac:dyDescent="0.2">
      <c r="E678" t="s">
        <v>17</v>
      </c>
      <c r="G678" s="31">
        <v>16</v>
      </c>
    </row>
    <row r="679" spans="3:7" x14ac:dyDescent="0.2">
      <c r="F679" t="s">
        <v>485</v>
      </c>
      <c r="G679" s="31">
        <v>16</v>
      </c>
    </row>
    <row r="680" spans="3:7" x14ac:dyDescent="0.2">
      <c r="G680" s="31"/>
    </row>
    <row r="681" spans="3:7" x14ac:dyDescent="0.2">
      <c r="C681" t="s">
        <v>717</v>
      </c>
      <c r="G681" s="31">
        <v>16</v>
      </c>
    </row>
    <row r="682" spans="3:7" x14ac:dyDescent="0.2">
      <c r="C682" t="s">
        <v>644</v>
      </c>
      <c r="D682" s="32">
        <v>41635</v>
      </c>
      <c r="G682" s="31">
        <v>8</v>
      </c>
    </row>
    <row r="683" spans="3:7" x14ac:dyDescent="0.2">
      <c r="E683" t="s">
        <v>17</v>
      </c>
      <c r="G683" s="31">
        <v>8</v>
      </c>
    </row>
    <row r="684" spans="3:7" x14ac:dyDescent="0.2">
      <c r="F684" t="s">
        <v>615</v>
      </c>
      <c r="G684" s="31">
        <v>8</v>
      </c>
    </row>
    <row r="685" spans="3:7" x14ac:dyDescent="0.2">
      <c r="G685" s="31"/>
    </row>
    <row r="686" spans="3:7" x14ac:dyDescent="0.2">
      <c r="C686" t="s">
        <v>718</v>
      </c>
      <c r="G686" s="31">
        <v>8</v>
      </c>
    </row>
    <row r="687" spans="3:7" x14ac:dyDescent="0.2">
      <c r="C687" t="s">
        <v>651</v>
      </c>
      <c r="D687" s="32">
        <v>41625</v>
      </c>
      <c r="G687" s="31">
        <v>207</v>
      </c>
    </row>
    <row r="688" spans="3:7" x14ac:dyDescent="0.2">
      <c r="E688" t="s">
        <v>17</v>
      </c>
      <c r="G688" s="31">
        <v>207</v>
      </c>
    </row>
    <row r="689" spans="3:7" x14ac:dyDescent="0.2">
      <c r="F689" t="s">
        <v>304</v>
      </c>
      <c r="G689" s="31">
        <v>207</v>
      </c>
    </row>
    <row r="690" spans="3:7" x14ac:dyDescent="0.2">
      <c r="G690" s="31"/>
    </row>
    <row r="691" spans="3:7" x14ac:dyDescent="0.2">
      <c r="C691" t="s">
        <v>722</v>
      </c>
      <c r="G691" s="31">
        <v>207</v>
      </c>
    </row>
    <row r="692" spans="3:7" x14ac:dyDescent="0.2">
      <c r="C692" t="s">
        <v>584</v>
      </c>
      <c r="D692" s="32">
        <v>41635</v>
      </c>
      <c r="G692" s="31">
        <v>129</v>
      </c>
    </row>
    <row r="693" spans="3:7" x14ac:dyDescent="0.2">
      <c r="E693" t="s">
        <v>17</v>
      </c>
      <c r="G693" s="31">
        <v>129</v>
      </c>
    </row>
    <row r="694" spans="3:7" x14ac:dyDescent="0.2">
      <c r="F694" t="s">
        <v>585</v>
      </c>
      <c r="G694" s="31">
        <v>129</v>
      </c>
    </row>
    <row r="695" spans="3:7" x14ac:dyDescent="0.2">
      <c r="G695" s="31"/>
    </row>
    <row r="696" spans="3:7" x14ac:dyDescent="0.2">
      <c r="C696" t="s">
        <v>725</v>
      </c>
      <c r="G696" s="31">
        <v>129</v>
      </c>
    </row>
    <row r="697" spans="3:7" x14ac:dyDescent="0.2">
      <c r="C697" t="s">
        <v>637</v>
      </c>
      <c r="D697" s="32">
        <v>41635</v>
      </c>
      <c r="G697" s="31">
        <v>16.989999999999998</v>
      </c>
    </row>
    <row r="698" spans="3:7" x14ac:dyDescent="0.2">
      <c r="E698" t="s">
        <v>17</v>
      </c>
      <c r="G698" s="31">
        <v>16.989999999999998</v>
      </c>
    </row>
    <row r="699" spans="3:7" x14ac:dyDescent="0.2">
      <c r="F699" t="s">
        <v>442</v>
      </c>
      <c r="G699" s="31">
        <v>1.69</v>
      </c>
    </row>
    <row r="700" spans="3:7" x14ac:dyDescent="0.2">
      <c r="F700" t="s">
        <v>638</v>
      </c>
      <c r="G700" s="31">
        <v>8.08</v>
      </c>
    </row>
    <row r="701" spans="3:7" x14ac:dyDescent="0.2">
      <c r="F701" t="s">
        <v>640</v>
      </c>
      <c r="G701" s="31">
        <v>7.22</v>
      </c>
    </row>
    <row r="702" spans="3:7" x14ac:dyDescent="0.2">
      <c r="G702" s="31"/>
    </row>
    <row r="703" spans="3:7" x14ac:dyDescent="0.2">
      <c r="C703" t="s">
        <v>726</v>
      </c>
      <c r="G703" s="31">
        <v>16.989999999999998</v>
      </c>
    </row>
    <row r="704" spans="3:7" x14ac:dyDescent="0.2">
      <c r="G704" s="31"/>
    </row>
    <row r="705" spans="2:7" x14ac:dyDescent="0.2">
      <c r="B705" t="s">
        <v>515</v>
      </c>
      <c r="G705" s="31">
        <v>522.56999999999994</v>
      </c>
    </row>
    <row r="706" spans="2:7" x14ac:dyDescent="0.2">
      <c r="C706" t="s">
        <v>508</v>
      </c>
      <c r="D706" s="32">
        <v>41643</v>
      </c>
      <c r="G706" s="31">
        <v>64</v>
      </c>
    </row>
    <row r="707" spans="2:7" x14ac:dyDescent="0.2">
      <c r="E707" t="s">
        <v>17</v>
      </c>
      <c r="G707" s="31">
        <v>64</v>
      </c>
    </row>
    <row r="708" spans="2:7" x14ac:dyDescent="0.2">
      <c r="F708" t="s">
        <v>170</v>
      </c>
      <c r="G708" s="31">
        <v>4</v>
      </c>
    </row>
    <row r="709" spans="2:7" x14ac:dyDescent="0.2">
      <c r="F709" t="s">
        <v>297</v>
      </c>
      <c r="G709" s="31">
        <v>4</v>
      </c>
    </row>
    <row r="710" spans="2:7" x14ac:dyDescent="0.2">
      <c r="F710" t="s">
        <v>523</v>
      </c>
      <c r="G710" s="31">
        <v>24</v>
      </c>
    </row>
    <row r="711" spans="2:7" x14ac:dyDescent="0.2">
      <c r="F711" t="s">
        <v>525</v>
      </c>
      <c r="G711" s="31">
        <v>7</v>
      </c>
    </row>
    <row r="712" spans="2:7" x14ac:dyDescent="0.2">
      <c r="F712" t="s">
        <v>527</v>
      </c>
      <c r="G712" s="31">
        <v>14.5</v>
      </c>
    </row>
    <row r="713" spans="2:7" x14ac:dyDescent="0.2">
      <c r="F713" t="s">
        <v>528</v>
      </c>
      <c r="G713" s="31">
        <v>10.5</v>
      </c>
    </row>
    <row r="714" spans="2:7" x14ac:dyDescent="0.2">
      <c r="G714" s="31"/>
    </row>
    <row r="715" spans="2:7" x14ac:dyDescent="0.2">
      <c r="D715" s="32">
        <v>41651</v>
      </c>
      <c r="G715" s="31">
        <v>16</v>
      </c>
    </row>
    <row r="716" spans="2:7" x14ac:dyDescent="0.2">
      <c r="E716" t="s">
        <v>17</v>
      </c>
      <c r="G716" s="31">
        <v>16</v>
      </c>
    </row>
    <row r="717" spans="2:7" x14ac:dyDescent="0.2">
      <c r="F717" t="s">
        <v>509</v>
      </c>
      <c r="G717" s="31">
        <v>16</v>
      </c>
    </row>
    <row r="718" spans="2:7" x14ac:dyDescent="0.2">
      <c r="G718" s="31"/>
    </row>
    <row r="719" spans="2:7" x14ac:dyDescent="0.2">
      <c r="C719" t="s">
        <v>666</v>
      </c>
      <c r="G719" s="31">
        <v>80</v>
      </c>
    </row>
    <row r="720" spans="2:7" x14ac:dyDescent="0.2">
      <c r="C720" t="s">
        <v>512</v>
      </c>
      <c r="D720" s="32">
        <v>41654</v>
      </c>
      <c r="G720" s="31">
        <v>131.24</v>
      </c>
    </row>
    <row r="721" spans="3:7" x14ac:dyDescent="0.2">
      <c r="E721" t="s">
        <v>17</v>
      </c>
      <c r="G721" s="31">
        <v>131.24</v>
      </c>
    </row>
    <row r="722" spans="3:7" x14ac:dyDescent="0.2">
      <c r="F722" t="s">
        <v>485</v>
      </c>
      <c r="G722" s="31">
        <v>131.24</v>
      </c>
    </row>
    <row r="723" spans="3:7" x14ac:dyDescent="0.2">
      <c r="G723" s="31"/>
    </row>
    <row r="724" spans="3:7" x14ac:dyDescent="0.2">
      <c r="C724" t="s">
        <v>680</v>
      </c>
      <c r="G724" s="31">
        <v>131.24</v>
      </c>
    </row>
    <row r="725" spans="3:7" x14ac:dyDescent="0.2">
      <c r="C725" t="s">
        <v>541</v>
      </c>
      <c r="D725" s="32">
        <v>41648</v>
      </c>
      <c r="G725" s="31">
        <v>63.8</v>
      </c>
    </row>
    <row r="726" spans="3:7" x14ac:dyDescent="0.2">
      <c r="E726" t="s">
        <v>17</v>
      </c>
      <c r="G726" s="31">
        <v>63.8</v>
      </c>
    </row>
    <row r="727" spans="3:7" x14ac:dyDescent="0.2">
      <c r="F727" t="s">
        <v>495</v>
      </c>
      <c r="G727" s="31">
        <v>27</v>
      </c>
    </row>
    <row r="728" spans="3:7" x14ac:dyDescent="0.2">
      <c r="F728" t="s">
        <v>497</v>
      </c>
      <c r="G728" s="31">
        <v>24</v>
      </c>
    </row>
    <row r="729" spans="3:7" x14ac:dyDescent="0.2">
      <c r="F729" t="s">
        <v>542</v>
      </c>
      <c r="G729" s="31">
        <v>11.4</v>
      </c>
    </row>
    <row r="730" spans="3:7" x14ac:dyDescent="0.2">
      <c r="F730" t="s">
        <v>544</v>
      </c>
      <c r="G730" s="31">
        <v>1.4</v>
      </c>
    </row>
    <row r="731" spans="3:7" x14ac:dyDescent="0.2">
      <c r="G731" s="31"/>
    </row>
    <row r="732" spans="3:7" x14ac:dyDescent="0.2">
      <c r="C732" t="s">
        <v>721</v>
      </c>
      <c r="G732" s="31">
        <v>63.8</v>
      </c>
    </row>
    <row r="733" spans="3:7" x14ac:dyDescent="0.2">
      <c r="C733" t="s">
        <v>519</v>
      </c>
      <c r="D733" s="32">
        <v>41655</v>
      </c>
      <c r="G733" s="31">
        <v>16</v>
      </c>
    </row>
    <row r="734" spans="3:7" x14ac:dyDescent="0.2">
      <c r="E734" t="s">
        <v>17</v>
      </c>
      <c r="G734" s="31">
        <v>16</v>
      </c>
    </row>
    <row r="735" spans="3:7" x14ac:dyDescent="0.2">
      <c r="F735" t="s">
        <v>485</v>
      </c>
      <c r="G735" s="31">
        <v>16</v>
      </c>
    </row>
    <row r="736" spans="3:7" x14ac:dyDescent="0.2">
      <c r="G736" s="31"/>
    </row>
    <row r="737" spans="2:7" x14ac:dyDescent="0.2">
      <c r="C737" t="s">
        <v>730</v>
      </c>
      <c r="G737" s="31">
        <v>16</v>
      </c>
    </row>
    <row r="738" spans="2:7" x14ac:dyDescent="0.2">
      <c r="C738" t="s">
        <v>285</v>
      </c>
      <c r="D738" s="32">
        <v>41640</v>
      </c>
      <c r="G738" s="31">
        <v>231.53</v>
      </c>
    </row>
    <row r="739" spans="2:7" x14ac:dyDescent="0.2">
      <c r="E739" t="s">
        <v>26</v>
      </c>
      <c r="G739" s="31">
        <v>231.53</v>
      </c>
    </row>
    <row r="740" spans="2:7" x14ac:dyDescent="0.2">
      <c r="F740" t="s">
        <v>738</v>
      </c>
      <c r="G740" s="31">
        <v>202.37</v>
      </c>
    </row>
    <row r="741" spans="2:7" x14ac:dyDescent="0.2">
      <c r="F741" t="s">
        <v>742</v>
      </c>
      <c r="G741" s="31">
        <v>29.16</v>
      </c>
    </row>
    <row r="742" spans="2:7" x14ac:dyDescent="0.2">
      <c r="G742" s="31"/>
    </row>
    <row r="743" spans="2:7" x14ac:dyDescent="0.2">
      <c r="C743" t="s">
        <v>736</v>
      </c>
      <c r="G743" s="31">
        <v>231.53</v>
      </c>
    </row>
    <row r="744" spans="2:7" x14ac:dyDescent="0.2">
      <c r="G744" s="31"/>
    </row>
    <row r="745" spans="2:7" x14ac:dyDescent="0.2">
      <c r="B745" t="s">
        <v>589</v>
      </c>
      <c r="G745" s="31">
        <v>999.75</v>
      </c>
    </row>
    <row r="746" spans="2:7" x14ac:dyDescent="0.2">
      <c r="C746" t="s">
        <v>285</v>
      </c>
      <c r="D746" s="32">
        <v>41691</v>
      </c>
      <c r="G746" s="31">
        <v>999.75</v>
      </c>
    </row>
    <row r="747" spans="2:7" x14ac:dyDescent="0.2">
      <c r="E747" t="s">
        <v>26</v>
      </c>
      <c r="G747" s="31">
        <v>999.75</v>
      </c>
    </row>
    <row r="748" spans="2:7" x14ac:dyDescent="0.2">
      <c r="F748" t="s">
        <v>309</v>
      </c>
      <c r="G748" s="31">
        <v>999.75</v>
      </c>
    </row>
    <row r="749" spans="2:7" x14ac:dyDescent="0.2">
      <c r="G749" s="31"/>
    </row>
    <row r="750" spans="2:7" x14ac:dyDescent="0.2">
      <c r="C750" t="s">
        <v>736</v>
      </c>
      <c r="G750" s="31">
        <v>999.75</v>
      </c>
    </row>
    <row r="751" spans="2:7" x14ac:dyDescent="0.2">
      <c r="G751" s="31"/>
    </row>
    <row r="752" spans="2:7" x14ac:dyDescent="0.2">
      <c r="B752" t="s">
        <v>590</v>
      </c>
      <c r="G752" s="31">
        <v>525</v>
      </c>
    </row>
    <row r="753" spans="2:7" x14ac:dyDescent="0.2">
      <c r="C753" t="s">
        <v>285</v>
      </c>
      <c r="D753" s="32">
        <v>41713</v>
      </c>
      <c r="G753" s="31">
        <v>525</v>
      </c>
    </row>
    <row r="754" spans="2:7" x14ac:dyDescent="0.2">
      <c r="E754" t="s">
        <v>26</v>
      </c>
      <c r="G754" s="31">
        <v>525</v>
      </c>
    </row>
    <row r="755" spans="2:7" x14ac:dyDescent="0.2">
      <c r="F755" t="s">
        <v>310</v>
      </c>
      <c r="G755" s="31">
        <v>268</v>
      </c>
    </row>
    <row r="756" spans="2:7" x14ac:dyDescent="0.2">
      <c r="F756" t="s">
        <v>314</v>
      </c>
      <c r="G756" s="31">
        <v>257</v>
      </c>
    </row>
    <row r="757" spans="2:7" x14ac:dyDescent="0.2">
      <c r="G757" s="31"/>
    </row>
    <row r="758" spans="2:7" x14ac:dyDescent="0.2">
      <c r="C758" t="s">
        <v>736</v>
      </c>
      <c r="G758" s="31">
        <v>525</v>
      </c>
    </row>
    <row r="759" spans="2:7" x14ac:dyDescent="0.2">
      <c r="G759" s="31"/>
    </row>
    <row r="760" spans="2:7" x14ac:dyDescent="0.2">
      <c r="B760" t="s">
        <v>746</v>
      </c>
      <c r="G760" s="31">
        <v>44.91</v>
      </c>
    </row>
    <row r="761" spans="2:7" x14ac:dyDescent="0.2">
      <c r="C761" t="s">
        <v>285</v>
      </c>
      <c r="D761" s="32">
        <v>41739</v>
      </c>
      <c r="G761" s="31">
        <v>44.91</v>
      </c>
    </row>
    <row r="762" spans="2:7" x14ac:dyDescent="0.2">
      <c r="E762" t="s">
        <v>26</v>
      </c>
      <c r="G762" s="31">
        <v>44.91</v>
      </c>
    </row>
    <row r="763" spans="2:7" x14ac:dyDescent="0.2">
      <c r="F763" t="s">
        <v>745</v>
      </c>
      <c r="G763" s="31">
        <v>44.91</v>
      </c>
    </row>
    <row r="764" spans="2:7" x14ac:dyDescent="0.2">
      <c r="G764" s="31"/>
    </row>
    <row r="765" spans="2:7" x14ac:dyDescent="0.2">
      <c r="C765" t="s">
        <v>736</v>
      </c>
      <c r="G765" s="31">
        <v>44.91</v>
      </c>
    </row>
    <row r="766" spans="2:7" x14ac:dyDescent="0.2">
      <c r="G766" s="31"/>
    </row>
    <row r="767" spans="2:7" x14ac:dyDescent="0.2">
      <c r="B767" t="s">
        <v>285</v>
      </c>
      <c r="G767" s="31"/>
    </row>
    <row r="768" spans="2:7" x14ac:dyDescent="0.2">
      <c r="C768" t="s">
        <v>285</v>
      </c>
      <c r="D768" t="s">
        <v>285</v>
      </c>
      <c r="G768" s="31"/>
    </row>
    <row r="769" spans="2:7" x14ac:dyDescent="0.2">
      <c r="E769" t="s">
        <v>285</v>
      </c>
      <c r="G769" s="31"/>
    </row>
    <row r="770" spans="2:7" x14ac:dyDescent="0.2">
      <c r="F770" t="s">
        <v>285</v>
      </c>
      <c r="G770" s="31"/>
    </row>
    <row r="771" spans="2:7" x14ac:dyDescent="0.2">
      <c r="G771" s="31"/>
    </row>
    <row r="772" spans="2:7" x14ac:dyDescent="0.2">
      <c r="C772" t="s">
        <v>736</v>
      </c>
      <c r="G772" s="31"/>
    </row>
    <row r="773" spans="2:7" x14ac:dyDescent="0.2">
      <c r="G773" s="31"/>
    </row>
    <row r="774" spans="2:7" x14ac:dyDescent="0.2">
      <c r="B774" t="s">
        <v>16</v>
      </c>
      <c r="G774" s="31">
        <v>62419.348571586976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B2:E469"/>
  <sheetViews>
    <sheetView showGridLines="0" topLeftCell="G1" workbookViewId="0">
      <selection activeCell="D14" sqref="D14"/>
    </sheetView>
  </sheetViews>
  <sheetFormatPr defaultRowHeight="12.75" x14ac:dyDescent="0.2"/>
  <cols>
    <col min="1" max="1" width="6" customWidth="1"/>
    <col min="2" max="2" width="13.140625" customWidth="1"/>
    <col min="3" max="3" width="35.140625" customWidth="1"/>
    <col min="4" max="4" width="36.85546875" bestFit="1" customWidth="1"/>
    <col min="5" max="5" width="13.28515625" bestFit="1" customWidth="1"/>
    <col min="6" max="7" width="14.28515625" customWidth="1"/>
  </cols>
  <sheetData>
    <row r="2" spans="2:5" x14ac:dyDescent="0.2">
      <c r="B2" s="22" t="s">
        <v>0</v>
      </c>
      <c r="C2" t="s">
        <v>764</v>
      </c>
    </row>
    <row r="3" spans="2:5" x14ac:dyDescent="0.2">
      <c r="B3" s="22" t="s">
        <v>3</v>
      </c>
      <c r="C3" t="s">
        <v>764</v>
      </c>
    </row>
    <row r="4" spans="2:5" x14ac:dyDescent="0.2">
      <c r="B4" s="22" t="s">
        <v>5</v>
      </c>
      <c r="C4" t="s">
        <v>764</v>
      </c>
    </row>
    <row r="5" spans="2:5" x14ac:dyDescent="0.2">
      <c r="B5" s="22" t="s">
        <v>6</v>
      </c>
      <c r="C5" t="s">
        <v>764</v>
      </c>
    </row>
    <row r="6" spans="2:5" x14ac:dyDescent="0.2">
      <c r="B6" s="22" t="s">
        <v>8</v>
      </c>
      <c r="C6" t="s">
        <v>764</v>
      </c>
    </row>
    <row r="8" spans="2:5" x14ac:dyDescent="0.2">
      <c r="B8" s="22" t="s">
        <v>439</v>
      </c>
    </row>
    <row r="9" spans="2:5" x14ac:dyDescent="0.2">
      <c r="B9" s="66" t="s">
        <v>7</v>
      </c>
      <c r="C9" s="22" t="s">
        <v>359</v>
      </c>
      <c r="D9" s="22" t="s">
        <v>14</v>
      </c>
      <c r="E9" t="s">
        <v>16</v>
      </c>
    </row>
    <row r="10" spans="2:5" x14ac:dyDescent="0.2">
      <c r="B10" s="67">
        <v>41382</v>
      </c>
      <c r="E10" s="31">
        <v>17000</v>
      </c>
    </row>
    <row r="11" spans="2:5" x14ac:dyDescent="0.2">
      <c r="B11" s="3"/>
      <c r="C11" t="s">
        <v>76</v>
      </c>
      <c r="D11" t="s">
        <v>77</v>
      </c>
      <c r="E11" s="31">
        <v>17000</v>
      </c>
    </row>
    <row r="12" spans="2:5" x14ac:dyDescent="0.2">
      <c r="E12" s="31"/>
    </row>
    <row r="13" spans="2:5" x14ac:dyDescent="0.2">
      <c r="B13" s="32">
        <v>41390</v>
      </c>
      <c r="E13" s="31">
        <v>525</v>
      </c>
    </row>
    <row r="14" spans="2:5" x14ac:dyDescent="0.2">
      <c r="C14" t="s">
        <v>55</v>
      </c>
      <c r="D14" t="s">
        <v>312</v>
      </c>
      <c r="E14" s="31">
        <v>525</v>
      </c>
    </row>
    <row r="15" spans="2:5" x14ac:dyDescent="0.2">
      <c r="E15" s="31"/>
    </row>
    <row r="16" spans="2:5" x14ac:dyDescent="0.2">
      <c r="B16" s="32">
        <v>41409</v>
      </c>
      <c r="E16" s="31">
        <v>1100</v>
      </c>
    </row>
    <row r="17" spans="2:5" x14ac:dyDescent="0.2">
      <c r="C17" t="s">
        <v>43</v>
      </c>
      <c r="D17" t="s">
        <v>45</v>
      </c>
      <c r="E17" s="31">
        <v>1100</v>
      </c>
    </row>
    <row r="18" spans="2:5" x14ac:dyDescent="0.2">
      <c r="E18" s="31"/>
    </row>
    <row r="19" spans="2:5" x14ac:dyDescent="0.2">
      <c r="B19" s="32">
        <v>41421</v>
      </c>
      <c r="E19" s="31">
        <v>494</v>
      </c>
    </row>
    <row r="20" spans="2:5" x14ac:dyDescent="0.2">
      <c r="C20" t="s">
        <v>57</v>
      </c>
      <c r="D20" t="s">
        <v>57</v>
      </c>
      <c r="E20" s="31">
        <v>494</v>
      </c>
    </row>
    <row r="21" spans="2:5" x14ac:dyDescent="0.2">
      <c r="E21" s="31"/>
    </row>
    <row r="22" spans="2:5" x14ac:dyDescent="0.2">
      <c r="B22" s="32">
        <v>41436</v>
      </c>
      <c r="E22" s="31">
        <v>81.650000000000006</v>
      </c>
    </row>
    <row r="23" spans="2:5" x14ac:dyDescent="0.2">
      <c r="C23" t="s">
        <v>48</v>
      </c>
      <c r="D23" t="s">
        <v>50</v>
      </c>
      <c r="E23" s="31">
        <v>81.650000000000006</v>
      </c>
    </row>
    <row r="24" spans="2:5" x14ac:dyDescent="0.2">
      <c r="E24" s="31"/>
    </row>
    <row r="25" spans="2:5" x14ac:dyDescent="0.2">
      <c r="B25" s="32">
        <v>41467</v>
      </c>
      <c r="E25" s="31">
        <v>3800</v>
      </c>
    </row>
    <row r="26" spans="2:5" x14ac:dyDescent="0.2">
      <c r="C26" t="s">
        <v>21</v>
      </c>
      <c r="D26" t="s">
        <v>36</v>
      </c>
      <c r="E26" s="31">
        <v>300</v>
      </c>
    </row>
    <row r="27" spans="2:5" x14ac:dyDescent="0.2">
      <c r="C27" t="s">
        <v>37</v>
      </c>
      <c r="D27" t="s">
        <v>39</v>
      </c>
      <c r="E27" s="31">
        <v>400</v>
      </c>
    </row>
    <row r="28" spans="2:5" x14ac:dyDescent="0.2">
      <c r="C28" t="s">
        <v>624</v>
      </c>
      <c r="D28" t="s">
        <v>33</v>
      </c>
      <c r="E28" s="31">
        <v>3100</v>
      </c>
    </row>
    <row r="29" spans="2:5" x14ac:dyDescent="0.2">
      <c r="E29" s="31"/>
    </row>
    <row r="30" spans="2:5" x14ac:dyDescent="0.2">
      <c r="B30" s="32">
        <v>41470</v>
      </c>
      <c r="E30" s="31">
        <v>1357.5</v>
      </c>
    </row>
    <row r="31" spans="2:5" x14ac:dyDescent="0.2">
      <c r="C31" t="s">
        <v>30</v>
      </c>
      <c r="D31" t="s">
        <v>29</v>
      </c>
      <c r="E31" s="31">
        <v>1000</v>
      </c>
    </row>
    <row r="32" spans="2:5" x14ac:dyDescent="0.2">
      <c r="C32" t="s">
        <v>626</v>
      </c>
      <c r="D32" t="s">
        <v>40</v>
      </c>
      <c r="E32" s="31">
        <v>357.5</v>
      </c>
    </row>
    <row r="33" spans="2:5" x14ac:dyDescent="0.2">
      <c r="E33" s="31"/>
    </row>
    <row r="34" spans="2:5" x14ac:dyDescent="0.2">
      <c r="B34" s="32">
        <v>41471</v>
      </c>
      <c r="E34" s="31">
        <v>1923.6699999999998</v>
      </c>
    </row>
    <row r="35" spans="2:5" x14ac:dyDescent="0.2">
      <c r="C35" t="s">
        <v>60</v>
      </c>
      <c r="D35" t="s">
        <v>368</v>
      </c>
      <c r="E35" s="31">
        <v>105</v>
      </c>
    </row>
    <row r="36" spans="2:5" x14ac:dyDescent="0.2">
      <c r="C36" t="s">
        <v>70</v>
      </c>
      <c r="D36" t="s">
        <v>72</v>
      </c>
      <c r="E36" s="31">
        <v>1500</v>
      </c>
    </row>
    <row r="37" spans="2:5" x14ac:dyDescent="0.2">
      <c r="C37" t="s">
        <v>618</v>
      </c>
      <c r="D37" t="s">
        <v>66</v>
      </c>
      <c r="E37" s="31">
        <v>254.32000000000002</v>
      </c>
    </row>
    <row r="38" spans="2:5" x14ac:dyDescent="0.2">
      <c r="C38" t="s">
        <v>619</v>
      </c>
      <c r="D38" t="s">
        <v>68</v>
      </c>
      <c r="E38" s="31">
        <v>64.349999999999994</v>
      </c>
    </row>
    <row r="39" spans="2:5" x14ac:dyDescent="0.2">
      <c r="E39" s="31"/>
    </row>
    <row r="40" spans="2:5" x14ac:dyDescent="0.2">
      <c r="B40" s="32">
        <v>41473</v>
      </c>
      <c r="E40" s="31">
        <v>153</v>
      </c>
    </row>
    <row r="41" spans="2:5" x14ac:dyDescent="0.2">
      <c r="C41" t="s">
        <v>60</v>
      </c>
      <c r="D41" t="s">
        <v>368</v>
      </c>
      <c r="E41" s="31">
        <v>126</v>
      </c>
    </row>
    <row r="42" spans="2:5" x14ac:dyDescent="0.2">
      <c r="C42" t="s">
        <v>621</v>
      </c>
      <c r="D42" t="s">
        <v>82</v>
      </c>
      <c r="E42" s="31">
        <v>18</v>
      </c>
    </row>
    <row r="43" spans="2:5" x14ac:dyDescent="0.2">
      <c r="C43" t="s">
        <v>622</v>
      </c>
      <c r="D43" t="s">
        <v>81</v>
      </c>
      <c r="E43" s="31">
        <v>9</v>
      </c>
    </row>
    <row r="44" spans="2:5" x14ac:dyDescent="0.2">
      <c r="E44" s="31"/>
    </row>
    <row r="45" spans="2:5" x14ac:dyDescent="0.2">
      <c r="B45" s="32">
        <v>41474</v>
      </c>
      <c r="E45" s="31">
        <v>1105</v>
      </c>
    </row>
    <row r="46" spans="2:5" x14ac:dyDescent="0.2">
      <c r="C46" t="s">
        <v>60</v>
      </c>
      <c r="D46" t="s">
        <v>368</v>
      </c>
      <c r="E46" s="31">
        <v>105</v>
      </c>
    </row>
    <row r="47" spans="2:5" x14ac:dyDescent="0.2">
      <c r="C47" t="s">
        <v>88</v>
      </c>
      <c r="D47" t="s">
        <v>29</v>
      </c>
      <c r="E47" s="31">
        <v>1000</v>
      </c>
    </row>
    <row r="48" spans="2:5" x14ac:dyDescent="0.2">
      <c r="E48" s="31"/>
    </row>
    <row r="49" spans="2:5" x14ac:dyDescent="0.2">
      <c r="B49" s="32">
        <v>41477</v>
      </c>
      <c r="E49" s="31">
        <v>2788.5</v>
      </c>
    </row>
    <row r="50" spans="2:5" x14ac:dyDescent="0.2">
      <c r="C50" t="s">
        <v>60</v>
      </c>
      <c r="D50" t="s">
        <v>368</v>
      </c>
      <c r="E50" s="31">
        <v>168</v>
      </c>
    </row>
    <row r="51" spans="2:5" x14ac:dyDescent="0.2">
      <c r="C51" t="s">
        <v>84</v>
      </c>
      <c r="D51" t="s">
        <v>85</v>
      </c>
      <c r="E51" s="31">
        <v>2200</v>
      </c>
    </row>
    <row r="52" spans="2:5" x14ac:dyDescent="0.2">
      <c r="C52" t="s">
        <v>86</v>
      </c>
      <c r="D52" t="s">
        <v>87</v>
      </c>
      <c r="E52" s="31">
        <v>63</v>
      </c>
    </row>
    <row r="53" spans="2:5" x14ac:dyDescent="0.2">
      <c r="C53" t="s">
        <v>626</v>
      </c>
      <c r="D53" t="s">
        <v>40</v>
      </c>
      <c r="E53" s="31">
        <v>357.5</v>
      </c>
    </row>
    <row r="54" spans="2:5" x14ac:dyDescent="0.2">
      <c r="E54" s="31"/>
    </row>
    <row r="55" spans="2:5" x14ac:dyDescent="0.2">
      <c r="B55" s="32">
        <v>41478</v>
      </c>
      <c r="E55" s="31">
        <v>105</v>
      </c>
    </row>
    <row r="56" spans="2:5" x14ac:dyDescent="0.2">
      <c r="C56" t="s">
        <v>60</v>
      </c>
      <c r="D56" t="s">
        <v>368</v>
      </c>
      <c r="E56" s="31">
        <v>105</v>
      </c>
    </row>
    <row r="57" spans="2:5" x14ac:dyDescent="0.2">
      <c r="E57" s="31"/>
    </row>
    <row r="58" spans="2:5" x14ac:dyDescent="0.2">
      <c r="B58" s="32">
        <v>41480</v>
      </c>
      <c r="E58" s="31">
        <v>450.98999999999995</v>
      </c>
    </row>
    <row r="59" spans="2:5" x14ac:dyDescent="0.2">
      <c r="C59" t="s">
        <v>90</v>
      </c>
      <c r="D59" t="s">
        <v>91</v>
      </c>
      <c r="E59" s="31">
        <v>56.4</v>
      </c>
    </row>
    <row r="60" spans="2:5" x14ac:dyDescent="0.2">
      <c r="C60" t="s">
        <v>93</v>
      </c>
      <c r="D60" t="s">
        <v>94</v>
      </c>
      <c r="E60" s="31">
        <v>199.70999999999998</v>
      </c>
    </row>
    <row r="61" spans="2:5" x14ac:dyDescent="0.2">
      <c r="D61" t="s">
        <v>96</v>
      </c>
      <c r="E61" s="31">
        <v>194.88</v>
      </c>
    </row>
    <row r="62" spans="2:5" x14ac:dyDescent="0.2">
      <c r="E62" s="31"/>
    </row>
    <row r="63" spans="2:5" x14ac:dyDescent="0.2">
      <c r="B63" s="32">
        <v>41481</v>
      </c>
      <c r="E63" s="31">
        <v>1694.64</v>
      </c>
    </row>
    <row r="64" spans="2:5" x14ac:dyDescent="0.2">
      <c r="C64" t="s">
        <v>224</v>
      </c>
      <c r="D64" t="s">
        <v>172</v>
      </c>
      <c r="E64" s="31">
        <v>8.0399999999999991</v>
      </c>
    </row>
    <row r="65" spans="2:5" x14ac:dyDescent="0.2">
      <c r="C65" t="s">
        <v>60</v>
      </c>
      <c r="D65" t="s">
        <v>368</v>
      </c>
      <c r="E65" s="31">
        <v>220</v>
      </c>
    </row>
    <row r="66" spans="2:5" x14ac:dyDescent="0.2">
      <c r="C66" t="s">
        <v>173</v>
      </c>
      <c r="D66" t="s">
        <v>175</v>
      </c>
      <c r="E66" s="31">
        <v>47.6</v>
      </c>
    </row>
    <row r="67" spans="2:5" x14ac:dyDescent="0.2">
      <c r="C67" t="s">
        <v>176</v>
      </c>
      <c r="D67" t="s">
        <v>178</v>
      </c>
      <c r="E67" s="31">
        <v>121.08</v>
      </c>
    </row>
    <row r="68" spans="2:5" x14ac:dyDescent="0.2">
      <c r="D68" t="s">
        <v>180</v>
      </c>
      <c r="E68" s="31">
        <v>218.72</v>
      </c>
    </row>
    <row r="69" spans="2:5" x14ac:dyDescent="0.2">
      <c r="C69" t="s">
        <v>98</v>
      </c>
      <c r="D69" t="s">
        <v>29</v>
      </c>
      <c r="E69" s="31">
        <v>1000</v>
      </c>
    </row>
    <row r="70" spans="2:5" x14ac:dyDescent="0.2">
      <c r="C70" t="s">
        <v>592</v>
      </c>
      <c r="D70" t="s">
        <v>168</v>
      </c>
      <c r="E70" s="31">
        <v>79.2</v>
      </c>
    </row>
    <row r="71" spans="2:5" x14ac:dyDescent="0.2">
      <c r="E71" s="31"/>
    </row>
    <row r="72" spans="2:5" x14ac:dyDescent="0.2">
      <c r="B72" s="32">
        <v>41485</v>
      </c>
      <c r="E72" s="31">
        <v>85</v>
      </c>
    </row>
    <row r="73" spans="2:5" x14ac:dyDescent="0.2">
      <c r="C73" t="s">
        <v>154</v>
      </c>
      <c r="D73" t="s">
        <v>152</v>
      </c>
      <c r="E73" s="31">
        <v>85</v>
      </c>
    </row>
    <row r="74" spans="2:5" x14ac:dyDescent="0.2">
      <c r="E74" s="31"/>
    </row>
    <row r="75" spans="2:5" x14ac:dyDescent="0.2">
      <c r="B75" s="32">
        <v>41486</v>
      </c>
      <c r="E75" s="31">
        <v>100</v>
      </c>
    </row>
    <row r="76" spans="2:5" x14ac:dyDescent="0.2">
      <c r="C76" t="s">
        <v>60</v>
      </c>
      <c r="D76" t="s">
        <v>368</v>
      </c>
      <c r="E76" s="31">
        <v>100</v>
      </c>
    </row>
    <row r="77" spans="2:5" x14ac:dyDescent="0.2">
      <c r="E77" s="31"/>
    </row>
    <row r="78" spans="2:5" x14ac:dyDescent="0.2">
      <c r="B78" s="32">
        <v>41487</v>
      </c>
      <c r="E78" s="31">
        <v>459.5</v>
      </c>
    </row>
    <row r="79" spans="2:5" x14ac:dyDescent="0.2">
      <c r="C79" t="s">
        <v>317</v>
      </c>
      <c r="D79" t="s">
        <v>213</v>
      </c>
      <c r="E79" s="31">
        <v>180</v>
      </c>
    </row>
    <row r="80" spans="2:5" x14ac:dyDescent="0.2">
      <c r="C80" t="s">
        <v>156</v>
      </c>
      <c r="D80" t="s">
        <v>87</v>
      </c>
      <c r="E80" s="31">
        <v>67.5</v>
      </c>
    </row>
    <row r="81" spans="2:5" x14ac:dyDescent="0.2">
      <c r="D81" t="s">
        <v>161</v>
      </c>
      <c r="E81" s="31">
        <v>88</v>
      </c>
    </row>
    <row r="82" spans="2:5" x14ac:dyDescent="0.2">
      <c r="C82" t="s">
        <v>157</v>
      </c>
      <c r="D82" t="s">
        <v>158</v>
      </c>
      <c r="E82" s="31">
        <v>27</v>
      </c>
    </row>
    <row r="83" spans="2:5" x14ac:dyDescent="0.2">
      <c r="C83" t="s">
        <v>155</v>
      </c>
      <c r="D83" t="s">
        <v>166</v>
      </c>
      <c r="E83" s="31">
        <v>15</v>
      </c>
    </row>
    <row r="84" spans="2:5" x14ac:dyDescent="0.2">
      <c r="D84" t="s">
        <v>164</v>
      </c>
      <c r="E84" s="31">
        <v>12</v>
      </c>
    </row>
    <row r="85" spans="2:5" x14ac:dyDescent="0.2">
      <c r="D85" t="s">
        <v>163</v>
      </c>
      <c r="E85" s="31">
        <v>45</v>
      </c>
    </row>
    <row r="86" spans="2:5" x14ac:dyDescent="0.2">
      <c r="D86" t="s">
        <v>162</v>
      </c>
      <c r="E86" s="31">
        <v>25</v>
      </c>
    </row>
    <row r="87" spans="2:5" x14ac:dyDescent="0.2">
      <c r="E87" s="31"/>
    </row>
    <row r="88" spans="2:5" x14ac:dyDescent="0.2">
      <c r="B88" s="32">
        <v>41488</v>
      </c>
      <c r="E88" s="31">
        <v>1105</v>
      </c>
    </row>
    <row r="89" spans="2:5" x14ac:dyDescent="0.2">
      <c r="C89" t="s">
        <v>60</v>
      </c>
      <c r="D89" t="s">
        <v>368</v>
      </c>
      <c r="E89" s="31">
        <v>105</v>
      </c>
    </row>
    <row r="90" spans="2:5" x14ac:dyDescent="0.2">
      <c r="C90" t="s">
        <v>99</v>
      </c>
      <c r="D90" t="s">
        <v>29</v>
      </c>
      <c r="E90" s="31">
        <v>1000</v>
      </c>
    </row>
    <row r="91" spans="2:5" x14ac:dyDescent="0.2">
      <c r="E91" s="31"/>
    </row>
    <row r="92" spans="2:5" x14ac:dyDescent="0.2">
      <c r="B92" s="32">
        <v>41491</v>
      </c>
      <c r="E92" s="31">
        <v>356.2</v>
      </c>
    </row>
    <row r="93" spans="2:5" x14ac:dyDescent="0.2">
      <c r="C93" t="s">
        <v>209</v>
      </c>
      <c r="D93" t="s">
        <v>211</v>
      </c>
      <c r="E93" s="31">
        <v>154</v>
      </c>
    </row>
    <row r="94" spans="2:5" x14ac:dyDescent="0.2">
      <c r="C94" t="s">
        <v>60</v>
      </c>
      <c r="D94" t="s">
        <v>368</v>
      </c>
      <c r="E94" s="31">
        <v>105</v>
      </c>
    </row>
    <row r="95" spans="2:5" x14ac:dyDescent="0.2">
      <c r="C95" t="s">
        <v>157</v>
      </c>
      <c r="D95" t="s">
        <v>158</v>
      </c>
      <c r="E95" s="31">
        <v>67.2</v>
      </c>
    </row>
    <row r="96" spans="2:5" x14ac:dyDescent="0.2">
      <c r="C96" t="s">
        <v>155</v>
      </c>
      <c r="D96" t="s">
        <v>163</v>
      </c>
      <c r="E96" s="31">
        <v>30</v>
      </c>
    </row>
    <row r="97" spans="2:5" x14ac:dyDescent="0.2">
      <c r="E97" s="31"/>
    </row>
    <row r="98" spans="2:5" x14ac:dyDescent="0.2">
      <c r="B98" s="32">
        <v>41492</v>
      </c>
      <c r="E98" s="31">
        <v>105</v>
      </c>
    </row>
    <row r="99" spans="2:5" x14ac:dyDescent="0.2">
      <c r="C99" t="s">
        <v>60</v>
      </c>
      <c r="D99" t="s">
        <v>368</v>
      </c>
      <c r="E99" s="31">
        <v>105</v>
      </c>
    </row>
    <row r="100" spans="2:5" x14ac:dyDescent="0.2">
      <c r="E100" s="31"/>
    </row>
    <row r="101" spans="2:5" x14ac:dyDescent="0.2">
      <c r="B101" s="32">
        <v>41493</v>
      </c>
      <c r="E101" s="31">
        <v>144</v>
      </c>
    </row>
    <row r="102" spans="2:5" x14ac:dyDescent="0.2">
      <c r="C102" t="s">
        <v>318</v>
      </c>
      <c r="D102" t="s">
        <v>214</v>
      </c>
      <c r="E102" s="31">
        <v>144</v>
      </c>
    </row>
    <row r="103" spans="2:5" x14ac:dyDescent="0.2">
      <c r="E103" s="31"/>
    </row>
    <row r="104" spans="2:5" x14ac:dyDescent="0.2">
      <c r="B104" s="32">
        <v>41494</v>
      </c>
      <c r="E104" s="31">
        <v>2200.1160715869382</v>
      </c>
    </row>
    <row r="105" spans="2:5" x14ac:dyDescent="0.2">
      <c r="C105" t="s">
        <v>224</v>
      </c>
      <c r="D105" t="s">
        <v>227</v>
      </c>
      <c r="E105" s="31">
        <v>13.214140016672875</v>
      </c>
    </row>
    <row r="106" spans="2:5" x14ac:dyDescent="0.2">
      <c r="D106" t="s">
        <v>226</v>
      </c>
      <c r="E106" s="31">
        <v>6.11929973926462</v>
      </c>
    </row>
    <row r="107" spans="2:5" x14ac:dyDescent="0.2">
      <c r="D107" t="s">
        <v>228</v>
      </c>
      <c r="E107" s="31">
        <v>2.6605651040280955</v>
      </c>
    </row>
    <row r="108" spans="2:5" x14ac:dyDescent="0.2">
      <c r="D108" t="s">
        <v>233</v>
      </c>
      <c r="E108" s="31">
        <v>3.1926781248337148</v>
      </c>
    </row>
    <row r="109" spans="2:5" x14ac:dyDescent="0.2">
      <c r="D109" t="s">
        <v>234</v>
      </c>
      <c r="E109" s="31">
        <v>0.44342751733801594</v>
      </c>
    </row>
    <row r="110" spans="2:5" x14ac:dyDescent="0.2">
      <c r="D110" t="s">
        <v>235</v>
      </c>
      <c r="E110" s="31">
        <v>1.8623955728196668</v>
      </c>
    </row>
    <row r="111" spans="2:5" x14ac:dyDescent="0.2">
      <c r="D111" t="s">
        <v>237</v>
      </c>
      <c r="E111" s="31">
        <v>253.55185441387749</v>
      </c>
    </row>
    <row r="112" spans="2:5" x14ac:dyDescent="0.2">
      <c r="D112" t="s">
        <v>244</v>
      </c>
      <c r="E112" s="31">
        <v>0.44342751733801594</v>
      </c>
    </row>
    <row r="113" spans="4:5" x14ac:dyDescent="0.2">
      <c r="D113" t="s">
        <v>247</v>
      </c>
      <c r="E113" s="31">
        <v>7.5382677947462708</v>
      </c>
    </row>
    <row r="114" spans="4:5" x14ac:dyDescent="0.2">
      <c r="D114" t="s">
        <v>258</v>
      </c>
      <c r="E114" s="31">
        <v>29.266216144309052</v>
      </c>
    </row>
    <row r="115" spans="4:5" x14ac:dyDescent="0.2">
      <c r="D115" t="s">
        <v>259</v>
      </c>
      <c r="E115" s="31">
        <v>1.7737100693520638</v>
      </c>
    </row>
    <row r="116" spans="4:5" x14ac:dyDescent="0.2">
      <c r="D116" t="s">
        <v>262</v>
      </c>
      <c r="E116" s="31">
        <v>63.676191489739082</v>
      </c>
    </row>
    <row r="117" spans="4:5" x14ac:dyDescent="0.2">
      <c r="D117" t="s">
        <v>263</v>
      </c>
      <c r="E117" s="31">
        <v>47.712800865570507</v>
      </c>
    </row>
    <row r="118" spans="4:5" x14ac:dyDescent="0.2">
      <c r="D118" t="s">
        <v>267</v>
      </c>
      <c r="E118" s="31">
        <v>4.1682186629773499</v>
      </c>
    </row>
    <row r="119" spans="4:5" x14ac:dyDescent="0.2">
      <c r="D119" t="s">
        <v>270</v>
      </c>
      <c r="E119" s="31">
        <v>31.926781248337146</v>
      </c>
    </row>
    <row r="120" spans="4:5" x14ac:dyDescent="0.2">
      <c r="D120" t="s">
        <v>271</v>
      </c>
      <c r="E120" s="31">
        <v>44.697493747672006</v>
      </c>
    </row>
    <row r="121" spans="4:5" x14ac:dyDescent="0.2">
      <c r="D121" t="s">
        <v>272</v>
      </c>
      <c r="E121" s="31">
        <v>20.929778818354354</v>
      </c>
    </row>
    <row r="122" spans="4:5" x14ac:dyDescent="0.2">
      <c r="D122" t="s">
        <v>276</v>
      </c>
      <c r="E122" s="31">
        <v>5.2324447045885885</v>
      </c>
    </row>
    <row r="123" spans="4:5" x14ac:dyDescent="0.2">
      <c r="D123" t="s">
        <v>428</v>
      </c>
      <c r="E123" s="31">
        <v>2.6605651040280955</v>
      </c>
    </row>
    <row r="124" spans="4:5" x14ac:dyDescent="0.2">
      <c r="D124" t="s">
        <v>229</v>
      </c>
      <c r="E124" s="31">
        <v>3.1039926213661113</v>
      </c>
    </row>
    <row r="125" spans="4:5" x14ac:dyDescent="0.2">
      <c r="D125" t="s">
        <v>747</v>
      </c>
      <c r="E125" s="31">
        <v>3.1039926213661113</v>
      </c>
    </row>
    <row r="126" spans="4:5" x14ac:dyDescent="0.2">
      <c r="D126" t="s">
        <v>748</v>
      </c>
      <c r="E126" s="31">
        <v>1.4189680554816511</v>
      </c>
    </row>
    <row r="127" spans="4:5" x14ac:dyDescent="0.2">
      <c r="D127" t="s">
        <v>749</v>
      </c>
      <c r="E127" s="31">
        <v>2.6605651040280955</v>
      </c>
    </row>
    <row r="128" spans="4:5" x14ac:dyDescent="0.2">
      <c r="D128" t="s">
        <v>754</v>
      </c>
      <c r="E128" s="31">
        <v>14.987850086024936</v>
      </c>
    </row>
    <row r="129" spans="3:5" x14ac:dyDescent="0.2">
      <c r="C129" t="s">
        <v>21</v>
      </c>
      <c r="D129" t="s">
        <v>36</v>
      </c>
      <c r="E129" s="31">
        <v>300</v>
      </c>
    </row>
    <row r="130" spans="3:5" x14ac:dyDescent="0.2">
      <c r="C130" t="s">
        <v>278</v>
      </c>
      <c r="D130" t="s">
        <v>232</v>
      </c>
      <c r="E130" s="31">
        <v>1.7737100693520638</v>
      </c>
    </row>
    <row r="131" spans="3:5" x14ac:dyDescent="0.2">
      <c r="D131" t="s">
        <v>264</v>
      </c>
      <c r="E131" s="31">
        <v>7.9816953120842866</v>
      </c>
    </row>
    <row r="132" spans="3:5" x14ac:dyDescent="0.2">
      <c r="D132" t="s">
        <v>265</v>
      </c>
      <c r="E132" s="31">
        <v>15.786019617233368</v>
      </c>
    </row>
    <row r="133" spans="3:5" x14ac:dyDescent="0.2">
      <c r="D133" t="s">
        <v>266</v>
      </c>
      <c r="E133" s="31">
        <v>4.345589669912556</v>
      </c>
    </row>
    <row r="134" spans="3:5" x14ac:dyDescent="0.2">
      <c r="D134" t="s">
        <v>275</v>
      </c>
      <c r="E134" s="31">
        <v>105.53574912644778</v>
      </c>
    </row>
    <row r="135" spans="3:5" x14ac:dyDescent="0.2">
      <c r="D135" t="s">
        <v>273</v>
      </c>
      <c r="E135" s="31">
        <v>45.406977775412834</v>
      </c>
    </row>
    <row r="136" spans="3:5" x14ac:dyDescent="0.2">
      <c r="D136" t="s">
        <v>274</v>
      </c>
      <c r="E136" s="31">
        <v>8.691179339825112</v>
      </c>
    </row>
    <row r="137" spans="3:5" x14ac:dyDescent="0.2">
      <c r="D137" t="s">
        <v>241</v>
      </c>
      <c r="E137" s="31">
        <v>14.012309547881303</v>
      </c>
    </row>
    <row r="138" spans="3:5" x14ac:dyDescent="0.2">
      <c r="D138" t="s">
        <v>750</v>
      </c>
      <c r="E138" s="31">
        <v>6.917469270473048</v>
      </c>
    </row>
    <row r="139" spans="3:5" x14ac:dyDescent="0.2">
      <c r="D139" t="s">
        <v>751</v>
      </c>
      <c r="E139" s="31">
        <v>8.8685503467603191</v>
      </c>
    </row>
    <row r="140" spans="3:5" x14ac:dyDescent="0.2">
      <c r="D140" t="s">
        <v>752</v>
      </c>
      <c r="E140" s="31">
        <v>13.834938540946096</v>
      </c>
    </row>
    <row r="141" spans="3:5" x14ac:dyDescent="0.2">
      <c r="C141" t="s">
        <v>215</v>
      </c>
      <c r="D141" t="s">
        <v>218</v>
      </c>
      <c r="E141" s="31">
        <v>24</v>
      </c>
    </row>
    <row r="142" spans="3:5" x14ac:dyDescent="0.2">
      <c r="D142" t="s">
        <v>261</v>
      </c>
      <c r="E142" s="31">
        <v>8.7798648432927155</v>
      </c>
    </row>
    <row r="143" spans="3:5" x14ac:dyDescent="0.2">
      <c r="C143" t="s">
        <v>452</v>
      </c>
      <c r="D143" t="s">
        <v>252</v>
      </c>
      <c r="E143" s="31">
        <v>10.642260416112382</v>
      </c>
    </row>
    <row r="144" spans="3:5" x14ac:dyDescent="0.2">
      <c r="C144" t="s">
        <v>532</v>
      </c>
      <c r="D144" t="s">
        <v>236</v>
      </c>
      <c r="E144" s="31">
        <v>26.605651040280954</v>
      </c>
    </row>
    <row r="145" spans="3:5" x14ac:dyDescent="0.2">
      <c r="D145" t="s">
        <v>238</v>
      </c>
      <c r="E145" s="31">
        <v>19.510810762872701</v>
      </c>
    </row>
    <row r="146" spans="3:5" x14ac:dyDescent="0.2">
      <c r="D146" t="s">
        <v>240</v>
      </c>
      <c r="E146" s="31">
        <v>23.412972915447238</v>
      </c>
    </row>
    <row r="147" spans="3:5" x14ac:dyDescent="0.2">
      <c r="C147" t="s">
        <v>544</v>
      </c>
      <c r="D147" t="s">
        <v>260</v>
      </c>
      <c r="E147" s="31">
        <v>1.3302825520140478</v>
      </c>
    </row>
    <row r="148" spans="3:5" x14ac:dyDescent="0.2">
      <c r="C148" t="s">
        <v>520</v>
      </c>
      <c r="D148" t="s">
        <v>222</v>
      </c>
      <c r="E148" s="31">
        <v>8</v>
      </c>
    </row>
    <row r="149" spans="3:5" x14ac:dyDescent="0.2">
      <c r="C149" t="s">
        <v>594</v>
      </c>
      <c r="D149" t="s">
        <v>243</v>
      </c>
      <c r="E149" s="31">
        <v>106.42260416112381</v>
      </c>
    </row>
    <row r="150" spans="3:5" x14ac:dyDescent="0.2">
      <c r="C150" t="s">
        <v>595</v>
      </c>
      <c r="D150" t="s">
        <v>245</v>
      </c>
      <c r="E150" s="31">
        <v>3.0153071178985082</v>
      </c>
    </row>
    <row r="151" spans="3:5" x14ac:dyDescent="0.2">
      <c r="D151" t="s">
        <v>277</v>
      </c>
      <c r="E151" s="31">
        <v>1.5963390624168574</v>
      </c>
    </row>
    <row r="152" spans="3:5" x14ac:dyDescent="0.2">
      <c r="C152" t="s">
        <v>597</v>
      </c>
      <c r="D152" t="s">
        <v>248</v>
      </c>
      <c r="E152" s="31">
        <v>7.9816953120842866</v>
      </c>
    </row>
    <row r="153" spans="3:5" x14ac:dyDescent="0.2">
      <c r="D153" t="s">
        <v>249</v>
      </c>
      <c r="E153" s="31">
        <v>21.107149825289557</v>
      </c>
    </row>
    <row r="154" spans="3:5" x14ac:dyDescent="0.2">
      <c r="D154" t="s">
        <v>250</v>
      </c>
      <c r="E154" s="31">
        <v>29.532272654711861</v>
      </c>
    </row>
    <row r="155" spans="3:5" x14ac:dyDescent="0.2">
      <c r="C155" t="s">
        <v>601</v>
      </c>
      <c r="D155" t="s">
        <v>251</v>
      </c>
      <c r="E155" s="31">
        <v>37.19470015431277</v>
      </c>
    </row>
    <row r="156" spans="3:5" x14ac:dyDescent="0.2">
      <c r="D156" t="s">
        <v>268</v>
      </c>
      <c r="E156" s="31">
        <v>69.174692704730489</v>
      </c>
    </row>
    <row r="157" spans="3:5" x14ac:dyDescent="0.2">
      <c r="D157" t="s">
        <v>269</v>
      </c>
      <c r="E157" s="31">
        <v>7.0061547739406516</v>
      </c>
    </row>
    <row r="158" spans="3:5" x14ac:dyDescent="0.2">
      <c r="C158" t="s">
        <v>598</v>
      </c>
      <c r="D158" t="s">
        <v>758</v>
      </c>
      <c r="E158" s="31">
        <v>172.93673176182619</v>
      </c>
    </row>
    <row r="159" spans="3:5" x14ac:dyDescent="0.2">
      <c r="D159" t="s">
        <v>759</v>
      </c>
      <c r="E159" s="31">
        <v>226.14803384238812</v>
      </c>
    </row>
    <row r="160" spans="3:5" x14ac:dyDescent="0.2">
      <c r="D160" t="s">
        <v>760</v>
      </c>
      <c r="E160" s="31">
        <v>141.18732152042426</v>
      </c>
    </row>
    <row r="161" spans="2:5" x14ac:dyDescent="0.2">
      <c r="D161" t="s">
        <v>761</v>
      </c>
      <c r="E161" s="31">
        <v>83.009631245676587</v>
      </c>
    </row>
    <row r="162" spans="2:5" x14ac:dyDescent="0.2">
      <c r="C162" t="s">
        <v>599</v>
      </c>
      <c r="D162" t="s">
        <v>253</v>
      </c>
      <c r="E162" s="31">
        <v>11.44042994732081</v>
      </c>
    </row>
    <row r="163" spans="2:5" x14ac:dyDescent="0.2">
      <c r="C163" t="s">
        <v>600</v>
      </c>
      <c r="D163" t="s">
        <v>254</v>
      </c>
      <c r="E163" s="31">
        <v>29.975700172049873</v>
      </c>
    </row>
    <row r="164" spans="2:5" x14ac:dyDescent="0.2">
      <c r="D164" t="s">
        <v>256</v>
      </c>
      <c r="E164" s="31">
        <v>4.6116461803153657</v>
      </c>
    </row>
    <row r="165" spans="2:5" x14ac:dyDescent="0.2">
      <c r="D165" t="s">
        <v>255</v>
      </c>
      <c r="E165" s="31">
        <v>15.786019617233368</v>
      </c>
    </row>
    <row r="166" spans="2:5" x14ac:dyDescent="0.2">
      <c r="D166" t="s">
        <v>257</v>
      </c>
      <c r="E166" s="31">
        <v>6.2079852427322226</v>
      </c>
    </row>
    <row r="167" spans="2:5" x14ac:dyDescent="0.2">
      <c r="C167" t="s">
        <v>623</v>
      </c>
      <c r="D167" t="s">
        <v>220</v>
      </c>
      <c r="E167" s="31">
        <v>4</v>
      </c>
    </row>
    <row r="168" spans="2:5" x14ac:dyDescent="0.2">
      <c r="E168" s="31"/>
    </row>
    <row r="169" spans="2:5" x14ac:dyDescent="0.2">
      <c r="B169" s="32">
        <v>41495</v>
      </c>
      <c r="E169" s="31">
        <v>1869.9099999999999</v>
      </c>
    </row>
    <row r="170" spans="2:5" x14ac:dyDescent="0.2">
      <c r="C170" t="s">
        <v>279</v>
      </c>
      <c r="D170" t="s">
        <v>280</v>
      </c>
      <c r="E170" s="31">
        <v>869.91</v>
      </c>
    </row>
    <row r="171" spans="2:5" x14ac:dyDescent="0.2">
      <c r="C171" t="s">
        <v>100</v>
      </c>
      <c r="D171" t="s">
        <v>29</v>
      </c>
      <c r="E171" s="31">
        <v>1000</v>
      </c>
    </row>
    <row r="172" spans="2:5" x14ac:dyDescent="0.2">
      <c r="E172" s="31"/>
    </row>
    <row r="173" spans="2:5" x14ac:dyDescent="0.2">
      <c r="B173" s="32">
        <v>41496</v>
      </c>
      <c r="E173" s="31">
        <v>250</v>
      </c>
    </row>
    <row r="174" spans="2:5" x14ac:dyDescent="0.2">
      <c r="C174" t="s">
        <v>331</v>
      </c>
      <c r="D174" t="s">
        <v>29</v>
      </c>
      <c r="E174" s="31">
        <v>250</v>
      </c>
    </row>
    <row r="175" spans="2:5" x14ac:dyDescent="0.2">
      <c r="E175" s="31"/>
    </row>
    <row r="176" spans="2:5" x14ac:dyDescent="0.2">
      <c r="B176" s="32">
        <v>41497</v>
      </c>
      <c r="E176" s="31">
        <v>1905.26</v>
      </c>
    </row>
    <row r="177" spans="2:5" x14ac:dyDescent="0.2">
      <c r="C177" t="s">
        <v>185</v>
      </c>
      <c r="D177" t="s">
        <v>291</v>
      </c>
      <c r="E177" s="31">
        <v>1624</v>
      </c>
    </row>
    <row r="178" spans="2:5" x14ac:dyDescent="0.2">
      <c r="C178" t="s">
        <v>297</v>
      </c>
      <c r="D178" t="s">
        <v>299</v>
      </c>
      <c r="E178" s="31">
        <v>48.48</v>
      </c>
    </row>
    <row r="179" spans="2:5" x14ac:dyDescent="0.2">
      <c r="D179" t="s">
        <v>300</v>
      </c>
      <c r="E179" s="31">
        <v>18.09</v>
      </c>
    </row>
    <row r="180" spans="2:5" x14ac:dyDescent="0.2">
      <c r="C180" t="s">
        <v>292</v>
      </c>
      <c r="D180" t="s">
        <v>294</v>
      </c>
      <c r="E180" s="31">
        <v>164.03</v>
      </c>
    </row>
    <row r="181" spans="2:5" x14ac:dyDescent="0.2">
      <c r="C181" t="s">
        <v>600</v>
      </c>
      <c r="D181" t="s">
        <v>762</v>
      </c>
      <c r="E181" s="31">
        <v>38.76</v>
      </c>
    </row>
    <row r="182" spans="2:5" x14ac:dyDescent="0.2">
      <c r="C182" t="s">
        <v>607</v>
      </c>
      <c r="D182" t="s">
        <v>296</v>
      </c>
      <c r="E182" s="31">
        <v>11.9</v>
      </c>
    </row>
    <row r="183" spans="2:5" x14ac:dyDescent="0.2">
      <c r="E183" s="31"/>
    </row>
    <row r="184" spans="2:5" x14ac:dyDescent="0.2">
      <c r="B184" s="32">
        <v>41498</v>
      </c>
      <c r="E184" s="31">
        <v>1500</v>
      </c>
    </row>
    <row r="185" spans="2:5" x14ac:dyDescent="0.2">
      <c r="C185" t="s">
        <v>70</v>
      </c>
      <c r="D185" t="s">
        <v>72</v>
      </c>
      <c r="E185" s="31">
        <v>1500</v>
      </c>
    </row>
    <row r="186" spans="2:5" x14ac:dyDescent="0.2">
      <c r="E186" s="31"/>
    </row>
    <row r="187" spans="2:5" x14ac:dyDescent="0.2">
      <c r="B187" s="32">
        <v>41499</v>
      </c>
      <c r="E187" s="31">
        <v>1257.1424999999999</v>
      </c>
    </row>
    <row r="188" spans="2:5" x14ac:dyDescent="0.2">
      <c r="C188" t="s">
        <v>323</v>
      </c>
      <c r="D188" t="s">
        <v>327</v>
      </c>
      <c r="E188" s="31">
        <v>200.1</v>
      </c>
    </row>
    <row r="189" spans="2:5" x14ac:dyDescent="0.2">
      <c r="C189" t="s">
        <v>324</v>
      </c>
      <c r="D189" t="s">
        <v>328</v>
      </c>
      <c r="E189" s="31">
        <v>318.75</v>
      </c>
    </row>
    <row r="190" spans="2:5" x14ac:dyDescent="0.2">
      <c r="C190" t="s">
        <v>609</v>
      </c>
      <c r="D190" t="s">
        <v>325</v>
      </c>
      <c r="E190" s="31">
        <v>301.49250000000001</v>
      </c>
    </row>
    <row r="191" spans="2:5" x14ac:dyDescent="0.2">
      <c r="D191" t="s">
        <v>326</v>
      </c>
      <c r="E191" s="31">
        <v>436.8</v>
      </c>
    </row>
    <row r="192" spans="2:5" x14ac:dyDescent="0.2">
      <c r="E192" s="31"/>
    </row>
    <row r="193" spans="2:5" x14ac:dyDescent="0.2">
      <c r="B193" s="32">
        <v>41502</v>
      </c>
      <c r="E193" s="31">
        <v>1300</v>
      </c>
    </row>
    <row r="194" spans="2:5" x14ac:dyDescent="0.2">
      <c r="C194" t="s">
        <v>101</v>
      </c>
      <c r="D194" t="s">
        <v>29</v>
      </c>
      <c r="E194" s="31">
        <v>1300</v>
      </c>
    </row>
    <row r="195" spans="2:5" x14ac:dyDescent="0.2">
      <c r="E195" s="31"/>
    </row>
    <row r="196" spans="2:5" x14ac:dyDescent="0.2">
      <c r="B196" s="32">
        <v>41506</v>
      </c>
      <c r="E196" s="31">
        <v>1155</v>
      </c>
    </row>
    <row r="197" spans="2:5" x14ac:dyDescent="0.2">
      <c r="C197" t="s">
        <v>306</v>
      </c>
      <c r="D197" t="s">
        <v>330</v>
      </c>
      <c r="E197" s="31">
        <v>1155</v>
      </c>
    </row>
    <row r="198" spans="2:5" x14ac:dyDescent="0.2">
      <c r="E198" s="31"/>
    </row>
    <row r="199" spans="2:5" x14ac:dyDescent="0.2">
      <c r="B199" s="32">
        <v>41509</v>
      </c>
      <c r="E199" s="31">
        <v>1000</v>
      </c>
    </row>
    <row r="200" spans="2:5" x14ac:dyDescent="0.2">
      <c r="C200" t="s">
        <v>102</v>
      </c>
      <c r="D200" t="s">
        <v>29</v>
      </c>
      <c r="E200" s="31">
        <v>1000</v>
      </c>
    </row>
    <row r="201" spans="2:5" x14ac:dyDescent="0.2">
      <c r="E201" s="31"/>
    </row>
    <row r="202" spans="2:5" x14ac:dyDescent="0.2">
      <c r="B202" s="32">
        <v>41516</v>
      </c>
      <c r="E202" s="31">
        <v>1000</v>
      </c>
    </row>
    <row r="203" spans="2:5" x14ac:dyDescent="0.2">
      <c r="C203" t="s">
        <v>103</v>
      </c>
      <c r="D203" t="s">
        <v>29</v>
      </c>
      <c r="E203" s="31">
        <v>1000</v>
      </c>
    </row>
    <row r="204" spans="2:5" x14ac:dyDescent="0.2">
      <c r="E204" s="31"/>
    </row>
    <row r="205" spans="2:5" x14ac:dyDescent="0.2">
      <c r="B205" s="32">
        <v>41518</v>
      </c>
      <c r="E205" s="31">
        <v>345</v>
      </c>
    </row>
    <row r="206" spans="2:5" x14ac:dyDescent="0.2">
      <c r="C206" t="s">
        <v>186</v>
      </c>
      <c r="D206" t="s">
        <v>333</v>
      </c>
      <c r="E206" s="31">
        <v>345</v>
      </c>
    </row>
    <row r="207" spans="2:5" x14ac:dyDescent="0.2">
      <c r="E207" s="31"/>
    </row>
    <row r="208" spans="2:5" x14ac:dyDescent="0.2">
      <c r="B208" s="32">
        <v>41522</v>
      </c>
      <c r="E208" s="31">
        <v>105</v>
      </c>
    </row>
    <row r="209" spans="2:5" x14ac:dyDescent="0.2">
      <c r="C209" t="s">
        <v>60</v>
      </c>
      <c r="D209" t="s">
        <v>368</v>
      </c>
      <c r="E209" s="31">
        <v>105</v>
      </c>
    </row>
    <row r="210" spans="2:5" x14ac:dyDescent="0.2">
      <c r="E210" s="31"/>
    </row>
    <row r="211" spans="2:5" x14ac:dyDescent="0.2">
      <c r="B211" s="32">
        <v>41523</v>
      </c>
      <c r="E211" s="31">
        <v>1700</v>
      </c>
    </row>
    <row r="212" spans="2:5" x14ac:dyDescent="0.2">
      <c r="C212" t="s">
        <v>104</v>
      </c>
      <c r="D212" t="s">
        <v>29</v>
      </c>
      <c r="E212" s="31">
        <v>1700</v>
      </c>
    </row>
    <row r="213" spans="2:5" x14ac:dyDescent="0.2">
      <c r="E213" s="31"/>
    </row>
    <row r="214" spans="2:5" x14ac:dyDescent="0.2">
      <c r="B214" s="32">
        <v>41526</v>
      </c>
      <c r="E214" s="31">
        <v>1464.85</v>
      </c>
    </row>
    <row r="215" spans="2:5" x14ac:dyDescent="0.2">
      <c r="C215" t="s">
        <v>281</v>
      </c>
      <c r="D215" t="s">
        <v>283</v>
      </c>
      <c r="E215" s="31">
        <v>384.85</v>
      </c>
    </row>
    <row r="216" spans="2:5" x14ac:dyDescent="0.2">
      <c r="C216" t="s">
        <v>60</v>
      </c>
      <c r="D216" t="s">
        <v>368</v>
      </c>
      <c r="E216" s="31">
        <v>1080</v>
      </c>
    </row>
    <row r="217" spans="2:5" x14ac:dyDescent="0.2">
      <c r="E217" s="31"/>
    </row>
    <row r="218" spans="2:5" x14ac:dyDescent="0.2">
      <c r="B218" s="32">
        <v>41528</v>
      </c>
      <c r="E218" s="31">
        <v>34.85</v>
      </c>
    </row>
    <row r="219" spans="2:5" x14ac:dyDescent="0.2">
      <c r="C219" t="s">
        <v>224</v>
      </c>
      <c r="D219" t="s">
        <v>349</v>
      </c>
      <c r="E219" s="31">
        <v>11.5</v>
      </c>
    </row>
    <row r="220" spans="2:5" x14ac:dyDescent="0.2">
      <c r="C220" t="s">
        <v>278</v>
      </c>
      <c r="D220" t="s">
        <v>274</v>
      </c>
      <c r="E220" s="31">
        <v>11.3</v>
      </c>
    </row>
    <row r="221" spans="2:5" x14ac:dyDescent="0.2">
      <c r="D221" t="s">
        <v>753</v>
      </c>
      <c r="E221" s="31">
        <v>2.5</v>
      </c>
    </row>
    <row r="222" spans="2:5" x14ac:dyDescent="0.2">
      <c r="C222" t="s">
        <v>366</v>
      </c>
      <c r="D222" t="s">
        <v>351</v>
      </c>
      <c r="E222" s="31">
        <v>9.5500000000000007</v>
      </c>
    </row>
    <row r="223" spans="2:5" x14ac:dyDescent="0.2">
      <c r="E223" s="31"/>
    </row>
    <row r="224" spans="2:5" x14ac:dyDescent="0.2">
      <c r="B224" s="32">
        <v>41529</v>
      </c>
      <c r="E224" s="31">
        <v>150</v>
      </c>
    </row>
    <row r="225" spans="2:5" x14ac:dyDescent="0.2">
      <c r="C225" t="s">
        <v>337</v>
      </c>
      <c r="D225" t="s">
        <v>29</v>
      </c>
      <c r="E225" s="31">
        <v>150</v>
      </c>
    </row>
    <row r="226" spans="2:5" x14ac:dyDescent="0.2">
      <c r="E226" s="31"/>
    </row>
    <row r="227" spans="2:5" x14ac:dyDescent="0.2">
      <c r="B227" s="32">
        <v>41530</v>
      </c>
      <c r="E227" s="31">
        <v>600</v>
      </c>
    </row>
    <row r="228" spans="2:5" x14ac:dyDescent="0.2">
      <c r="C228" t="s">
        <v>105</v>
      </c>
      <c r="D228" t="s">
        <v>29</v>
      </c>
      <c r="E228" s="31">
        <v>600</v>
      </c>
    </row>
    <row r="229" spans="2:5" x14ac:dyDescent="0.2">
      <c r="E229" s="31"/>
    </row>
    <row r="230" spans="2:5" x14ac:dyDescent="0.2">
      <c r="B230" s="32">
        <v>41533</v>
      </c>
      <c r="E230" s="31">
        <v>110</v>
      </c>
    </row>
    <row r="231" spans="2:5" x14ac:dyDescent="0.2">
      <c r="C231" t="s">
        <v>60</v>
      </c>
      <c r="D231" t="s">
        <v>368</v>
      </c>
      <c r="E231" s="31">
        <v>110</v>
      </c>
    </row>
    <row r="232" spans="2:5" x14ac:dyDescent="0.2">
      <c r="E232" s="31"/>
    </row>
    <row r="233" spans="2:5" x14ac:dyDescent="0.2">
      <c r="B233" s="32">
        <v>41534</v>
      </c>
      <c r="E233" s="31">
        <v>105</v>
      </c>
    </row>
    <row r="234" spans="2:5" x14ac:dyDescent="0.2">
      <c r="C234" t="s">
        <v>60</v>
      </c>
      <c r="D234" t="s">
        <v>368</v>
      </c>
      <c r="E234" s="31">
        <v>105</v>
      </c>
    </row>
    <row r="235" spans="2:5" x14ac:dyDescent="0.2">
      <c r="E235" s="31"/>
    </row>
    <row r="236" spans="2:5" x14ac:dyDescent="0.2">
      <c r="B236" s="32">
        <v>41535</v>
      </c>
      <c r="E236" s="31">
        <v>13.670000000000002</v>
      </c>
    </row>
    <row r="237" spans="2:5" x14ac:dyDescent="0.2">
      <c r="C237" t="s">
        <v>278</v>
      </c>
      <c r="D237" t="s">
        <v>350</v>
      </c>
      <c r="E237" s="31">
        <v>8.9700000000000006</v>
      </c>
    </row>
    <row r="238" spans="2:5" x14ac:dyDescent="0.2">
      <c r="D238" t="s">
        <v>751</v>
      </c>
      <c r="E238" s="31">
        <v>3.2</v>
      </c>
    </row>
    <row r="239" spans="2:5" x14ac:dyDescent="0.2">
      <c r="D239" t="s">
        <v>755</v>
      </c>
      <c r="E239" s="31">
        <v>1.5</v>
      </c>
    </row>
    <row r="240" spans="2:5" x14ac:dyDescent="0.2">
      <c r="E240" s="31"/>
    </row>
    <row r="241" spans="2:5" x14ac:dyDescent="0.2">
      <c r="B241" s="32">
        <v>41536</v>
      </c>
      <c r="E241" s="31">
        <v>18</v>
      </c>
    </row>
    <row r="242" spans="2:5" x14ac:dyDescent="0.2">
      <c r="C242" t="s">
        <v>611</v>
      </c>
      <c r="D242" t="s">
        <v>613</v>
      </c>
      <c r="E242" s="31">
        <v>18</v>
      </c>
    </row>
    <row r="243" spans="2:5" x14ac:dyDescent="0.2">
      <c r="E243" s="31"/>
    </row>
    <row r="244" spans="2:5" x14ac:dyDescent="0.2">
      <c r="B244" s="32">
        <v>41537</v>
      </c>
      <c r="E244" s="31">
        <v>550</v>
      </c>
    </row>
    <row r="245" spans="2:5" x14ac:dyDescent="0.2">
      <c r="C245" t="s">
        <v>106</v>
      </c>
      <c r="D245" t="s">
        <v>29</v>
      </c>
      <c r="E245" s="31">
        <v>550</v>
      </c>
    </row>
    <row r="246" spans="2:5" x14ac:dyDescent="0.2">
      <c r="E246" s="31"/>
    </row>
    <row r="247" spans="2:5" x14ac:dyDescent="0.2">
      <c r="B247" s="32">
        <v>41540</v>
      </c>
      <c r="E247" s="31">
        <v>125</v>
      </c>
    </row>
    <row r="248" spans="2:5" x14ac:dyDescent="0.2">
      <c r="C248" t="s">
        <v>60</v>
      </c>
      <c r="D248" t="s">
        <v>368</v>
      </c>
      <c r="E248" s="31">
        <v>105</v>
      </c>
    </row>
    <row r="249" spans="2:5" x14ac:dyDescent="0.2">
      <c r="C249" t="s">
        <v>366</v>
      </c>
      <c r="D249" t="s">
        <v>351</v>
      </c>
      <c r="E249" s="31">
        <v>11.5</v>
      </c>
    </row>
    <row r="250" spans="2:5" x14ac:dyDescent="0.2">
      <c r="C250" t="s">
        <v>532</v>
      </c>
      <c r="D250" t="s">
        <v>236</v>
      </c>
      <c r="E250" s="31">
        <v>4</v>
      </c>
    </row>
    <row r="251" spans="2:5" x14ac:dyDescent="0.2">
      <c r="C251" t="s">
        <v>610</v>
      </c>
      <c r="D251" t="s">
        <v>356</v>
      </c>
      <c r="E251" s="31">
        <v>4.5</v>
      </c>
    </row>
    <row r="252" spans="2:5" x14ac:dyDescent="0.2">
      <c r="E252" s="31"/>
    </row>
    <row r="253" spans="2:5" x14ac:dyDescent="0.2">
      <c r="B253" s="32">
        <v>41541</v>
      </c>
      <c r="E253" s="31">
        <v>14.4</v>
      </c>
    </row>
    <row r="254" spans="2:5" x14ac:dyDescent="0.2">
      <c r="C254" t="s">
        <v>224</v>
      </c>
      <c r="D254" t="s">
        <v>339</v>
      </c>
      <c r="E254" s="31">
        <v>3</v>
      </c>
    </row>
    <row r="255" spans="2:5" x14ac:dyDescent="0.2">
      <c r="D255" t="s">
        <v>340</v>
      </c>
      <c r="E255" s="31">
        <v>1.2</v>
      </c>
    </row>
    <row r="256" spans="2:5" x14ac:dyDescent="0.2">
      <c r="D256" t="s">
        <v>341</v>
      </c>
      <c r="E256" s="31">
        <v>2.8</v>
      </c>
    </row>
    <row r="257" spans="2:5" x14ac:dyDescent="0.2">
      <c r="D257" t="s">
        <v>345</v>
      </c>
      <c r="E257" s="31">
        <v>5.4</v>
      </c>
    </row>
    <row r="258" spans="2:5" x14ac:dyDescent="0.2">
      <c r="D258" t="s">
        <v>428</v>
      </c>
      <c r="E258" s="31">
        <v>2</v>
      </c>
    </row>
    <row r="259" spans="2:5" x14ac:dyDescent="0.2">
      <c r="E259" s="31"/>
    </row>
    <row r="260" spans="2:5" x14ac:dyDescent="0.2">
      <c r="B260" s="32">
        <v>41543</v>
      </c>
      <c r="E260" s="31">
        <v>158.5</v>
      </c>
    </row>
    <row r="261" spans="2:5" x14ac:dyDescent="0.2">
      <c r="C261" t="s">
        <v>60</v>
      </c>
      <c r="D261" t="s">
        <v>368</v>
      </c>
      <c r="E261" s="31">
        <v>105</v>
      </c>
    </row>
    <row r="262" spans="2:5" x14ac:dyDescent="0.2">
      <c r="C262" t="s">
        <v>366</v>
      </c>
      <c r="D262" t="s">
        <v>387</v>
      </c>
      <c r="E262" s="31">
        <v>30.5</v>
      </c>
    </row>
    <row r="263" spans="2:5" x14ac:dyDescent="0.2">
      <c r="C263" t="s">
        <v>596</v>
      </c>
      <c r="D263" t="s">
        <v>391</v>
      </c>
      <c r="E263" s="31">
        <v>23</v>
      </c>
    </row>
    <row r="264" spans="2:5" x14ac:dyDescent="0.2">
      <c r="E264" s="31"/>
    </row>
    <row r="265" spans="2:5" x14ac:dyDescent="0.2">
      <c r="B265" s="32">
        <v>41544</v>
      </c>
      <c r="E265" s="31">
        <v>343.64</v>
      </c>
    </row>
    <row r="266" spans="2:5" x14ac:dyDescent="0.2">
      <c r="C266" t="s">
        <v>224</v>
      </c>
      <c r="D266" t="s">
        <v>426</v>
      </c>
      <c r="E266" s="31">
        <v>8.8000000000000007</v>
      </c>
    </row>
    <row r="267" spans="2:5" x14ac:dyDescent="0.2">
      <c r="D267" t="s">
        <v>428</v>
      </c>
      <c r="E267" s="31">
        <v>1</v>
      </c>
    </row>
    <row r="268" spans="2:5" x14ac:dyDescent="0.2">
      <c r="C268" t="s">
        <v>278</v>
      </c>
      <c r="D268" t="s">
        <v>378</v>
      </c>
      <c r="E268" s="31">
        <v>21.24</v>
      </c>
    </row>
    <row r="269" spans="2:5" x14ac:dyDescent="0.2">
      <c r="C269" t="s">
        <v>215</v>
      </c>
      <c r="D269" t="s">
        <v>424</v>
      </c>
      <c r="E269" s="31">
        <v>7.6</v>
      </c>
    </row>
    <row r="270" spans="2:5" x14ac:dyDescent="0.2">
      <c r="C270" t="s">
        <v>107</v>
      </c>
      <c r="D270" t="s">
        <v>29</v>
      </c>
      <c r="E270" s="31">
        <v>300</v>
      </c>
    </row>
    <row r="271" spans="2:5" x14ac:dyDescent="0.2">
      <c r="C271" t="s">
        <v>532</v>
      </c>
      <c r="D271" t="s">
        <v>236</v>
      </c>
      <c r="E271" s="31">
        <v>5</v>
      </c>
    </row>
    <row r="272" spans="2:5" x14ac:dyDescent="0.2">
      <c r="E272" s="31"/>
    </row>
    <row r="273" spans="2:5" x14ac:dyDescent="0.2">
      <c r="B273" s="32">
        <v>41546</v>
      </c>
      <c r="E273" s="31">
        <v>105</v>
      </c>
    </row>
    <row r="274" spans="2:5" x14ac:dyDescent="0.2">
      <c r="C274" t="s">
        <v>60</v>
      </c>
      <c r="D274" t="s">
        <v>368</v>
      </c>
      <c r="E274" s="31">
        <v>105</v>
      </c>
    </row>
    <row r="275" spans="2:5" x14ac:dyDescent="0.2">
      <c r="E275" s="31"/>
    </row>
    <row r="276" spans="2:5" x14ac:dyDescent="0.2">
      <c r="B276" s="32">
        <v>41551</v>
      </c>
      <c r="E276" s="31">
        <v>868.44</v>
      </c>
    </row>
    <row r="277" spans="2:5" x14ac:dyDescent="0.2">
      <c r="C277" t="s">
        <v>224</v>
      </c>
      <c r="D277" t="s">
        <v>379</v>
      </c>
      <c r="E277" s="31">
        <v>9.9</v>
      </c>
    </row>
    <row r="278" spans="2:5" x14ac:dyDescent="0.2">
      <c r="D278" t="s">
        <v>380</v>
      </c>
      <c r="E278" s="31">
        <v>6.29</v>
      </c>
    </row>
    <row r="279" spans="2:5" x14ac:dyDescent="0.2">
      <c r="D279" t="s">
        <v>398</v>
      </c>
      <c r="E279" s="31">
        <v>1.48</v>
      </c>
    </row>
    <row r="280" spans="2:5" x14ac:dyDescent="0.2">
      <c r="D280" t="s">
        <v>402</v>
      </c>
      <c r="E280" s="31">
        <v>3.14</v>
      </c>
    </row>
    <row r="281" spans="2:5" x14ac:dyDescent="0.2">
      <c r="D281" t="s">
        <v>407</v>
      </c>
      <c r="E281" s="31">
        <v>27.06</v>
      </c>
    </row>
    <row r="282" spans="2:5" x14ac:dyDescent="0.2">
      <c r="C282" t="s">
        <v>278</v>
      </c>
      <c r="D282" t="s">
        <v>404</v>
      </c>
      <c r="E282" s="31">
        <v>17.79</v>
      </c>
    </row>
    <row r="283" spans="2:5" x14ac:dyDescent="0.2">
      <c r="D283" t="s">
        <v>406</v>
      </c>
      <c r="E283" s="31">
        <v>6.1</v>
      </c>
    </row>
    <row r="284" spans="2:5" x14ac:dyDescent="0.2">
      <c r="C284" t="s">
        <v>84</v>
      </c>
      <c r="D284" t="s">
        <v>434</v>
      </c>
      <c r="E284" s="31">
        <v>84</v>
      </c>
    </row>
    <row r="285" spans="2:5" x14ac:dyDescent="0.2">
      <c r="D285" t="s">
        <v>435</v>
      </c>
      <c r="E285" s="31">
        <v>63</v>
      </c>
    </row>
    <row r="286" spans="2:5" x14ac:dyDescent="0.2">
      <c r="D286" t="s">
        <v>437</v>
      </c>
      <c r="E286" s="31">
        <v>56</v>
      </c>
    </row>
    <row r="287" spans="2:5" x14ac:dyDescent="0.2">
      <c r="C287" t="s">
        <v>176</v>
      </c>
      <c r="D287" t="s">
        <v>377</v>
      </c>
      <c r="E287" s="31">
        <v>37.729999999999997</v>
      </c>
    </row>
    <row r="288" spans="2:5" x14ac:dyDescent="0.2">
      <c r="D288" t="s">
        <v>405</v>
      </c>
      <c r="E288" s="31">
        <v>58</v>
      </c>
    </row>
    <row r="289" spans="2:5" x14ac:dyDescent="0.2">
      <c r="D289" t="s">
        <v>408</v>
      </c>
      <c r="E289" s="31">
        <v>100.5</v>
      </c>
    </row>
    <row r="290" spans="2:5" x14ac:dyDescent="0.2">
      <c r="C290" t="s">
        <v>335</v>
      </c>
      <c r="D290" t="s">
        <v>29</v>
      </c>
      <c r="E290" s="31">
        <v>340</v>
      </c>
    </row>
    <row r="291" spans="2:5" x14ac:dyDescent="0.2">
      <c r="C291" t="s">
        <v>304</v>
      </c>
      <c r="D291" t="s">
        <v>401</v>
      </c>
      <c r="E291" s="31">
        <v>55</v>
      </c>
    </row>
    <row r="292" spans="2:5" x14ac:dyDescent="0.2">
      <c r="C292" t="s">
        <v>394</v>
      </c>
      <c r="D292" t="s">
        <v>396</v>
      </c>
      <c r="E292" s="31">
        <v>2.4500000000000002</v>
      </c>
    </row>
    <row r="293" spans="2:5" x14ac:dyDescent="0.2">
      <c r="E293" s="31"/>
    </row>
    <row r="294" spans="2:5" x14ac:dyDescent="0.2">
      <c r="B294" s="32">
        <v>41554</v>
      </c>
      <c r="E294" s="31">
        <v>14</v>
      </c>
    </row>
    <row r="295" spans="2:5" x14ac:dyDescent="0.2">
      <c r="C295" t="s">
        <v>224</v>
      </c>
      <c r="D295" t="s">
        <v>230</v>
      </c>
      <c r="E295" s="31">
        <v>3</v>
      </c>
    </row>
    <row r="296" spans="2:5" x14ac:dyDescent="0.2">
      <c r="C296" t="s">
        <v>366</v>
      </c>
      <c r="D296" t="s">
        <v>367</v>
      </c>
      <c r="E296" s="31">
        <v>11</v>
      </c>
    </row>
    <row r="297" spans="2:5" x14ac:dyDescent="0.2">
      <c r="E297" s="31"/>
    </row>
    <row r="298" spans="2:5" x14ac:dyDescent="0.2">
      <c r="B298" s="32">
        <v>41555</v>
      </c>
      <c r="E298" s="31">
        <v>150</v>
      </c>
    </row>
    <row r="299" spans="2:5" x14ac:dyDescent="0.2">
      <c r="C299" t="s">
        <v>361</v>
      </c>
      <c r="D299" t="s">
        <v>363</v>
      </c>
      <c r="E299" s="31">
        <v>150</v>
      </c>
    </row>
    <row r="300" spans="2:5" x14ac:dyDescent="0.2">
      <c r="E300" s="31"/>
    </row>
    <row r="301" spans="2:5" x14ac:dyDescent="0.2">
      <c r="B301" s="32">
        <v>41559</v>
      </c>
      <c r="E301" s="31">
        <v>100</v>
      </c>
    </row>
    <row r="302" spans="2:5" x14ac:dyDescent="0.2">
      <c r="C302" t="s">
        <v>360</v>
      </c>
      <c r="D302" t="s">
        <v>29</v>
      </c>
      <c r="E302" s="31">
        <v>100</v>
      </c>
    </row>
    <row r="303" spans="2:5" x14ac:dyDescent="0.2">
      <c r="E303" s="31"/>
    </row>
    <row r="304" spans="2:5" x14ac:dyDescent="0.2">
      <c r="B304" s="32">
        <v>41563</v>
      </c>
      <c r="E304" s="31">
        <v>163.9</v>
      </c>
    </row>
    <row r="305" spans="2:5" x14ac:dyDescent="0.2">
      <c r="C305" t="s">
        <v>60</v>
      </c>
      <c r="D305" t="s">
        <v>368</v>
      </c>
      <c r="E305" s="31">
        <v>161</v>
      </c>
    </row>
    <row r="306" spans="2:5" x14ac:dyDescent="0.2">
      <c r="C306" t="s">
        <v>532</v>
      </c>
      <c r="D306" t="s">
        <v>372</v>
      </c>
      <c r="E306" s="31">
        <v>2.9</v>
      </c>
    </row>
    <row r="307" spans="2:5" x14ac:dyDescent="0.2">
      <c r="E307" s="31"/>
    </row>
    <row r="308" spans="2:5" x14ac:dyDescent="0.2">
      <c r="B308" s="32">
        <v>41564</v>
      </c>
      <c r="E308" s="31">
        <v>942.5</v>
      </c>
    </row>
    <row r="309" spans="2:5" x14ac:dyDescent="0.2">
      <c r="C309" t="s">
        <v>60</v>
      </c>
      <c r="D309" t="s">
        <v>368</v>
      </c>
      <c r="E309" s="31">
        <v>112.5</v>
      </c>
    </row>
    <row r="310" spans="2:5" x14ac:dyDescent="0.2">
      <c r="C310" t="s">
        <v>301</v>
      </c>
      <c r="D310" t="s">
        <v>303</v>
      </c>
      <c r="E310" s="31">
        <v>830</v>
      </c>
    </row>
    <row r="311" spans="2:5" x14ac:dyDescent="0.2">
      <c r="E311" s="31"/>
    </row>
    <row r="312" spans="2:5" x14ac:dyDescent="0.2">
      <c r="B312" s="32">
        <v>41565</v>
      </c>
      <c r="E312" s="31">
        <v>989</v>
      </c>
    </row>
    <row r="313" spans="2:5" x14ac:dyDescent="0.2">
      <c r="C313" t="s">
        <v>60</v>
      </c>
      <c r="D313" t="s">
        <v>368</v>
      </c>
      <c r="E313" s="31">
        <v>184</v>
      </c>
    </row>
    <row r="314" spans="2:5" x14ac:dyDescent="0.2">
      <c r="C314" t="s">
        <v>176</v>
      </c>
      <c r="D314" t="s">
        <v>422</v>
      </c>
      <c r="E314" s="31">
        <v>500</v>
      </c>
    </row>
    <row r="315" spans="2:5" x14ac:dyDescent="0.2">
      <c r="C315" t="s">
        <v>412</v>
      </c>
      <c r="D315" t="s">
        <v>415</v>
      </c>
      <c r="E315" s="31">
        <v>55</v>
      </c>
    </row>
    <row r="316" spans="2:5" x14ac:dyDescent="0.2">
      <c r="C316" t="s">
        <v>416</v>
      </c>
      <c r="D316" t="s">
        <v>418</v>
      </c>
      <c r="E316" s="31">
        <v>6.3000000000000007</v>
      </c>
    </row>
    <row r="317" spans="2:5" x14ac:dyDescent="0.2">
      <c r="C317" t="s">
        <v>455</v>
      </c>
      <c r="D317" t="s">
        <v>456</v>
      </c>
      <c r="E317" s="31">
        <v>80</v>
      </c>
    </row>
    <row r="318" spans="2:5" x14ac:dyDescent="0.2">
      <c r="C318" t="s">
        <v>461</v>
      </c>
      <c r="D318" t="s">
        <v>556</v>
      </c>
      <c r="E318" s="31">
        <v>4.7</v>
      </c>
    </row>
    <row r="319" spans="2:5" x14ac:dyDescent="0.2">
      <c r="C319" t="s">
        <v>551</v>
      </c>
      <c r="D319" t="s">
        <v>552</v>
      </c>
      <c r="E319" s="31">
        <v>24.5</v>
      </c>
    </row>
    <row r="320" spans="2:5" x14ac:dyDescent="0.2">
      <c r="C320" t="s">
        <v>574</v>
      </c>
      <c r="D320" t="s">
        <v>575</v>
      </c>
      <c r="E320" s="31">
        <v>17</v>
      </c>
    </row>
    <row r="321" spans="2:5" x14ac:dyDescent="0.2">
      <c r="C321" t="s">
        <v>601</v>
      </c>
      <c r="D321" t="s">
        <v>628</v>
      </c>
      <c r="E321" s="31">
        <v>9.1999999999999993</v>
      </c>
    </row>
    <row r="322" spans="2:5" x14ac:dyDescent="0.2">
      <c r="C322" t="s">
        <v>598</v>
      </c>
      <c r="D322" t="s">
        <v>763</v>
      </c>
      <c r="E322" s="31">
        <v>55</v>
      </c>
    </row>
    <row r="323" spans="2:5" x14ac:dyDescent="0.2">
      <c r="C323" t="s">
        <v>634</v>
      </c>
      <c r="D323" t="s">
        <v>635</v>
      </c>
      <c r="E323" s="31">
        <v>4.5</v>
      </c>
    </row>
    <row r="324" spans="2:5" x14ac:dyDescent="0.2">
      <c r="C324" t="s">
        <v>631</v>
      </c>
      <c r="D324" t="s">
        <v>630</v>
      </c>
      <c r="E324" s="31">
        <v>24.4</v>
      </c>
    </row>
    <row r="325" spans="2:5" x14ac:dyDescent="0.2">
      <c r="D325" t="s">
        <v>633</v>
      </c>
      <c r="E325" s="31">
        <v>24.4</v>
      </c>
    </row>
    <row r="326" spans="2:5" x14ac:dyDescent="0.2">
      <c r="E326" s="31"/>
    </row>
    <row r="327" spans="2:5" x14ac:dyDescent="0.2">
      <c r="B327" s="32">
        <v>41580</v>
      </c>
      <c r="E327" s="31">
        <v>64</v>
      </c>
    </row>
    <row r="328" spans="2:5" x14ac:dyDescent="0.2">
      <c r="C328" t="s">
        <v>455</v>
      </c>
      <c r="D328" t="s">
        <v>456</v>
      </c>
      <c r="E328" s="31">
        <v>64</v>
      </c>
    </row>
    <row r="329" spans="2:5" x14ac:dyDescent="0.2">
      <c r="E329" s="31"/>
    </row>
    <row r="330" spans="2:5" x14ac:dyDescent="0.2">
      <c r="B330" s="32">
        <v>41582</v>
      </c>
      <c r="E330" s="31">
        <v>135</v>
      </c>
    </row>
    <row r="331" spans="2:5" x14ac:dyDescent="0.2">
      <c r="C331" t="s">
        <v>419</v>
      </c>
      <c r="D331" t="s">
        <v>29</v>
      </c>
      <c r="E331" s="31">
        <v>135</v>
      </c>
    </row>
    <row r="332" spans="2:5" x14ac:dyDescent="0.2">
      <c r="E332" s="31"/>
    </row>
    <row r="333" spans="2:5" x14ac:dyDescent="0.2">
      <c r="B333" s="32">
        <v>41583</v>
      </c>
      <c r="E333" s="31">
        <v>694.35</v>
      </c>
    </row>
    <row r="334" spans="2:5" x14ac:dyDescent="0.2">
      <c r="C334" t="s">
        <v>304</v>
      </c>
      <c r="D334" t="s">
        <v>587</v>
      </c>
      <c r="E334" s="31">
        <v>583</v>
      </c>
    </row>
    <row r="335" spans="2:5" x14ac:dyDescent="0.2">
      <c r="C335" t="s">
        <v>366</v>
      </c>
      <c r="D335" t="s">
        <v>351</v>
      </c>
      <c r="E335" s="31">
        <v>9.5500000000000007</v>
      </c>
    </row>
    <row r="336" spans="2:5" x14ac:dyDescent="0.2">
      <c r="C336" t="s">
        <v>455</v>
      </c>
      <c r="D336" t="s">
        <v>456</v>
      </c>
      <c r="E336" s="31">
        <v>68</v>
      </c>
    </row>
    <row r="337" spans="2:5" x14ac:dyDescent="0.2">
      <c r="C337" t="s">
        <v>472</v>
      </c>
      <c r="D337" t="s">
        <v>474</v>
      </c>
      <c r="E337" s="31">
        <v>25.6</v>
      </c>
    </row>
    <row r="338" spans="2:5" x14ac:dyDescent="0.2">
      <c r="C338" t="s">
        <v>566</v>
      </c>
      <c r="D338" t="s">
        <v>568</v>
      </c>
      <c r="E338" s="31">
        <v>8.1999999999999993</v>
      </c>
    </row>
    <row r="339" spans="2:5" x14ac:dyDescent="0.2">
      <c r="E339" s="31"/>
    </row>
    <row r="340" spans="2:5" x14ac:dyDescent="0.2">
      <c r="B340" s="32">
        <v>41584</v>
      </c>
      <c r="E340" s="31">
        <v>6.75</v>
      </c>
    </row>
    <row r="341" spans="2:5" x14ac:dyDescent="0.2">
      <c r="C341" t="s">
        <v>560</v>
      </c>
      <c r="D341" t="s">
        <v>561</v>
      </c>
      <c r="E341" s="31">
        <v>6.75</v>
      </c>
    </row>
    <row r="342" spans="2:5" x14ac:dyDescent="0.2">
      <c r="E342" s="31"/>
    </row>
    <row r="343" spans="2:5" x14ac:dyDescent="0.2">
      <c r="B343" s="32">
        <v>41603</v>
      </c>
      <c r="E343" s="31">
        <v>175</v>
      </c>
    </row>
    <row r="344" spans="2:5" x14ac:dyDescent="0.2">
      <c r="C344" t="s">
        <v>419</v>
      </c>
      <c r="D344" t="s">
        <v>29</v>
      </c>
      <c r="E344" s="31">
        <v>175</v>
      </c>
    </row>
    <row r="345" spans="2:5" x14ac:dyDescent="0.2">
      <c r="E345" s="31"/>
    </row>
    <row r="346" spans="2:5" x14ac:dyDescent="0.2">
      <c r="B346" s="32">
        <v>41612</v>
      </c>
      <c r="E346" s="31">
        <v>22</v>
      </c>
    </row>
    <row r="347" spans="2:5" x14ac:dyDescent="0.2">
      <c r="C347" t="s">
        <v>509</v>
      </c>
      <c r="D347" t="s">
        <v>510</v>
      </c>
      <c r="E347" s="31">
        <v>20</v>
      </c>
    </row>
    <row r="348" spans="2:5" x14ac:dyDescent="0.2">
      <c r="C348" t="s">
        <v>530</v>
      </c>
      <c r="D348" t="s">
        <v>531</v>
      </c>
      <c r="E348" s="31">
        <v>2</v>
      </c>
    </row>
    <row r="349" spans="2:5" x14ac:dyDescent="0.2">
      <c r="E349" s="31"/>
    </row>
    <row r="350" spans="2:5" x14ac:dyDescent="0.2">
      <c r="B350" s="32">
        <v>41614</v>
      </c>
      <c r="E350" s="31">
        <v>6.8</v>
      </c>
    </row>
    <row r="351" spans="2:5" x14ac:dyDescent="0.2">
      <c r="C351" t="s">
        <v>468</v>
      </c>
      <c r="D351" t="s">
        <v>470</v>
      </c>
      <c r="E351" s="31">
        <v>6.8</v>
      </c>
    </row>
    <row r="352" spans="2:5" x14ac:dyDescent="0.2">
      <c r="E352" s="31"/>
    </row>
    <row r="353" spans="2:5" x14ac:dyDescent="0.2">
      <c r="B353" s="32">
        <v>41615</v>
      </c>
      <c r="E353" s="31">
        <v>186.45</v>
      </c>
    </row>
    <row r="354" spans="2:5" x14ac:dyDescent="0.2">
      <c r="C354" t="s">
        <v>70</v>
      </c>
      <c r="D354" t="s">
        <v>537</v>
      </c>
      <c r="E354" s="31">
        <v>168</v>
      </c>
    </row>
    <row r="355" spans="2:5" x14ac:dyDescent="0.2">
      <c r="C355" t="s">
        <v>366</v>
      </c>
      <c r="D355" t="s">
        <v>351</v>
      </c>
      <c r="E355" s="31">
        <v>14.85</v>
      </c>
    </row>
    <row r="356" spans="2:5" x14ac:dyDescent="0.2">
      <c r="C356" t="s">
        <v>461</v>
      </c>
      <c r="D356" t="s">
        <v>463</v>
      </c>
      <c r="E356" s="31">
        <v>3.6</v>
      </c>
    </row>
    <row r="357" spans="2:5" x14ac:dyDescent="0.2">
      <c r="E357" s="31"/>
    </row>
    <row r="358" spans="2:5" x14ac:dyDescent="0.2">
      <c r="B358" s="32">
        <v>41618</v>
      </c>
      <c r="E358" s="31">
        <v>12</v>
      </c>
    </row>
    <row r="359" spans="2:5" x14ac:dyDescent="0.2">
      <c r="C359" t="s">
        <v>366</v>
      </c>
      <c r="D359" t="s">
        <v>459</v>
      </c>
      <c r="E359" s="31">
        <v>12</v>
      </c>
    </row>
    <row r="360" spans="2:5" x14ac:dyDescent="0.2">
      <c r="E360" s="31"/>
    </row>
    <row r="361" spans="2:5" x14ac:dyDescent="0.2">
      <c r="B361" s="32">
        <v>41620</v>
      </c>
      <c r="E361" s="31">
        <v>48.5</v>
      </c>
    </row>
    <row r="362" spans="2:5" x14ac:dyDescent="0.2">
      <c r="C362" t="s">
        <v>394</v>
      </c>
      <c r="D362" t="s">
        <v>459</v>
      </c>
      <c r="E362" s="31">
        <v>8</v>
      </c>
    </row>
    <row r="363" spans="2:5" x14ac:dyDescent="0.2">
      <c r="C363" t="s">
        <v>614</v>
      </c>
      <c r="D363" t="s">
        <v>490</v>
      </c>
      <c r="E363" s="31">
        <v>7</v>
      </c>
    </row>
    <row r="364" spans="2:5" x14ac:dyDescent="0.2">
      <c r="C364" t="s">
        <v>615</v>
      </c>
      <c r="D364" t="s">
        <v>493</v>
      </c>
      <c r="E364" s="31">
        <v>4</v>
      </c>
    </row>
    <row r="365" spans="2:5" x14ac:dyDescent="0.2">
      <c r="D365" t="s">
        <v>492</v>
      </c>
      <c r="E365" s="31">
        <v>8.5</v>
      </c>
    </row>
    <row r="366" spans="2:5" x14ac:dyDescent="0.2">
      <c r="C366" t="s">
        <v>616</v>
      </c>
      <c r="D366" t="s">
        <v>533</v>
      </c>
      <c r="E366" s="31">
        <v>21</v>
      </c>
    </row>
    <row r="367" spans="2:5" x14ac:dyDescent="0.2">
      <c r="E367" s="31"/>
    </row>
    <row r="368" spans="2:5" x14ac:dyDescent="0.2">
      <c r="B368" s="32">
        <v>41622</v>
      </c>
      <c r="E368" s="31">
        <v>95</v>
      </c>
    </row>
    <row r="369" spans="2:5" x14ac:dyDescent="0.2">
      <c r="C369" t="s">
        <v>70</v>
      </c>
      <c r="D369" t="s">
        <v>537</v>
      </c>
      <c r="E369" s="31">
        <v>95</v>
      </c>
    </row>
    <row r="370" spans="2:5" x14ac:dyDescent="0.2">
      <c r="E370" s="31"/>
    </row>
    <row r="371" spans="2:5" x14ac:dyDescent="0.2">
      <c r="B371" s="32">
        <v>41623</v>
      </c>
      <c r="E371" s="31">
        <v>49.65</v>
      </c>
    </row>
    <row r="372" spans="2:5" x14ac:dyDescent="0.2">
      <c r="C372" t="s">
        <v>60</v>
      </c>
      <c r="D372" t="s">
        <v>368</v>
      </c>
      <c r="E372" s="31">
        <v>25</v>
      </c>
    </row>
    <row r="373" spans="2:5" x14ac:dyDescent="0.2">
      <c r="C373" t="s">
        <v>157</v>
      </c>
      <c r="D373" t="s">
        <v>158</v>
      </c>
      <c r="E373" s="31">
        <v>4.5</v>
      </c>
    </row>
    <row r="374" spans="2:5" x14ac:dyDescent="0.2">
      <c r="C374" t="s">
        <v>416</v>
      </c>
      <c r="D374" t="s">
        <v>417</v>
      </c>
      <c r="E374" s="31">
        <v>1</v>
      </c>
    </row>
    <row r="375" spans="2:5" x14ac:dyDescent="0.2">
      <c r="C375" t="s">
        <v>444</v>
      </c>
      <c r="D375" t="s">
        <v>445</v>
      </c>
      <c r="E375" s="31">
        <v>10.9</v>
      </c>
    </row>
    <row r="376" spans="2:5" x14ac:dyDescent="0.2">
      <c r="C376" t="s">
        <v>617</v>
      </c>
      <c r="D376" t="s">
        <v>417</v>
      </c>
      <c r="E376" s="31">
        <v>5</v>
      </c>
    </row>
    <row r="377" spans="2:5" x14ac:dyDescent="0.2">
      <c r="C377" t="s">
        <v>620</v>
      </c>
      <c r="D377" t="s">
        <v>447</v>
      </c>
      <c r="E377" s="31">
        <v>3.25</v>
      </c>
    </row>
    <row r="378" spans="2:5" x14ac:dyDescent="0.2">
      <c r="E378" s="31"/>
    </row>
    <row r="379" spans="2:5" x14ac:dyDescent="0.2">
      <c r="B379" s="32">
        <v>41624</v>
      </c>
      <c r="E379" s="31">
        <v>103.7</v>
      </c>
    </row>
    <row r="380" spans="2:5" x14ac:dyDescent="0.2">
      <c r="C380" t="s">
        <v>394</v>
      </c>
      <c r="D380" t="s">
        <v>395</v>
      </c>
      <c r="E380" s="31">
        <v>3</v>
      </c>
    </row>
    <row r="381" spans="2:5" x14ac:dyDescent="0.2">
      <c r="C381" t="s">
        <v>412</v>
      </c>
      <c r="D381" t="s">
        <v>478</v>
      </c>
      <c r="E381" s="31">
        <v>58</v>
      </c>
    </row>
    <row r="382" spans="2:5" x14ac:dyDescent="0.2">
      <c r="C382" t="s">
        <v>416</v>
      </c>
      <c r="D382" t="s">
        <v>477</v>
      </c>
      <c r="E382" s="31">
        <v>3</v>
      </c>
    </row>
    <row r="383" spans="2:5" x14ac:dyDescent="0.2">
      <c r="C383" t="s">
        <v>444</v>
      </c>
      <c r="D383" t="s">
        <v>445</v>
      </c>
      <c r="E383" s="31">
        <v>10.5</v>
      </c>
    </row>
    <row r="384" spans="2:5" x14ac:dyDescent="0.2">
      <c r="C384" t="s">
        <v>480</v>
      </c>
      <c r="D384" t="s">
        <v>482</v>
      </c>
      <c r="E384" s="31">
        <v>13.2</v>
      </c>
    </row>
    <row r="385" spans="2:5" x14ac:dyDescent="0.2">
      <c r="C385" t="s">
        <v>485</v>
      </c>
      <c r="D385" t="s">
        <v>486</v>
      </c>
      <c r="E385" s="31">
        <v>16</v>
      </c>
    </row>
    <row r="386" spans="2:5" x14ac:dyDescent="0.2">
      <c r="E386" s="31"/>
    </row>
    <row r="387" spans="2:5" x14ac:dyDescent="0.2">
      <c r="B387" s="32">
        <v>41625</v>
      </c>
      <c r="E387" s="31">
        <v>341.6</v>
      </c>
    </row>
    <row r="388" spans="2:5" x14ac:dyDescent="0.2">
      <c r="C388" t="s">
        <v>304</v>
      </c>
      <c r="D388" t="s">
        <v>652</v>
      </c>
      <c r="E388" s="31">
        <v>122</v>
      </c>
    </row>
    <row r="389" spans="2:5" x14ac:dyDescent="0.2">
      <c r="D389" t="s">
        <v>653</v>
      </c>
      <c r="E389" s="31">
        <v>85</v>
      </c>
    </row>
    <row r="390" spans="2:5" x14ac:dyDescent="0.2">
      <c r="C390" t="s">
        <v>393</v>
      </c>
      <c r="D390" t="s">
        <v>445</v>
      </c>
      <c r="E390" s="31">
        <v>28</v>
      </c>
    </row>
    <row r="391" spans="2:5" x14ac:dyDescent="0.2">
      <c r="D391" t="s">
        <v>518</v>
      </c>
      <c r="E391" s="31">
        <v>58</v>
      </c>
    </row>
    <row r="392" spans="2:5" x14ac:dyDescent="0.2">
      <c r="C392" t="s">
        <v>495</v>
      </c>
      <c r="D392" t="s">
        <v>490</v>
      </c>
      <c r="E392" s="31">
        <v>17</v>
      </c>
    </row>
    <row r="393" spans="2:5" x14ac:dyDescent="0.2">
      <c r="D393" t="s">
        <v>496</v>
      </c>
      <c r="E393" s="31">
        <v>17</v>
      </c>
    </row>
    <row r="394" spans="2:5" x14ac:dyDescent="0.2">
      <c r="C394" t="s">
        <v>497</v>
      </c>
      <c r="D394" t="s">
        <v>498</v>
      </c>
      <c r="E394" s="31">
        <v>10</v>
      </c>
    </row>
    <row r="395" spans="2:5" x14ac:dyDescent="0.2">
      <c r="C395" t="s">
        <v>452</v>
      </c>
      <c r="D395" t="s">
        <v>252</v>
      </c>
      <c r="E395" s="31">
        <v>4.5999999999999996</v>
      </c>
    </row>
    <row r="396" spans="2:5" x14ac:dyDescent="0.2">
      <c r="E396" s="31"/>
    </row>
    <row r="397" spans="2:5" x14ac:dyDescent="0.2">
      <c r="B397" s="32">
        <v>41627</v>
      </c>
      <c r="E397" s="31">
        <v>24</v>
      </c>
    </row>
    <row r="398" spans="2:5" x14ac:dyDescent="0.2">
      <c r="C398" t="s">
        <v>455</v>
      </c>
      <c r="D398" t="s">
        <v>456</v>
      </c>
      <c r="E398" s="31">
        <v>24</v>
      </c>
    </row>
    <row r="399" spans="2:5" x14ac:dyDescent="0.2">
      <c r="E399" s="31"/>
    </row>
    <row r="400" spans="2:5" x14ac:dyDescent="0.2">
      <c r="B400" s="32">
        <v>41628</v>
      </c>
      <c r="E400" s="31">
        <v>252</v>
      </c>
    </row>
    <row r="401" spans="2:5" x14ac:dyDescent="0.2">
      <c r="C401" t="s">
        <v>215</v>
      </c>
      <c r="D401" t="s">
        <v>501</v>
      </c>
      <c r="E401" s="31">
        <v>2</v>
      </c>
    </row>
    <row r="402" spans="2:5" x14ac:dyDescent="0.2">
      <c r="C402" t="s">
        <v>455</v>
      </c>
      <c r="D402" t="s">
        <v>456</v>
      </c>
      <c r="E402" s="31">
        <v>58</v>
      </c>
    </row>
    <row r="403" spans="2:5" x14ac:dyDescent="0.2">
      <c r="C403" t="s">
        <v>485</v>
      </c>
      <c r="D403" t="s">
        <v>486</v>
      </c>
      <c r="E403" s="31">
        <v>16</v>
      </c>
    </row>
    <row r="404" spans="2:5" x14ac:dyDescent="0.2">
      <c r="D404" t="s">
        <v>536</v>
      </c>
      <c r="E404" s="31">
        <v>176</v>
      </c>
    </row>
    <row r="405" spans="2:5" x14ac:dyDescent="0.2">
      <c r="E405" s="31"/>
    </row>
    <row r="406" spans="2:5" x14ac:dyDescent="0.2">
      <c r="B406" s="32">
        <v>41634</v>
      </c>
      <c r="E406" s="31">
        <v>12.5</v>
      </c>
    </row>
    <row r="407" spans="2:5" x14ac:dyDescent="0.2">
      <c r="C407" t="s">
        <v>509</v>
      </c>
      <c r="D407" t="s">
        <v>510</v>
      </c>
      <c r="E407" s="31">
        <v>12.5</v>
      </c>
    </row>
    <row r="408" spans="2:5" x14ac:dyDescent="0.2">
      <c r="E408" s="31"/>
    </row>
    <row r="409" spans="2:5" x14ac:dyDescent="0.2">
      <c r="B409" s="32">
        <v>41635</v>
      </c>
      <c r="E409" s="31">
        <v>555.99</v>
      </c>
    </row>
    <row r="410" spans="2:5" x14ac:dyDescent="0.2">
      <c r="C410" t="s">
        <v>224</v>
      </c>
      <c r="D410" t="s">
        <v>229</v>
      </c>
      <c r="E410" s="31">
        <v>4.6899999999999995</v>
      </c>
    </row>
    <row r="411" spans="2:5" x14ac:dyDescent="0.2">
      <c r="D411" t="s">
        <v>639</v>
      </c>
      <c r="E411" s="31">
        <v>8.08</v>
      </c>
    </row>
    <row r="412" spans="2:5" x14ac:dyDescent="0.2">
      <c r="D412" t="s">
        <v>641</v>
      </c>
      <c r="E412" s="31">
        <v>2.5299999999999998</v>
      </c>
    </row>
    <row r="413" spans="2:5" x14ac:dyDescent="0.2">
      <c r="D413" t="s">
        <v>642</v>
      </c>
      <c r="E413" s="31">
        <v>2.81</v>
      </c>
    </row>
    <row r="414" spans="2:5" x14ac:dyDescent="0.2">
      <c r="D414" t="s">
        <v>643</v>
      </c>
      <c r="E414" s="31">
        <v>1.88</v>
      </c>
    </row>
    <row r="415" spans="2:5" x14ac:dyDescent="0.2">
      <c r="C415" t="s">
        <v>60</v>
      </c>
      <c r="D415" t="s">
        <v>368</v>
      </c>
      <c r="E415" s="31">
        <v>46</v>
      </c>
    </row>
    <row r="416" spans="2:5" x14ac:dyDescent="0.2">
      <c r="C416" t="s">
        <v>332</v>
      </c>
      <c r="D416" t="s">
        <v>572</v>
      </c>
      <c r="E416" s="31">
        <v>30</v>
      </c>
    </row>
    <row r="417" spans="2:5" x14ac:dyDescent="0.2">
      <c r="C417" t="s">
        <v>304</v>
      </c>
      <c r="D417" t="s">
        <v>625</v>
      </c>
      <c r="E417" s="31">
        <v>13</v>
      </c>
    </row>
    <row r="418" spans="2:5" x14ac:dyDescent="0.2">
      <c r="C418" t="s">
        <v>366</v>
      </c>
      <c r="D418" t="s">
        <v>351</v>
      </c>
      <c r="E418" s="31">
        <v>12</v>
      </c>
    </row>
    <row r="419" spans="2:5" x14ac:dyDescent="0.2">
      <c r="C419" t="s">
        <v>455</v>
      </c>
      <c r="D419" t="s">
        <v>456</v>
      </c>
      <c r="E419" s="31">
        <v>232</v>
      </c>
    </row>
    <row r="420" spans="2:5" x14ac:dyDescent="0.2">
      <c r="C420" t="s">
        <v>472</v>
      </c>
      <c r="D420" t="s">
        <v>473</v>
      </c>
      <c r="E420" s="31">
        <v>6</v>
      </c>
    </row>
    <row r="421" spans="2:5" x14ac:dyDescent="0.2">
      <c r="C421" t="s">
        <v>509</v>
      </c>
      <c r="D421" t="s">
        <v>510</v>
      </c>
      <c r="E421" s="31">
        <v>20</v>
      </c>
    </row>
    <row r="422" spans="2:5" x14ac:dyDescent="0.2">
      <c r="C422" t="s">
        <v>581</v>
      </c>
      <c r="D422" t="s">
        <v>582</v>
      </c>
      <c r="E422" s="31">
        <v>40</v>
      </c>
    </row>
    <row r="423" spans="2:5" x14ac:dyDescent="0.2">
      <c r="C423" t="s">
        <v>585</v>
      </c>
      <c r="D423" t="s">
        <v>586</v>
      </c>
      <c r="E423" s="31">
        <v>129</v>
      </c>
    </row>
    <row r="424" spans="2:5" x14ac:dyDescent="0.2">
      <c r="C424" t="s">
        <v>615</v>
      </c>
      <c r="D424" t="s">
        <v>645</v>
      </c>
      <c r="E424" s="31">
        <v>8</v>
      </c>
    </row>
    <row r="425" spans="2:5" x14ac:dyDescent="0.2">
      <c r="E425" s="31"/>
    </row>
    <row r="426" spans="2:5" x14ac:dyDescent="0.2">
      <c r="B426" s="32">
        <v>41640</v>
      </c>
      <c r="E426" s="31">
        <v>2331.5299999999997</v>
      </c>
    </row>
    <row r="427" spans="2:5" x14ac:dyDescent="0.2">
      <c r="C427" t="s">
        <v>110</v>
      </c>
      <c r="D427" t="s">
        <v>744</v>
      </c>
      <c r="E427" s="31">
        <v>29.16</v>
      </c>
    </row>
    <row r="428" spans="2:5" x14ac:dyDescent="0.2">
      <c r="C428" t="s">
        <v>738</v>
      </c>
      <c r="D428" t="s">
        <v>740</v>
      </c>
      <c r="E428" s="31">
        <v>202.37</v>
      </c>
    </row>
    <row r="429" spans="2:5" x14ac:dyDescent="0.2">
      <c r="C429" t="s">
        <v>25</v>
      </c>
      <c r="D429" t="s">
        <v>767</v>
      </c>
      <c r="E429" s="31">
        <v>1500</v>
      </c>
    </row>
    <row r="430" spans="2:5" x14ac:dyDescent="0.2">
      <c r="D430" t="s">
        <v>770</v>
      </c>
      <c r="E430" s="31">
        <v>600</v>
      </c>
    </row>
    <row r="431" spans="2:5" x14ac:dyDescent="0.2">
      <c r="E431" s="31"/>
    </row>
    <row r="432" spans="2:5" x14ac:dyDescent="0.2">
      <c r="B432" s="32">
        <v>41643</v>
      </c>
      <c r="E432" s="31">
        <v>64</v>
      </c>
    </row>
    <row r="433" spans="2:5" x14ac:dyDescent="0.2">
      <c r="C433" t="s">
        <v>224</v>
      </c>
      <c r="D433" t="s">
        <v>524</v>
      </c>
      <c r="E433" s="31">
        <v>24</v>
      </c>
    </row>
    <row r="434" spans="2:5" x14ac:dyDescent="0.2">
      <c r="D434" t="s">
        <v>526</v>
      </c>
      <c r="E434" s="31">
        <v>7</v>
      </c>
    </row>
    <row r="435" spans="2:5" x14ac:dyDescent="0.2">
      <c r="C435" t="s">
        <v>297</v>
      </c>
      <c r="D435" t="s">
        <v>298</v>
      </c>
      <c r="E435" s="31">
        <v>4</v>
      </c>
    </row>
    <row r="436" spans="2:5" x14ac:dyDescent="0.2">
      <c r="C436" t="s">
        <v>278</v>
      </c>
      <c r="D436" t="s">
        <v>403</v>
      </c>
      <c r="E436" s="31">
        <v>14.5</v>
      </c>
    </row>
    <row r="437" spans="2:5" x14ac:dyDescent="0.2">
      <c r="D437" t="s">
        <v>171</v>
      </c>
      <c r="E437" s="31">
        <v>10.5</v>
      </c>
    </row>
    <row r="438" spans="2:5" x14ac:dyDescent="0.2">
      <c r="D438" t="s">
        <v>378</v>
      </c>
      <c r="E438" s="31">
        <v>4</v>
      </c>
    </row>
    <row r="439" spans="2:5" x14ac:dyDescent="0.2">
      <c r="E439" s="31"/>
    </row>
    <row r="440" spans="2:5" x14ac:dyDescent="0.2">
      <c r="B440" s="32">
        <v>41648</v>
      </c>
      <c r="E440" s="31">
        <v>63.8</v>
      </c>
    </row>
    <row r="441" spans="2:5" x14ac:dyDescent="0.2">
      <c r="C441" t="s">
        <v>495</v>
      </c>
      <c r="D441" t="s">
        <v>496</v>
      </c>
      <c r="E441" s="31">
        <v>27</v>
      </c>
    </row>
    <row r="442" spans="2:5" x14ac:dyDescent="0.2">
      <c r="C442" t="s">
        <v>497</v>
      </c>
      <c r="D442" t="s">
        <v>498</v>
      </c>
      <c r="E442" s="31">
        <v>24</v>
      </c>
    </row>
    <row r="443" spans="2:5" x14ac:dyDescent="0.2">
      <c r="C443" t="s">
        <v>542</v>
      </c>
      <c r="D443" t="s">
        <v>543</v>
      </c>
      <c r="E443" s="31">
        <v>11.4</v>
      </c>
    </row>
    <row r="444" spans="2:5" x14ac:dyDescent="0.2">
      <c r="C444" t="s">
        <v>544</v>
      </c>
      <c r="D444" t="s">
        <v>260</v>
      </c>
      <c r="E444" s="31">
        <v>1.4</v>
      </c>
    </row>
    <row r="445" spans="2:5" x14ac:dyDescent="0.2">
      <c r="E445" s="31"/>
    </row>
    <row r="446" spans="2:5" x14ac:dyDescent="0.2">
      <c r="B446" s="32">
        <v>41651</v>
      </c>
      <c r="E446" s="31">
        <v>16</v>
      </c>
    </row>
    <row r="447" spans="2:5" x14ac:dyDescent="0.2">
      <c r="C447" t="s">
        <v>509</v>
      </c>
      <c r="D447" t="s">
        <v>510</v>
      </c>
      <c r="E447" s="31">
        <v>6</v>
      </c>
    </row>
    <row r="448" spans="2:5" x14ac:dyDescent="0.2">
      <c r="D448" t="s">
        <v>368</v>
      </c>
      <c r="E448" s="31">
        <v>10</v>
      </c>
    </row>
    <row r="449" spans="2:5" x14ac:dyDescent="0.2">
      <c r="E449" s="31"/>
    </row>
    <row r="450" spans="2:5" x14ac:dyDescent="0.2">
      <c r="B450" s="32">
        <v>41654</v>
      </c>
      <c r="E450" s="31">
        <v>131.24</v>
      </c>
    </row>
    <row r="451" spans="2:5" x14ac:dyDescent="0.2">
      <c r="C451" t="s">
        <v>485</v>
      </c>
      <c r="D451" t="s">
        <v>514</v>
      </c>
      <c r="E451" s="31">
        <v>131.24</v>
      </c>
    </row>
    <row r="452" spans="2:5" x14ac:dyDescent="0.2">
      <c r="E452" s="31"/>
    </row>
    <row r="453" spans="2:5" x14ac:dyDescent="0.2">
      <c r="B453" s="32">
        <v>41655</v>
      </c>
      <c r="E453" s="31">
        <v>16</v>
      </c>
    </row>
    <row r="454" spans="2:5" x14ac:dyDescent="0.2">
      <c r="C454" t="s">
        <v>485</v>
      </c>
      <c r="D454" t="s">
        <v>521</v>
      </c>
      <c r="E454" s="31">
        <v>16</v>
      </c>
    </row>
    <row r="455" spans="2:5" x14ac:dyDescent="0.2">
      <c r="E455" s="31"/>
    </row>
    <row r="456" spans="2:5" x14ac:dyDescent="0.2">
      <c r="B456" s="32">
        <v>41691</v>
      </c>
      <c r="E456" s="31">
        <v>999.75</v>
      </c>
    </row>
    <row r="457" spans="2:5" x14ac:dyDescent="0.2">
      <c r="C457" t="s">
        <v>309</v>
      </c>
      <c r="D457" t="s">
        <v>506</v>
      </c>
      <c r="E457" s="31">
        <v>999.75</v>
      </c>
    </row>
    <row r="458" spans="2:5" x14ac:dyDescent="0.2">
      <c r="E458" s="31"/>
    </row>
    <row r="459" spans="2:5" x14ac:dyDescent="0.2">
      <c r="B459" s="32">
        <v>41713</v>
      </c>
      <c r="E459" s="31">
        <v>525</v>
      </c>
    </row>
    <row r="460" spans="2:5" x14ac:dyDescent="0.2">
      <c r="C460" t="s">
        <v>310</v>
      </c>
      <c r="D460" t="s">
        <v>313</v>
      </c>
      <c r="E460" s="31">
        <v>268</v>
      </c>
    </row>
    <row r="461" spans="2:5" x14ac:dyDescent="0.2">
      <c r="C461" t="s">
        <v>314</v>
      </c>
      <c r="D461" t="s">
        <v>316</v>
      </c>
      <c r="E461" s="31">
        <v>257</v>
      </c>
    </row>
    <row r="462" spans="2:5" x14ac:dyDescent="0.2">
      <c r="E462" s="31"/>
    </row>
    <row r="463" spans="2:5" x14ac:dyDescent="0.2">
      <c r="B463" s="32">
        <v>41739</v>
      </c>
      <c r="E463" s="31">
        <v>44.91</v>
      </c>
    </row>
    <row r="464" spans="2:5" x14ac:dyDescent="0.2">
      <c r="C464" t="s">
        <v>745</v>
      </c>
      <c r="D464" t="s">
        <v>745</v>
      </c>
      <c r="E464" s="31">
        <v>44.91</v>
      </c>
    </row>
    <row r="465" spans="2:5" x14ac:dyDescent="0.2">
      <c r="E465" s="31"/>
    </row>
    <row r="466" spans="2:5" x14ac:dyDescent="0.2">
      <c r="B466" t="s">
        <v>765</v>
      </c>
      <c r="E466" s="31"/>
    </row>
    <row r="467" spans="2:5" x14ac:dyDescent="0.2">
      <c r="C467" t="s">
        <v>765</v>
      </c>
      <c r="D467" t="s">
        <v>765</v>
      </c>
      <c r="E467" s="31"/>
    </row>
    <row r="468" spans="2:5" x14ac:dyDescent="0.2">
      <c r="E468" s="31"/>
    </row>
    <row r="469" spans="2:5" x14ac:dyDescent="0.2">
      <c r="B469" t="s">
        <v>16</v>
      </c>
      <c r="E469" s="31">
        <v>64519.348571586954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B1:F93"/>
  <sheetViews>
    <sheetView topLeftCell="B1" workbookViewId="0">
      <selection activeCell="C85" sqref="C85"/>
    </sheetView>
  </sheetViews>
  <sheetFormatPr defaultRowHeight="12.75" x14ac:dyDescent="0.2"/>
  <cols>
    <col min="1" max="1" width="5.5703125" customWidth="1"/>
    <col min="2" max="2" width="13.85546875" customWidth="1"/>
    <col min="3" max="3" width="20.28515625" customWidth="1"/>
    <col min="4" max="4" width="12.5703125" style="4" bestFit="1" customWidth="1"/>
    <col min="5" max="5" width="13.28515625" bestFit="1" customWidth="1"/>
    <col min="6" max="6" width="15.85546875" style="31" customWidth="1"/>
    <col min="7" max="7" width="9.140625" customWidth="1"/>
    <col min="9" max="9" width="8.28515625" customWidth="1"/>
    <col min="10" max="10" width="8.5703125" customWidth="1"/>
  </cols>
  <sheetData>
    <row r="1" spans="2:6" ht="16.5" customHeight="1" x14ac:dyDescent="0.2">
      <c r="B1" s="22" t="s">
        <v>0</v>
      </c>
      <c r="C1" t="s">
        <v>764</v>
      </c>
    </row>
    <row r="2" spans="2:6" ht="18" customHeight="1" x14ac:dyDescent="0.2"/>
    <row r="3" spans="2:6" x14ac:dyDescent="0.2">
      <c r="D3" s="74" t="s">
        <v>440</v>
      </c>
      <c r="F3"/>
    </row>
    <row r="4" spans="2:6" x14ac:dyDescent="0.2">
      <c r="B4" s="22" t="s">
        <v>8</v>
      </c>
      <c r="C4" s="22" t="s">
        <v>10</v>
      </c>
      <c r="D4" s="1" t="s">
        <v>19</v>
      </c>
      <c r="E4" s="1" t="s">
        <v>439</v>
      </c>
      <c r="F4"/>
    </row>
    <row r="5" spans="2:6" x14ac:dyDescent="0.2">
      <c r="B5" t="s">
        <v>51</v>
      </c>
      <c r="D5" s="73">
        <v>2</v>
      </c>
      <c r="E5" s="31">
        <v>17525</v>
      </c>
      <c r="F5"/>
    </row>
    <row r="6" spans="2:6" x14ac:dyDescent="0.2">
      <c r="C6" t="s">
        <v>54</v>
      </c>
      <c r="D6" s="73">
        <v>1</v>
      </c>
      <c r="E6" s="31">
        <v>525</v>
      </c>
      <c r="F6"/>
    </row>
    <row r="7" spans="2:6" x14ac:dyDescent="0.2">
      <c r="C7" t="s">
        <v>75</v>
      </c>
      <c r="D7" s="73">
        <v>1</v>
      </c>
      <c r="E7" s="31">
        <v>17000</v>
      </c>
      <c r="F7"/>
    </row>
    <row r="8" spans="2:6" x14ac:dyDescent="0.2">
      <c r="D8" s="73"/>
      <c r="E8" s="31"/>
      <c r="F8"/>
    </row>
    <row r="9" spans="2:6" x14ac:dyDescent="0.2">
      <c r="B9" t="s">
        <v>58</v>
      </c>
      <c r="D9" s="73">
        <v>2</v>
      </c>
      <c r="E9" s="31">
        <v>1594</v>
      </c>
      <c r="F9"/>
    </row>
    <row r="10" spans="2:6" x14ac:dyDescent="0.2">
      <c r="C10" t="s">
        <v>41</v>
      </c>
      <c r="D10" s="73">
        <v>1</v>
      </c>
      <c r="E10" s="31">
        <v>1100</v>
      </c>
      <c r="F10"/>
    </row>
    <row r="11" spans="2:6" x14ac:dyDescent="0.2">
      <c r="C11" t="s">
        <v>47</v>
      </c>
      <c r="D11" s="73">
        <v>1</v>
      </c>
      <c r="E11" s="31">
        <v>494</v>
      </c>
      <c r="F11"/>
    </row>
    <row r="12" spans="2:6" x14ac:dyDescent="0.2">
      <c r="D12" s="73"/>
      <c r="E12" s="31"/>
      <c r="F12"/>
    </row>
    <row r="13" spans="2:6" x14ac:dyDescent="0.2">
      <c r="B13" t="s">
        <v>52</v>
      </c>
      <c r="D13" s="73">
        <v>1</v>
      </c>
      <c r="E13" s="31">
        <v>81.650000000000006</v>
      </c>
      <c r="F13"/>
    </row>
    <row r="14" spans="2:6" x14ac:dyDescent="0.2">
      <c r="C14" t="s">
        <v>47</v>
      </c>
      <c r="D14" s="73">
        <v>1</v>
      </c>
      <c r="E14" s="31">
        <v>81.650000000000006</v>
      </c>
      <c r="F14"/>
    </row>
    <row r="15" spans="2:6" x14ac:dyDescent="0.2">
      <c r="D15" s="73"/>
      <c r="E15" s="31"/>
      <c r="F15"/>
    </row>
    <row r="16" spans="2:6" x14ac:dyDescent="0.2">
      <c r="B16" t="s">
        <v>28</v>
      </c>
      <c r="D16" s="73">
        <v>10338</v>
      </c>
      <c r="E16" s="31">
        <v>13563.3</v>
      </c>
      <c r="F16"/>
    </row>
    <row r="17" spans="2:6" x14ac:dyDescent="0.2">
      <c r="C17" t="s">
        <v>18</v>
      </c>
      <c r="D17" s="73">
        <v>10198</v>
      </c>
      <c r="E17" s="31">
        <v>5500.4</v>
      </c>
      <c r="F17"/>
    </row>
    <row r="18" spans="2:6" x14ac:dyDescent="0.2">
      <c r="C18" t="s">
        <v>110</v>
      </c>
      <c r="D18" s="73">
        <v>8</v>
      </c>
      <c r="E18" s="31">
        <v>79.2</v>
      </c>
      <c r="F18"/>
    </row>
    <row r="19" spans="2:6" x14ac:dyDescent="0.2">
      <c r="C19" t="s">
        <v>70</v>
      </c>
      <c r="D19" s="73">
        <v>1</v>
      </c>
      <c r="E19" s="31">
        <v>1500</v>
      </c>
      <c r="F19"/>
    </row>
    <row r="20" spans="2:6" x14ac:dyDescent="0.2">
      <c r="C20" t="s">
        <v>25</v>
      </c>
      <c r="D20" s="73">
        <v>3</v>
      </c>
      <c r="E20" s="31">
        <v>3000</v>
      </c>
      <c r="F20"/>
    </row>
    <row r="21" spans="2:6" x14ac:dyDescent="0.2">
      <c r="C21" t="s">
        <v>84</v>
      </c>
      <c r="D21" s="73">
        <v>54</v>
      </c>
      <c r="E21" s="31">
        <v>2348</v>
      </c>
      <c r="F21"/>
    </row>
    <row r="22" spans="2:6" x14ac:dyDescent="0.2">
      <c r="C22" t="s">
        <v>92</v>
      </c>
      <c r="D22" s="73">
        <v>4</v>
      </c>
      <c r="E22" s="31">
        <v>394.59</v>
      </c>
      <c r="F22"/>
    </row>
    <row r="23" spans="2:6" x14ac:dyDescent="0.2">
      <c r="C23" t="s">
        <v>169</v>
      </c>
      <c r="D23" s="73">
        <v>6</v>
      </c>
      <c r="E23" s="31">
        <v>347.84000000000003</v>
      </c>
      <c r="F23"/>
    </row>
    <row r="24" spans="2:6" x14ac:dyDescent="0.2">
      <c r="C24" t="s">
        <v>191</v>
      </c>
      <c r="D24" s="73">
        <v>59</v>
      </c>
      <c r="E24" s="31">
        <v>318.67</v>
      </c>
      <c r="F24"/>
    </row>
    <row r="25" spans="2:6" x14ac:dyDescent="0.2">
      <c r="C25" t="s">
        <v>446</v>
      </c>
      <c r="D25" s="73">
        <v>5</v>
      </c>
      <c r="E25" s="31">
        <v>74.599999999999994</v>
      </c>
      <c r="F25"/>
    </row>
    <row r="26" spans="2:6" x14ac:dyDescent="0.2">
      <c r="D26" s="73"/>
      <c r="E26" s="31"/>
      <c r="F26"/>
    </row>
    <row r="27" spans="2:6" x14ac:dyDescent="0.2">
      <c r="B27" t="s">
        <v>153</v>
      </c>
      <c r="D27" s="73">
        <v>6114</v>
      </c>
      <c r="E27" s="31">
        <v>15607.128571586938</v>
      </c>
      <c r="F27"/>
    </row>
    <row r="28" spans="2:6" x14ac:dyDescent="0.2">
      <c r="C28" t="s">
        <v>18</v>
      </c>
      <c r="D28" s="73">
        <v>602</v>
      </c>
      <c r="E28" s="31">
        <v>721.2</v>
      </c>
      <c r="F28"/>
    </row>
    <row r="29" spans="2:6" x14ac:dyDescent="0.2">
      <c r="C29" t="s">
        <v>110</v>
      </c>
      <c r="D29" s="73">
        <v>899</v>
      </c>
      <c r="E29" s="31">
        <v>1094.5963929832028</v>
      </c>
      <c r="F29"/>
    </row>
    <row r="30" spans="2:6" x14ac:dyDescent="0.2">
      <c r="C30" t="s">
        <v>70</v>
      </c>
      <c r="D30" s="73">
        <v>12</v>
      </c>
      <c r="E30" s="31">
        <v>1730.6</v>
      </c>
      <c r="F30"/>
    </row>
    <row r="31" spans="2:6" x14ac:dyDescent="0.2">
      <c r="C31" t="s">
        <v>25</v>
      </c>
      <c r="D31" s="73">
        <v>6</v>
      </c>
      <c r="E31" s="31">
        <v>5550</v>
      </c>
      <c r="F31"/>
    </row>
    <row r="32" spans="2:6" x14ac:dyDescent="0.2">
      <c r="C32" t="s">
        <v>84</v>
      </c>
      <c r="D32" s="73">
        <v>139</v>
      </c>
      <c r="E32" s="31">
        <v>436.5</v>
      </c>
      <c r="F32"/>
    </row>
    <row r="33" spans="2:6" x14ac:dyDescent="0.2">
      <c r="C33" t="s">
        <v>169</v>
      </c>
      <c r="D33" s="73">
        <v>147</v>
      </c>
      <c r="E33" s="31">
        <v>799.49981376044275</v>
      </c>
      <c r="F33"/>
    </row>
    <row r="34" spans="2:6" x14ac:dyDescent="0.2">
      <c r="C34" t="s">
        <v>207</v>
      </c>
      <c r="D34" s="73">
        <v>2</v>
      </c>
      <c r="E34" s="31">
        <v>324</v>
      </c>
      <c r="F34"/>
    </row>
    <row r="35" spans="2:6" x14ac:dyDescent="0.2">
      <c r="C35" t="s">
        <v>191</v>
      </c>
      <c r="D35" s="73">
        <v>4166</v>
      </c>
      <c r="E35" s="31">
        <v>3314.8323648432925</v>
      </c>
      <c r="F35"/>
    </row>
    <row r="36" spans="2:6" x14ac:dyDescent="0.2">
      <c r="C36" t="s">
        <v>454</v>
      </c>
      <c r="D36" s="73">
        <v>140</v>
      </c>
      <c r="E36" s="31">
        <v>1624</v>
      </c>
      <c r="F36"/>
    </row>
    <row r="37" spans="2:6" x14ac:dyDescent="0.2">
      <c r="C37" t="s">
        <v>446</v>
      </c>
      <c r="D37" s="73">
        <v>1</v>
      </c>
      <c r="E37" s="31">
        <v>11.9</v>
      </c>
      <c r="F37"/>
    </row>
    <row r="38" spans="2:6" x14ac:dyDescent="0.2">
      <c r="D38" s="73"/>
      <c r="E38" s="31"/>
      <c r="F38"/>
    </row>
    <row r="39" spans="2:6" x14ac:dyDescent="0.2">
      <c r="B39" t="s">
        <v>73</v>
      </c>
      <c r="D39" s="73">
        <v>164</v>
      </c>
      <c r="E39" s="31">
        <v>5942.9100000000008</v>
      </c>
      <c r="F39"/>
    </row>
    <row r="40" spans="2:6" x14ac:dyDescent="0.2">
      <c r="C40" t="s">
        <v>18</v>
      </c>
      <c r="D40" s="73">
        <v>116</v>
      </c>
      <c r="E40" s="31">
        <v>2067.6</v>
      </c>
      <c r="F40"/>
    </row>
    <row r="41" spans="2:6" x14ac:dyDescent="0.2">
      <c r="C41" t="s">
        <v>110</v>
      </c>
      <c r="D41" s="73">
        <v>12</v>
      </c>
      <c r="E41" s="31">
        <v>54.5</v>
      </c>
      <c r="F41"/>
    </row>
    <row r="42" spans="2:6" x14ac:dyDescent="0.2">
      <c r="C42" t="s">
        <v>25</v>
      </c>
      <c r="D42" s="73">
        <v>5</v>
      </c>
      <c r="E42" s="31">
        <v>3300</v>
      </c>
      <c r="F42"/>
    </row>
    <row r="43" spans="2:6" x14ac:dyDescent="0.2">
      <c r="C43" t="s">
        <v>169</v>
      </c>
      <c r="D43" s="73">
        <v>27</v>
      </c>
      <c r="E43" s="31">
        <v>84.41</v>
      </c>
      <c r="F43"/>
    </row>
    <row r="44" spans="2:6" x14ac:dyDescent="0.2">
      <c r="C44" t="s">
        <v>207</v>
      </c>
      <c r="D44" s="73">
        <v>1</v>
      </c>
      <c r="E44" s="31">
        <v>384.85</v>
      </c>
      <c r="F44"/>
    </row>
    <row r="45" spans="2:6" x14ac:dyDescent="0.2">
      <c r="C45" t="s">
        <v>446</v>
      </c>
      <c r="D45" s="73">
        <v>3</v>
      </c>
      <c r="E45" s="31">
        <v>51.55</v>
      </c>
      <c r="F45"/>
    </row>
    <row r="46" spans="2:6" x14ac:dyDescent="0.2">
      <c r="D46" s="73"/>
      <c r="E46" s="31"/>
      <c r="F46"/>
    </row>
    <row r="47" spans="2:6" x14ac:dyDescent="0.2">
      <c r="B47" t="s">
        <v>336</v>
      </c>
      <c r="D47" s="73">
        <v>104</v>
      </c>
      <c r="E47" s="31">
        <v>3227.8399999999997</v>
      </c>
      <c r="F47"/>
    </row>
    <row r="48" spans="2:6" x14ac:dyDescent="0.2">
      <c r="C48" t="s">
        <v>18</v>
      </c>
      <c r="D48" s="73">
        <v>21</v>
      </c>
      <c r="E48" s="31">
        <v>607.5</v>
      </c>
      <c r="F48"/>
    </row>
    <row r="49" spans="2:6" x14ac:dyDescent="0.2">
      <c r="C49" t="s">
        <v>110</v>
      </c>
      <c r="D49" s="73">
        <v>7</v>
      </c>
      <c r="E49" s="31">
        <v>120.4</v>
      </c>
      <c r="F49"/>
    </row>
    <row r="50" spans="2:6" x14ac:dyDescent="0.2">
      <c r="C50" t="s">
        <v>70</v>
      </c>
      <c r="D50" s="73">
        <v>1</v>
      </c>
      <c r="E50" s="31">
        <v>830</v>
      </c>
      <c r="F50"/>
    </row>
    <row r="51" spans="2:6" x14ac:dyDescent="0.2">
      <c r="C51" t="s">
        <v>25</v>
      </c>
      <c r="D51" s="73">
        <v>3</v>
      </c>
      <c r="E51" s="31">
        <v>440</v>
      </c>
      <c r="F51"/>
    </row>
    <row r="52" spans="2:6" ht="12" customHeight="1" x14ac:dyDescent="0.2">
      <c r="C52" t="s">
        <v>84</v>
      </c>
      <c r="D52" s="73">
        <v>29</v>
      </c>
      <c r="E52" s="31">
        <v>203</v>
      </c>
      <c r="F52"/>
    </row>
    <row r="53" spans="2:6" x14ac:dyDescent="0.2">
      <c r="C53" t="s">
        <v>169</v>
      </c>
      <c r="D53" s="73">
        <v>16</v>
      </c>
      <c r="E53" s="31">
        <v>770.9899999999999</v>
      </c>
      <c r="F53"/>
    </row>
    <row r="54" spans="2:6" x14ac:dyDescent="0.2">
      <c r="C54" t="s">
        <v>393</v>
      </c>
      <c r="D54" s="73">
        <v>10</v>
      </c>
      <c r="E54" s="31">
        <v>135.75</v>
      </c>
      <c r="F54"/>
    </row>
    <row r="55" spans="2:6" x14ac:dyDescent="0.2">
      <c r="C55" t="s">
        <v>454</v>
      </c>
      <c r="D55" s="73">
        <v>10</v>
      </c>
      <c r="E55" s="31">
        <v>80</v>
      </c>
      <c r="F55"/>
    </row>
    <row r="56" spans="2:6" x14ac:dyDescent="0.2">
      <c r="C56" t="s">
        <v>446</v>
      </c>
      <c r="D56" s="73">
        <v>7</v>
      </c>
      <c r="E56" s="31">
        <v>40.200000000000003</v>
      </c>
      <c r="F56"/>
    </row>
    <row r="57" spans="2:6" x14ac:dyDescent="0.2">
      <c r="D57" s="73"/>
      <c r="E57" s="31"/>
      <c r="F57"/>
    </row>
    <row r="58" spans="2:6" x14ac:dyDescent="0.2">
      <c r="B58" t="s">
        <v>438</v>
      </c>
      <c r="D58" s="73">
        <v>29</v>
      </c>
      <c r="E58" s="31">
        <v>1075.0999999999999</v>
      </c>
      <c r="F58"/>
    </row>
    <row r="59" spans="2:6" x14ac:dyDescent="0.2">
      <c r="C59" t="s">
        <v>25</v>
      </c>
      <c r="D59" s="73">
        <v>2</v>
      </c>
      <c r="E59" s="31">
        <v>310</v>
      </c>
      <c r="F59"/>
    </row>
    <row r="60" spans="2:6" x14ac:dyDescent="0.2">
      <c r="C60" t="s">
        <v>393</v>
      </c>
      <c r="D60" s="73">
        <v>3</v>
      </c>
      <c r="E60" s="31">
        <v>608.59999999999991</v>
      </c>
      <c r="F60"/>
    </row>
    <row r="61" spans="2:6" x14ac:dyDescent="0.2">
      <c r="C61" t="s">
        <v>454</v>
      </c>
      <c r="D61" s="73">
        <v>21</v>
      </c>
      <c r="E61" s="31">
        <v>132</v>
      </c>
      <c r="F61"/>
    </row>
    <row r="62" spans="2:6" x14ac:dyDescent="0.2">
      <c r="C62" t="s">
        <v>446</v>
      </c>
      <c r="D62" s="73">
        <v>3</v>
      </c>
      <c r="E62" s="31">
        <v>24.5</v>
      </c>
      <c r="F62"/>
    </row>
    <row r="63" spans="2:6" x14ac:dyDescent="0.2">
      <c r="D63" s="73"/>
      <c r="E63" s="31"/>
      <c r="F63"/>
    </row>
    <row r="64" spans="2:6" x14ac:dyDescent="0.2">
      <c r="B64" t="s">
        <v>505</v>
      </c>
      <c r="D64" s="73">
        <v>206</v>
      </c>
      <c r="E64" s="31">
        <v>1710.19</v>
      </c>
      <c r="F64"/>
    </row>
    <row r="65" spans="2:6" x14ac:dyDescent="0.2">
      <c r="C65" t="s">
        <v>18</v>
      </c>
      <c r="D65" s="73">
        <v>50</v>
      </c>
      <c r="E65" s="31">
        <v>147.5</v>
      </c>
      <c r="F65"/>
    </row>
    <row r="66" spans="2:6" x14ac:dyDescent="0.2">
      <c r="C66" t="s">
        <v>110</v>
      </c>
      <c r="D66" s="73">
        <v>43</v>
      </c>
      <c r="E66" s="31">
        <v>256.60000000000002</v>
      </c>
      <c r="F66"/>
    </row>
    <row r="67" spans="2:6" x14ac:dyDescent="0.2">
      <c r="C67" t="s">
        <v>70</v>
      </c>
      <c r="D67" s="73">
        <v>3</v>
      </c>
      <c r="E67" s="31">
        <v>263</v>
      </c>
    </row>
    <row r="68" spans="2:6" x14ac:dyDescent="0.2">
      <c r="C68" t="s">
        <v>169</v>
      </c>
      <c r="D68" s="73">
        <v>6</v>
      </c>
      <c r="E68" s="31">
        <v>19.989999999999998</v>
      </c>
    </row>
    <row r="69" spans="2:6" x14ac:dyDescent="0.2">
      <c r="C69" t="s">
        <v>393</v>
      </c>
      <c r="D69" s="73">
        <v>32</v>
      </c>
      <c r="E69" s="31">
        <v>458.9</v>
      </c>
    </row>
    <row r="70" spans="2:6" x14ac:dyDescent="0.2">
      <c r="C70" t="s">
        <v>454</v>
      </c>
      <c r="D70" s="73">
        <v>65</v>
      </c>
      <c r="E70" s="31">
        <v>368.5</v>
      </c>
    </row>
    <row r="71" spans="2:6" x14ac:dyDescent="0.2">
      <c r="C71" t="s">
        <v>446</v>
      </c>
      <c r="D71" s="73">
        <v>7</v>
      </c>
      <c r="E71" s="31">
        <v>195.7</v>
      </c>
    </row>
    <row r="72" spans="2:6" x14ac:dyDescent="0.2">
      <c r="D72" s="73"/>
      <c r="E72" s="31"/>
    </row>
    <row r="73" spans="2:6" x14ac:dyDescent="0.2">
      <c r="B73" t="s">
        <v>515</v>
      </c>
      <c r="D73" s="73">
        <v>39</v>
      </c>
      <c r="E73" s="31">
        <v>2622.57</v>
      </c>
    </row>
    <row r="74" spans="2:6" x14ac:dyDescent="0.2">
      <c r="C74" t="s">
        <v>18</v>
      </c>
      <c r="D74" s="73">
        <v>10</v>
      </c>
      <c r="E74" s="31">
        <v>10</v>
      </c>
    </row>
    <row r="75" spans="2:6" x14ac:dyDescent="0.2">
      <c r="C75" t="s">
        <v>110</v>
      </c>
      <c r="D75" s="73">
        <v>15</v>
      </c>
      <c r="E75" s="31">
        <v>228.8</v>
      </c>
    </row>
    <row r="76" spans="2:6" x14ac:dyDescent="0.2">
      <c r="C76" t="s">
        <v>70</v>
      </c>
      <c r="D76" s="73">
        <v>1</v>
      </c>
      <c r="E76" s="31">
        <v>4</v>
      </c>
    </row>
    <row r="77" spans="2:6" x14ac:dyDescent="0.2">
      <c r="C77" t="s">
        <v>25</v>
      </c>
      <c r="D77" s="73">
        <v>2</v>
      </c>
      <c r="E77" s="31">
        <v>2100</v>
      </c>
    </row>
    <row r="78" spans="2:6" x14ac:dyDescent="0.2">
      <c r="C78" t="s">
        <v>169</v>
      </c>
      <c r="D78" s="73">
        <v>6</v>
      </c>
      <c r="E78" s="31">
        <v>60</v>
      </c>
    </row>
    <row r="79" spans="2:6" x14ac:dyDescent="0.2">
      <c r="C79" t="s">
        <v>454</v>
      </c>
      <c r="D79" s="73">
        <v>3</v>
      </c>
      <c r="E79" s="31">
        <v>6</v>
      </c>
    </row>
    <row r="80" spans="2:6" x14ac:dyDescent="0.2">
      <c r="C80" t="s">
        <v>446</v>
      </c>
      <c r="D80" s="73">
        <v>1</v>
      </c>
      <c r="E80" s="31">
        <v>11.4</v>
      </c>
    </row>
    <row r="81" spans="2:5" x14ac:dyDescent="0.2">
      <c r="C81" t="s">
        <v>738</v>
      </c>
      <c r="D81" s="73">
        <v>1</v>
      </c>
      <c r="E81" s="31">
        <v>202.37</v>
      </c>
    </row>
    <row r="82" spans="2:5" x14ac:dyDescent="0.2">
      <c r="D82" s="73"/>
      <c r="E82" s="31"/>
    </row>
    <row r="83" spans="2:5" x14ac:dyDescent="0.2">
      <c r="B83" t="s">
        <v>589</v>
      </c>
      <c r="D83" s="73">
        <v>1</v>
      </c>
      <c r="E83" s="31">
        <v>999.75</v>
      </c>
    </row>
    <row r="84" spans="2:5" x14ac:dyDescent="0.2">
      <c r="C84" t="s">
        <v>308</v>
      </c>
      <c r="D84" s="73">
        <v>1</v>
      </c>
      <c r="E84" s="31">
        <v>999.75</v>
      </c>
    </row>
    <row r="85" spans="2:5" x14ac:dyDescent="0.2">
      <c r="D85" s="73"/>
      <c r="E85" s="31"/>
    </row>
    <row r="86" spans="2:5" x14ac:dyDescent="0.2">
      <c r="B86" t="s">
        <v>590</v>
      </c>
      <c r="D86" s="73">
        <v>2</v>
      </c>
      <c r="E86" s="31">
        <v>525</v>
      </c>
    </row>
    <row r="87" spans="2:5" x14ac:dyDescent="0.2">
      <c r="C87" t="s">
        <v>54</v>
      </c>
      <c r="D87" s="73">
        <v>2</v>
      </c>
      <c r="E87" s="31">
        <v>525</v>
      </c>
    </row>
    <row r="88" spans="2:5" x14ac:dyDescent="0.2">
      <c r="D88" s="73"/>
      <c r="E88" s="31"/>
    </row>
    <row r="89" spans="2:5" x14ac:dyDescent="0.2">
      <c r="B89" t="s">
        <v>746</v>
      </c>
      <c r="D89" s="73">
        <v>1</v>
      </c>
      <c r="E89" s="31">
        <v>44.91</v>
      </c>
    </row>
    <row r="90" spans="2:5" x14ac:dyDescent="0.2">
      <c r="C90" t="s">
        <v>47</v>
      </c>
      <c r="D90" s="73">
        <v>1</v>
      </c>
      <c r="E90" s="31">
        <v>44.91</v>
      </c>
    </row>
    <row r="91" spans="2:5" x14ac:dyDescent="0.2">
      <c r="D91" s="73"/>
      <c r="E91" s="31"/>
    </row>
    <row r="92" spans="2:5" x14ac:dyDescent="0.2">
      <c r="B92" t="s">
        <v>16</v>
      </c>
      <c r="D92" s="73">
        <v>17003</v>
      </c>
      <c r="E92" s="31">
        <v>64519.348571586939</v>
      </c>
    </row>
    <row r="93" spans="2:5" x14ac:dyDescent="0.2">
      <c r="D93"/>
    </row>
  </sheetData>
  <sheetProtection selectLockedCells="1" selectUnlockedCells="1"/>
  <pageMargins left="0.19652777777777777" right="0.19652777777777777" top="0.19652777777777777" bottom="0.19652777777777777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B1:F34"/>
  <sheetViews>
    <sheetView showGridLines="0" zoomScaleNormal="100" workbookViewId="0">
      <selection activeCell="C8" sqref="C8"/>
    </sheetView>
  </sheetViews>
  <sheetFormatPr defaultRowHeight="12.75" x14ac:dyDescent="0.2"/>
  <cols>
    <col min="1" max="1" width="7.28515625" customWidth="1"/>
    <col min="2" max="2" width="22.140625" bestFit="1" customWidth="1"/>
    <col min="3" max="3" width="20.28515625" bestFit="1" customWidth="1"/>
    <col min="4" max="4" width="6.28515625" bestFit="1" customWidth="1"/>
    <col min="5" max="5" width="13.28515625" bestFit="1" customWidth="1"/>
    <col min="6" max="6" width="8" bestFit="1" customWidth="1"/>
    <col min="7" max="9" width="14.42578125" customWidth="1"/>
    <col min="10" max="71" width="14.42578125" bestFit="1" customWidth="1"/>
    <col min="72" max="72" width="19.7109375" bestFit="1" customWidth="1"/>
    <col min="73" max="73" width="7.5703125" customWidth="1"/>
  </cols>
  <sheetData>
    <row r="1" spans="2:6" x14ac:dyDescent="0.2">
      <c r="B1" s="22" t="s">
        <v>0</v>
      </c>
      <c r="C1" t="s">
        <v>764</v>
      </c>
    </row>
    <row r="2" spans="2:6" x14ac:dyDescent="0.2">
      <c r="B2" s="22" t="s">
        <v>5</v>
      </c>
      <c r="C2" t="s">
        <v>764</v>
      </c>
    </row>
    <row r="3" spans="2:6" x14ac:dyDescent="0.2">
      <c r="B3" s="22" t="s">
        <v>6</v>
      </c>
      <c r="C3" t="s">
        <v>764</v>
      </c>
    </row>
    <row r="5" spans="2:6" x14ac:dyDescent="0.2">
      <c r="D5" s="22" t="s">
        <v>440</v>
      </c>
    </row>
    <row r="6" spans="2:6" x14ac:dyDescent="0.2">
      <c r="B6" s="22" t="s">
        <v>9</v>
      </c>
      <c r="C6" s="22" t="s">
        <v>10</v>
      </c>
      <c r="D6" t="s">
        <v>338</v>
      </c>
      <c r="E6" t="s">
        <v>439</v>
      </c>
      <c r="F6" s="4" t="s">
        <v>20</v>
      </c>
    </row>
    <row r="7" spans="2:6" x14ac:dyDescent="0.2">
      <c r="B7" t="s">
        <v>25</v>
      </c>
      <c r="D7" s="23">
        <v>21</v>
      </c>
      <c r="E7" s="31">
        <v>14700</v>
      </c>
      <c r="F7" s="76">
        <v>0.2278386302008262</v>
      </c>
    </row>
    <row r="8" spans="2:6" x14ac:dyDescent="0.2">
      <c r="C8" t="s">
        <v>25</v>
      </c>
      <c r="D8" s="23">
        <v>21</v>
      </c>
      <c r="E8" s="31">
        <v>14700</v>
      </c>
      <c r="F8" s="76">
        <v>0.2278386302008262</v>
      </c>
    </row>
    <row r="9" spans="2:6" x14ac:dyDescent="0.2">
      <c r="D9" s="23"/>
      <c r="E9" s="31"/>
      <c r="F9" s="76"/>
    </row>
    <row r="10" spans="2:6" x14ac:dyDescent="0.2">
      <c r="B10" t="s">
        <v>17</v>
      </c>
      <c r="D10" s="23">
        <v>16971</v>
      </c>
      <c r="E10" s="31">
        <v>28817.508571586935</v>
      </c>
      <c r="F10" s="76">
        <v>0.44664909379258066</v>
      </c>
    </row>
    <row r="11" spans="2:6" x14ac:dyDescent="0.2">
      <c r="C11" t="s">
        <v>18</v>
      </c>
      <c r="D11" s="23">
        <v>10997</v>
      </c>
      <c r="E11" s="31">
        <v>9054.1999999999989</v>
      </c>
      <c r="F11" s="76">
        <v>0.14033309697716465</v>
      </c>
    </row>
    <row r="12" spans="2:6" x14ac:dyDescent="0.2">
      <c r="C12" t="s">
        <v>110</v>
      </c>
      <c r="D12" s="23">
        <v>983</v>
      </c>
      <c r="E12" s="31">
        <v>1804.9363929832036</v>
      </c>
      <c r="F12" s="76">
        <v>2.7975118052851244E-2</v>
      </c>
    </row>
    <row r="13" spans="2:6" x14ac:dyDescent="0.2">
      <c r="C13" t="s">
        <v>70</v>
      </c>
      <c r="D13" s="23">
        <v>18</v>
      </c>
      <c r="E13" s="31">
        <v>4327.6000000000004</v>
      </c>
      <c r="F13" s="76">
        <v>6.70744527929997E-2</v>
      </c>
    </row>
    <row r="14" spans="2:6" x14ac:dyDescent="0.2">
      <c r="C14" t="s">
        <v>84</v>
      </c>
      <c r="D14" s="23">
        <v>222</v>
      </c>
      <c r="E14" s="31">
        <v>2987.5</v>
      </c>
      <c r="F14" s="76">
        <v>4.6303939301018254E-2</v>
      </c>
    </row>
    <row r="15" spans="2:6" x14ac:dyDescent="0.2">
      <c r="C15" t="s">
        <v>92</v>
      </c>
      <c r="D15" s="23">
        <v>4</v>
      </c>
      <c r="E15" s="31">
        <v>394.59</v>
      </c>
      <c r="F15" s="76">
        <v>6.1158398021050348E-3</v>
      </c>
    </row>
    <row r="16" spans="2:6" x14ac:dyDescent="0.2">
      <c r="C16" t="s">
        <v>169</v>
      </c>
      <c r="D16" s="23">
        <v>208</v>
      </c>
      <c r="E16" s="31">
        <v>2082.729813760443</v>
      </c>
      <c r="F16" s="76">
        <v>3.2280701213986476E-2</v>
      </c>
    </row>
    <row r="17" spans="2:6" x14ac:dyDescent="0.2">
      <c r="C17" t="s">
        <v>207</v>
      </c>
      <c r="D17" s="23">
        <v>3</v>
      </c>
      <c r="E17" s="31">
        <v>708.85</v>
      </c>
      <c r="F17" s="76">
        <v>1.0986626735908549E-2</v>
      </c>
    </row>
    <row r="18" spans="2:6" x14ac:dyDescent="0.2">
      <c r="C18" t="s">
        <v>191</v>
      </c>
      <c r="D18" s="23">
        <v>4225</v>
      </c>
      <c r="E18" s="31">
        <v>3633.5023648432925</v>
      </c>
      <c r="F18" s="76">
        <v>5.6316476301861117E-2</v>
      </c>
    </row>
    <row r="19" spans="2:6" x14ac:dyDescent="0.2">
      <c r="C19" t="s">
        <v>393</v>
      </c>
      <c r="D19" s="23">
        <v>45</v>
      </c>
      <c r="E19" s="31">
        <v>1203.25</v>
      </c>
      <c r="F19" s="76">
        <v>1.864944433939756E-2</v>
      </c>
    </row>
    <row r="20" spans="2:6" x14ac:dyDescent="0.2">
      <c r="C20" t="s">
        <v>454</v>
      </c>
      <c r="D20" s="23">
        <v>239</v>
      </c>
      <c r="E20" s="31">
        <v>2210.5</v>
      </c>
      <c r="F20" s="76">
        <v>3.4261040276117441E-2</v>
      </c>
    </row>
    <row r="21" spans="2:6" x14ac:dyDescent="0.2">
      <c r="C21" t="s">
        <v>446</v>
      </c>
      <c r="D21" s="23">
        <v>27</v>
      </c>
      <c r="E21" s="31">
        <v>409.85</v>
      </c>
      <c r="F21" s="76">
        <v>6.3523579991706554E-3</v>
      </c>
    </row>
    <row r="22" spans="2:6" x14ac:dyDescent="0.2">
      <c r="D22" s="23"/>
      <c r="E22" s="31"/>
      <c r="F22" s="76"/>
    </row>
    <row r="23" spans="2:6" x14ac:dyDescent="0.2">
      <c r="B23" t="s">
        <v>26</v>
      </c>
      <c r="D23" s="23">
        <v>10</v>
      </c>
      <c r="E23" s="31">
        <v>4001.84</v>
      </c>
      <c r="F23" s="76">
        <v>6.2025424753937033E-2</v>
      </c>
    </row>
    <row r="24" spans="2:6" x14ac:dyDescent="0.2">
      <c r="C24" t="s">
        <v>110</v>
      </c>
      <c r="D24" s="23">
        <v>1</v>
      </c>
      <c r="E24" s="31">
        <v>29.16</v>
      </c>
      <c r="F24" s="76">
        <v>4.5195744603102668E-4</v>
      </c>
    </row>
    <row r="25" spans="2:6" x14ac:dyDescent="0.2">
      <c r="C25" t="s">
        <v>41</v>
      </c>
      <c r="D25" s="23">
        <v>1</v>
      </c>
      <c r="E25" s="31">
        <v>1100</v>
      </c>
      <c r="F25" s="76">
        <v>1.7049149198701281E-2</v>
      </c>
    </row>
    <row r="26" spans="2:6" x14ac:dyDescent="0.2">
      <c r="C26" t="s">
        <v>47</v>
      </c>
      <c r="D26" s="23">
        <v>3</v>
      </c>
      <c r="E26" s="31">
        <v>620.55999999999995</v>
      </c>
      <c r="F26" s="76">
        <v>9.6182000243146062E-3</v>
      </c>
    </row>
    <row r="27" spans="2:6" x14ac:dyDescent="0.2">
      <c r="C27" t="s">
        <v>54</v>
      </c>
      <c r="D27" s="23">
        <v>3</v>
      </c>
      <c r="E27" s="31">
        <v>1050</v>
      </c>
      <c r="F27" s="76">
        <v>1.6274187871487586E-2</v>
      </c>
    </row>
    <row r="28" spans="2:6" x14ac:dyDescent="0.2">
      <c r="C28" t="s">
        <v>308</v>
      </c>
      <c r="D28" s="23">
        <v>1</v>
      </c>
      <c r="E28" s="31">
        <v>999.75</v>
      </c>
      <c r="F28" s="76">
        <v>1.5495351737637823E-2</v>
      </c>
    </row>
    <row r="29" spans="2:6" x14ac:dyDescent="0.2">
      <c r="C29" t="s">
        <v>738</v>
      </c>
      <c r="D29" s="23">
        <v>1</v>
      </c>
      <c r="E29" s="31">
        <v>202.37</v>
      </c>
      <c r="F29" s="76">
        <v>3.1365784757647077E-3</v>
      </c>
    </row>
    <row r="30" spans="2:6" x14ac:dyDescent="0.2">
      <c r="D30" s="23"/>
      <c r="E30" s="31"/>
      <c r="F30" s="76"/>
    </row>
    <row r="31" spans="2:6" x14ac:dyDescent="0.2">
      <c r="B31" t="s">
        <v>75</v>
      </c>
      <c r="D31" s="23">
        <v>1</v>
      </c>
      <c r="E31" s="31">
        <v>17000</v>
      </c>
      <c r="F31" s="76">
        <v>0.26348685125265614</v>
      </c>
    </row>
    <row r="32" spans="2:6" x14ac:dyDescent="0.2">
      <c r="C32" t="s">
        <v>75</v>
      </c>
      <c r="D32" s="23">
        <v>1</v>
      </c>
      <c r="E32" s="31">
        <v>17000</v>
      </c>
      <c r="F32" s="76">
        <v>0.26348685125265614</v>
      </c>
    </row>
    <row r="33" spans="2:6" x14ac:dyDescent="0.2">
      <c r="D33" s="23"/>
      <c r="E33" s="31"/>
      <c r="F33" s="76"/>
    </row>
    <row r="34" spans="2:6" x14ac:dyDescent="0.2">
      <c r="B34" t="s">
        <v>16</v>
      </c>
      <c r="D34" s="23">
        <v>17003</v>
      </c>
      <c r="E34" s="31">
        <v>64519.348571586932</v>
      </c>
      <c r="F34" s="76">
        <v>1</v>
      </c>
    </row>
  </sheetData>
  <sheetProtection selectLockedCells="1" selectUnlockedCells="1"/>
  <pageMargins left="0.19652777777777777" right="0.19652777777777777" top="0.19652777777777777" bottom="0.19652777777777777" header="0.51180555555555551" footer="0.51180555555555551"/>
  <pageSetup paperSize="9" firstPageNumber="0" orientation="portrait" horizontalDpi="300" verticalDpi="30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8"/>
  <sheetViews>
    <sheetView workbookViewId="0">
      <selection activeCell="E30" sqref="E30"/>
    </sheetView>
  </sheetViews>
  <sheetFormatPr defaultRowHeight="17.25" customHeight="1" x14ac:dyDescent="0.2"/>
  <cols>
    <col min="1" max="1" width="5.42578125" style="48" customWidth="1"/>
    <col min="2" max="2" width="0.7109375" style="48" hidden="1" customWidth="1"/>
    <col min="3" max="3" width="31" style="48" customWidth="1"/>
    <col min="4" max="4" width="17.85546875" style="48" customWidth="1"/>
    <col min="5" max="6" width="18.42578125" style="48" customWidth="1"/>
    <col min="7" max="7" width="56.85546875" style="48" customWidth="1"/>
    <col min="8" max="8" width="5.5703125" style="48" customWidth="1"/>
    <col min="9" max="16384" width="9.140625" style="48"/>
  </cols>
  <sheetData>
    <row r="1" spans="1:8" s="59" customFormat="1" ht="39.75" thickBot="1" x14ac:dyDescent="0.25">
      <c r="A1" s="61"/>
      <c r="B1" s="63"/>
      <c r="C1" s="62" t="s">
        <v>76</v>
      </c>
      <c r="D1" s="61"/>
      <c r="E1" s="61"/>
      <c r="F1" s="61"/>
      <c r="G1" s="61"/>
      <c r="H1" s="60"/>
    </row>
    <row r="2" spans="1:8" ht="29.25" thickTop="1" x14ac:dyDescent="0.2">
      <c r="C2" s="58"/>
    </row>
    <row r="3" spans="1:8" ht="12.75" x14ac:dyDescent="0.2"/>
    <row r="4" spans="1:8" ht="12.75" x14ac:dyDescent="0.2"/>
    <row r="5" spans="1:8" ht="12.75" x14ac:dyDescent="0.2"/>
    <row r="6" spans="1:8" ht="12.75" x14ac:dyDescent="0.2"/>
    <row r="7" spans="1:8" ht="12.75" x14ac:dyDescent="0.2"/>
    <row r="8" spans="1:8" ht="12.75" x14ac:dyDescent="0.2"/>
    <row r="9" spans="1:8" ht="12.75" x14ac:dyDescent="0.2"/>
    <row r="10" spans="1:8" ht="12.75" x14ac:dyDescent="0.2"/>
    <row r="11" spans="1:8" ht="12.75" x14ac:dyDescent="0.2"/>
    <row r="12" spans="1:8" ht="12.75" x14ac:dyDescent="0.2"/>
    <row r="13" spans="1:8" ht="12.75" x14ac:dyDescent="0.2"/>
    <row r="14" spans="1:8" ht="12.75" x14ac:dyDescent="0.2"/>
    <row r="15" spans="1:8" ht="12.75" x14ac:dyDescent="0.2"/>
    <row r="16" spans="1:8" ht="12.75" x14ac:dyDescent="0.2"/>
    <row r="17" spans="2:7" ht="12.75" x14ac:dyDescent="0.2"/>
    <row r="18" spans="2:7" ht="13.5" thickBot="1" x14ac:dyDescent="0.25">
      <c r="C18" s="57"/>
      <c r="D18" s="57"/>
      <c r="E18" s="57"/>
      <c r="F18" s="57"/>
      <c r="G18" s="57"/>
    </row>
    <row r="19" spans="2:7" ht="13.5" thickTop="1" x14ac:dyDescent="0.2">
      <c r="C19" s="54"/>
      <c r="D19" s="54"/>
      <c r="E19" s="54"/>
      <c r="F19" s="54"/>
      <c r="G19" s="54"/>
    </row>
    <row r="20" spans="2:7" ht="18.75" x14ac:dyDescent="0.3">
      <c r="C20" s="56" t="s">
        <v>203</v>
      </c>
      <c r="D20" s="55">
        <v>41470</v>
      </c>
      <c r="E20" s="54"/>
      <c r="F20" s="54"/>
      <c r="G20" s="54"/>
    </row>
    <row r="21" spans="2:7" ht="12.75" x14ac:dyDescent="0.2">
      <c r="C21" s="54"/>
      <c r="D21" s="54"/>
      <c r="E21" s="54"/>
      <c r="F21" s="54"/>
      <c r="G21" s="54"/>
    </row>
    <row r="22" spans="2:7" ht="15.75" x14ac:dyDescent="0.2">
      <c r="B22" s="52" t="s">
        <v>202</v>
      </c>
      <c r="C22" s="53" t="s">
        <v>201</v>
      </c>
      <c r="D22" s="53" t="s">
        <v>200</v>
      </c>
      <c r="E22" s="53" t="s">
        <v>199</v>
      </c>
      <c r="F22" s="53" t="s">
        <v>204</v>
      </c>
      <c r="G22" s="53" t="s">
        <v>198</v>
      </c>
    </row>
    <row r="23" spans="2:7" ht="12.75" x14ac:dyDescent="0.2">
      <c r="B23" s="52">
        <f t="shared" ref="B23:B28" si="0">N(B22)+1</f>
        <v>1</v>
      </c>
      <c r="C23" s="49" t="s">
        <v>197</v>
      </c>
      <c r="D23" s="65">
        <v>41470</v>
      </c>
      <c r="E23" s="50"/>
      <c r="F23" s="50"/>
      <c r="G23" s="49"/>
    </row>
    <row r="24" spans="2:7" ht="12.75" x14ac:dyDescent="0.2">
      <c r="B24" s="52">
        <f t="shared" si="0"/>
        <v>2</v>
      </c>
      <c r="C24" s="49" t="s">
        <v>196</v>
      </c>
      <c r="D24" s="65">
        <v>41470</v>
      </c>
      <c r="E24" s="65">
        <v>41471</v>
      </c>
      <c r="F24" s="64">
        <f>Atividades[[#This Row],[TÉRMINO]]-Atividades[[#This Row],[INÍCIO]]</f>
        <v>1</v>
      </c>
      <c r="G24" s="49"/>
    </row>
    <row r="25" spans="2:7" ht="12.75" x14ac:dyDescent="0.2">
      <c r="B25" s="52">
        <f t="shared" si="0"/>
        <v>3</v>
      </c>
      <c r="C25" s="49" t="s">
        <v>195</v>
      </c>
      <c r="D25" s="65">
        <f>D24+1</f>
        <v>41471</v>
      </c>
      <c r="E25" s="65">
        <v>41478</v>
      </c>
      <c r="F25" s="64">
        <f>Atividades[[#This Row],[TÉRMINO]]-Atividades[[#This Row],[INÍCIO]]</f>
        <v>7</v>
      </c>
      <c r="G25" s="49"/>
    </row>
    <row r="26" spans="2:7" ht="12.75" x14ac:dyDescent="0.2">
      <c r="B26" s="52">
        <f t="shared" si="0"/>
        <v>4</v>
      </c>
      <c r="C26" s="49" t="s">
        <v>194</v>
      </c>
      <c r="D26" s="65">
        <v>41479</v>
      </c>
      <c r="E26" s="65">
        <v>41482</v>
      </c>
      <c r="F26" s="64">
        <f>Atividades[[#This Row],[TÉRMINO]]-Atividades[[#This Row],[INÍCIO]]</f>
        <v>3</v>
      </c>
      <c r="G26" s="49"/>
    </row>
    <row r="27" spans="2:7" ht="12.75" x14ac:dyDescent="0.2">
      <c r="B27" s="52">
        <f t="shared" si="0"/>
        <v>5</v>
      </c>
      <c r="C27" s="49" t="s">
        <v>193</v>
      </c>
      <c r="D27" s="65">
        <v>41484</v>
      </c>
      <c r="E27" s="65">
        <v>41493</v>
      </c>
      <c r="F27" s="64">
        <f>Atividades[[#This Row],[TÉRMINO]]-Atividades[[#This Row],[INÍCIO]]</f>
        <v>9</v>
      </c>
      <c r="G27" s="49"/>
    </row>
    <row r="28" spans="2:7" ht="12.75" x14ac:dyDescent="0.2">
      <c r="B28" s="52">
        <f t="shared" si="0"/>
        <v>6</v>
      </c>
      <c r="C28" s="49" t="s">
        <v>192</v>
      </c>
      <c r="D28" s="65">
        <v>41495</v>
      </c>
      <c r="E28" s="65">
        <v>41495</v>
      </c>
      <c r="F28" s="64">
        <f>Atividades[[#This Row],[TÉRMINO]]-Atividades[[#This Row],[INÍCIO]]</f>
        <v>0</v>
      </c>
      <c r="G28" s="49"/>
    </row>
    <row r="29" spans="2:7" ht="12.75" x14ac:dyDescent="0.2">
      <c r="B29" s="52">
        <f>N(B27)+1</f>
        <v>6</v>
      </c>
      <c r="C29" s="49" t="s">
        <v>84</v>
      </c>
      <c r="D29" s="65">
        <v>41496</v>
      </c>
      <c r="E29" s="65">
        <v>41496</v>
      </c>
      <c r="F29" s="64">
        <f>Atividades[[#This Row],[TÉRMINO]]-Atividades[[#This Row],[INÍCIO]]</f>
        <v>0</v>
      </c>
      <c r="G29" s="49"/>
    </row>
    <row r="30" spans="2:7" ht="12.75" x14ac:dyDescent="0.2">
      <c r="B30" s="51">
        <f>N(B29)+1</f>
        <v>7</v>
      </c>
      <c r="C30" s="49" t="s">
        <v>319</v>
      </c>
      <c r="D30" s="65">
        <v>41498</v>
      </c>
      <c r="E30" s="65">
        <f>Atividades[[#This Row],[INÍCIO]]+2</f>
        <v>41500</v>
      </c>
      <c r="F30" s="64">
        <f>Atividades[[#This Row],[TÉRMINO]]-Atividades[[#This Row],[INÍCIO]]</f>
        <v>2</v>
      </c>
      <c r="G30" s="49"/>
    </row>
    <row r="31" spans="2:7" ht="12.75" x14ac:dyDescent="0.2">
      <c r="B31" s="51">
        <f>N(B30)+1</f>
        <v>8</v>
      </c>
      <c r="C31" s="49" t="s">
        <v>190</v>
      </c>
      <c r="D31" s="65"/>
      <c r="E31" s="65"/>
      <c r="F31" s="64"/>
      <c r="G31" s="49"/>
    </row>
    <row r="32" spans="2:7" ht="12.75" x14ac:dyDescent="0.2">
      <c r="B32" s="51">
        <f>N(B31)+1</f>
        <v>9</v>
      </c>
      <c r="C32" s="49" t="s">
        <v>189</v>
      </c>
      <c r="D32" s="65"/>
      <c r="E32" s="65"/>
      <c r="F32" s="64"/>
      <c r="G32" s="49"/>
    </row>
    <row r="33" spans="2:7" ht="12.75" x14ac:dyDescent="0.2">
      <c r="B33" s="51">
        <f>N(B31)+1</f>
        <v>9</v>
      </c>
      <c r="C33" s="49" t="s">
        <v>188</v>
      </c>
      <c r="D33" s="65">
        <v>41500</v>
      </c>
      <c r="E33" s="65"/>
      <c r="F33" s="64"/>
      <c r="G33" s="49"/>
    </row>
    <row r="34" spans="2:7" ht="12.75" x14ac:dyDescent="0.2">
      <c r="B34" s="51">
        <f>N(B31)+1</f>
        <v>9</v>
      </c>
      <c r="C34" s="49" t="s">
        <v>187</v>
      </c>
      <c r="D34" s="65">
        <f>D31+10</f>
        <v>10</v>
      </c>
      <c r="E34" s="65"/>
      <c r="F34" s="64"/>
      <c r="G34" s="49"/>
    </row>
    <row r="35" spans="2:7" ht="12.75" x14ac:dyDescent="0.2">
      <c r="B35" s="51">
        <f>N(B31)+1</f>
        <v>9</v>
      </c>
      <c r="C35" s="49" t="s">
        <v>186</v>
      </c>
      <c r="D35" s="65">
        <f>D31+10</f>
        <v>10</v>
      </c>
      <c r="E35" s="65">
        <f>Atividades[[#This Row],[INÍCIO]]+2</f>
        <v>12</v>
      </c>
      <c r="F35" s="64">
        <f>Atividades[[#This Row],[TÉRMINO]]-Atividades[[#This Row],[INÍCIO]]</f>
        <v>2</v>
      </c>
      <c r="G35" s="49"/>
    </row>
    <row r="36" spans="2:7" ht="12.75" x14ac:dyDescent="0.2">
      <c r="B36" s="51">
        <f>N(B35)+1</f>
        <v>10</v>
      </c>
      <c r="C36" s="49" t="s">
        <v>185</v>
      </c>
      <c r="D36" s="65">
        <f>D35+10</f>
        <v>20</v>
      </c>
      <c r="E36" s="65">
        <f>Atividades[[#This Row],[INÍCIO]]+2</f>
        <v>22</v>
      </c>
      <c r="F36" s="64">
        <f>Atividades[[#This Row],[TÉRMINO]]-Atividades[[#This Row],[INÍCIO]]</f>
        <v>2</v>
      </c>
      <c r="G36" s="49"/>
    </row>
    <row r="37" spans="2:7" ht="12.75" x14ac:dyDescent="0.2">
      <c r="B37" s="51">
        <f>N(B36)+1</f>
        <v>11</v>
      </c>
      <c r="C37" s="49" t="s">
        <v>184</v>
      </c>
      <c r="D37" s="65">
        <f>D36+10</f>
        <v>30</v>
      </c>
      <c r="E37" s="65">
        <f>Atividades[[#This Row],[INÍCIO]]+2</f>
        <v>32</v>
      </c>
      <c r="F37" s="64">
        <f>Atividades[[#This Row],[TÉRMINO]]-Atividades[[#This Row],[INÍCIO]]</f>
        <v>2</v>
      </c>
      <c r="G37" s="49"/>
    </row>
    <row r="38" spans="2:7" ht="12.75" x14ac:dyDescent="0.2">
      <c r="B38" s="51">
        <f>N(B37)+1</f>
        <v>12</v>
      </c>
      <c r="C38" s="49" t="s">
        <v>183</v>
      </c>
      <c r="D38" s="65">
        <v>41562</v>
      </c>
      <c r="E38" s="65"/>
      <c r="F38" s="64"/>
      <c r="G38" s="4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arra de Rolagem">
              <controlPr defaultSize="0" autoPict="0" altText="Click the scroll bar to modify the project time frame shown on the Timeline Chart or enter the start date for the display of project activities in cell D20.">
                <anchor moveWithCells="1">
                  <from>
                    <xdr:col>4</xdr:col>
                    <xdr:colOff>47625</xdr:colOff>
                    <xdr:row>18</xdr:row>
                    <xdr:rowOff>209550</xdr:rowOff>
                  </from>
                  <to>
                    <xdr:col>6</xdr:col>
                    <xdr:colOff>2562225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Detalhamento</vt:lpstr>
      <vt:lpstr>TD Detalhado</vt:lpstr>
      <vt:lpstr>TD Material e M. de Obra</vt:lpstr>
      <vt:lpstr>TD Gasto Mensal</vt:lpstr>
      <vt:lpstr>TD por Pedido</vt:lpstr>
      <vt:lpstr>TD Vencimentos</vt:lpstr>
      <vt:lpstr>TD Resumo e QTD Mensal</vt:lpstr>
      <vt:lpstr>TD Resumo</vt:lpstr>
      <vt:lpstr>Cronograma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Bosque Brasil Gestao de Custos</dc:title>
  <dc:creator>asfpacheco@gmail.com</dc:creator>
  <cp:keywords>Custos</cp:keywords>
  <cp:lastModifiedBy>Sergio Pacheco</cp:lastModifiedBy>
  <cp:lastPrinted>2015-04-03T21:16:28Z</cp:lastPrinted>
  <dcterms:created xsi:type="dcterms:W3CDTF">2012-06-24T15:14:58Z</dcterms:created>
  <dcterms:modified xsi:type="dcterms:W3CDTF">2017-06-02T19:10:33Z</dcterms:modified>
  <cp:category>Construcao</cp:category>
</cp:coreProperties>
</file>