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C8F4F3CB-5E23-4698-B6F2-E4AAE3F35396}" xr6:coauthVersionLast="47" xr6:coauthVersionMax="47" xr10:uidLastSave="{00000000-0000-0000-0000-000000000000}"/>
  <bookViews>
    <workbookView xWindow="-120" yWindow="-120" windowWidth="20730" windowHeight="11160" tabRatio="602" firstSheet="1" activeTab="5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35" r:id="rId6"/>
    <sheet name="JULHO" sheetId="36" r:id="rId7"/>
    <sheet name="PRODUTOS" sheetId="5" r:id="rId8"/>
    <sheet name="PACOTES" sheetId="7" r:id="rId9"/>
    <sheet name="VALES" sheetId="4" r:id="rId10"/>
    <sheet name="MATRIZ" sheetId="3" r:id="rId11"/>
    <sheet name="JOAO" sheetId="31" r:id="rId12"/>
    <sheet name="NOVIN" sheetId="32" r:id="rId13"/>
    <sheet name="RUBAO" sheetId="33" r:id="rId14"/>
    <sheet name="ANDRADE" sheetId="34" r:id="rId15"/>
  </sheets>
  <definedNames>
    <definedName name="_xlnm._FilterDatabase" localSheetId="3" hidden="1">ABRIL!$B$19:$M$33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35" l="1"/>
  <c r="R50" i="35"/>
  <c r="Q50" i="35"/>
  <c r="P50" i="35"/>
  <c r="R33" i="35"/>
  <c r="Q33" i="35"/>
  <c r="P33" i="35"/>
  <c r="T531" i="36"/>
  <c r="D531" i="36"/>
  <c r="M530" i="36"/>
  <c r="M531" i="36" s="1"/>
  <c r="J530" i="36"/>
  <c r="J531" i="36" s="1"/>
  <c r="G530" i="36"/>
  <c r="G531" i="36" s="1"/>
  <c r="D530" i="36"/>
  <c r="O529" i="36"/>
  <c r="O528" i="36"/>
  <c r="O527" i="36"/>
  <c r="O526" i="36"/>
  <c r="O525" i="36"/>
  <c r="O524" i="36"/>
  <c r="O523" i="36"/>
  <c r="O522" i="36"/>
  <c r="O521" i="36"/>
  <c r="O520" i="36"/>
  <c r="O519" i="36"/>
  <c r="O518" i="36"/>
  <c r="O530" i="36" s="1"/>
  <c r="O531" i="36" s="1"/>
  <c r="S514" i="36"/>
  <c r="R514" i="36"/>
  <c r="Q514" i="36"/>
  <c r="P514" i="36"/>
  <c r="T514" i="36" s="1"/>
  <c r="M514" i="36"/>
  <c r="M513" i="36"/>
  <c r="J513" i="36"/>
  <c r="J514" i="36" s="1"/>
  <c r="G513" i="36"/>
  <c r="G514" i="36" s="1"/>
  <c r="D513" i="36"/>
  <c r="D514" i="36" s="1"/>
  <c r="O512" i="36"/>
  <c r="O511" i="36"/>
  <c r="O510" i="36"/>
  <c r="O509" i="36"/>
  <c r="O508" i="36"/>
  <c r="O507" i="36"/>
  <c r="O506" i="36"/>
  <c r="O505" i="36"/>
  <c r="O504" i="36"/>
  <c r="O503" i="36"/>
  <c r="O502" i="36"/>
  <c r="O501" i="36"/>
  <c r="O513" i="36" s="1"/>
  <c r="O514" i="36" s="1"/>
  <c r="R497" i="36"/>
  <c r="Q497" i="36"/>
  <c r="P497" i="36"/>
  <c r="T497" i="36" s="1"/>
  <c r="G497" i="36"/>
  <c r="M496" i="36"/>
  <c r="M497" i="36" s="1"/>
  <c r="J496" i="36"/>
  <c r="J497" i="36" s="1"/>
  <c r="G496" i="36"/>
  <c r="D496" i="36"/>
  <c r="D497" i="36" s="1"/>
  <c r="O495" i="36"/>
  <c r="O494" i="36"/>
  <c r="O493" i="36"/>
  <c r="O492" i="36"/>
  <c r="O491" i="36"/>
  <c r="O490" i="36"/>
  <c r="O489" i="36"/>
  <c r="O488" i="36"/>
  <c r="O487" i="36"/>
  <c r="O486" i="36"/>
  <c r="O485" i="36"/>
  <c r="O484" i="36"/>
  <c r="O496" i="36" s="1"/>
  <c r="O497" i="36" s="1"/>
  <c r="S480" i="36"/>
  <c r="R480" i="36"/>
  <c r="Q480" i="36"/>
  <c r="P480" i="36"/>
  <c r="T480" i="36" s="1"/>
  <c r="D480" i="36"/>
  <c r="M479" i="36"/>
  <c r="M480" i="36" s="1"/>
  <c r="J479" i="36"/>
  <c r="J480" i="36" s="1"/>
  <c r="G479" i="36"/>
  <c r="G480" i="36" s="1"/>
  <c r="D479" i="36"/>
  <c r="O478" i="36"/>
  <c r="O477" i="36"/>
  <c r="O476" i="36"/>
  <c r="O475" i="36"/>
  <c r="O474" i="36"/>
  <c r="O473" i="36"/>
  <c r="O472" i="36"/>
  <c r="O471" i="36"/>
  <c r="O470" i="36"/>
  <c r="O469" i="36"/>
  <c r="O468" i="36"/>
  <c r="O467" i="36"/>
  <c r="O479" i="36" s="1"/>
  <c r="O480" i="36" s="1"/>
  <c r="T463" i="36"/>
  <c r="M463" i="36"/>
  <c r="M462" i="36"/>
  <c r="J462" i="36"/>
  <c r="J463" i="36" s="1"/>
  <c r="G462" i="36"/>
  <c r="G463" i="36" s="1"/>
  <c r="D462" i="36"/>
  <c r="D463" i="36" s="1"/>
  <c r="O461" i="36"/>
  <c r="O460" i="36"/>
  <c r="O459" i="36"/>
  <c r="O458" i="36"/>
  <c r="O457" i="36"/>
  <c r="O456" i="36"/>
  <c r="O455" i="36"/>
  <c r="O454" i="36"/>
  <c r="O453" i="36"/>
  <c r="O452" i="36"/>
  <c r="O451" i="36"/>
  <c r="O450" i="36"/>
  <c r="O462" i="36" s="1"/>
  <c r="O463" i="36" s="1"/>
  <c r="S446" i="36"/>
  <c r="R446" i="36"/>
  <c r="Q446" i="36"/>
  <c r="P446" i="36"/>
  <c r="T446" i="36" s="1"/>
  <c r="J446" i="36"/>
  <c r="G446" i="36"/>
  <c r="M445" i="36"/>
  <c r="M446" i="36" s="1"/>
  <c r="J445" i="36"/>
  <c r="G445" i="36"/>
  <c r="D445" i="36"/>
  <c r="D446" i="36" s="1"/>
  <c r="O444" i="36"/>
  <c r="O443" i="36"/>
  <c r="O442" i="36"/>
  <c r="O441" i="36"/>
  <c r="O440" i="36"/>
  <c r="O439" i="36"/>
  <c r="O438" i="36"/>
  <c r="O437" i="36"/>
  <c r="O436" i="36"/>
  <c r="O435" i="36"/>
  <c r="O434" i="36"/>
  <c r="O433" i="36"/>
  <c r="O445" i="36" s="1"/>
  <c r="O446" i="36" s="1"/>
  <c r="T429" i="36"/>
  <c r="R429" i="36"/>
  <c r="Q429" i="36"/>
  <c r="P429" i="36"/>
  <c r="M429" i="36"/>
  <c r="D429" i="36"/>
  <c r="M428" i="36"/>
  <c r="J428" i="36"/>
  <c r="J429" i="36" s="1"/>
  <c r="G428" i="36"/>
  <c r="G429" i="36" s="1"/>
  <c r="D428" i="36"/>
  <c r="O427" i="36"/>
  <c r="O426" i="36"/>
  <c r="O425" i="36"/>
  <c r="O424" i="36"/>
  <c r="O423" i="36"/>
  <c r="O422" i="36"/>
  <c r="O421" i="36"/>
  <c r="O420" i="36"/>
  <c r="O419" i="36"/>
  <c r="O418" i="36"/>
  <c r="O417" i="36"/>
  <c r="O416" i="36"/>
  <c r="O428" i="36" s="1"/>
  <c r="O429" i="36" s="1"/>
  <c r="R412" i="36"/>
  <c r="Q412" i="36"/>
  <c r="P412" i="36"/>
  <c r="T412" i="36" s="1"/>
  <c r="J412" i="36"/>
  <c r="G412" i="36"/>
  <c r="M411" i="36"/>
  <c r="M412" i="36" s="1"/>
  <c r="J411" i="36"/>
  <c r="G411" i="36"/>
  <c r="D411" i="36"/>
  <c r="D412" i="36" s="1"/>
  <c r="O410" i="36"/>
  <c r="O409" i="36"/>
  <c r="O408" i="36"/>
  <c r="O407" i="36"/>
  <c r="O406" i="36"/>
  <c r="O405" i="36"/>
  <c r="O404" i="36"/>
  <c r="O403" i="36"/>
  <c r="O402" i="36"/>
  <c r="O401" i="36"/>
  <c r="O400" i="36"/>
  <c r="O399" i="36"/>
  <c r="O411" i="36" s="1"/>
  <c r="O412" i="36" s="1"/>
  <c r="T395" i="36"/>
  <c r="R395" i="36"/>
  <c r="Q395" i="36"/>
  <c r="P395" i="36"/>
  <c r="M395" i="36"/>
  <c r="D395" i="36"/>
  <c r="M394" i="36"/>
  <c r="J394" i="36"/>
  <c r="J395" i="36" s="1"/>
  <c r="G394" i="36"/>
  <c r="G395" i="36" s="1"/>
  <c r="D394" i="36"/>
  <c r="O393" i="36"/>
  <c r="O392" i="36"/>
  <c r="O391" i="36"/>
  <c r="O390" i="36"/>
  <c r="O389" i="36"/>
  <c r="O388" i="36"/>
  <c r="O387" i="36"/>
  <c r="O386" i="36"/>
  <c r="O385" i="36"/>
  <c r="O384" i="36"/>
  <c r="O383" i="36"/>
  <c r="O382" i="36"/>
  <c r="O394" i="36" s="1"/>
  <c r="O395" i="36" s="1"/>
  <c r="S378" i="36"/>
  <c r="R378" i="36"/>
  <c r="Q378" i="36"/>
  <c r="P378" i="36"/>
  <c r="T378" i="36" s="1"/>
  <c r="M378" i="36"/>
  <c r="M377" i="36"/>
  <c r="J377" i="36"/>
  <c r="J378" i="36" s="1"/>
  <c r="G377" i="36"/>
  <c r="G378" i="36" s="1"/>
  <c r="D377" i="36"/>
  <c r="D378" i="36" s="1"/>
  <c r="O376" i="36"/>
  <c r="O375" i="36"/>
  <c r="O374" i="36"/>
  <c r="O373" i="36"/>
  <c r="O372" i="36"/>
  <c r="O371" i="36"/>
  <c r="O370" i="36"/>
  <c r="O369" i="36"/>
  <c r="O368" i="36"/>
  <c r="O367" i="36"/>
  <c r="O366" i="36"/>
  <c r="O365" i="36"/>
  <c r="O377" i="36" s="1"/>
  <c r="O378" i="36" s="1"/>
  <c r="S361" i="36"/>
  <c r="R361" i="36"/>
  <c r="Q361" i="36"/>
  <c r="P361" i="36"/>
  <c r="T361" i="36" s="1"/>
  <c r="J361" i="36"/>
  <c r="M360" i="36"/>
  <c r="M361" i="36" s="1"/>
  <c r="J360" i="36"/>
  <c r="G360" i="36"/>
  <c r="G361" i="36" s="1"/>
  <c r="D360" i="36"/>
  <c r="D361" i="36" s="1"/>
  <c r="O359" i="36"/>
  <c r="O358" i="36"/>
  <c r="O357" i="36"/>
  <c r="O356" i="36"/>
  <c r="O355" i="36"/>
  <c r="O354" i="36"/>
  <c r="O353" i="36"/>
  <c r="O352" i="36"/>
  <c r="O351" i="36"/>
  <c r="O350" i="36"/>
  <c r="O349" i="36"/>
  <c r="O348" i="36"/>
  <c r="O360" i="36" s="1"/>
  <c r="O361" i="36" s="1"/>
  <c r="S344" i="36"/>
  <c r="R344" i="36"/>
  <c r="Q344" i="36"/>
  <c r="P344" i="36"/>
  <c r="T344" i="36" s="1"/>
  <c r="G344" i="36"/>
  <c r="M343" i="36"/>
  <c r="M344" i="36" s="1"/>
  <c r="J343" i="36"/>
  <c r="J344" i="36" s="1"/>
  <c r="G343" i="36"/>
  <c r="D343" i="36"/>
  <c r="D344" i="36" s="1"/>
  <c r="O342" i="36"/>
  <c r="O341" i="36"/>
  <c r="O340" i="36"/>
  <c r="O339" i="36"/>
  <c r="O338" i="36"/>
  <c r="O337" i="36"/>
  <c r="O336" i="36"/>
  <c r="O335" i="36"/>
  <c r="O334" i="36"/>
  <c r="O333" i="36"/>
  <c r="O332" i="36"/>
  <c r="O331" i="36"/>
  <c r="O343" i="36" s="1"/>
  <c r="O344" i="36" s="1"/>
  <c r="R327" i="36"/>
  <c r="T327" i="36" s="1"/>
  <c r="Q327" i="36"/>
  <c r="P327" i="36"/>
  <c r="M327" i="36"/>
  <c r="M326" i="36"/>
  <c r="J326" i="36"/>
  <c r="J327" i="36" s="1"/>
  <c r="G326" i="36"/>
  <c r="G327" i="36" s="1"/>
  <c r="D326" i="36"/>
  <c r="D327" i="36" s="1"/>
  <c r="O325" i="36"/>
  <c r="O324" i="36"/>
  <c r="O323" i="36"/>
  <c r="O322" i="36"/>
  <c r="O321" i="36"/>
  <c r="O320" i="36"/>
  <c r="O319" i="36"/>
  <c r="O318" i="36"/>
  <c r="O317" i="36"/>
  <c r="O316" i="36"/>
  <c r="O315" i="36"/>
  <c r="O314" i="36"/>
  <c r="O326" i="36" s="1"/>
  <c r="O327" i="36" s="1"/>
  <c r="R310" i="36"/>
  <c r="Q310" i="36"/>
  <c r="P310" i="36"/>
  <c r="T310" i="36" s="1"/>
  <c r="G310" i="36"/>
  <c r="M309" i="36"/>
  <c r="M310" i="36" s="1"/>
  <c r="J309" i="36"/>
  <c r="J310" i="36" s="1"/>
  <c r="G309" i="36"/>
  <c r="D309" i="36"/>
  <c r="D310" i="36" s="1"/>
  <c r="O308" i="36"/>
  <c r="O307" i="36"/>
  <c r="O306" i="36"/>
  <c r="O305" i="36"/>
  <c r="O304" i="36"/>
  <c r="O303" i="36"/>
  <c r="O302" i="36"/>
  <c r="O301" i="36"/>
  <c r="O300" i="36"/>
  <c r="O299" i="36"/>
  <c r="O298" i="36"/>
  <c r="O297" i="36"/>
  <c r="O309" i="36" s="1"/>
  <c r="O310" i="36" s="1"/>
  <c r="R293" i="36"/>
  <c r="R539" i="36" s="1"/>
  <c r="Q293" i="36"/>
  <c r="P293" i="36"/>
  <c r="M293" i="36"/>
  <c r="M292" i="36"/>
  <c r="J292" i="36"/>
  <c r="J293" i="36" s="1"/>
  <c r="G292" i="36"/>
  <c r="G293" i="36" s="1"/>
  <c r="D292" i="36"/>
  <c r="D538" i="36" s="1"/>
  <c r="O291" i="36"/>
  <c r="O290" i="36"/>
  <c r="O289" i="36"/>
  <c r="O288" i="36"/>
  <c r="O287" i="36"/>
  <c r="O286" i="36"/>
  <c r="O285" i="36"/>
  <c r="O284" i="36"/>
  <c r="O283" i="36"/>
  <c r="O282" i="36"/>
  <c r="O281" i="36"/>
  <c r="O280" i="36"/>
  <c r="O292" i="36" s="1"/>
  <c r="O293" i="36" s="1"/>
  <c r="S276" i="36"/>
  <c r="S539" i="36" s="1"/>
  <c r="R276" i="36"/>
  <c r="Q276" i="36"/>
  <c r="Q539" i="36" s="1"/>
  <c r="P276" i="36"/>
  <c r="T276" i="36" s="1"/>
  <c r="J276" i="36"/>
  <c r="G276" i="36"/>
  <c r="M275" i="36"/>
  <c r="M538" i="36" s="1"/>
  <c r="M539" i="36" s="1"/>
  <c r="J275" i="36"/>
  <c r="J538" i="36" s="1"/>
  <c r="J539" i="36" s="1"/>
  <c r="G275" i="36"/>
  <c r="G538" i="36" s="1"/>
  <c r="G539" i="36" s="1"/>
  <c r="D275" i="36"/>
  <c r="D276" i="36" s="1"/>
  <c r="O274" i="36"/>
  <c r="O273" i="36"/>
  <c r="O272" i="36"/>
  <c r="O271" i="36"/>
  <c r="O270" i="36"/>
  <c r="O269" i="36"/>
  <c r="O268" i="36"/>
  <c r="O267" i="36"/>
  <c r="O266" i="36"/>
  <c r="O265" i="36"/>
  <c r="O264" i="36"/>
  <c r="O263" i="36"/>
  <c r="O275" i="36" s="1"/>
  <c r="O276" i="36" s="1"/>
  <c r="S259" i="36"/>
  <c r="R259" i="36"/>
  <c r="Q259" i="36"/>
  <c r="P259" i="36"/>
  <c r="T259" i="36" s="1"/>
  <c r="G259" i="36"/>
  <c r="M258" i="36"/>
  <c r="M259" i="36" s="1"/>
  <c r="J258" i="36"/>
  <c r="J259" i="36" s="1"/>
  <c r="G258" i="36"/>
  <c r="D258" i="36"/>
  <c r="D259" i="36" s="1"/>
  <c r="O257" i="36"/>
  <c r="O256" i="36"/>
  <c r="O255" i="36"/>
  <c r="O254" i="36"/>
  <c r="O253" i="36"/>
  <c r="O252" i="36"/>
  <c r="O251" i="36"/>
  <c r="O250" i="36"/>
  <c r="O249" i="36"/>
  <c r="O248" i="36"/>
  <c r="O247" i="36"/>
  <c r="O246" i="36"/>
  <c r="O258" i="36" s="1"/>
  <c r="O259" i="36" s="1"/>
  <c r="R242" i="36"/>
  <c r="T242" i="36" s="1"/>
  <c r="Q242" i="36"/>
  <c r="P242" i="36"/>
  <c r="M242" i="36"/>
  <c r="M241" i="36"/>
  <c r="J241" i="36"/>
  <c r="J242" i="36" s="1"/>
  <c r="G241" i="36"/>
  <c r="G242" i="36" s="1"/>
  <c r="D241" i="36"/>
  <c r="D242" i="36" s="1"/>
  <c r="O240" i="36"/>
  <c r="O239" i="36"/>
  <c r="O238" i="36"/>
  <c r="O237" i="36"/>
  <c r="O236" i="36"/>
  <c r="O235" i="36"/>
  <c r="O234" i="36"/>
  <c r="O233" i="36"/>
  <c r="O232" i="36"/>
  <c r="O231" i="36"/>
  <c r="O230" i="36"/>
  <c r="O229" i="36"/>
  <c r="O241" i="36" s="1"/>
  <c r="O242" i="36" s="1"/>
  <c r="S225" i="36"/>
  <c r="R225" i="36"/>
  <c r="Q225" i="36"/>
  <c r="P225" i="36"/>
  <c r="T225" i="36" s="1"/>
  <c r="J225" i="36"/>
  <c r="M224" i="36"/>
  <c r="M225" i="36" s="1"/>
  <c r="J224" i="36"/>
  <c r="G224" i="36"/>
  <c r="G225" i="36" s="1"/>
  <c r="D224" i="36"/>
  <c r="D225" i="36" s="1"/>
  <c r="O223" i="36"/>
  <c r="O222" i="36"/>
  <c r="O221" i="36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24" i="36" s="1"/>
  <c r="O225" i="36" s="1"/>
  <c r="S205" i="36"/>
  <c r="R205" i="36"/>
  <c r="Q205" i="36"/>
  <c r="P205" i="36"/>
  <c r="T205" i="36" s="1"/>
  <c r="D205" i="36"/>
  <c r="M204" i="36"/>
  <c r="M205" i="36" s="1"/>
  <c r="J204" i="36"/>
  <c r="J205" i="36" s="1"/>
  <c r="G204" i="36"/>
  <c r="G205" i="36" s="1"/>
  <c r="D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204" i="36" s="1"/>
  <c r="O205" i="36" s="1"/>
  <c r="S188" i="36"/>
  <c r="R188" i="36"/>
  <c r="Q188" i="36"/>
  <c r="P188" i="36"/>
  <c r="T188" i="36" s="1"/>
  <c r="M188" i="36"/>
  <c r="M187" i="36"/>
  <c r="J187" i="36"/>
  <c r="J188" i="36" s="1"/>
  <c r="G187" i="36"/>
  <c r="G188" i="36" s="1"/>
  <c r="D187" i="36"/>
  <c r="D188" i="36" s="1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87" i="36" s="1"/>
  <c r="O188" i="36" s="1"/>
  <c r="R171" i="36"/>
  <c r="Q171" i="36"/>
  <c r="P171" i="36"/>
  <c r="T171" i="36" s="1"/>
  <c r="G171" i="36"/>
  <c r="M170" i="36"/>
  <c r="M171" i="36" s="1"/>
  <c r="J170" i="36"/>
  <c r="J171" i="36" s="1"/>
  <c r="G170" i="36"/>
  <c r="D170" i="36"/>
  <c r="D171" i="36" s="1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70" i="36" s="1"/>
  <c r="O171" i="36" s="1"/>
  <c r="R154" i="36"/>
  <c r="T154" i="36" s="1"/>
  <c r="Q154" i="36"/>
  <c r="P154" i="36"/>
  <c r="M154" i="36"/>
  <c r="M153" i="36"/>
  <c r="J153" i="36"/>
  <c r="J154" i="36" s="1"/>
  <c r="G153" i="36"/>
  <c r="G154" i="36" s="1"/>
  <c r="D153" i="36"/>
  <c r="D154" i="36" s="1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53" i="36" s="1"/>
  <c r="O154" i="36" s="1"/>
  <c r="O140" i="36"/>
  <c r="O139" i="36"/>
  <c r="S135" i="36"/>
  <c r="R135" i="36"/>
  <c r="Q135" i="36"/>
  <c r="P135" i="36"/>
  <c r="T135" i="36" s="1"/>
  <c r="D135" i="36"/>
  <c r="M134" i="36"/>
  <c r="M135" i="36" s="1"/>
  <c r="J134" i="36"/>
  <c r="J135" i="36" s="1"/>
  <c r="G134" i="36"/>
  <c r="G135" i="36" s="1"/>
  <c r="D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34" i="36" s="1"/>
  <c r="O135" i="36" s="1"/>
  <c r="S118" i="36"/>
  <c r="R118" i="36"/>
  <c r="Q118" i="36"/>
  <c r="P118" i="36"/>
  <c r="T118" i="36" s="1"/>
  <c r="M118" i="36"/>
  <c r="M117" i="36"/>
  <c r="J117" i="36"/>
  <c r="J118" i="36" s="1"/>
  <c r="G117" i="36"/>
  <c r="G118" i="36" s="1"/>
  <c r="D117" i="36"/>
  <c r="D118" i="36" s="1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17" i="36" s="1"/>
  <c r="O118" i="36" s="1"/>
  <c r="R101" i="36"/>
  <c r="Q101" i="36"/>
  <c r="P101" i="36"/>
  <c r="T101" i="36" s="1"/>
  <c r="G101" i="36"/>
  <c r="M100" i="36"/>
  <c r="M101" i="36" s="1"/>
  <c r="J100" i="36"/>
  <c r="J101" i="36" s="1"/>
  <c r="G100" i="36"/>
  <c r="D100" i="36"/>
  <c r="D101" i="36" s="1"/>
  <c r="O99" i="36"/>
  <c r="O98" i="36"/>
  <c r="O97" i="36"/>
  <c r="O96" i="36"/>
  <c r="O95" i="36"/>
  <c r="O94" i="36"/>
  <c r="O93" i="36"/>
  <c r="O92" i="36"/>
  <c r="O91" i="36"/>
  <c r="O90" i="36"/>
  <c r="O89" i="36"/>
  <c r="O88" i="36"/>
  <c r="O100" i="36" s="1"/>
  <c r="O101" i="36" s="1"/>
  <c r="R84" i="36"/>
  <c r="T84" i="36" s="1"/>
  <c r="Q84" i="36"/>
  <c r="P84" i="36"/>
  <c r="M84" i="36"/>
  <c r="M83" i="36"/>
  <c r="J83" i="36"/>
  <c r="J84" i="36" s="1"/>
  <c r="G83" i="36"/>
  <c r="G84" i="36" s="1"/>
  <c r="D83" i="36"/>
  <c r="D84" i="36" s="1"/>
  <c r="O82" i="36"/>
  <c r="O81" i="36"/>
  <c r="O80" i="36"/>
  <c r="O79" i="36"/>
  <c r="O78" i="36"/>
  <c r="O77" i="36"/>
  <c r="O76" i="36"/>
  <c r="O75" i="36"/>
  <c r="O74" i="36"/>
  <c r="O73" i="36"/>
  <c r="O72" i="36"/>
  <c r="O71" i="36"/>
  <c r="O83" i="36" s="1"/>
  <c r="O84" i="36" s="1"/>
  <c r="S67" i="36"/>
  <c r="R67" i="36"/>
  <c r="Q67" i="36"/>
  <c r="P67" i="36"/>
  <c r="T67" i="36" s="1"/>
  <c r="J67" i="36"/>
  <c r="G67" i="36"/>
  <c r="M66" i="36"/>
  <c r="M67" i="36" s="1"/>
  <c r="J66" i="36"/>
  <c r="G66" i="36"/>
  <c r="D66" i="36"/>
  <c r="D67" i="36" s="1"/>
  <c r="O65" i="36"/>
  <c r="O64" i="36"/>
  <c r="O63" i="36"/>
  <c r="O62" i="36"/>
  <c r="O61" i="36"/>
  <c r="O60" i="36"/>
  <c r="O59" i="36"/>
  <c r="O58" i="36"/>
  <c r="O57" i="36"/>
  <c r="O56" i="36"/>
  <c r="O55" i="36"/>
  <c r="O54" i="36"/>
  <c r="O66" i="36" s="1"/>
  <c r="O67" i="36" s="1"/>
  <c r="S50" i="36"/>
  <c r="R50" i="36"/>
  <c r="Q50" i="36"/>
  <c r="P50" i="36"/>
  <c r="G50" i="36"/>
  <c r="M49" i="36"/>
  <c r="M50" i="36" s="1"/>
  <c r="J49" i="36"/>
  <c r="J50" i="36" s="1"/>
  <c r="G49" i="36"/>
  <c r="D49" i="36"/>
  <c r="D50" i="36" s="1"/>
  <c r="O48" i="36"/>
  <c r="O47" i="36"/>
  <c r="O46" i="36"/>
  <c r="O45" i="36"/>
  <c r="O44" i="36"/>
  <c r="O43" i="36"/>
  <c r="O42" i="36"/>
  <c r="O41" i="36"/>
  <c r="O40" i="36"/>
  <c r="O39" i="36"/>
  <c r="O38" i="36"/>
  <c r="O37" i="36"/>
  <c r="O49" i="36" s="1"/>
  <c r="O50" i="36" s="1"/>
  <c r="S33" i="36"/>
  <c r="S536" i="36" s="1"/>
  <c r="S542" i="36" s="1"/>
  <c r="R33" i="36"/>
  <c r="Q33" i="36"/>
  <c r="P33" i="36"/>
  <c r="T33" i="36" s="1"/>
  <c r="D33" i="36"/>
  <c r="M32" i="36"/>
  <c r="M33" i="36" s="1"/>
  <c r="J32" i="36"/>
  <c r="J33" i="36" s="1"/>
  <c r="G32" i="36"/>
  <c r="G33" i="36" s="1"/>
  <c r="D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32" i="36" s="1"/>
  <c r="O33" i="36" s="1"/>
  <c r="R16" i="36"/>
  <c r="R536" i="36" s="1"/>
  <c r="R542" i="36" s="1"/>
  <c r="Q16" i="36"/>
  <c r="Q536" i="36" s="1"/>
  <c r="Q542" i="36" s="1"/>
  <c r="P16" i="36"/>
  <c r="T16" i="36" s="1"/>
  <c r="J16" i="36"/>
  <c r="G16" i="36"/>
  <c r="M15" i="36"/>
  <c r="M535" i="36" s="1"/>
  <c r="J15" i="36"/>
  <c r="G15" i="36"/>
  <c r="G535" i="36" s="1"/>
  <c r="D15" i="36"/>
  <c r="D535" i="36" s="1"/>
  <c r="O14" i="36"/>
  <c r="O13" i="36"/>
  <c r="O12" i="36"/>
  <c r="O11" i="36"/>
  <c r="O10" i="36"/>
  <c r="O9" i="36"/>
  <c r="O8" i="36"/>
  <c r="O7" i="36"/>
  <c r="O6" i="36"/>
  <c r="O5" i="36"/>
  <c r="O4" i="36"/>
  <c r="O3" i="36"/>
  <c r="T531" i="25"/>
  <c r="R531" i="25"/>
  <c r="Q531" i="25"/>
  <c r="P531" i="25"/>
  <c r="T514" i="25"/>
  <c r="S514" i="25"/>
  <c r="R514" i="25"/>
  <c r="Q514" i="25"/>
  <c r="P514" i="25"/>
  <c r="T531" i="35"/>
  <c r="J531" i="35"/>
  <c r="D531" i="35"/>
  <c r="M530" i="35"/>
  <c r="M531" i="35" s="1"/>
  <c r="J530" i="35"/>
  <c r="G530" i="35"/>
  <c r="G531" i="35" s="1"/>
  <c r="D530" i="35"/>
  <c r="O529" i="35"/>
  <c r="O528" i="35"/>
  <c r="O527" i="35"/>
  <c r="O526" i="35"/>
  <c r="O525" i="35"/>
  <c r="O524" i="35"/>
  <c r="O523" i="35"/>
  <c r="O522" i="35"/>
  <c r="O521" i="35"/>
  <c r="O520" i="35"/>
  <c r="O519" i="35"/>
  <c r="O518" i="35"/>
  <c r="S514" i="35"/>
  <c r="R514" i="35"/>
  <c r="Q514" i="35"/>
  <c r="P514" i="35"/>
  <c r="M514" i="35"/>
  <c r="G514" i="35"/>
  <c r="M513" i="35"/>
  <c r="J513" i="35"/>
  <c r="J514" i="35" s="1"/>
  <c r="G513" i="35"/>
  <c r="D513" i="35"/>
  <c r="D514" i="35" s="1"/>
  <c r="O512" i="35"/>
  <c r="O511" i="35"/>
  <c r="O510" i="35"/>
  <c r="O509" i="35"/>
  <c r="O508" i="35"/>
  <c r="O507" i="35"/>
  <c r="O506" i="35"/>
  <c r="O505" i="35"/>
  <c r="O504" i="35"/>
  <c r="O503" i="35"/>
  <c r="O502" i="35"/>
  <c r="O501" i="35"/>
  <c r="O513" i="35" s="1"/>
  <c r="O514" i="35" s="1"/>
  <c r="R497" i="35"/>
  <c r="Q497" i="35"/>
  <c r="P497" i="35"/>
  <c r="M497" i="35"/>
  <c r="M496" i="35"/>
  <c r="J496" i="35"/>
  <c r="J497" i="35" s="1"/>
  <c r="G496" i="35"/>
  <c r="G497" i="35" s="1"/>
  <c r="D496" i="35"/>
  <c r="D497" i="35" s="1"/>
  <c r="O495" i="35"/>
  <c r="O494" i="35"/>
  <c r="O493" i="35"/>
  <c r="O492" i="35"/>
  <c r="O491" i="35"/>
  <c r="O490" i="35"/>
  <c r="O489" i="35"/>
  <c r="O488" i="35"/>
  <c r="O487" i="35"/>
  <c r="O486" i="35"/>
  <c r="O485" i="35"/>
  <c r="O484" i="35"/>
  <c r="S480" i="35"/>
  <c r="R480" i="35"/>
  <c r="Q480" i="35"/>
  <c r="P480" i="35"/>
  <c r="M479" i="35"/>
  <c r="M480" i="35" s="1"/>
  <c r="J479" i="35"/>
  <c r="J480" i="35" s="1"/>
  <c r="G479" i="35"/>
  <c r="G480" i="35" s="1"/>
  <c r="D479" i="35"/>
  <c r="D480" i="35" s="1"/>
  <c r="O478" i="35"/>
  <c r="O477" i="35"/>
  <c r="O476" i="35"/>
  <c r="O475" i="35"/>
  <c r="O474" i="35"/>
  <c r="O473" i="35"/>
  <c r="O472" i="35"/>
  <c r="O471" i="35"/>
  <c r="O470" i="35"/>
  <c r="O469" i="35"/>
  <c r="O468" i="35"/>
  <c r="O467" i="35"/>
  <c r="T463" i="35"/>
  <c r="M463" i="35"/>
  <c r="G463" i="35"/>
  <c r="M462" i="35"/>
  <c r="J462" i="35"/>
  <c r="J463" i="35" s="1"/>
  <c r="G462" i="35"/>
  <c r="D462" i="35"/>
  <c r="D463" i="35" s="1"/>
  <c r="O461" i="35"/>
  <c r="O460" i="35"/>
  <c r="O459" i="35"/>
  <c r="O458" i="35"/>
  <c r="O457" i="35"/>
  <c r="O456" i="35"/>
  <c r="O455" i="35"/>
  <c r="O454" i="35"/>
  <c r="O453" i="35"/>
  <c r="O452" i="35"/>
  <c r="O451" i="35"/>
  <c r="O450" i="35"/>
  <c r="O462" i="35" s="1"/>
  <c r="O463" i="35" s="1"/>
  <c r="S446" i="35"/>
  <c r="R446" i="35"/>
  <c r="Q446" i="35"/>
  <c r="P446" i="35"/>
  <c r="J446" i="35"/>
  <c r="M445" i="35"/>
  <c r="M446" i="35" s="1"/>
  <c r="J445" i="35"/>
  <c r="G445" i="35"/>
  <c r="G446" i="35" s="1"/>
  <c r="D445" i="35"/>
  <c r="D446" i="35" s="1"/>
  <c r="O444" i="35"/>
  <c r="O443" i="35"/>
  <c r="O442" i="35"/>
  <c r="O441" i="35"/>
  <c r="O440" i="35"/>
  <c r="O439" i="35"/>
  <c r="O438" i="35"/>
  <c r="O437" i="35"/>
  <c r="O436" i="35"/>
  <c r="O435" i="35"/>
  <c r="O434" i="35"/>
  <c r="O433" i="35"/>
  <c r="R429" i="35"/>
  <c r="Q429" i="35"/>
  <c r="P429" i="35"/>
  <c r="T429" i="35" s="1"/>
  <c r="M428" i="35"/>
  <c r="M429" i="35" s="1"/>
  <c r="J428" i="35"/>
  <c r="J429" i="35" s="1"/>
  <c r="G428" i="35"/>
  <c r="G429" i="35" s="1"/>
  <c r="D428" i="35"/>
  <c r="D429" i="35" s="1"/>
  <c r="O427" i="35"/>
  <c r="O426" i="35"/>
  <c r="O425" i="35"/>
  <c r="O424" i="35"/>
  <c r="O423" i="35"/>
  <c r="O422" i="35"/>
  <c r="O421" i="35"/>
  <c r="O420" i="35"/>
  <c r="O419" i="35"/>
  <c r="O418" i="35"/>
  <c r="O417" i="35"/>
  <c r="O416" i="35"/>
  <c r="R412" i="35"/>
  <c r="Q412" i="35"/>
  <c r="T412" i="35" s="1"/>
  <c r="P412" i="35"/>
  <c r="M411" i="35"/>
  <c r="M412" i="35" s="1"/>
  <c r="J411" i="35"/>
  <c r="J412" i="35" s="1"/>
  <c r="G411" i="35"/>
  <c r="G412" i="35" s="1"/>
  <c r="D411" i="35"/>
  <c r="D412" i="35" s="1"/>
  <c r="O410" i="35"/>
  <c r="O409" i="35"/>
  <c r="O408" i="35"/>
  <c r="O407" i="35"/>
  <c r="O406" i="35"/>
  <c r="O405" i="35"/>
  <c r="O404" i="35"/>
  <c r="O403" i="35"/>
  <c r="O402" i="35"/>
  <c r="O401" i="35"/>
  <c r="O400" i="35"/>
  <c r="O399" i="35"/>
  <c r="T395" i="35"/>
  <c r="R395" i="35"/>
  <c r="Q395" i="35"/>
  <c r="P395" i="35"/>
  <c r="J395" i="35"/>
  <c r="M394" i="35"/>
  <c r="M395" i="35" s="1"/>
  <c r="J394" i="35"/>
  <c r="G394" i="35"/>
  <c r="G395" i="35" s="1"/>
  <c r="D394" i="35"/>
  <c r="D395" i="35" s="1"/>
  <c r="O393" i="35"/>
  <c r="O392" i="35"/>
  <c r="O391" i="35"/>
  <c r="O390" i="35"/>
  <c r="O389" i="35"/>
  <c r="O388" i="35"/>
  <c r="O387" i="35"/>
  <c r="O386" i="35"/>
  <c r="O385" i="35"/>
  <c r="O384" i="35"/>
  <c r="O383" i="35"/>
  <c r="O382" i="35"/>
  <c r="S378" i="35"/>
  <c r="R378" i="35"/>
  <c r="Q378" i="35"/>
  <c r="P378" i="35"/>
  <c r="G378" i="35"/>
  <c r="M377" i="35"/>
  <c r="M378" i="35" s="1"/>
  <c r="J377" i="35"/>
  <c r="J378" i="35" s="1"/>
  <c r="G377" i="35"/>
  <c r="D377" i="35"/>
  <c r="D378" i="35" s="1"/>
  <c r="O376" i="35"/>
  <c r="O375" i="35"/>
  <c r="O374" i="35"/>
  <c r="O373" i="35"/>
  <c r="O372" i="35"/>
  <c r="O371" i="35"/>
  <c r="O370" i="35"/>
  <c r="O369" i="35"/>
  <c r="O368" i="35"/>
  <c r="O367" i="35"/>
  <c r="O366" i="35"/>
  <c r="O365" i="35"/>
  <c r="S361" i="35"/>
  <c r="R361" i="35"/>
  <c r="Q361" i="35"/>
  <c r="P361" i="35"/>
  <c r="J361" i="35"/>
  <c r="M360" i="35"/>
  <c r="M361" i="35" s="1"/>
  <c r="J360" i="35"/>
  <c r="G360" i="35"/>
  <c r="G361" i="35" s="1"/>
  <c r="D360" i="35"/>
  <c r="D361" i="35" s="1"/>
  <c r="O359" i="35"/>
  <c r="O358" i="35"/>
  <c r="O357" i="35"/>
  <c r="O356" i="35"/>
  <c r="O355" i="35"/>
  <c r="O354" i="35"/>
  <c r="O353" i="35"/>
  <c r="O352" i="35"/>
  <c r="O351" i="35"/>
  <c r="O350" i="35"/>
  <c r="O349" i="35"/>
  <c r="O348" i="35"/>
  <c r="S344" i="35"/>
  <c r="R344" i="35"/>
  <c r="Q344" i="35"/>
  <c r="P344" i="35"/>
  <c r="T344" i="35" s="1"/>
  <c r="M344" i="35"/>
  <c r="G344" i="35"/>
  <c r="M343" i="35"/>
  <c r="J343" i="35"/>
  <c r="J344" i="35" s="1"/>
  <c r="G343" i="35"/>
  <c r="D343" i="35"/>
  <c r="D344" i="35" s="1"/>
  <c r="O342" i="35"/>
  <c r="O341" i="35"/>
  <c r="O340" i="35"/>
  <c r="O339" i="35"/>
  <c r="O338" i="35"/>
  <c r="O337" i="35"/>
  <c r="O336" i="35"/>
  <c r="O335" i="35"/>
  <c r="O334" i="35"/>
  <c r="O333" i="35"/>
  <c r="O332" i="35"/>
  <c r="O331" i="35"/>
  <c r="R327" i="35"/>
  <c r="Q327" i="35"/>
  <c r="P327" i="35"/>
  <c r="G327" i="35"/>
  <c r="M326" i="35"/>
  <c r="M327" i="35" s="1"/>
  <c r="J326" i="35"/>
  <c r="J327" i="35" s="1"/>
  <c r="G326" i="35"/>
  <c r="D326" i="35"/>
  <c r="D327" i="35" s="1"/>
  <c r="O325" i="35"/>
  <c r="O324" i="35"/>
  <c r="O323" i="35"/>
  <c r="O322" i="35"/>
  <c r="O321" i="35"/>
  <c r="O320" i="35"/>
  <c r="O319" i="35"/>
  <c r="O318" i="35"/>
  <c r="O317" i="35"/>
  <c r="O316" i="35"/>
  <c r="O315" i="35"/>
  <c r="O314" i="35"/>
  <c r="O326" i="35" s="1"/>
  <c r="O327" i="35" s="1"/>
  <c r="R310" i="35"/>
  <c r="Q310" i="35"/>
  <c r="P310" i="35"/>
  <c r="T310" i="35" s="1"/>
  <c r="M310" i="35"/>
  <c r="G310" i="35"/>
  <c r="M309" i="35"/>
  <c r="J309" i="35"/>
  <c r="J310" i="35" s="1"/>
  <c r="G309" i="35"/>
  <c r="D309" i="35"/>
  <c r="D310" i="35" s="1"/>
  <c r="O308" i="35"/>
  <c r="O307" i="35"/>
  <c r="O306" i="35"/>
  <c r="O305" i="35"/>
  <c r="O304" i="35"/>
  <c r="O303" i="35"/>
  <c r="O302" i="35"/>
  <c r="O301" i="35"/>
  <c r="O300" i="35"/>
  <c r="O299" i="35"/>
  <c r="O298" i="35"/>
  <c r="O297" i="35"/>
  <c r="O309" i="35" s="1"/>
  <c r="O310" i="35" s="1"/>
  <c r="R293" i="35"/>
  <c r="Q293" i="35"/>
  <c r="P293" i="35"/>
  <c r="G293" i="35"/>
  <c r="M292" i="35"/>
  <c r="M293" i="35" s="1"/>
  <c r="J292" i="35"/>
  <c r="G292" i="35"/>
  <c r="D292" i="35"/>
  <c r="D293" i="35" s="1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S276" i="35"/>
  <c r="R276" i="35"/>
  <c r="Q276" i="35"/>
  <c r="P276" i="35"/>
  <c r="M275" i="35"/>
  <c r="J275" i="35"/>
  <c r="J276" i="35" s="1"/>
  <c r="G275" i="35"/>
  <c r="G276" i="35" s="1"/>
  <c r="D275" i="35"/>
  <c r="D276" i="35" s="1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O275" i="35" s="1"/>
  <c r="O276" i="35" s="1"/>
  <c r="S259" i="35"/>
  <c r="R259" i="35"/>
  <c r="Q259" i="35"/>
  <c r="P259" i="35"/>
  <c r="T259" i="35" s="1"/>
  <c r="M258" i="35"/>
  <c r="M259" i="35" s="1"/>
  <c r="J258" i="35"/>
  <c r="J259" i="35" s="1"/>
  <c r="G258" i="35"/>
  <c r="G259" i="35" s="1"/>
  <c r="D258" i="35"/>
  <c r="D259" i="35" s="1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R242" i="35"/>
  <c r="Q242" i="35"/>
  <c r="P242" i="35"/>
  <c r="M241" i="35"/>
  <c r="M242" i="35" s="1"/>
  <c r="J241" i="35"/>
  <c r="J242" i="35" s="1"/>
  <c r="G241" i="35"/>
  <c r="G242" i="35" s="1"/>
  <c r="D241" i="35"/>
  <c r="D242" i="35" s="1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S225" i="35"/>
  <c r="R225" i="35"/>
  <c r="Q225" i="35"/>
  <c r="P225" i="35"/>
  <c r="J225" i="35"/>
  <c r="D225" i="35"/>
  <c r="M224" i="35"/>
  <c r="M225" i="35" s="1"/>
  <c r="J224" i="35"/>
  <c r="G224" i="35"/>
  <c r="G225" i="35" s="1"/>
  <c r="D224" i="35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24" i="35" s="1"/>
  <c r="O225" i="35" s="1"/>
  <c r="S205" i="35"/>
  <c r="R205" i="35"/>
  <c r="Q205" i="35"/>
  <c r="P205" i="35"/>
  <c r="T205" i="35" s="1"/>
  <c r="M204" i="35"/>
  <c r="M205" i="35" s="1"/>
  <c r="J204" i="35"/>
  <c r="J205" i="35" s="1"/>
  <c r="G204" i="35"/>
  <c r="G205" i="35" s="1"/>
  <c r="D204" i="35"/>
  <c r="D205" i="35" s="1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S188" i="35"/>
  <c r="R188" i="35"/>
  <c r="Q188" i="35"/>
  <c r="P188" i="35"/>
  <c r="G188" i="35"/>
  <c r="M187" i="35"/>
  <c r="M188" i="35" s="1"/>
  <c r="J187" i="35"/>
  <c r="J188" i="35" s="1"/>
  <c r="G187" i="35"/>
  <c r="D187" i="35"/>
  <c r="D188" i="35" s="1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87" i="35" s="1"/>
  <c r="O188" i="35" s="1"/>
  <c r="R171" i="35"/>
  <c r="Q171" i="35"/>
  <c r="P171" i="35"/>
  <c r="M171" i="35"/>
  <c r="M170" i="35"/>
  <c r="J170" i="35"/>
  <c r="J171" i="35" s="1"/>
  <c r="G170" i="35"/>
  <c r="G171" i="35" s="1"/>
  <c r="D170" i="35"/>
  <c r="D171" i="35" s="1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R154" i="35"/>
  <c r="Q154" i="35"/>
  <c r="P154" i="35"/>
  <c r="T154" i="35" s="1"/>
  <c r="G154" i="35"/>
  <c r="M153" i="35"/>
  <c r="M154" i="35" s="1"/>
  <c r="J153" i="35"/>
  <c r="J154" i="35" s="1"/>
  <c r="G153" i="35"/>
  <c r="D153" i="35"/>
  <c r="D154" i="35" s="1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O153" i="35" s="1"/>
  <c r="O154" i="35" s="1"/>
  <c r="S135" i="35"/>
  <c r="R135" i="35"/>
  <c r="Q135" i="35"/>
  <c r="P135" i="35"/>
  <c r="M134" i="35"/>
  <c r="M135" i="35" s="1"/>
  <c r="J134" i="35"/>
  <c r="J135" i="35" s="1"/>
  <c r="G134" i="35"/>
  <c r="G135" i="35" s="1"/>
  <c r="D134" i="35"/>
  <c r="D135" i="35" s="1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S118" i="35"/>
  <c r="R118" i="35"/>
  <c r="Q118" i="35"/>
  <c r="P118" i="35"/>
  <c r="G118" i="35"/>
  <c r="M117" i="35"/>
  <c r="M118" i="35" s="1"/>
  <c r="J117" i="35"/>
  <c r="J118" i="35" s="1"/>
  <c r="G117" i="35"/>
  <c r="D117" i="35"/>
  <c r="D118" i="35" s="1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O117" i="35" s="1"/>
  <c r="O118" i="35" s="1"/>
  <c r="R101" i="35"/>
  <c r="Q101" i="35"/>
  <c r="P101" i="35"/>
  <c r="M101" i="35"/>
  <c r="G101" i="35"/>
  <c r="M100" i="35"/>
  <c r="J100" i="35"/>
  <c r="J101" i="35" s="1"/>
  <c r="G100" i="35"/>
  <c r="D100" i="35"/>
  <c r="D101" i="35" s="1"/>
  <c r="O99" i="35"/>
  <c r="O98" i="35"/>
  <c r="O97" i="35"/>
  <c r="O96" i="35"/>
  <c r="O95" i="35"/>
  <c r="O94" i="35"/>
  <c r="O93" i="35"/>
  <c r="O92" i="35"/>
  <c r="O91" i="35"/>
  <c r="O90" i="35"/>
  <c r="O89" i="35"/>
  <c r="O88" i="35"/>
  <c r="O100" i="35" s="1"/>
  <c r="O101" i="35" s="1"/>
  <c r="R84" i="35"/>
  <c r="Q84" i="35"/>
  <c r="P84" i="35"/>
  <c r="T84" i="35" s="1"/>
  <c r="G84" i="35"/>
  <c r="M83" i="35"/>
  <c r="M84" i="35" s="1"/>
  <c r="J83" i="35"/>
  <c r="J84" i="35" s="1"/>
  <c r="G83" i="35"/>
  <c r="D83" i="35"/>
  <c r="O82" i="35"/>
  <c r="O81" i="35"/>
  <c r="O80" i="35"/>
  <c r="O79" i="35"/>
  <c r="O78" i="35"/>
  <c r="O77" i="35"/>
  <c r="O76" i="35"/>
  <c r="O75" i="35"/>
  <c r="O74" i="35"/>
  <c r="O73" i="35"/>
  <c r="O72" i="35"/>
  <c r="O71" i="35"/>
  <c r="S67" i="35"/>
  <c r="R67" i="35"/>
  <c r="Q67" i="35"/>
  <c r="P67" i="35"/>
  <c r="J67" i="35"/>
  <c r="M66" i="35"/>
  <c r="M67" i="35" s="1"/>
  <c r="J66" i="35"/>
  <c r="G66" i="35"/>
  <c r="G67" i="35" s="1"/>
  <c r="D66" i="35"/>
  <c r="D67" i="35" s="1"/>
  <c r="O65" i="35"/>
  <c r="O64" i="35"/>
  <c r="O63" i="35"/>
  <c r="O62" i="35"/>
  <c r="O61" i="35"/>
  <c r="O60" i="35"/>
  <c r="O59" i="35"/>
  <c r="O58" i="35"/>
  <c r="O57" i="35"/>
  <c r="O56" i="35"/>
  <c r="O55" i="35"/>
  <c r="O54" i="35"/>
  <c r="M49" i="35"/>
  <c r="M50" i="35" s="1"/>
  <c r="J49" i="35"/>
  <c r="J50" i="35" s="1"/>
  <c r="G49" i="35"/>
  <c r="G50" i="35" s="1"/>
  <c r="D49" i="35"/>
  <c r="D50" i="35" s="1"/>
  <c r="O48" i="35"/>
  <c r="O47" i="35"/>
  <c r="O46" i="35"/>
  <c r="O45" i="35"/>
  <c r="O44" i="35"/>
  <c r="O43" i="35"/>
  <c r="O42" i="35"/>
  <c r="O41" i="35"/>
  <c r="O40" i="35"/>
  <c r="O39" i="35"/>
  <c r="O38" i="35"/>
  <c r="O37" i="35"/>
  <c r="M32" i="35"/>
  <c r="M33" i="35" s="1"/>
  <c r="J32" i="35"/>
  <c r="J33" i="35" s="1"/>
  <c r="G32" i="35"/>
  <c r="G33" i="35" s="1"/>
  <c r="D32" i="35"/>
  <c r="D33" i="35" s="1"/>
  <c r="O31" i="35"/>
  <c r="O30" i="35"/>
  <c r="O29" i="35"/>
  <c r="O28" i="35"/>
  <c r="O27" i="35"/>
  <c r="O26" i="35"/>
  <c r="O25" i="35"/>
  <c r="O24" i="35"/>
  <c r="O23" i="35"/>
  <c r="O22" i="35"/>
  <c r="O21" i="35"/>
  <c r="O20" i="35"/>
  <c r="R16" i="35"/>
  <c r="Q16" i="35"/>
  <c r="P16" i="35"/>
  <c r="J16" i="35"/>
  <c r="M15" i="35"/>
  <c r="M16" i="35" s="1"/>
  <c r="J15" i="35"/>
  <c r="G15" i="35"/>
  <c r="D15" i="35"/>
  <c r="D16" i="35" s="1"/>
  <c r="O14" i="35"/>
  <c r="O13" i="35"/>
  <c r="O12" i="35"/>
  <c r="O11" i="35"/>
  <c r="O10" i="35"/>
  <c r="O9" i="35"/>
  <c r="O8" i="35"/>
  <c r="O7" i="35"/>
  <c r="O6" i="35"/>
  <c r="O5" i="35"/>
  <c r="O4" i="35"/>
  <c r="O3" i="35"/>
  <c r="T463" i="25"/>
  <c r="S463" i="25"/>
  <c r="R463" i="25"/>
  <c r="Q463" i="25"/>
  <c r="P463" i="25"/>
  <c r="T480" i="25"/>
  <c r="R480" i="25"/>
  <c r="Q480" i="25"/>
  <c r="P480" i="25"/>
  <c r="T497" i="25"/>
  <c r="R497" i="25"/>
  <c r="Q497" i="25"/>
  <c r="P497" i="25"/>
  <c r="T446" i="25"/>
  <c r="S446" i="25"/>
  <c r="Q446" i="25"/>
  <c r="P412" i="25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F115" i="5"/>
  <c r="L113" i="5"/>
  <c r="L115" i="5" s="1"/>
  <c r="I113" i="5"/>
  <c r="F113" i="5"/>
  <c r="C113" i="5"/>
  <c r="C115" i="5" s="1"/>
  <c r="L101" i="5"/>
  <c r="I101" i="5"/>
  <c r="N99" i="5"/>
  <c r="N101" i="5" s="1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T50" i="35" l="1"/>
  <c r="O15" i="36"/>
  <c r="O16" i="36" s="1"/>
  <c r="P536" i="36"/>
  <c r="O538" i="36"/>
  <c r="D539" i="36"/>
  <c r="O539" i="36" s="1"/>
  <c r="M536" i="36"/>
  <c r="M541" i="36"/>
  <c r="M542" i="36" s="1"/>
  <c r="D536" i="36"/>
  <c r="D541" i="36"/>
  <c r="D542" i="36" s="1"/>
  <c r="G541" i="36"/>
  <c r="G542" i="36" s="1"/>
  <c r="G536" i="36"/>
  <c r="T50" i="36"/>
  <c r="J535" i="36"/>
  <c r="O535" i="36" s="1"/>
  <c r="O541" i="36" s="1"/>
  <c r="M16" i="36"/>
  <c r="M276" i="36"/>
  <c r="D293" i="36"/>
  <c r="T293" i="36"/>
  <c r="D16" i="36"/>
  <c r="P539" i="36"/>
  <c r="P542" i="36" s="1"/>
  <c r="T16" i="35"/>
  <c r="T514" i="35"/>
  <c r="T497" i="35"/>
  <c r="T480" i="35"/>
  <c r="T446" i="35"/>
  <c r="P539" i="35"/>
  <c r="O377" i="35"/>
  <c r="O378" i="35" s="1"/>
  <c r="R539" i="35"/>
  <c r="T327" i="35"/>
  <c r="O292" i="35"/>
  <c r="O293" i="35" s="1"/>
  <c r="T276" i="35"/>
  <c r="S539" i="35"/>
  <c r="O258" i="35"/>
  <c r="O259" i="35" s="1"/>
  <c r="O241" i="35"/>
  <c r="O242" i="35" s="1"/>
  <c r="T188" i="35"/>
  <c r="O170" i="35"/>
  <c r="O171" i="35" s="1"/>
  <c r="O134" i="35"/>
  <c r="O135" i="35" s="1"/>
  <c r="T118" i="35"/>
  <c r="O83" i="35"/>
  <c r="O84" i="35" s="1"/>
  <c r="T67" i="35"/>
  <c r="S536" i="35"/>
  <c r="O49" i="35"/>
  <c r="O50" i="35" s="1"/>
  <c r="R536" i="35"/>
  <c r="O15" i="35"/>
  <c r="O16" i="35" s="1"/>
  <c r="D535" i="35"/>
  <c r="T135" i="35"/>
  <c r="D538" i="35"/>
  <c r="J538" i="35"/>
  <c r="J539" i="35" s="1"/>
  <c r="T361" i="35"/>
  <c r="O479" i="35"/>
  <c r="O480" i="35" s="1"/>
  <c r="Q536" i="35"/>
  <c r="G16" i="35"/>
  <c r="G535" i="35"/>
  <c r="G538" i="35"/>
  <c r="G539" i="35" s="1"/>
  <c r="J535" i="35"/>
  <c r="T33" i="35"/>
  <c r="O66" i="35"/>
  <c r="O67" i="35" s="1"/>
  <c r="T101" i="35"/>
  <c r="O204" i="35"/>
  <c r="O205" i="35" s="1"/>
  <c r="T242" i="35"/>
  <c r="O360" i="35"/>
  <c r="O361" i="35" s="1"/>
  <c r="O411" i="35"/>
  <c r="O412" i="35" s="1"/>
  <c r="O445" i="35"/>
  <c r="O446" i="35" s="1"/>
  <c r="M535" i="35"/>
  <c r="P536" i="35"/>
  <c r="O32" i="35"/>
  <c r="O33" i="35" s="1"/>
  <c r="T171" i="35"/>
  <c r="T225" i="35"/>
  <c r="M276" i="35"/>
  <c r="M538" i="35"/>
  <c r="M539" i="35" s="1"/>
  <c r="Q539" i="35"/>
  <c r="O343" i="35"/>
  <c r="O344" i="35" s="1"/>
  <c r="T378" i="35"/>
  <c r="O394" i="35"/>
  <c r="O395" i="35" s="1"/>
  <c r="O428" i="35"/>
  <c r="O429" i="35" s="1"/>
  <c r="O496" i="35"/>
  <c r="O497" i="35" s="1"/>
  <c r="O530" i="35"/>
  <c r="O531" i="35" s="1"/>
  <c r="J293" i="35"/>
  <c r="T293" i="35"/>
  <c r="T293" i="25"/>
  <c r="T171" i="25"/>
  <c r="N171" i="5"/>
  <c r="O169" i="5"/>
  <c r="N155" i="5"/>
  <c r="O141" i="5"/>
  <c r="N127" i="5"/>
  <c r="N113" i="5"/>
  <c r="O99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J536" i="36" l="1"/>
  <c r="O536" i="36" s="1"/>
  <c r="O542" i="36" s="1"/>
  <c r="J541" i="36"/>
  <c r="J542" i="36" s="1"/>
  <c r="P542" i="35"/>
  <c r="S542" i="35"/>
  <c r="R542" i="35"/>
  <c r="J541" i="35"/>
  <c r="J542" i="35" s="1"/>
  <c r="J536" i="35"/>
  <c r="Q542" i="35"/>
  <c r="O538" i="35"/>
  <c r="D539" i="35"/>
  <c r="O539" i="35" s="1"/>
  <c r="G536" i="35"/>
  <c r="G541" i="35"/>
  <c r="G542" i="35" s="1"/>
  <c r="D541" i="35"/>
  <c r="D542" i="35" s="1"/>
  <c r="O535" i="35"/>
  <c r="D536" i="35"/>
  <c r="M536" i="35"/>
  <c r="M541" i="35"/>
  <c r="M542" i="35" s="1"/>
  <c r="N157" i="5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36" i="35" l="1"/>
  <c r="O542" i="35" s="1"/>
  <c r="O541" i="35"/>
  <c r="O71" i="5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R536" i="25"/>
  <c r="T188" i="25"/>
  <c r="G538" i="25"/>
  <c r="G539" i="25" s="1"/>
  <c r="P539" i="25"/>
  <c r="T276" i="25"/>
  <c r="S536" i="25"/>
  <c r="O83" i="25"/>
  <c r="O84" i="25" s="1"/>
  <c r="O153" i="25"/>
  <c r="O154" i="25" s="1"/>
  <c r="Q536" i="26"/>
  <c r="G535" i="25"/>
  <c r="M538" i="25"/>
  <c r="M539" i="25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S542" i="25"/>
  <c r="O538" i="25"/>
  <c r="P542" i="25"/>
  <c r="J542" i="27"/>
  <c r="J543" i="27" s="1"/>
  <c r="R543" i="27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3" i="27"/>
  <c r="O541" i="28"/>
  <c r="O541" i="29"/>
  <c r="O542" i="29"/>
  <c r="O536" i="28"/>
  <c r="O542" i="28" s="1"/>
  <c r="O541" i="26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<sst xmlns="http://schemas.openxmlformats.org/spreadsheetml/2006/main" count="15323" uniqueCount="335">
  <si>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</si>
  <si>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</si>
  <si>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</si>
  <si>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</si>
  <si>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</si>
  <si>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</si>
  <si>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</si>
  <si>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</si>
  <si>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</si>
  <si>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</si>
  <si>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</si>
  <si>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</si>
  <si>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</si>
  <si>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</si>
  <si>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</si>
  <si>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</si>
  <si>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</si>
  <si>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</si>
  <si>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</si>
  <si>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</si>
  <si>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</si>
  <si>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</si>
  <si>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</si>
  <si>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</si>
  <si>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</si>
  <si>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</si>
  <si>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</si>
  <si>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</si>
  <si>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</si>
  <si>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</si>
  <si>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</si>
  <si>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</si>
  <si>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</si>
  <si>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</si>
  <si>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</si>
  <si>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</si>
  <si>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</si>
  <si>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</si>
  <si>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</si>
  <si>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</si>
  <si>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</si>
  <si>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</si>
  <si>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</si>
  <si>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</si>
  <si>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</si>
  <si>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</si>
  <si>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</si>
  <si>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</si>
  <si>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</si>
  <si>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</si>
  <si>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</si>
  <si>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</si>
  <si>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</si>
  <si>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</si>
  <si>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</si>
  <si>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</si>
  <si>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</si>
  <si>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</si>
  <si>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</si>
  <si>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</si>
  <si>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</si>
  <si>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</si>
  <si>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</si>
  <si>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</si>
  <si>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</si>
  <si>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</si>
  <si>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</si>
  <si>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</si>
  <si>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</si>
  <si>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</si>
  <si>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</si>
  <si>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</si>
  <si>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</si>
  <si>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</si>
  <si>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</si>
  <si>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</si>
  <si>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</si>
  <si>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</si>
  <si>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</si>
  <si>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</si>
  <si>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</si>
  <si>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</si>
  <si>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</si>
  <si>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</si>
  <si>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</si>
  <si>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</si>
  <si>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</si>
  <si>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</si>
  <si>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</si>
  <si>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</si>
  <si>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</si>
  <si>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</si>
  <si>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</si>
  <si>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</si>
  <si>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</si>
  <si>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</si>
  <si>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</si>
  <si>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</si>
  <si>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</si>
  <si>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</si>
  <si>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</si>
  <si>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</si>
  <si>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</si>
  <si>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</si>
  <si>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</si>
  <si>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</si>
  <si>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</si>
  <si>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</si>
  <si>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</si>
  <si>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</si>
  <si>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</si>
  <si>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</si>
  <si>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</si>
  <si>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</si>
  <si>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</si>
  <si>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</si>
  <si>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</si>
  <si>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</si>
  <si>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</si>
  <si>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</si>
  <si>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</si>
  <si>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</si>
  <si>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</si>
  <si>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</si>
  <si>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</si>
  <si>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</si>
  <si>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</si>
  <si>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</si>
  <si>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</si>
  <si>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</si>
  <si>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</si>
  <si>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</si>
  <si>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</si>
  <si>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</si>
  <si>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</si>
  <si>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</si>
  <si>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</si>
  <si>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</si>
  <si>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</si>
  <si>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</si>
  <si>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</si>
  <si>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</si>
  <si>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</si>
  <si>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</si>
  <si>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</si>
  <si>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</si>
  <si>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</si>
  <si>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</si>
  <si>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</si>
  <si>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</si>
  <si>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</si>
  <si>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</si>
  <si>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</si>
  <si>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</si>
  <si>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</si>
  <si>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</si>
  <si>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</si>
  <si>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</si>
  <si>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</si>
  <si>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</si>
  <si>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</si>
  <si>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</si>
  <si>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</si>
  <si>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</si>
  <si>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</si>
  <si>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</si>
  <si>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</si>
  <si>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</si>
  <si>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</si>
  <si>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</si>
  <si>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</si>
  <si>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</si>
  <si>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</si>
  <si>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</si>
  <si>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</si>
  <si>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</si>
  <si>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</si>
  <si>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</si>
  <si>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</si>
  <si>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</si>
  <si>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</si>
  <si>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</si>
  <si>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</si>
  <si>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</si>
  <si>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</si>
  <si>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</si>
  <si>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</si>
  <si>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</si>
  <si>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</si>
  <si>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</si>
  <si>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</si>
  <si>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</si>
  <si>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</si>
  <si>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</si>
  <si>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</si>
  <si>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</si>
  <si>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</si>
  <si>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</si>
  <si>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</si>
  <si>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</si>
  <si>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</si>
  <si>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</si>
  <si>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</si>
  <si>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</si>
  <si>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</si>
  <si>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</si>
  <si>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</si>
  <si>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</si>
  <si>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</si>
  <si>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</si>
  <si>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</si>
  <si>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</si>
  <si>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</si>
  <si>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</si>
  <si>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</si>
  <si>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</si>
  <si>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</si>
  <si>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</si>
  <si>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</si>
  <si>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</si>
  <si>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</si>
  <si>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</si>
  <si>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</si>
  <si>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</si>
  <si>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</si>
  <si>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</si>
  <si>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</si>
  <si>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</si>
  <si>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</si>
  <si>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</si>
  <si>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</si>
  <si>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</si>
  <si>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</si>
  <si>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</si>
  <si>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</si>
  <si>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</si>
  <si>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</si>
  <si>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</si>
  <si>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</si>
  <si>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</si>
  <si>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</si>
  <si>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</si>
  <si>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</si>
  <si>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</si>
  <si>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</si>
  <si>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</si>
  <si>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</si>
  <si>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</si>
  <si>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</si>
  <si>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</si>
  <si>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</si>
  <si>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</si>
  <si>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</si>
  <si>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</si>
  <si>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</si>
  <si>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</si>
  <si>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</si>
  <si>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</si>
  <si>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</si>
  <si>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</si>
  <si>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</si>
  <si>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</si>
  <si>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</si>
  <si>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</si>
  <si>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</si>
  <si>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</si>
  <si>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</si>
  <si>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</si>
  <si>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</si>
  <si>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</si>
  <si>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</si>
  <si>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</si>
  <si>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</si>
  <si>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</si>
  <si>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</si>
  <si>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</si>
  <si>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</si>
  <si>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</si>
  <si>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</si>
  <si>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</si>
  <si>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</si>
  <si>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</si>
  <si>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</si>
  <si>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</si>
  <si>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</si>
  <si>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</si>
  <si>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</si>
  <si>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</si>
  <si>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</si>
  <si>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</si>
  <si>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</si>
  <si>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</si>
  <si>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</si>
  <si>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</si>
  <si>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</si>
  <si>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</si>
  <si>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</si>
  <si>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</si>
  <si>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</si>
  <si>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</si>
  <si>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</si>
  <si>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</si>
  <si>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</si>
  <si>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</si>
  <si>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</si>
  <si>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</si>
  <si>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</si>
  <si>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</si>
  <si>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</si>
  <si>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</si>
  <si>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</si>
  <si>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</si>
  <si>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</si>
  <si>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</si>
  <si>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</si>
  <si>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</si>
  <si>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</si>
  <si>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</si>
  <si>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</si>
  <si>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</si>
  <si>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</si>
  <si>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</si>
  <si>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</si>
  <si>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</si>
  <si>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</si>
  <si>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</si>
  <si>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</si>
  <si>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</si>
  <si>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</si>
  <si>
    <t>PEZIN</t>
  </si>
  <si>
    <t>J</t>
  </si>
  <si>
    <t>cerva</t>
  </si>
  <si>
    <t>PACOTE YURI</t>
  </si>
  <si>
    <t>BARBA E CORTE</t>
  </si>
  <si>
    <t xml:space="preserve">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</si>
</sst>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3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4" xfId="0" applyFont="1" applyBorder="1" applyAlignment="1">
      <alignment wrapText="1"/>
    </xf>
    <xf numFmtId="0" fontId="1" fillId="0" borderId="6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vertical="center" wrapText="1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33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33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33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33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33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33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33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33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33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33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33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33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33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33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33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33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33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33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33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33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33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33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33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33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33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33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33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33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33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33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33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33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33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33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33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33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33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33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33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33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33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33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33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33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33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33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33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33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33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33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33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33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33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33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33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33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33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33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33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33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33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33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33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33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33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33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33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33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33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33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33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33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33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33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33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33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33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33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33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19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33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33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33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33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33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33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33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33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33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33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33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33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33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33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33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33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33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33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33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33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7" sqref="C7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8" t="s">
        <v>31</v>
      </c>
      <c r="B2" s="199"/>
      <c r="C2" s="200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150</v>
      </c>
      <c r="B4" s="77"/>
      <c r="C4" s="38">
        <v>100</v>
      </c>
    </row>
    <row r="5" spans="1:3">
      <c r="A5" s="77">
        <v>80</v>
      </c>
      <c r="B5" s="77"/>
      <c r="C5" s="38">
        <v>50</v>
      </c>
    </row>
    <row r="6" spans="1:3">
      <c r="A6" s="77"/>
      <c r="B6" s="77"/>
      <c r="C6" s="38">
        <v>90</v>
      </c>
    </row>
    <row r="7" spans="1:3">
      <c r="A7" s="77"/>
      <c r="B7" s="77"/>
      <c r="C7" s="38">
        <v>50</v>
      </c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0</v>
      </c>
      <c r="C11" s="78">
        <f>SUM(C4:C10)</f>
        <v>290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33">
        <v>1</v>
      </c>
      <c r="B1" s="201" t="s">
        <v>0</v>
      </c>
      <c r="C1" s="202"/>
      <c r="D1" s="203"/>
      <c r="E1" s="134" t="s">
        <v>1</v>
      </c>
      <c r="F1" s="135"/>
      <c r="G1" s="136"/>
      <c r="H1" s="137" t="s">
        <v>2</v>
      </c>
      <c r="I1" s="138"/>
      <c r="J1" s="139"/>
      <c r="K1" s="140" t="s">
        <v>3</v>
      </c>
      <c r="L1" s="141"/>
      <c r="M1" s="142"/>
      <c r="N1" s="143" t="s">
        <v>4</v>
      </c>
      <c r="O1" s="144"/>
      <c r="P1" s="145"/>
      <c r="Q1" s="146" t="s">
        <v>8</v>
      </c>
      <c r="R1" s="147"/>
    </row>
    <row r="2" spans="1:18" ht="15.75" customHeight="1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48"/>
      <c r="R2" s="149"/>
    </row>
    <row r="3" spans="1:18" ht="15.75" customHeight="1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33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33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33">
        <v>2</v>
      </c>
      <c r="B18" s="201" t="s">
        <v>0</v>
      </c>
      <c r="C18" s="202"/>
      <c r="D18" s="203"/>
      <c r="E18" s="134" t="s">
        <v>1</v>
      </c>
      <c r="F18" s="135"/>
      <c r="G18" s="136"/>
      <c r="H18" s="137" t="s">
        <v>2</v>
      </c>
      <c r="I18" s="138"/>
      <c r="J18" s="139"/>
      <c r="K18" s="140" t="s">
        <v>3</v>
      </c>
      <c r="L18" s="141"/>
      <c r="M18" s="142"/>
      <c r="N18" s="143" t="s">
        <v>4</v>
      </c>
      <c r="O18" s="144"/>
      <c r="P18" s="145"/>
      <c r="Q18" s="146" t="s">
        <v>8</v>
      </c>
      <c r="R18" s="147"/>
    </row>
    <row r="19" spans="1:18" ht="15.75" customHeight="1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48"/>
      <c r="R19" s="149"/>
    </row>
    <row r="20" spans="1:18" ht="15.75" customHeight="1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33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33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33">
        <v>3</v>
      </c>
      <c r="B35" s="201" t="s">
        <v>0</v>
      </c>
      <c r="C35" s="202"/>
      <c r="D35" s="203"/>
      <c r="E35" s="134" t="s">
        <v>1</v>
      </c>
      <c r="F35" s="135"/>
      <c r="G35" s="136"/>
      <c r="H35" s="137" t="s">
        <v>2</v>
      </c>
      <c r="I35" s="138"/>
      <c r="J35" s="139"/>
      <c r="K35" s="140" t="s">
        <v>3</v>
      </c>
      <c r="L35" s="141"/>
      <c r="M35" s="142"/>
      <c r="N35" s="143" t="s">
        <v>4</v>
      </c>
      <c r="O35" s="144"/>
      <c r="P35" s="145"/>
      <c r="Q35" s="146" t="s">
        <v>8</v>
      </c>
      <c r="R35" s="147"/>
    </row>
    <row r="36" spans="1:18" ht="15.75" customHeight="1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48"/>
      <c r="R36" s="149"/>
    </row>
    <row r="37" spans="1:18" ht="15.75" customHeight="1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33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33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33">
        <v>4</v>
      </c>
      <c r="B52" s="201" t="s">
        <v>0</v>
      </c>
      <c r="C52" s="202"/>
      <c r="D52" s="203"/>
      <c r="E52" s="134" t="s">
        <v>1</v>
      </c>
      <c r="F52" s="135"/>
      <c r="G52" s="136"/>
      <c r="H52" s="137" t="s">
        <v>2</v>
      </c>
      <c r="I52" s="138"/>
      <c r="J52" s="139"/>
      <c r="K52" s="140" t="s">
        <v>3</v>
      </c>
      <c r="L52" s="141"/>
      <c r="M52" s="142"/>
      <c r="N52" s="143" t="s">
        <v>4</v>
      </c>
      <c r="O52" s="144"/>
      <c r="P52" s="145"/>
      <c r="Q52" s="146" t="s">
        <v>8</v>
      </c>
      <c r="R52" s="147"/>
    </row>
    <row r="53" spans="1:18" ht="15.75" customHeight="1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48"/>
      <c r="R53" s="149"/>
    </row>
    <row r="54" spans="1:18" ht="15.75" customHeight="1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33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33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33">
        <v>5</v>
      </c>
      <c r="B69" s="201" t="s">
        <v>0</v>
      </c>
      <c r="C69" s="202"/>
      <c r="D69" s="203"/>
      <c r="E69" s="134" t="s">
        <v>1</v>
      </c>
      <c r="F69" s="135"/>
      <c r="G69" s="136"/>
      <c r="H69" s="137" t="s">
        <v>2</v>
      </c>
      <c r="I69" s="138"/>
      <c r="J69" s="139"/>
      <c r="K69" s="140" t="s">
        <v>3</v>
      </c>
      <c r="L69" s="141"/>
      <c r="M69" s="142"/>
      <c r="N69" s="143" t="s">
        <v>4</v>
      </c>
      <c r="O69" s="144"/>
      <c r="P69" s="145"/>
      <c r="Q69" s="146" t="s">
        <v>8</v>
      </c>
      <c r="R69" s="147"/>
    </row>
    <row r="70" spans="1:18" ht="15.75" customHeight="1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48"/>
      <c r="R70" s="149"/>
    </row>
    <row r="71" spans="1:18" ht="15.75" customHeight="1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33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33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33">
        <v>6</v>
      </c>
      <c r="B86" s="201" t="s">
        <v>0</v>
      </c>
      <c r="C86" s="202"/>
      <c r="D86" s="203"/>
      <c r="E86" s="134" t="s">
        <v>1</v>
      </c>
      <c r="F86" s="135"/>
      <c r="G86" s="136"/>
      <c r="H86" s="137" t="s">
        <v>2</v>
      </c>
      <c r="I86" s="138"/>
      <c r="J86" s="139"/>
      <c r="K86" s="140" t="s">
        <v>3</v>
      </c>
      <c r="L86" s="141"/>
      <c r="M86" s="142"/>
      <c r="N86" s="143" t="s">
        <v>4</v>
      </c>
      <c r="O86" s="144"/>
      <c r="P86" s="145"/>
      <c r="Q86" s="146" t="s">
        <v>8</v>
      </c>
      <c r="R86" s="147"/>
    </row>
    <row r="87" spans="1:18" ht="15.75" customHeight="1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48"/>
      <c r="R87" s="149"/>
    </row>
    <row r="88" spans="1:18" ht="15.75" customHeight="1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33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33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33">
        <v>7</v>
      </c>
      <c r="B103" s="201" t="s">
        <v>0</v>
      </c>
      <c r="C103" s="202"/>
      <c r="D103" s="203"/>
      <c r="E103" s="134" t="s">
        <v>1</v>
      </c>
      <c r="F103" s="135"/>
      <c r="G103" s="136"/>
      <c r="H103" s="137" t="s">
        <v>2</v>
      </c>
      <c r="I103" s="138"/>
      <c r="J103" s="139"/>
      <c r="K103" s="140" t="s">
        <v>3</v>
      </c>
      <c r="L103" s="141"/>
      <c r="M103" s="142"/>
      <c r="N103" s="143" t="s">
        <v>4</v>
      </c>
      <c r="O103" s="144"/>
      <c r="P103" s="145"/>
      <c r="Q103" s="146" t="s">
        <v>8</v>
      </c>
      <c r="R103" s="147"/>
    </row>
    <row r="104" spans="1:18" ht="15.75" customHeight="1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48"/>
      <c r="R104" s="149"/>
    </row>
    <row r="105" spans="1:18" ht="15.75" customHeight="1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33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33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33">
        <v>8</v>
      </c>
      <c r="B120" s="201" t="s">
        <v>0</v>
      </c>
      <c r="C120" s="202"/>
      <c r="D120" s="203"/>
      <c r="E120" s="134" t="s">
        <v>1</v>
      </c>
      <c r="F120" s="135"/>
      <c r="G120" s="136"/>
      <c r="H120" s="137" t="s">
        <v>2</v>
      </c>
      <c r="I120" s="138"/>
      <c r="J120" s="139"/>
      <c r="K120" s="140" t="s">
        <v>3</v>
      </c>
      <c r="L120" s="141"/>
      <c r="M120" s="142"/>
      <c r="N120" s="143" t="s">
        <v>4</v>
      </c>
      <c r="O120" s="144"/>
      <c r="P120" s="145"/>
      <c r="Q120" s="146" t="s">
        <v>8</v>
      </c>
      <c r="R120" s="147"/>
    </row>
    <row r="121" spans="1:18" ht="15.75" customHeight="1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48"/>
      <c r="R121" s="149"/>
    </row>
    <row r="122" spans="1:18" ht="15.75" customHeight="1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33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33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33">
        <v>9</v>
      </c>
      <c r="B137" s="201" t="s">
        <v>0</v>
      </c>
      <c r="C137" s="202"/>
      <c r="D137" s="203"/>
      <c r="E137" s="134" t="s">
        <v>1</v>
      </c>
      <c r="F137" s="135"/>
      <c r="G137" s="136"/>
      <c r="H137" s="137" t="s">
        <v>2</v>
      </c>
      <c r="I137" s="138"/>
      <c r="J137" s="139"/>
      <c r="K137" s="140" t="s">
        <v>3</v>
      </c>
      <c r="L137" s="141"/>
      <c r="M137" s="142"/>
      <c r="N137" s="143" t="s">
        <v>4</v>
      </c>
      <c r="O137" s="144"/>
      <c r="P137" s="145"/>
      <c r="Q137" s="146" t="s">
        <v>8</v>
      </c>
      <c r="R137" s="147"/>
    </row>
    <row r="138" spans="1:18" ht="15.75" customHeight="1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48"/>
      <c r="R138" s="149"/>
    </row>
    <row r="139" spans="1:18" ht="15.75" customHeight="1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33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33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33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33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33">
        <v>10</v>
      </c>
      <c r="B154" s="201" t="s">
        <v>0</v>
      </c>
      <c r="C154" s="202"/>
      <c r="D154" s="203"/>
      <c r="E154" s="134" t="s">
        <v>1</v>
      </c>
      <c r="F154" s="135"/>
      <c r="G154" s="136"/>
      <c r="H154" s="137" t="s">
        <v>2</v>
      </c>
      <c r="I154" s="138"/>
      <c r="J154" s="139"/>
      <c r="K154" s="140" t="s">
        <v>3</v>
      </c>
      <c r="L154" s="141"/>
      <c r="M154" s="142"/>
      <c r="N154" s="143" t="s">
        <v>4</v>
      </c>
      <c r="O154" s="144"/>
      <c r="P154" s="145"/>
      <c r="Q154" s="146" t="s">
        <v>8</v>
      </c>
      <c r="R154" s="147"/>
    </row>
    <row r="155" spans="1:18" ht="15.75" customHeight="1" thickBot="1">
      <c r="A155" s="133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48"/>
      <c r="R155" s="149"/>
    </row>
    <row r="156" spans="1:18" ht="15.75" customHeight="1" thickBot="1">
      <c r="A156" s="133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33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33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33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33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33">
        <v>11</v>
      </c>
      <c r="B171" s="201" t="s">
        <v>0</v>
      </c>
      <c r="C171" s="202"/>
      <c r="D171" s="203"/>
      <c r="E171" s="134" t="s">
        <v>1</v>
      </c>
      <c r="F171" s="135"/>
      <c r="G171" s="136"/>
      <c r="H171" s="137" t="s">
        <v>2</v>
      </c>
      <c r="I171" s="138"/>
      <c r="J171" s="139"/>
      <c r="K171" s="140" t="s">
        <v>3</v>
      </c>
      <c r="L171" s="141"/>
      <c r="M171" s="142"/>
      <c r="N171" s="143" t="s">
        <v>4</v>
      </c>
      <c r="O171" s="144"/>
      <c r="P171" s="145"/>
      <c r="Q171" s="146" t="s">
        <v>8</v>
      </c>
      <c r="R171" s="147"/>
    </row>
    <row r="172" spans="1:18" ht="15.75" customHeight="1" thickBot="1">
      <c r="A172" s="133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48"/>
      <c r="R172" s="149"/>
    </row>
    <row r="173" spans="1:18" ht="15.75" customHeight="1" thickBot="1">
      <c r="A173" s="133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33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33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33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33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33">
        <v>12</v>
      </c>
      <c r="B188" s="201" t="s">
        <v>0</v>
      </c>
      <c r="C188" s="202"/>
      <c r="D188" s="203"/>
      <c r="E188" s="134" t="s">
        <v>1</v>
      </c>
      <c r="F188" s="135"/>
      <c r="G188" s="136"/>
      <c r="H188" s="137" t="s">
        <v>2</v>
      </c>
      <c r="I188" s="138"/>
      <c r="J188" s="139"/>
      <c r="K188" s="140" t="s">
        <v>3</v>
      </c>
      <c r="L188" s="141"/>
      <c r="M188" s="142"/>
      <c r="N188" s="143" t="s">
        <v>4</v>
      </c>
      <c r="O188" s="144"/>
      <c r="P188" s="145"/>
      <c r="Q188" s="146" t="s">
        <v>8</v>
      </c>
      <c r="R188" s="147"/>
    </row>
    <row r="189" spans="1:18" ht="15.75" customHeight="1" thickBot="1">
      <c r="A189" s="133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48"/>
      <c r="R189" s="149"/>
    </row>
    <row r="190" spans="1:18" ht="15.75" customHeight="1" thickBot="1">
      <c r="A190" s="133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33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33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33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33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33">
        <v>13</v>
      </c>
      <c r="B205" s="201" t="s">
        <v>0</v>
      </c>
      <c r="C205" s="202"/>
      <c r="D205" s="203"/>
      <c r="E205" s="134" t="s">
        <v>1</v>
      </c>
      <c r="F205" s="135"/>
      <c r="G205" s="136"/>
      <c r="H205" s="137" t="s">
        <v>2</v>
      </c>
      <c r="I205" s="138"/>
      <c r="J205" s="139"/>
      <c r="K205" s="140" t="s">
        <v>3</v>
      </c>
      <c r="L205" s="141"/>
      <c r="M205" s="142"/>
      <c r="N205" s="143" t="s">
        <v>4</v>
      </c>
      <c r="O205" s="144"/>
      <c r="P205" s="145"/>
      <c r="Q205" s="146" t="s">
        <v>8</v>
      </c>
      <c r="R205" s="147"/>
    </row>
    <row r="206" spans="1:18" ht="15.75" customHeight="1" thickBot="1">
      <c r="A206" s="133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48"/>
      <c r="R206" s="149"/>
    </row>
    <row r="207" spans="1:18" ht="15.75" customHeight="1" thickBot="1">
      <c r="A207" s="133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33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33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33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33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33">
        <v>14</v>
      </c>
      <c r="B222" s="201" t="s">
        <v>0</v>
      </c>
      <c r="C222" s="202"/>
      <c r="D222" s="203"/>
      <c r="E222" s="134" t="s">
        <v>1</v>
      </c>
      <c r="F222" s="135"/>
      <c r="G222" s="136"/>
      <c r="H222" s="137" t="s">
        <v>2</v>
      </c>
      <c r="I222" s="138"/>
      <c r="J222" s="139"/>
      <c r="K222" s="140" t="s">
        <v>3</v>
      </c>
      <c r="L222" s="141"/>
      <c r="M222" s="142"/>
      <c r="N222" s="143" t="s">
        <v>4</v>
      </c>
      <c r="O222" s="144"/>
      <c r="P222" s="145"/>
      <c r="Q222" s="146" t="s">
        <v>8</v>
      </c>
      <c r="R222" s="147"/>
    </row>
    <row r="223" spans="1:18" ht="15.75" customHeight="1" thickBot="1">
      <c r="A223" s="133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48"/>
      <c r="R223" s="149"/>
    </row>
    <row r="224" spans="1:18" ht="15.75" customHeight="1" thickBot="1">
      <c r="A224" s="133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33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33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33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33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33">
        <v>15</v>
      </c>
      <c r="B239" s="201" t="s">
        <v>0</v>
      </c>
      <c r="C239" s="202"/>
      <c r="D239" s="203"/>
      <c r="E239" s="134" t="s">
        <v>1</v>
      </c>
      <c r="F239" s="135"/>
      <c r="G239" s="136"/>
      <c r="H239" s="137" t="s">
        <v>2</v>
      </c>
      <c r="I239" s="138"/>
      <c r="J239" s="139"/>
      <c r="K239" s="140" t="s">
        <v>3</v>
      </c>
      <c r="L239" s="141"/>
      <c r="M239" s="142"/>
      <c r="N239" s="143" t="s">
        <v>4</v>
      </c>
      <c r="O239" s="144"/>
      <c r="P239" s="145"/>
      <c r="Q239" s="146" t="s">
        <v>8</v>
      </c>
      <c r="R239" s="147"/>
    </row>
    <row r="240" spans="1:18" ht="15.75" customHeight="1" thickBot="1">
      <c r="A240" s="133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48"/>
      <c r="R240" s="149"/>
    </row>
    <row r="241" spans="1:18" ht="15.75" customHeight="1" thickBot="1">
      <c r="A241" s="133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33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33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33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33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33">
        <v>16</v>
      </c>
      <c r="B256" s="201" t="s">
        <v>0</v>
      </c>
      <c r="C256" s="202"/>
      <c r="D256" s="203"/>
      <c r="E256" s="134" t="s">
        <v>1</v>
      </c>
      <c r="F256" s="135"/>
      <c r="G256" s="136"/>
      <c r="H256" s="137" t="s">
        <v>2</v>
      </c>
      <c r="I256" s="138"/>
      <c r="J256" s="139"/>
      <c r="K256" s="140" t="s">
        <v>3</v>
      </c>
      <c r="L256" s="141"/>
      <c r="M256" s="142"/>
      <c r="N256" s="143" t="s">
        <v>4</v>
      </c>
      <c r="O256" s="144"/>
      <c r="P256" s="145"/>
      <c r="Q256" s="146" t="s">
        <v>8</v>
      </c>
      <c r="R256" s="147"/>
    </row>
    <row r="257" spans="1:18" ht="15.75" customHeight="1" thickBot="1">
      <c r="A257" s="133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48"/>
      <c r="R257" s="149"/>
    </row>
    <row r="258" spans="1:18" ht="15.75" customHeight="1" thickBot="1">
      <c r="A258" s="133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33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33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33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33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33">
        <v>17</v>
      </c>
      <c r="B273" s="201" t="s">
        <v>0</v>
      </c>
      <c r="C273" s="202"/>
      <c r="D273" s="203"/>
      <c r="E273" s="134" t="s">
        <v>1</v>
      </c>
      <c r="F273" s="135"/>
      <c r="G273" s="136"/>
      <c r="H273" s="137" t="s">
        <v>2</v>
      </c>
      <c r="I273" s="138"/>
      <c r="J273" s="139"/>
      <c r="K273" s="140" t="s">
        <v>3</v>
      </c>
      <c r="L273" s="141"/>
      <c r="M273" s="142"/>
      <c r="N273" s="143" t="s">
        <v>4</v>
      </c>
      <c r="O273" s="144"/>
      <c r="P273" s="145"/>
      <c r="Q273" s="146" t="s">
        <v>8</v>
      </c>
      <c r="R273" s="147"/>
    </row>
    <row r="274" spans="1:18" ht="15.75" customHeight="1" thickBot="1">
      <c r="A274" s="133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48"/>
      <c r="R274" s="149"/>
    </row>
    <row r="275" spans="1:18" ht="15.75" customHeight="1" thickBot="1">
      <c r="A275" s="133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33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33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33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33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33">
        <v>18</v>
      </c>
      <c r="B290" s="201" t="s">
        <v>0</v>
      </c>
      <c r="C290" s="202"/>
      <c r="D290" s="203"/>
      <c r="E290" s="134" t="s">
        <v>1</v>
      </c>
      <c r="F290" s="135"/>
      <c r="G290" s="136"/>
      <c r="H290" s="137" t="s">
        <v>2</v>
      </c>
      <c r="I290" s="138"/>
      <c r="J290" s="139"/>
      <c r="K290" s="140" t="s">
        <v>3</v>
      </c>
      <c r="L290" s="141"/>
      <c r="M290" s="142"/>
      <c r="N290" s="143" t="s">
        <v>4</v>
      </c>
      <c r="O290" s="144"/>
      <c r="P290" s="145"/>
      <c r="Q290" s="146" t="s">
        <v>8</v>
      </c>
      <c r="R290" s="147"/>
    </row>
    <row r="291" spans="1:18" ht="15.75" customHeight="1" thickBot="1">
      <c r="A291" s="133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48"/>
      <c r="R291" s="149"/>
    </row>
    <row r="292" spans="1:18" ht="15.75" customHeight="1" thickBot="1">
      <c r="A292" s="133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33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33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33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33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33">
        <v>19</v>
      </c>
      <c r="B307" s="201" t="s">
        <v>0</v>
      </c>
      <c r="C307" s="202"/>
      <c r="D307" s="203"/>
      <c r="E307" s="134" t="s">
        <v>1</v>
      </c>
      <c r="F307" s="135"/>
      <c r="G307" s="136"/>
      <c r="H307" s="137" t="s">
        <v>2</v>
      </c>
      <c r="I307" s="138"/>
      <c r="J307" s="139"/>
      <c r="K307" s="140" t="s">
        <v>3</v>
      </c>
      <c r="L307" s="141"/>
      <c r="M307" s="142"/>
      <c r="N307" s="143" t="s">
        <v>4</v>
      </c>
      <c r="O307" s="144"/>
      <c r="P307" s="145"/>
      <c r="Q307" s="146" t="s">
        <v>8</v>
      </c>
      <c r="R307" s="147"/>
    </row>
    <row r="308" spans="1:18" ht="15.75" customHeight="1" thickBot="1">
      <c r="A308" s="133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48"/>
      <c r="R308" s="149"/>
    </row>
    <row r="309" spans="1:18" ht="15.75" customHeight="1" thickBot="1">
      <c r="A309" s="133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33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33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33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33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33">
        <v>20</v>
      </c>
      <c r="B324" s="201" t="s">
        <v>0</v>
      </c>
      <c r="C324" s="202"/>
      <c r="D324" s="203"/>
      <c r="E324" s="134" t="s">
        <v>1</v>
      </c>
      <c r="F324" s="135"/>
      <c r="G324" s="136"/>
      <c r="H324" s="137" t="s">
        <v>2</v>
      </c>
      <c r="I324" s="138"/>
      <c r="J324" s="139"/>
      <c r="K324" s="140" t="s">
        <v>3</v>
      </c>
      <c r="L324" s="141"/>
      <c r="M324" s="142"/>
      <c r="N324" s="143" t="s">
        <v>4</v>
      </c>
      <c r="O324" s="144"/>
      <c r="P324" s="145"/>
      <c r="Q324" s="146" t="s">
        <v>8</v>
      </c>
      <c r="R324" s="147"/>
    </row>
    <row r="325" spans="1:18" ht="15.75" customHeight="1" thickBot="1">
      <c r="A325" s="133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48"/>
      <c r="R325" s="149"/>
    </row>
    <row r="326" spans="1:18" ht="15.75" customHeight="1" thickBot="1">
      <c r="A326" s="133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33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33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33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33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33">
        <v>21</v>
      </c>
      <c r="B341" s="201" t="s">
        <v>0</v>
      </c>
      <c r="C341" s="202"/>
      <c r="D341" s="203"/>
      <c r="E341" s="134" t="s">
        <v>1</v>
      </c>
      <c r="F341" s="135"/>
      <c r="G341" s="136"/>
      <c r="H341" s="137" t="s">
        <v>2</v>
      </c>
      <c r="I341" s="138"/>
      <c r="J341" s="139"/>
      <c r="K341" s="140" t="s">
        <v>3</v>
      </c>
      <c r="L341" s="141"/>
      <c r="M341" s="142"/>
      <c r="N341" s="143" t="s">
        <v>4</v>
      </c>
      <c r="O341" s="144"/>
      <c r="P341" s="145"/>
      <c r="Q341" s="146" t="s">
        <v>8</v>
      </c>
      <c r="R341" s="147"/>
    </row>
    <row r="342" spans="1:18" ht="15.75" customHeight="1" thickBot="1">
      <c r="A342" s="133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48"/>
      <c r="R342" s="149"/>
    </row>
    <row r="343" spans="1:18" ht="15.75" customHeight="1" thickBot="1">
      <c r="A343" s="133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33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33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3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3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33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33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33">
        <v>22</v>
      </c>
      <c r="B358" s="201" t="s">
        <v>0</v>
      </c>
      <c r="C358" s="202"/>
      <c r="D358" s="203"/>
      <c r="E358" s="134" t="s">
        <v>1</v>
      </c>
      <c r="F358" s="135"/>
      <c r="G358" s="136"/>
      <c r="H358" s="137" t="s">
        <v>2</v>
      </c>
      <c r="I358" s="138"/>
      <c r="J358" s="139"/>
      <c r="K358" s="140" t="s">
        <v>3</v>
      </c>
      <c r="L358" s="141"/>
      <c r="M358" s="142"/>
      <c r="N358" s="143" t="s">
        <v>4</v>
      </c>
      <c r="O358" s="144"/>
      <c r="P358" s="145"/>
      <c r="Q358" s="146" t="s">
        <v>8</v>
      </c>
      <c r="R358" s="147"/>
    </row>
    <row r="359" spans="1:18" ht="15.75" customHeight="1" thickBot="1">
      <c r="A359" s="133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48"/>
      <c r="R359" s="149"/>
    </row>
    <row r="360" spans="1:18" ht="15.75" customHeight="1" thickBot="1">
      <c r="A360" s="133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33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33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3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3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3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3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3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33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33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33">
        <v>23</v>
      </c>
      <c r="B375" s="201" t="s">
        <v>0</v>
      </c>
      <c r="C375" s="202"/>
      <c r="D375" s="203"/>
      <c r="E375" s="134" t="s">
        <v>1</v>
      </c>
      <c r="F375" s="135"/>
      <c r="G375" s="136"/>
      <c r="H375" s="137" t="s">
        <v>2</v>
      </c>
      <c r="I375" s="138"/>
      <c r="J375" s="139"/>
      <c r="K375" s="140" t="s">
        <v>3</v>
      </c>
      <c r="L375" s="141"/>
      <c r="M375" s="142"/>
      <c r="N375" s="143" t="s">
        <v>4</v>
      </c>
      <c r="O375" s="144"/>
      <c r="P375" s="145"/>
      <c r="Q375" s="146" t="s">
        <v>8</v>
      </c>
      <c r="R375" s="147"/>
    </row>
    <row r="376" spans="1:18" ht="15.75" customHeight="1" thickBot="1">
      <c r="A376" s="133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48"/>
      <c r="R376" s="149"/>
    </row>
    <row r="377" spans="1:18" ht="15.75" customHeight="1" thickBot="1">
      <c r="A377" s="133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33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33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3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3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3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3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3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33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33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33">
        <v>24</v>
      </c>
      <c r="B392" s="201" t="s">
        <v>0</v>
      </c>
      <c r="C392" s="202"/>
      <c r="D392" s="203"/>
      <c r="E392" s="134" t="s">
        <v>1</v>
      </c>
      <c r="F392" s="135"/>
      <c r="G392" s="136"/>
      <c r="H392" s="137" t="s">
        <v>2</v>
      </c>
      <c r="I392" s="138"/>
      <c r="J392" s="139"/>
      <c r="K392" s="140" t="s">
        <v>3</v>
      </c>
      <c r="L392" s="141"/>
      <c r="M392" s="142"/>
      <c r="N392" s="143" t="s">
        <v>4</v>
      </c>
      <c r="O392" s="144"/>
      <c r="P392" s="145"/>
      <c r="Q392" s="146" t="s">
        <v>8</v>
      </c>
      <c r="R392" s="147"/>
    </row>
    <row r="393" spans="1:18" ht="15.75" customHeight="1" thickBot="1">
      <c r="A393" s="133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48"/>
      <c r="R393" s="149"/>
    </row>
    <row r="394" spans="1:18" ht="15.75" customHeight="1" thickBot="1">
      <c r="A394" s="133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33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33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3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3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3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3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3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33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33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33">
        <v>25</v>
      </c>
      <c r="B409" s="201" t="s">
        <v>0</v>
      </c>
      <c r="C409" s="202"/>
      <c r="D409" s="203"/>
      <c r="E409" s="134" t="s">
        <v>1</v>
      </c>
      <c r="F409" s="135"/>
      <c r="G409" s="136"/>
      <c r="H409" s="137" t="s">
        <v>2</v>
      </c>
      <c r="I409" s="138"/>
      <c r="J409" s="139"/>
      <c r="K409" s="140" t="s">
        <v>3</v>
      </c>
      <c r="L409" s="141"/>
      <c r="M409" s="142"/>
      <c r="N409" s="143" t="s">
        <v>4</v>
      </c>
      <c r="O409" s="144"/>
      <c r="P409" s="145"/>
      <c r="Q409" s="146" t="s">
        <v>8</v>
      </c>
      <c r="R409" s="147"/>
    </row>
    <row r="410" spans="1:18" ht="15.75" customHeight="1" thickBot="1">
      <c r="A410" s="133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48"/>
      <c r="R410" s="149"/>
    </row>
    <row r="411" spans="1:18" ht="15.75" customHeight="1" thickBot="1">
      <c r="A411" s="133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33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33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3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3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3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3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3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33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33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33">
        <v>26</v>
      </c>
      <c r="B426" s="201" t="s">
        <v>0</v>
      </c>
      <c r="C426" s="202"/>
      <c r="D426" s="203"/>
      <c r="E426" s="134" t="s">
        <v>1</v>
      </c>
      <c r="F426" s="135"/>
      <c r="G426" s="136"/>
      <c r="H426" s="137" t="s">
        <v>2</v>
      </c>
      <c r="I426" s="138"/>
      <c r="J426" s="139"/>
      <c r="K426" s="140" t="s">
        <v>3</v>
      </c>
      <c r="L426" s="141"/>
      <c r="M426" s="142"/>
      <c r="N426" s="143" t="s">
        <v>4</v>
      </c>
      <c r="O426" s="144"/>
      <c r="P426" s="145"/>
      <c r="Q426" s="146" t="s">
        <v>8</v>
      </c>
      <c r="R426" s="147"/>
    </row>
    <row r="427" spans="1:18" ht="15.75" customHeight="1" thickBot="1">
      <c r="A427" s="133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48"/>
      <c r="R427" s="149"/>
    </row>
    <row r="428" spans="1:18" ht="15.75" customHeight="1" thickBot="1">
      <c r="A428" s="133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33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33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3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3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3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3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3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33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33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33">
        <v>27</v>
      </c>
      <c r="B443" s="201" t="s">
        <v>0</v>
      </c>
      <c r="C443" s="202"/>
      <c r="D443" s="203"/>
      <c r="E443" s="134" t="s">
        <v>1</v>
      </c>
      <c r="F443" s="135"/>
      <c r="G443" s="136"/>
      <c r="H443" s="137" t="s">
        <v>2</v>
      </c>
      <c r="I443" s="138"/>
      <c r="J443" s="139"/>
      <c r="K443" s="140" t="s">
        <v>3</v>
      </c>
      <c r="L443" s="141"/>
      <c r="M443" s="142"/>
      <c r="N443" s="143" t="s">
        <v>4</v>
      </c>
      <c r="O443" s="144"/>
      <c r="P443" s="145"/>
      <c r="Q443" s="146" t="s">
        <v>8</v>
      </c>
      <c r="R443" s="147"/>
    </row>
    <row r="444" spans="1:18" ht="15.75" customHeight="1" thickBot="1">
      <c r="A444" s="133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48"/>
      <c r="R444" s="149"/>
    </row>
    <row r="445" spans="1:18" ht="15.75" customHeight="1" thickBot="1">
      <c r="A445" s="133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33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33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3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3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3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3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3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33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33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33">
        <v>28</v>
      </c>
      <c r="B460" s="201" t="s">
        <v>0</v>
      </c>
      <c r="C460" s="202"/>
      <c r="D460" s="203"/>
      <c r="E460" s="134" t="s">
        <v>1</v>
      </c>
      <c r="F460" s="135"/>
      <c r="G460" s="136"/>
      <c r="H460" s="137" t="s">
        <v>2</v>
      </c>
      <c r="I460" s="138"/>
      <c r="J460" s="139"/>
      <c r="K460" s="140" t="s">
        <v>3</v>
      </c>
      <c r="L460" s="141"/>
      <c r="M460" s="142"/>
      <c r="N460" s="143" t="s">
        <v>4</v>
      </c>
      <c r="O460" s="144"/>
      <c r="P460" s="145"/>
      <c r="Q460" s="146" t="s">
        <v>8</v>
      </c>
      <c r="R460" s="147"/>
    </row>
    <row r="461" spans="1:18" ht="15.75" customHeight="1" thickBot="1">
      <c r="A461" s="133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48"/>
      <c r="R461" s="149"/>
    </row>
    <row r="462" spans="1:18" ht="15.75" customHeight="1" thickBot="1">
      <c r="A462" s="133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33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33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3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3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3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3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3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33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33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33">
        <v>29</v>
      </c>
      <c r="B477" s="201" t="s">
        <v>0</v>
      </c>
      <c r="C477" s="202"/>
      <c r="D477" s="203"/>
      <c r="E477" s="134" t="s">
        <v>1</v>
      </c>
      <c r="F477" s="135"/>
      <c r="G477" s="136"/>
      <c r="H477" s="137" t="s">
        <v>2</v>
      </c>
      <c r="I477" s="138"/>
      <c r="J477" s="139"/>
      <c r="K477" s="140" t="s">
        <v>3</v>
      </c>
      <c r="L477" s="141"/>
      <c r="M477" s="142"/>
      <c r="N477" s="143" t="s">
        <v>4</v>
      </c>
      <c r="O477" s="144"/>
      <c r="P477" s="145"/>
      <c r="Q477" s="146" t="s">
        <v>8</v>
      </c>
      <c r="R477" s="147"/>
    </row>
    <row r="478" spans="1:18" ht="15.75" customHeight="1" thickBot="1">
      <c r="A478" s="133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48"/>
      <c r="R478" s="149"/>
    </row>
    <row r="479" spans="1:18" ht="15.75" customHeight="1" thickBot="1">
      <c r="A479" s="133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33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33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3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3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3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3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3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33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33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33">
        <v>30</v>
      </c>
      <c r="B494" s="201" t="s">
        <v>0</v>
      </c>
      <c r="C494" s="202"/>
      <c r="D494" s="203"/>
      <c r="E494" s="134" t="s">
        <v>1</v>
      </c>
      <c r="F494" s="135"/>
      <c r="G494" s="136"/>
      <c r="H494" s="137" t="s">
        <v>2</v>
      </c>
      <c r="I494" s="138"/>
      <c r="J494" s="139"/>
      <c r="K494" s="140" t="s">
        <v>3</v>
      </c>
      <c r="L494" s="141"/>
      <c r="M494" s="142"/>
      <c r="N494" s="143" t="s">
        <v>4</v>
      </c>
      <c r="O494" s="144"/>
      <c r="P494" s="145"/>
      <c r="Q494" s="146" t="s">
        <v>8</v>
      </c>
      <c r="R494" s="147"/>
    </row>
    <row r="495" spans="1:18" ht="15.75" customHeight="1" thickBot="1">
      <c r="A495" s="133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48"/>
      <c r="R495" s="149"/>
    </row>
    <row r="496" spans="1:18" ht="15.75" customHeight="1" thickBot="1">
      <c r="A496" s="133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33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33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3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3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3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3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3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33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33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33">
        <v>31</v>
      </c>
      <c r="B511" s="201" t="s">
        <v>0</v>
      </c>
      <c r="C511" s="202"/>
      <c r="D511" s="203"/>
      <c r="E511" s="134" t="s">
        <v>1</v>
      </c>
      <c r="F511" s="135"/>
      <c r="G511" s="136"/>
      <c r="H511" s="137" t="s">
        <v>2</v>
      </c>
      <c r="I511" s="138"/>
      <c r="J511" s="139"/>
      <c r="K511" s="140" t="s">
        <v>3</v>
      </c>
      <c r="L511" s="141"/>
      <c r="M511" s="142"/>
      <c r="N511" s="143" t="s">
        <v>4</v>
      </c>
      <c r="O511" s="144"/>
      <c r="P511" s="145"/>
      <c r="Q511" s="146" t="s">
        <v>8</v>
      </c>
      <c r="R511" s="147"/>
    </row>
    <row r="512" spans="1:18" ht="15.75" customHeight="1" thickBot="1">
      <c r="A512" s="133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48"/>
      <c r="R512" s="149"/>
    </row>
    <row r="513" spans="1:18" ht="15.75" customHeight="1" thickBot="1">
      <c r="A513" s="133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33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33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3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3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3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3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3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33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33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50"/>
      <c r="B528" s="204" t="s">
        <v>0</v>
      </c>
      <c r="C528" s="205"/>
      <c r="D528" s="206"/>
      <c r="E528" s="152" t="s">
        <v>1</v>
      </c>
      <c r="F528" s="153"/>
      <c r="G528" s="154"/>
      <c r="H528" s="155" t="s">
        <v>2</v>
      </c>
      <c r="I528" s="156"/>
      <c r="J528" s="157"/>
      <c r="K528" s="158" t="s">
        <v>3</v>
      </c>
      <c r="L528" s="159"/>
      <c r="M528" s="160"/>
      <c r="N528" s="161" t="s">
        <v>4</v>
      </c>
      <c r="O528" s="162"/>
      <c r="P528" s="163"/>
      <c r="Q528" s="5"/>
      <c r="R528" s="5"/>
    </row>
    <row r="529" spans="1:18" ht="15.75" customHeight="1" thickTop="1" thickBot="1">
      <c r="A529" s="151"/>
      <c r="B529" s="207" t="s">
        <v>16</v>
      </c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5"/>
    </row>
    <row r="530" spans="1:18" ht="15.75" customHeight="1" thickTop="1" thickBot="1">
      <c r="A530" s="15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5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51"/>
      <c r="B532" s="207" t="s">
        <v>15</v>
      </c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5"/>
    </row>
    <row r="533" spans="1:18" ht="15.75" customHeight="1" thickTop="1" thickBot="1">
      <c r="A533" s="15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5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51"/>
      <c r="B535" s="208" t="s">
        <v>8</v>
      </c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</row>
    <row r="536" spans="1:18" ht="15.75" customHeight="1" thickBot="1">
      <c r="A536" s="15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5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5" t="s">
        <v>94</v>
      </c>
      <c r="H1" s="215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17" t="s">
        <v>98</v>
      </c>
      <c r="F2" s="217"/>
      <c r="G2" s="217" t="s">
        <v>28</v>
      </c>
      <c r="H2" s="217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16">
        <v>45692</v>
      </c>
      <c r="F3" s="214"/>
      <c r="G3" s="216">
        <v>45707</v>
      </c>
      <c r="H3" s="214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09">
        <v>45692</v>
      </c>
      <c r="F4" s="210"/>
      <c r="G4" s="209">
        <v>45707</v>
      </c>
      <c r="H4" s="210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09">
        <v>45692</v>
      </c>
      <c r="F5" s="210"/>
      <c r="G5" s="209"/>
      <c r="H5" s="210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09">
        <v>45692</v>
      </c>
      <c r="F6" s="210"/>
      <c r="G6" s="209"/>
      <c r="H6" s="210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09">
        <v>45694</v>
      </c>
      <c r="F7" s="210"/>
      <c r="G7" s="209">
        <v>45714</v>
      </c>
      <c r="H7" s="210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09">
        <v>45696</v>
      </c>
      <c r="F8" s="210"/>
      <c r="G8" s="210"/>
      <c r="H8" s="210"/>
      <c r="I8" s="209">
        <v>45723</v>
      </c>
      <c r="J8" s="210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09">
        <v>45696</v>
      </c>
      <c r="F9" s="210"/>
      <c r="G9" s="209"/>
      <c r="H9" s="210"/>
      <c r="I9" s="209">
        <v>45723</v>
      </c>
      <c r="J9" s="210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11">
        <v>45702</v>
      </c>
      <c r="F10" s="212"/>
      <c r="G10" s="211"/>
      <c r="H10" s="212"/>
      <c r="I10" s="211">
        <v>45717</v>
      </c>
      <c r="J10" s="212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09">
        <v>45702</v>
      </c>
      <c r="F11" s="210"/>
      <c r="G11" s="210"/>
      <c r="H11" s="210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09">
        <v>45703</v>
      </c>
      <c r="F12" s="210"/>
      <c r="G12" s="210"/>
      <c r="H12" s="210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09">
        <v>45706</v>
      </c>
      <c r="F13" s="210"/>
      <c r="G13" s="210"/>
      <c r="H13" s="210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09">
        <v>45708</v>
      </c>
      <c r="F14" s="210"/>
      <c r="G14" s="209"/>
      <c r="H14" s="210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0"/>
      <c r="F15" s="210"/>
      <c r="G15" s="210"/>
      <c r="H15" s="210"/>
      <c r="S15" s="48"/>
      <c r="T15" s="43"/>
    </row>
    <row r="16" spans="1:20">
      <c r="A16" s="47"/>
      <c r="E16" s="210"/>
      <c r="F16" s="210"/>
      <c r="G16" s="210"/>
      <c r="H16" s="210"/>
      <c r="S16" s="48"/>
      <c r="T16" s="43"/>
    </row>
    <row r="17" spans="1:20">
      <c r="A17" s="47"/>
      <c r="E17" s="210"/>
      <c r="F17" s="210"/>
      <c r="G17" s="210"/>
      <c r="H17" s="210"/>
      <c r="S17" s="48"/>
      <c r="T17" s="43"/>
    </row>
    <row r="18" spans="1:20">
      <c r="A18" s="47"/>
      <c r="E18" s="210"/>
      <c r="F18" s="210"/>
      <c r="G18" s="210"/>
      <c r="H18" s="210"/>
      <c r="S18" s="48"/>
      <c r="T18" s="43"/>
    </row>
    <row r="19" spans="1:20">
      <c r="A19" s="47"/>
      <c r="E19" s="210"/>
      <c r="F19" s="210"/>
      <c r="G19" s="210"/>
      <c r="H19" s="210"/>
      <c r="S19" s="48"/>
      <c r="T19" s="43"/>
    </row>
    <row r="20" spans="1:20">
      <c r="A20" s="47"/>
      <c r="E20" s="210"/>
      <c r="F20" s="210"/>
      <c r="G20" s="210"/>
      <c r="H20" s="210"/>
      <c r="S20" s="48"/>
      <c r="T20" s="43"/>
    </row>
    <row r="21" spans="1:20">
      <c r="A21" s="47"/>
      <c r="E21" s="210"/>
      <c r="F21" s="210"/>
      <c r="G21" s="210"/>
      <c r="H21" s="210"/>
      <c r="S21" s="48"/>
      <c r="T21" s="43"/>
    </row>
    <row r="22" spans="1:20">
      <c r="A22" s="47"/>
      <c r="E22" s="210"/>
      <c r="F22" s="210"/>
      <c r="G22" s="210"/>
      <c r="H22" s="210"/>
      <c r="S22" s="48"/>
      <c r="T22" s="43"/>
    </row>
    <row r="23" spans="1:20">
      <c r="A23" s="47"/>
      <c r="E23" s="210"/>
      <c r="F23" s="210"/>
      <c r="G23" s="210"/>
      <c r="H23" s="210"/>
      <c r="S23" s="48"/>
      <c r="T23" s="43"/>
    </row>
    <row r="24" spans="1:20">
      <c r="A24" s="47"/>
      <c r="E24" s="210"/>
      <c r="F24" s="210"/>
      <c r="G24" s="210"/>
      <c r="H24" s="210"/>
      <c r="S24" s="48"/>
      <c r="T24" s="43"/>
    </row>
    <row r="25" spans="1:20">
      <c r="A25" s="47"/>
      <c r="E25" s="210"/>
      <c r="F25" s="210"/>
      <c r="G25" s="210"/>
      <c r="H25" s="210"/>
      <c r="S25" s="48"/>
      <c r="T25" s="43"/>
    </row>
    <row r="26" spans="1:20">
      <c r="A26" s="47"/>
      <c r="E26" s="210"/>
      <c r="F26" s="210"/>
      <c r="G26" s="210"/>
      <c r="H26" s="210"/>
      <c r="S26" s="48"/>
      <c r="T26" s="43"/>
    </row>
    <row r="27" spans="1:20">
      <c r="A27" s="47"/>
      <c r="E27" s="210"/>
      <c r="F27" s="210"/>
      <c r="G27" s="210"/>
      <c r="H27" s="210"/>
      <c r="S27" s="48"/>
      <c r="T27" s="43"/>
    </row>
    <row r="28" spans="1:20">
      <c r="A28" s="47"/>
      <c r="E28" s="210"/>
      <c r="F28" s="210"/>
      <c r="G28" s="210"/>
      <c r="H28" s="210"/>
      <c r="S28" s="48"/>
      <c r="T28" s="43"/>
    </row>
    <row r="29" spans="1:20">
      <c r="A29" s="47"/>
      <c r="E29" s="210"/>
      <c r="F29" s="210"/>
      <c r="G29" s="210"/>
      <c r="H29" s="210"/>
      <c r="S29" s="48"/>
      <c r="T29" s="43"/>
    </row>
    <row r="30" spans="1:20">
      <c r="A30" s="47"/>
      <c r="E30" s="210"/>
      <c r="F30" s="210"/>
      <c r="G30" s="210"/>
      <c r="H30" s="210"/>
      <c r="S30" s="48"/>
      <c r="T30" s="43"/>
    </row>
    <row r="31" spans="1:20">
      <c r="A31" s="47"/>
      <c r="E31" s="210"/>
      <c r="F31" s="210"/>
      <c r="G31" s="210"/>
      <c r="H31" s="210"/>
      <c r="S31" s="48"/>
      <c r="T31" s="43"/>
    </row>
    <row r="32" spans="1:20">
      <c r="A32" s="47"/>
      <c r="E32" s="210"/>
      <c r="F32" s="210"/>
      <c r="G32" s="210"/>
      <c r="H32" s="210"/>
      <c r="S32" s="48"/>
      <c r="T32" s="43"/>
    </row>
    <row r="33" spans="1:20">
      <c r="A33" s="47"/>
      <c r="E33" s="210"/>
      <c r="F33" s="210"/>
      <c r="G33" s="210"/>
      <c r="H33" s="210"/>
      <c r="S33" s="48"/>
      <c r="T33" s="43"/>
    </row>
    <row r="34" spans="1:20">
      <c r="A34" s="47"/>
      <c r="E34" s="210"/>
      <c r="F34" s="210"/>
      <c r="G34" s="210"/>
      <c r="H34" s="210"/>
      <c r="S34" s="48"/>
      <c r="T34" s="43"/>
    </row>
    <row r="35" spans="1:20">
      <c r="A35" s="47"/>
      <c r="E35" s="210"/>
      <c r="F35" s="210"/>
      <c r="G35" s="210"/>
      <c r="H35" s="210"/>
      <c r="S35" s="48"/>
      <c r="T35" s="43"/>
    </row>
    <row r="36" spans="1:20">
      <c r="A36" s="47"/>
      <c r="E36" s="210"/>
      <c r="F36" s="210"/>
      <c r="G36" s="210"/>
      <c r="H36" s="210"/>
      <c r="S36" s="48"/>
      <c r="T36" s="43"/>
    </row>
    <row r="37" spans="1:20">
      <c r="A37" s="47"/>
      <c r="E37" s="210"/>
      <c r="F37" s="210"/>
      <c r="G37" s="210"/>
      <c r="H37" s="210"/>
      <c r="S37" s="48"/>
      <c r="T37" s="43"/>
    </row>
    <row r="38" spans="1:20">
      <c r="A38" s="47"/>
      <c r="E38" s="210"/>
      <c r="F38" s="210"/>
      <c r="G38" s="210"/>
      <c r="H38" s="210"/>
      <c r="S38" s="48"/>
      <c r="T38" s="43"/>
    </row>
    <row r="39" spans="1:20">
      <c r="A39" s="47"/>
      <c r="E39" s="210"/>
      <c r="F39" s="210"/>
      <c r="G39" s="210"/>
      <c r="H39" s="210"/>
      <c r="S39" s="48"/>
      <c r="T39" s="43"/>
    </row>
    <row r="40" spans="1:20">
      <c r="A40" s="47"/>
      <c r="E40" s="210"/>
      <c r="F40" s="210"/>
      <c r="G40" s="210"/>
      <c r="H40" s="210"/>
      <c r="S40" s="48"/>
      <c r="T40" s="43"/>
    </row>
    <row r="41" spans="1:20">
      <c r="A41" s="47"/>
      <c r="E41" s="210"/>
      <c r="F41" s="210"/>
      <c r="G41" s="210"/>
      <c r="H41" s="210"/>
      <c r="S41" s="48"/>
      <c r="T41" s="43"/>
    </row>
    <row r="42" spans="1:20">
      <c r="A42" s="47"/>
      <c r="E42" s="210"/>
      <c r="F42" s="210"/>
      <c r="G42" s="210"/>
      <c r="H42" s="210"/>
      <c r="S42" s="48"/>
      <c r="T42" s="43"/>
    </row>
    <row r="43" spans="1:20">
      <c r="A43" s="47"/>
      <c r="E43" s="210"/>
      <c r="F43" s="210"/>
      <c r="G43" s="210"/>
      <c r="H43" s="210"/>
      <c r="S43" s="48"/>
      <c r="T43" s="43"/>
    </row>
    <row r="44" spans="1:20">
      <c r="A44" s="47"/>
      <c r="E44" s="210"/>
      <c r="F44" s="210"/>
      <c r="G44" s="210"/>
      <c r="H44" s="210"/>
      <c r="S44" s="48"/>
      <c r="T44" s="43"/>
    </row>
    <row r="45" spans="1:20">
      <c r="A45" s="47"/>
      <c r="E45" s="210"/>
      <c r="F45" s="210"/>
      <c r="G45" s="210"/>
      <c r="H45" s="210"/>
      <c r="S45" s="48"/>
      <c r="T45" s="43"/>
    </row>
    <row r="46" spans="1:20">
      <c r="A46" s="47"/>
      <c r="E46" s="210"/>
      <c r="F46" s="210"/>
      <c r="G46" s="210"/>
      <c r="H46" s="210"/>
      <c r="S46" s="48"/>
      <c r="T46" s="43"/>
    </row>
    <row r="47" spans="1:20">
      <c r="A47" s="47"/>
      <c r="E47" s="210"/>
      <c r="F47" s="210"/>
      <c r="G47" s="210"/>
      <c r="H47" s="210"/>
      <c r="S47" s="48"/>
      <c r="T47" s="43"/>
    </row>
    <row r="48" spans="1:20">
      <c r="A48" s="47"/>
      <c r="E48" s="210"/>
      <c r="F48" s="210"/>
      <c r="G48" s="210"/>
      <c r="H48" s="210"/>
      <c r="S48" s="48"/>
      <c r="T48" s="43"/>
    </row>
    <row r="49" spans="1:20">
      <c r="A49" s="47"/>
      <c r="E49" s="210"/>
      <c r="F49" s="210"/>
      <c r="G49" s="210"/>
      <c r="H49" s="210"/>
      <c r="S49" s="48"/>
      <c r="T49" s="43"/>
    </row>
    <row r="50" spans="1:20">
      <c r="A50" s="47"/>
      <c r="E50" s="210"/>
      <c r="F50" s="210"/>
      <c r="G50" s="210"/>
      <c r="H50" s="210"/>
      <c r="S50" s="48"/>
      <c r="T50" s="43"/>
    </row>
    <row r="51" spans="1:20">
      <c r="A51" s="47"/>
      <c r="E51" s="210"/>
      <c r="F51" s="210"/>
      <c r="G51" s="210"/>
      <c r="H51" s="210"/>
      <c r="S51" s="48"/>
      <c r="T51" s="43"/>
    </row>
    <row r="52" spans="1:20">
      <c r="A52" s="47"/>
      <c r="E52" s="210"/>
      <c r="F52" s="210"/>
      <c r="G52" s="210"/>
      <c r="H52" s="210"/>
      <c r="S52" s="48"/>
      <c r="T52" s="43"/>
    </row>
    <row r="53" spans="1:20">
      <c r="A53" s="47"/>
      <c r="E53" s="210"/>
      <c r="F53" s="210"/>
      <c r="G53" s="210"/>
      <c r="H53" s="210"/>
      <c r="S53" s="48"/>
      <c r="T53" s="43"/>
    </row>
    <row r="54" spans="1:20">
      <c r="A54" s="47"/>
      <c r="E54" s="210"/>
      <c r="F54" s="210"/>
      <c r="G54" s="210"/>
      <c r="H54" s="210"/>
      <c r="S54" s="48"/>
      <c r="T54" s="43"/>
    </row>
    <row r="55" spans="1:20">
      <c r="A55" s="47"/>
      <c r="E55" s="210"/>
      <c r="F55" s="210"/>
      <c r="G55" s="210"/>
      <c r="H55" s="210"/>
      <c r="S55" s="48"/>
      <c r="T55" s="43"/>
    </row>
    <row r="56" spans="1:20">
      <c r="A56" s="47"/>
      <c r="E56" s="210"/>
      <c r="F56" s="210"/>
      <c r="G56" s="210"/>
      <c r="H56" s="210"/>
      <c r="S56" s="48"/>
      <c r="T56" s="43"/>
    </row>
    <row r="57" spans="1:20">
      <c r="A57" s="47"/>
      <c r="E57" s="210"/>
      <c r="F57" s="210"/>
      <c r="G57" s="210"/>
      <c r="H57" s="210"/>
      <c r="S57" s="48"/>
      <c r="T57" s="43"/>
    </row>
    <row r="58" spans="1:20">
      <c r="A58" s="47"/>
      <c r="E58" s="210"/>
      <c r="F58" s="210"/>
      <c r="G58" s="210"/>
      <c r="H58" s="210"/>
      <c r="S58" s="48"/>
      <c r="T58" s="43"/>
    </row>
    <row r="59" spans="1:20">
      <c r="A59" s="47"/>
      <c r="E59" s="210"/>
      <c r="F59" s="210"/>
      <c r="G59" s="210"/>
      <c r="H59" s="210"/>
      <c r="S59" s="48"/>
      <c r="T59" s="43"/>
    </row>
    <row r="60" spans="1:20">
      <c r="A60" s="47"/>
      <c r="E60" s="210"/>
      <c r="F60" s="210"/>
      <c r="G60" s="210"/>
      <c r="H60" s="210"/>
      <c r="S60" s="48"/>
      <c r="T60" s="43"/>
    </row>
    <row r="61" spans="1:20">
      <c r="A61" s="47"/>
      <c r="E61" s="210"/>
      <c r="F61" s="210"/>
      <c r="G61" s="210"/>
      <c r="H61" s="210"/>
      <c r="S61" s="48"/>
      <c r="T61" s="43"/>
    </row>
    <row r="62" spans="1:20">
      <c r="A62" s="47"/>
      <c r="E62" s="210"/>
      <c r="F62" s="210"/>
      <c r="G62" s="210"/>
      <c r="H62" s="210"/>
      <c r="S62" s="48"/>
      <c r="T62" s="43"/>
    </row>
    <row r="63" spans="1:20">
      <c r="A63" s="47"/>
      <c r="E63" s="210"/>
      <c r="F63" s="210"/>
      <c r="G63" s="210"/>
      <c r="H63" s="210"/>
      <c r="S63" s="48"/>
      <c r="T63" s="43"/>
    </row>
    <row r="64" spans="1:20">
      <c r="A64" s="47"/>
      <c r="E64" s="210"/>
      <c r="F64" s="210"/>
      <c r="G64" s="210"/>
      <c r="H64" s="210"/>
      <c r="S64" s="48"/>
      <c r="T64" s="43"/>
    </row>
    <row r="65" spans="1:20">
      <c r="A65" s="47"/>
      <c r="E65" s="210"/>
      <c r="F65" s="210"/>
      <c r="G65" s="210"/>
      <c r="H65" s="210"/>
      <c r="S65" s="48"/>
      <c r="T65" s="43"/>
    </row>
    <row r="66" spans="1:20">
      <c r="A66" s="47"/>
      <c r="E66" s="210"/>
      <c r="F66" s="210"/>
      <c r="G66" s="210"/>
      <c r="H66" s="210"/>
      <c r="S66" s="48"/>
      <c r="T66" s="43"/>
    </row>
    <row r="67" spans="1:20">
      <c r="A67" s="47"/>
      <c r="E67" s="210"/>
      <c r="F67" s="210"/>
      <c r="G67" s="210"/>
      <c r="H67" s="210"/>
      <c r="S67" s="48"/>
      <c r="T67" s="43"/>
    </row>
    <row r="68" spans="1:20">
      <c r="A68" s="47"/>
      <c r="E68" s="210"/>
      <c r="F68" s="210"/>
      <c r="G68" s="210"/>
      <c r="H68" s="210"/>
      <c r="S68" s="48"/>
      <c r="T68" s="43"/>
    </row>
    <row r="69" spans="1:20">
      <c r="A69" s="47"/>
      <c r="E69" s="210"/>
      <c r="F69" s="210"/>
      <c r="G69" s="210"/>
      <c r="H69" s="210"/>
      <c r="S69" s="48"/>
      <c r="T69" s="43"/>
    </row>
    <row r="70" spans="1:20">
      <c r="A70" s="47"/>
      <c r="E70" s="210"/>
      <c r="F70" s="210"/>
      <c r="G70" s="210"/>
      <c r="H70" s="210"/>
      <c r="S70" s="48"/>
      <c r="T70" s="43"/>
    </row>
    <row r="71" spans="1:20">
      <c r="A71" s="47"/>
      <c r="E71" s="210"/>
      <c r="F71" s="210"/>
      <c r="G71" s="210"/>
      <c r="H71" s="210"/>
      <c r="S71" s="48"/>
      <c r="T71" s="43"/>
    </row>
    <row r="72" spans="1:20">
      <c r="A72" s="47"/>
      <c r="E72" s="210"/>
      <c r="F72" s="210"/>
      <c r="G72" s="210"/>
      <c r="H72" s="210"/>
      <c r="S72" s="48"/>
      <c r="T72" s="43"/>
    </row>
    <row r="73" spans="1:20">
      <c r="A73" s="47"/>
      <c r="E73" s="210"/>
      <c r="F73" s="210"/>
      <c r="G73" s="210"/>
      <c r="H73" s="210"/>
      <c r="S73" s="48"/>
      <c r="T73" s="43"/>
    </row>
    <row r="74" spans="1:20">
      <c r="A74" s="47"/>
      <c r="E74" s="210"/>
      <c r="F74" s="210"/>
      <c r="G74" s="210"/>
      <c r="H74" s="210"/>
      <c r="S74" s="48"/>
      <c r="T74" s="43"/>
    </row>
    <row r="75" spans="1:20">
      <c r="A75" s="47"/>
      <c r="E75" s="210"/>
      <c r="F75" s="210"/>
      <c r="G75" s="210"/>
      <c r="H75" s="210"/>
      <c r="S75" s="48"/>
      <c r="T75" s="43"/>
    </row>
    <row r="76" spans="1:20">
      <c r="A76" s="47"/>
      <c r="E76" s="210"/>
      <c r="F76" s="210"/>
      <c r="G76" s="210"/>
      <c r="H76" s="210"/>
      <c r="S76" s="48"/>
      <c r="T76" s="43"/>
    </row>
    <row r="77" spans="1:20">
      <c r="A77" s="47"/>
      <c r="E77" s="210"/>
      <c r="F77" s="210"/>
      <c r="G77" s="210"/>
      <c r="H77" s="210"/>
      <c r="S77" s="48"/>
      <c r="T77" s="43"/>
    </row>
    <row r="78" spans="1:20">
      <c r="A78" s="47"/>
      <c r="E78" s="210"/>
      <c r="F78" s="210"/>
      <c r="G78" s="210"/>
      <c r="H78" s="210"/>
      <c r="S78" s="48"/>
      <c r="T78" s="43"/>
    </row>
    <row r="79" spans="1:20">
      <c r="A79" s="47"/>
      <c r="E79" s="210"/>
      <c r="F79" s="210"/>
      <c r="G79" s="210"/>
      <c r="H79" s="210"/>
      <c r="S79" s="48"/>
      <c r="T79" s="43"/>
    </row>
    <row r="80" spans="1:20">
      <c r="A80" s="47"/>
      <c r="E80" s="210"/>
      <c r="F80" s="210"/>
      <c r="G80" s="210"/>
      <c r="H80" s="210"/>
      <c r="S80" s="48"/>
      <c r="T80" s="43"/>
    </row>
    <row r="81" spans="1:20">
      <c r="A81" s="47"/>
      <c r="E81" s="210"/>
      <c r="F81" s="210"/>
      <c r="G81" s="210"/>
      <c r="H81" s="210"/>
      <c r="S81" s="48"/>
      <c r="T81" s="43"/>
    </row>
    <row r="82" spans="1:20">
      <c r="A82" s="47"/>
      <c r="E82" s="210"/>
      <c r="F82" s="210"/>
      <c r="G82" s="210"/>
      <c r="H82" s="210"/>
      <c r="S82" s="48"/>
      <c r="T82" s="43"/>
    </row>
    <row r="83" spans="1:20">
      <c r="A83" s="47"/>
      <c r="E83" s="210"/>
      <c r="F83" s="210"/>
      <c r="G83" s="210"/>
      <c r="H83" s="210"/>
      <c r="S83" s="48"/>
      <c r="T83" s="43"/>
    </row>
    <row r="84" spans="1:20">
      <c r="A84" s="47"/>
      <c r="E84" s="210"/>
      <c r="F84" s="210"/>
      <c r="G84" s="210"/>
      <c r="H84" s="210"/>
      <c r="S84" s="48"/>
      <c r="T84" s="43"/>
    </row>
    <row r="85" spans="1:20">
      <c r="A85" s="47"/>
      <c r="E85" s="210"/>
      <c r="F85" s="210"/>
      <c r="G85" s="210"/>
      <c r="H85" s="210"/>
      <c r="S85" s="48"/>
      <c r="T85" s="43"/>
    </row>
    <row r="86" spans="1:20">
      <c r="A86" s="47"/>
      <c r="E86" s="210"/>
      <c r="F86" s="210"/>
      <c r="G86" s="210"/>
      <c r="H86" s="210"/>
      <c r="S86" s="48"/>
      <c r="T86" s="43"/>
    </row>
    <row r="87" spans="1:20">
      <c r="A87" s="47"/>
      <c r="E87" s="210"/>
      <c r="F87" s="210"/>
      <c r="G87" s="210"/>
      <c r="H87" s="210"/>
      <c r="S87" s="48"/>
      <c r="T87" s="43"/>
    </row>
    <row r="88" spans="1:20">
      <c r="A88" s="47"/>
      <c r="E88" s="210"/>
      <c r="F88" s="210"/>
      <c r="G88" s="210"/>
      <c r="H88" s="210"/>
      <c r="S88" s="48"/>
      <c r="T88" s="43"/>
    </row>
    <row r="89" spans="1:20">
      <c r="A89" s="47"/>
      <c r="E89" s="210"/>
      <c r="F89" s="210"/>
      <c r="G89" s="210"/>
      <c r="H89" s="210"/>
      <c r="S89" s="48"/>
      <c r="T89" s="43"/>
    </row>
    <row r="90" spans="1:20">
      <c r="A90" s="47"/>
      <c r="E90" s="210"/>
      <c r="F90" s="210"/>
      <c r="G90" s="210"/>
      <c r="H90" s="210"/>
      <c r="S90" s="48"/>
      <c r="T90" s="43"/>
    </row>
    <row r="91" spans="1:20">
      <c r="A91" s="47"/>
      <c r="E91" s="210"/>
      <c r="F91" s="210"/>
      <c r="G91" s="210"/>
      <c r="H91" s="210"/>
      <c r="S91" s="48"/>
      <c r="T91" s="43"/>
    </row>
    <row r="92" spans="1:20">
      <c r="A92" s="47"/>
      <c r="E92" s="210"/>
      <c r="F92" s="210"/>
      <c r="G92" s="210"/>
      <c r="H92" s="210"/>
      <c r="S92" s="48"/>
      <c r="T92" s="43"/>
    </row>
    <row r="93" spans="1:20">
      <c r="A93" s="47"/>
      <c r="E93" s="210"/>
      <c r="F93" s="210"/>
      <c r="G93" s="210"/>
      <c r="H93" s="210"/>
      <c r="S93" s="48"/>
      <c r="T93" s="43"/>
    </row>
    <row r="94" spans="1:20">
      <c r="A94" s="47"/>
      <c r="E94" s="210"/>
      <c r="F94" s="210"/>
      <c r="G94" s="210"/>
      <c r="H94" s="210"/>
      <c r="S94" s="48"/>
      <c r="T94" s="43"/>
    </row>
    <row r="95" spans="1:20">
      <c r="A95" s="47"/>
      <c r="E95" s="210"/>
      <c r="F95" s="210"/>
      <c r="G95" s="210"/>
      <c r="H95" s="210"/>
      <c r="S95" s="48"/>
      <c r="T95" s="43"/>
    </row>
    <row r="96" spans="1:20">
      <c r="A96" s="47"/>
      <c r="E96" s="210"/>
      <c r="F96" s="210"/>
      <c r="G96" s="210"/>
      <c r="H96" s="210"/>
      <c r="S96" s="48"/>
      <c r="T96" s="43"/>
    </row>
    <row r="97" spans="1:20">
      <c r="A97" s="47"/>
      <c r="E97" s="210"/>
      <c r="F97" s="210"/>
      <c r="G97" s="210"/>
      <c r="H97" s="210"/>
      <c r="S97" s="48"/>
      <c r="T97" s="43"/>
    </row>
    <row r="98" spans="1:20">
      <c r="A98" s="47"/>
      <c r="E98" s="210"/>
      <c r="F98" s="210"/>
      <c r="G98" s="210"/>
      <c r="H98" s="210"/>
      <c r="S98" s="48"/>
      <c r="T98" s="43"/>
    </row>
    <row r="99" spans="1:20">
      <c r="A99" s="47"/>
      <c r="E99" s="210"/>
      <c r="F99" s="210"/>
      <c r="G99" s="210"/>
      <c r="H99" s="210"/>
      <c r="S99" s="48"/>
      <c r="T99" s="43"/>
    </row>
    <row r="100" spans="1:20">
      <c r="A100" s="47"/>
      <c r="E100" s="210"/>
      <c r="F100" s="210"/>
      <c r="G100" s="210"/>
      <c r="H100" s="210"/>
      <c r="S100" s="48"/>
      <c r="T100" s="43"/>
    </row>
    <row r="101" spans="1:20">
      <c r="A101" s="47"/>
      <c r="E101" s="210"/>
      <c r="F101" s="210"/>
      <c r="G101" s="210"/>
      <c r="H101" s="210"/>
      <c r="S101" s="48"/>
      <c r="T101" s="43"/>
    </row>
    <row r="102" spans="1:20">
      <c r="A102" s="47"/>
      <c r="E102" s="210"/>
      <c r="F102" s="210"/>
      <c r="G102" s="210"/>
      <c r="H102" s="210"/>
      <c r="S102" s="48"/>
      <c r="T102" s="43"/>
    </row>
    <row r="103" spans="1:20">
      <c r="A103" s="47"/>
      <c r="E103" s="210"/>
      <c r="F103" s="210"/>
      <c r="G103" s="210"/>
      <c r="H103" s="210"/>
      <c r="S103" s="48"/>
      <c r="T103" s="43"/>
    </row>
    <row r="104" spans="1:20">
      <c r="A104" s="47"/>
      <c r="E104" s="210"/>
      <c r="F104" s="210"/>
      <c r="G104" s="210"/>
      <c r="H104" s="210"/>
      <c r="S104" s="48"/>
      <c r="T104" s="43"/>
    </row>
    <row r="105" spans="1:20">
      <c r="A105" s="47"/>
      <c r="E105" s="210"/>
      <c r="F105" s="210"/>
      <c r="G105" s="210"/>
      <c r="H105" s="210"/>
      <c r="S105" s="48"/>
      <c r="T105" s="43"/>
    </row>
    <row r="106" spans="1:20">
      <c r="A106" s="47"/>
      <c r="E106" s="210"/>
      <c r="F106" s="210"/>
      <c r="G106" s="210"/>
      <c r="H106" s="210"/>
      <c r="S106" s="48"/>
      <c r="T106" s="43"/>
    </row>
    <row r="107" spans="1:20">
      <c r="A107" s="47"/>
      <c r="E107" s="210"/>
      <c r="F107" s="210"/>
      <c r="G107" s="210"/>
      <c r="H107" s="210"/>
      <c r="S107" s="48"/>
      <c r="T107" s="43"/>
    </row>
    <row r="108" spans="1:20">
      <c r="A108" s="47"/>
      <c r="E108" s="210"/>
      <c r="F108" s="210"/>
      <c r="G108" s="210"/>
      <c r="H108" s="210"/>
      <c r="S108" s="48"/>
      <c r="T108" s="43"/>
    </row>
    <row r="109" spans="1:20">
      <c r="A109" s="47"/>
      <c r="E109" s="210"/>
      <c r="F109" s="210"/>
      <c r="G109" s="210"/>
      <c r="H109" s="210"/>
      <c r="S109" s="48"/>
      <c r="T109" s="43"/>
    </row>
    <row r="110" spans="1:20">
      <c r="A110" s="47"/>
      <c r="E110" s="210"/>
      <c r="F110" s="210"/>
      <c r="G110" s="210"/>
      <c r="H110" s="210"/>
      <c r="S110" s="48"/>
      <c r="T110" s="43"/>
    </row>
    <row r="111" spans="1:20">
      <c r="A111" s="47"/>
      <c r="E111" s="210"/>
      <c r="F111" s="210"/>
      <c r="G111" s="210"/>
      <c r="H111" s="210"/>
      <c r="S111" s="48"/>
      <c r="T111" s="43"/>
    </row>
    <row r="112" spans="1:20">
      <c r="A112" s="47"/>
      <c r="E112" s="210"/>
      <c r="F112" s="210"/>
      <c r="G112" s="210"/>
      <c r="H112" s="210"/>
      <c r="S112" s="48"/>
      <c r="T112" s="43"/>
    </row>
    <row r="113" spans="1:20">
      <c r="A113" s="47"/>
      <c r="E113" s="210"/>
      <c r="F113" s="210"/>
      <c r="G113" s="210"/>
      <c r="H113" s="210"/>
      <c r="S113" s="48"/>
      <c r="T113" s="43"/>
    </row>
    <row r="114" spans="1:20">
      <c r="A114" s="47"/>
      <c r="E114" s="210"/>
      <c r="F114" s="210"/>
      <c r="G114" s="210"/>
      <c r="H114" s="210"/>
      <c r="S114" s="48"/>
      <c r="T114" s="43"/>
    </row>
    <row r="115" spans="1:20">
      <c r="A115" s="47"/>
      <c r="E115" s="210"/>
      <c r="F115" s="210"/>
      <c r="G115" s="210"/>
      <c r="H115" s="210"/>
      <c r="S115" s="48"/>
      <c r="T115" s="43"/>
    </row>
    <row r="116" spans="1:20">
      <c r="A116" s="47"/>
      <c r="E116" s="210"/>
      <c r="F116" s="210"/>
      <c r="G116" s="210"/>
      <c r="H116" s="210"/>
      <c r="S116" s="48"/>
      <c r="T116" s="43"/>
    </row>
    <row r="117" spans="1:20">
      <c r="A117" s="47"/>
      <c r="E117" s="210"/>
      <c r="F117" s="210"/>
      <c r="G117" s="210"/>
      <c r="H117" s="210"/>
      <c r="S117" s="48"/>
      <c r="T117" s="43"/>
    </row>
    <row r="118" spans="1:20">
      <c r="A118" s="47"/>
      <c r="E118" s="210"/>
      <c r="F118" s="210"/>
      <c r="G118" s="210"/>
      <c r="H118" s="210"/>
      <c r="S118" s="48"/>
      <c r="T118" s="43"/>
    </row>
    <row r="119" spans="1:20">
      <c r="A119" s="47"/>
      <c r="E119" s="210"/>
      <c r="F119" s="210"/>
      <c r="G119" s="210"/>
      <c r="H119" s="210"/>
      <c r="S119" s="48"/>
      <c r="T119" s="43"/>
    </row>
    <row r="120" spans="1:20">
      <c r="A120" s="47"/>
      <c r="E120" s="210"/>
      <c r="F120" s="210"/>
      <c r="G120" s="210"/>
      <c r="H120" s="210"/>
      <c r="S120" s="48"/>
      <c r="T120" s="43"/>
    </row>
    <row r="121" spans="1:20">
      <c r="A121" s="47"/>
      <c r="E121" s="210"/>
      <c r="F121" s="210"/>
      <c r="G121" s="210"/>
      <c r="H121" s="210"/>
      <c r="S121" s="48"/>
      <c r="T121" s="43"/>
    </row>
    <row r="122" spans="1:20">
      <c r="A122" s="47"/>
      <c r="E122" s="210"/>
      <c r="F122" s="210"/>
      <c r="G122" s="210"/>
      <c r="H122" s="210"/>
      <c r="S122" s="48"/>
      <c r="T122" s="43"/>
    </row>
    <row r="123" spans="1:20">
      <c r="A123" s="47"/>
      <c r="E123" s="210"/>
      <c r="F123" s="210"/>
      <c r="G123" s="210"/>
      <c r="H123" s="210"/>
      <c r="S123" s="48"/>
      <c r="T123" s="43"/>
    </row>
    <row r="124" spans="1:20">
      <c r="A124" s="47"/>
      <c r="E124" s="210"/>
      <c r="F124" s="210"/>
      <c r="G124" s="210"/>
      <c r="H124" s="210"/>
      <c r="S124" s="48"/>
      <c r="T124" s="43"/>
    </row>
    <row r="125" spans="1:20">
      <c r="A125" s="47"/>
      <c r="E125" s="210"/>
      <c r="F125" s="210"/>
      <c r="G125" s="210"/>
      <c r="H125" s="210"/>
      <c r="S125" s="48"/>
      <c r="T125" s="43"/>
    </row>
    <row r="126" spans="1:20">
      <c r="A126" s="47"/>
      <c r="E126" s="210"/>
      <c r="F126" s="210"/>
      <c r="G126" s="210"/>
      <c r="H126" s="210"/>
      <c r="S126" s="48"/>
      <c r="T126" s="43"/>
    </row>
    <row r="127" spans="1:20">
      <c r="A127" s="47"/>
      <c r="E127" s="210"/>
      <c r="F127" s="210"/>
      <c r="G127" s="210"/>
      <c r="H127" s="210"/>
      <c r="S127" s="48"/>
      <c r="T127" s="43"/>
    </row>
    <row r="128" spans="1:20">
      <c r="A128" s="47"/>
      <c r="E128" s="210"/>
      <c r="F128" s="210"/>
      <c r="G128" s="210"/>
      <c r="H128" s="210"/>
      <c r="S128" s="48"/>
      <c r="T128" s="43"/>
    </row>
    <row r="129" spans="1:20">
      <c r="A129" s="47"/>
      <c r="E129" s="210"/>
      <c r="F129" s="210"/>
      <c r="G129" s="210"/>
      <c r="H129" s="210"/>
      <c r="S129" s="48"/>
      <c r="T129" s="43"/>
    </row>
    <row r="130" spans="1:20">
      <c r="A130" s="47"/>
      <c r="E130" s="210"/>
      <c r="F130" s="210"/>
      <c r="G130" s="210"/>
      <c r="H130" s="210"/>
      <c r="S130" s="48"/>
      <c r="T130" s="43"/>
    </row>
    <row r="131" spans="1:20">
      <c r="A131" s="47"/>
      <c r="E131" s="210"/>
      <c r="F131" s="210"/>
      <c r="G131" s="210"/>
      <c r="H131" s="210"/>
      <c r="S131" s="48"/>
      <c r="T131" s="43"/>
    </row>
    <row r="132" spans="1:20">
      <c r="A132" s="47"/>
      <c r="E132" s="210"/>
      <c r="F132" s="210"/>
      <c r="G132" s="210"/>
      <c r="H132" s="210"/>
      <c r="S132" s="48"/>
      <c r="T132" s="43"/>
    </row>
    <row r="133" spans="1:20">
      <c r="A133" s="47"/>
      <c r="E133" s="210"/>
      <c r="F133" s="210"/>
      <c r="G133" s="210"/>
      <c r="H133" s="210"/>
      <c r="S133" s="48"/>
      <c r="T133" s="43"/>
    </row>
    <row r="134" spans="1:20">
      <c r="A134" s="47"/>
      <c r="E134" s="210"/>
      <c r="F134" s="210"/>
      <c r="G134" s="210"/>
      <c r="H134" s="210"/>
      <c r="S134" s="48"/>
      <c r="T134" s="43"/>
    </row>
    <row r="135" spans="1:20">
      <c r="A135" s="47"/>
      <c r="E135" s="210"/>
      <c r="F135" s="210"/>
      <c r="G135" s="210"/>
      <c r="H135" s="210"/>
      <c r="S135" s="48"/>
      <c r="T135" s="43"/>
    </row>
    <row r="136" spans="1:20">
      <c r="A136" s="47"/>
      <c r="E136" s="210"/>
      <c r="F136" s="210"/>
      <c r="G136" s="210"/>
      <c r="H136" s="210"/>
      <c r="S136" s="48"/>
      <c r="T136" s="43"/>
    </row>
    <row r="137" spans="1:20">
      <c r="A137" s="47"/>
      <c r="E137" s="210"/>
      <c r="F137" s="210"/>
      <c r="G137" s="210"/>
      <c r="H137" s="210"/>
      <c r="S137" s="48"/>
      <c r="T137" s="43"/>
    </row>
    <row r="138" spans="1:20">
      <c r="A138" s="47"/>
      <c r="E138" s="210"/>
      <c r="F138" s="210"/>
      <c r="G138" s="210"/>
      <c r="H138" s="210"/>
      <c r="S138" s="48"/>
      <c r="T138" s="43"/>
    </row>
    <row r="139" spans="1:20">
      <c r="A139" s="47"/>
      <c r="E139" s="210"/>
      <c r="F139" s="210"/>
      <c r="G139" s="210"/>
      <c r="H139" s="210"/>
      <c r="S139" s="48"/>
      <c r="T139" s="43"/>
    </row>
    <row r="140" spans="1:20">
      <c r="A140" s="47"/>
      <c r="E140" s="210"/>
      <c r="F140" s="210"/>
      <c r="G140" s="210"/>
      <c r="H140" s="210"/>
      <c r="S140" s="48"/>
      <c r="T140" s="43"/>
    </row>
    <row r="141" spans="1:20">
      <c r="A141" s="47"/>
      <c r="E141" s="210"/>
      <c r="F141" s="210"/>
      <c r="G141" s="210"/>
      <c r="H141" s="210"/>
      <c r="S141" s="48"/>
      <c r="T141" s="43"/>
    </row>
    <row r="142" spans="1:20">
      <c r="A142" s="47"/>
      <c r="E142" s="210"/>
      <c r="F142" s="210"/>
      <c r="G142" s="210"/>
      <c r="H142" s="210"/>
      <c r="S142" s="48"/>
      <c r="T142" s="43"/>
    </row>
    <row r="143" spans="1:20">
      <c r="A143" s="47"/>
      <c r="E143" s="210"/>
      <c r="F143" s="210"/>
      <c r="G143" s="210"/>
      <c r="H143" s="210"/>
      <c r="S143" s="48"/>
      <c r="T143" s="43"/>
    </row>
    <row r="144" spans="1:20">
      <c r="A144" s="47"/>
      <c r="E144" s="210"/>
      <c r="F144" s="210"/>
      <c r="G144" s="210"/>
      <c r="H144" s="210"/>
      <c r="S144" s="48"/>
      <c r="T144" s="43"/>
    </row>
    <row r="145" spans="1:20">
      <c r="A145" s="47"/>
      <c r="E145" s="210"/>
      <c r="F145" s="210"/>
      <c r="G145" s="210"/>
      <c r="H145" s="210"/>
      <c r="S145" s="48"/>
      <c r="T145" s="43"/>
    </row>
    <row r="146" spans="1:20">
      <c r="A146" s="47"/>
      <c r="E146" s="210"/>
      <c r="F146" s="210"/>
      <c r="G146" s="210"/>
      <c r="H146" s="210"/>
      <c r="S146" s="48"/>
      <c r="T146" s="43"/>
    </row>
    <row r="147" spans="1:20" ht="15.75" thickBot="1">
      <c r="A147" s="49"/>
      <c r="B147" s="50"/>
      <c r="C147" s="50"/>
      <c r="D147" s="50"/>
      <c r="E147" s="213"/>
      <c r="F147" s="213"/>
      <c r="G147" s="213"/>
      <c r="H147" s="21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4"/>
      <c r="F148" s="214"/>
      <c r="G148" s="214"/>
      <c r="H148" s="214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23" t="s">
        <v>93</v>
      </c>
      <c r="E1" s="223"/>
      <c r="F1" s="223" t="s">
        <v>94</v>
      </c>
      <c r="G1" s="224"/>
    </row>
    <row r="2" spans="1:7">
      <c r="A2" s="19" t="s">
        <v>119</v>
      </c>
      <c r="B2" t="s">
        <v>120</v>
      </c>
      <c r="C2" t="s">
        <v>118</v>
      </c>
      <c r="D2" s="225">
        <v>45696</v>
      </c>
      <c r="E2" s="218"/>
      <c r="F2" s="225">
        <v>45712</v>
      </c>
      <c r="G2" s="219"/>
    </row>
    <row r="3" spans="1:7">
      <c r="A3" s="19" t="s">
        <v>235</v>
      </c>
      <c r="B3" t="s">
        <v>237</v>
      </c>
      <c r="C3" t="s">
        <v>236</v>
      </c>
      <c r="D3" s="225">
        <v>45703</v>
      </c>
      <c r="E3" s="218"/>
      <c r="F3" s="225">
        <v>45730</v>
      </c>
      <c r="G3" s="219"/>
    </row>
    <row r="4" spans="1:7">
      <c r="A4" s="19" t="s">
        <v>258</v>
      </c>
      <c r="B4" t="s">
        <v>259</v>
      </c>
      <c r="C4">
        <v>61992481276</v>
      </c>
      <c r="D4" s="222">
        <v>45710</v>
      </c>
      <c r="E4" s="218"/>
      <c r="F4" s="218"/>
      <c r="G4" s="219"/>
    </row>
    <row r="5" spans="1:7">
      <c r="A5" s="19" t="s">
        <v>260</v>
      </c>
      <c r="C5">
        <v>62986250241</v>
      </c>
      <c r="D5" s="218"/>
      <c r="E5" s="218"/>
      <c r="F5" s="218"/>
      <c r="G5" s="219"/>
    </row>
    <row r="6" spans="1:7">
      <c r="A6" s="19" t="s">
        <v>272</v>
      </c>
      <c r="C6">
        <v>61982038114</v>
      </c>
      <c r="D6" s="222">
        <v>45717</v>
      </c>
      <c r="E6" s="218"/>
      <c r="F6" s="222">
        <v>45734</v>
      </c>
      <c r="G6" s="219"/>
    </row>
    <row r="7" spans="1:7">
      <c r="A7" s="19"/>
      <c r="D7" s="218"/>
      <c r="E7" s="218"/>
      <c r="F7" s="218"/>
      <c r="G7" s="219"/>
    </row>
    <row r="8" spans="1:7">
      <c r="A8" s="19"/>
      <c r="D8" s="218"/>
      <c r="E8" s="218"/>
      <c r="F8" s="218"/>
      <c r="G8" s="219"/>
    </row>
    <row r="9" spans="1:7">
      <c r="A9" s="19"/>
      <c r="D9" s="218"/>
      <c r="E9" s="218"/>
      <c r="F9" s="218"/>
      <c r="G9" s="219"/>
    </row>
    <row r="10" spans="1:7">
      <c r="A10" s="19"/>
      <c r="D10" s="218"/>
      <c r="E10" s="218"/>
      <c r="F10" s="218"/>
      <c r="G10" s="219"/>
    </row>
    <row r="11" spans="1:7">
      <c r="A11" s="19"/>
      <c r="D11" s="218"/>
      <c r="E11" s="218"/>
      <c r="F11" s="218"/>
      <c r="G11" s="219"/>
    </row>
    <row r="12" spans="1:7">
      <c r="A12" s="19"/>
      <c r="D12" s="218"/>
      <c r="E12" s="218"/>
      <c r="F12" s="218"/>
      <c r="G12" s="219"/>
    </row>
    <row r="13" spans="1:7">
      <c r="A13" s="19"/>
      <c r="D13" s="218"/>
      <c r="E13" s="218"/>
      <c r="F13" s="218"/>
      <c r="G13" s="219"/>
    </row>
    <row r="14" spans="1:7">
      <c r="A14" s="19"/>
      <c r="D14" s="218"/>
      <c r="E14" s="218"/>
      <c r="F14" s="218"/>
      <c r="G14" s="219"/>
    </row>
    <row r="15" spans="1:7">
      <c r="A15" s="19"/>
      <c r="D15" s="218"/>
      <c r="E15" s="218"/>
      <c r="F15" s="218"/>
      <c r="G15" s="219"/>
    </row>
    <row r="16" spans="1:7">
      <c r="A16" s="19"/>
      <c r="D16" s="218"/>
      <c r="E16" s="218"/>
      <c r="F16" s="218"/>
      <c r="G16" s="219"/>
    </row>
    <row r="17" spans="1:7">
      <c r="A17" s="19"/>
      <c r="D17" s="218"/>
      <c r="E17" s="218"/>
      <c r="F17" s="218"/>
      <c r="G17" s="219"/>
    </row>
    <row r="18" spans="1:7">
      <c r="A18" s="19"/>
      <c r="D18" s="218"/>
      <c r="E18" s="218"/>
      <c r="F18" s="218"/>
      <c r="G18" s="219"/>
    </row>
    <row r="19" spans="1:7">
      <c r="A19" s="19"/>
      <c r="D19" s="218"/>
      <c r="E19" s="218"/>
      <c r="F19" s="218"/>
      <c r="G19" s="219"/>
    </row>
    <row r="20" spans="1:7">
      <c r="A20" s="19"/>
      <c r="D20" s="218"/>
      <c r="E20" s="218"/>
      <c r="F20" s="218"/>
      <c r="G20" s="219"/>
    </row>
    <row r="21" spans="1:7">
      <c r="A21" s="19"/>
      <c r="D21" s="218"/>
      <c r="E21" s="218"/>
      <c r="F21" s="218"/>
      <c r="G21" s="219"/>
    </row>
    <row r="22" spans="1:7">
      <c r="A22" s="19"/>
      <c r="D22" s="218"/>
      <c r="E22" s="218"/>
      <c r="F22" s="218"/>
      <c r="G22" s="219"/>
    </row>
    <row r="23" spans="1:7">
      <c r="A23" s="19"/>
      <c r="D23" s="218"/>
      <c r="E23" s="218"/>
      <c r="F23" s="218"/>
      <c r="G23" s="219"/>
    </row>
    <row r="24" spans="1:7">
      <c r="A24" s="19"/>
      <c r="D24" s="218"/>
      <c r="E24" s="218"/>
      <c r="F24" s="218"/>
      <c r="G24" s="219"/>
    </row>
    <row r="25" spans="1:7">
      <c r="A25" s="19"/>
      <c r="D25" s="218"/>
      <c r="E25" s="218"/>
      <c r="F25" s="218"/>
      <c r="G25" s="219"/>
    </row>
    <row r="26" spans="1:7">
      <c r="A26" s="19"/>
      <c r="D26" s="218"/>
      <c r="E26" s="218"/>
      <c r="F26" s="218"/>
      <c r="G26" s="219"/>
    </row>
    <row r="27" spans="1:7">
      <c r="A27" s="19"/>
      <c r="D27" s="218"/>
      <c r="E27" s="218"/>
      <c r="F27" s="218"/>
      <c r="G27" s="219"/>
    </row>
    <row r="28" spans="1:7">
      <c r="A28" s="19"/>
      <c r="D28" s="218"/>
      <c r="E28" s="218"/>
      <c r="F28" s="218"/>
      <c r="G28" s="219"/>
    </row>
    <row r="29" spans="1:7">
      <c r="A29" s="19"/>
      <c r="D29" s="218"/>
      <c r="E29" s="218"/>
      <c r="F29" s="218"/>
      <c r="G29" s="219"/>
    </row>
    <row r="30" spans="1:7">
      <c r="A30" s="19"/>
      <c r="D30" s="218"/>
      <c r="E30" s="218"/>
      <c r="F30" s="218"/>
      <c r="G30" s="219"/>
    </row>
    <row r="31" spans="1:7">
      <c r="A31" s="19"/>
      <c r="D31" s="218"/>
      <c r="E31" s="218"/>
      <c r="F31" s="218"/>
      <c r="G31" s="219"/>
    </row>
    <row r="32" spans="1:7">
      <c r="A32" s="19"/>
      <c r="D32" s="218"/>
      <c r="E32" s="218"/>
      <c r="F32" s="218"/>
      <c r="G32" s="219"/>
    </row>
    <row r="33" spans="1:7">
      <c r="A33" s="19"/>
      <c r="D33" s="218"/>
      <c r="E33" s="218"/>
      <c r="F33" s="218"/>
      <c r="G33" s="219"/>
    </row>
    <row r="34" spans="1:7">
      <c r="A34" s="19"/>
      <c r="D34" s="218"/>
      <c r="E34" s="218"/>
      <c r="F34" s="218"/>
      <c r="G34" s="219"/>
    </row>
    <row r="35" spans="1:7">
      <c r="A35" s="19"/>
      <c r="D35" s="218"/>
      <c r="E35" s="218"/>
      <c r="F35" s="218"/>
      <c r="G35" s="219"/>
    </row>
    <row r="36" spans="1:7">
      <c r="A36" s="19"/>
      <c r="D36" s="218"/>
      <c r="E36" s="218"/>
      <c r="F36" s="218"/>
      <c r="G36" s="219"/>
    </row>
    <row r="37" spans="1:7">
      <c r="A37" s="19"/>
      <c r="D37" s="218"/>
      <c r="E37" s="218"/>
      <c r="F37" s="218"/>
      <c r="G37" s="219"/>
    </row>
    <row r="38" spans="1:7">
      <c r="A38" s="19"/>
      <c r="D38" s="218"/>
      <c r="E38" s="218"/>
      <c r="F38" s="218"/>
      <c r="G38" s="219"/>
    </row>
    <row r="39" spans="1:7">
      <c r="A39" s="19"/>
      <c r="D39" s="218"/>
      <c r="E39" s="218"/>
      <c r="F39" s="218"/>
      <c r="G39" s="219"/>
    </row>
    <row r="40" spans="1:7">
      <c r="A40" s="19"/>
      <c r="D40" s="218"/>
      <c r="E40" s="218"/>
      <c r="F40" s="218"/>
      <c r="G40" s="219"/>
    </row>
    <row r="41" spans="1:7">
      <c r="A41" s="19"/>
      <c r="D41" s="218"/>
      <c r="E41" s="218"/>
      <c r="F41" s="218"/>
      <c r="G41" s="219"/>
    </row>
    <row r="42" spans="1:7">
      <c r="A42" s="19"/>
      <c r="D42" s="218"/>
      <c r="E42" s="218"/>
      <c r="F42" s="218"/>
      <c r="G42" s="219"/>
    </row>
    <row r="43" spans="1:7">
      <c r="A43" s="19"/>
      <c r="D43" s="218"/>
      <c r="E43" s="218"/>
      <c r="F43" s="218"/>
      <c r="G43" s="219"/>
    </row>
    <row r="44" spans="1:7">
      <c r="A44" s="19"/>
      <c r="D44" s="218"/>
      <c r="E44" s="218"/>
      <c r="F44" s="218"/>
      <c r="G44" s="219"/>
    </row>
    <row r="45" spans="1:7">
      <c r="A45" s="19"/>
      <c r="D45" s="218"/>
      <c r="E45" s="218"/>
      <c r="F45" s="218"/>
      <c r="G45" s="219"/>
    </row>
    <row r="46" spans="1:7">
      <c r="A46" s="19"/>
      <c r="D46" s="218"/>
      <c r="E46" s="218"/>
      <c r="F46" s="218"/>
      <c r="G46" s="219"/>
    </row>
    <row r="47" spans="1:7">
      <c r="A47" s="19"/>
      <c r="D47" s="218"/>
      <c r="E47" s="218"/>
      <c r="F47" s="218"/>
      <c r="G47" s="219"/>
    </row>
    <row r="48" spans="1:7">
      <c r="A48" s="19"/>
      <c r="D48" s="218"/>
      <c r="E48" s="218"/>
      <c r="F48" s="218"/>
      <c r="G48" s="219"/>
    </row>
    <row r="49" spans="1:7">
      <c r="A49" s="19"/>
      <c r="D49" s="218"/>
      <c r="E49" s="218"/>
      <c r="F49" s="218"/>
      <c r="G49" s="219"/>
    </row>
    <row r="50" spans="1:7">
      <c r="A50" s="19"/>
      <c r="D50" s="218"/>
      <c r="E50" s="218"/>
      <c r="F50" s="218"/>
      <c r="G50" s="219"/>
    </row>
    <row r="51" spans="1:7">
      <c r="A51" s="19"/>
      <c r="D51" s="218"/>
      <c r="E51" s="218"/>
      <c r="F51" s="218"/>
      <c r="G51" s="219"/>
    </row>
    <row r="52" spans="1:7">
      <c r="A52" s="19"/>
      <c r="D52" s="218"/>
      <c r="E52" s="218"/>
      <c r="F52" s="218"/>
      <c r="G52" s="219"/>
    </row>
    <row r="53" spans="1:7">
      <c r="A53" s="19"/>
      <c r="D53" s="218"/>
      <c r="E53" s="218"/>
      <c r="F53" s="218"/>
      <c r="G53" s="219"/>
    </row>
    <row r="54" spans="1:7">
      <c r="A54" s="19"/>
      <c r="D54" s="218"/>
      <c r="E54" s="218"/>
      <c r="F54" s="218"/>
      <c r="G54" s="219"/>
    </row>
    <row r="55" spans="1:7">
      <c r="A55" s="19"/>
      <c r="D55" s="218"/>
      <c r="E55" s="218"/>
      <c r="F55" s="218"/>
      <c r="G55" s="219"/>
    </row>
    <row r="56" spans="1:7">
      <c r="A56" s="19"/>
      <c r="D56" s="218"/>
      <c r="E56" s="218"/>
      <c r="F56" s="218"/>
      <c r="G56" s="219"/>
    </row>
    <row r="57" spans="1:7">
      <c r="A57" s="19"/>
      <c r="D57" s="218"/>
      <c r="E57" s="218"/>
      <c r="F57" s="218"/>
      <c r="G57" s="219"/>
    </row>
    <row r="58" spans="1:7">
      <c r="A58" s="19"/>
      <c r="D58" s="218"/>
      <c r="E58" s="218"/>
      <c r="F58" s="218"/>
      <c r="G58" s="219"/>
    </row>
    <row r="59" spans="1:7">
      <c r="A59" s="19"/>
      <c r="D59" s="218"/>
      <c r="E59" s="218"/>
      <c r="F59" s="218"/>
      <c r="G59" s="219"/>
    </row>
    <row r="60" spans="1:7">
      <c r="A60" s="19"/>
      <c r="D60" s="218"/>
      <c r="E60" s="218"/>
      <c r="F60" s="218"/>
      <c r="G60" s="219"/>
    </row>
    <row r="61" spans="1:7">
      <c r="A61" s="19"/>
      <c r="D61" s="218"/>
      <c r="E61" s="218"/>
      <c r="F61" s="218"/>
      <c r="G61" s="219"/>
    </row>
    <row r="62" spans="1:7">
      <c r="A62" s="19"/>
      <c r="D62" s="218"/>
      <c r="E62" s="218"/>
      <c r="F62" s="218"/>
      <c r="G62" s="219"/>
    </row>
    <row r="63" spans="1:7">
      <c r="A63" s="19"/>
      <c r="D63" s="218"/>
      <c r="E63" s="218"/>
      <c r="F63" s="218"/>
      <c r="G63" s="219"/>
    </row>
    <row r="64" spans="1:7">
      <c r="A64" s="19"/>
      <c r="D64" s="218"/>
      <c r="E64" s="218"/>
      <c r="F64" s="218"/>
      <c r="G64" s="219"/>
    </row>
    <row r="65" spans="1:7">
      <c r="A65" s="19"/>
      <c r="D65" s="218"/>
      <c r="E65" s="218"/>
      <c r="F65" s="218"/>
      <c r="G65" s="219"/>
    </row>
    <row r="66" spans="1:7">
      <c r="A66" s="19"/>
      <c r="D66" s="218"/>
      <c r="E66" s="218"/>
      <c r="F66" s="218"/>
      <c r="G66" s="219"/>
    </row>
    <row r="67" spans="1:7">
      <c r="A67" s="19"/>
      <c r="D67" s="218"/>
      <c r="E67" s="218"/>
      <c r="F67" s="218"/>
      <c r="G67" s="219"/>
    </row>
    <row r="68" spans="1:7">
      <c r="A68" s="19"/>
      <c r="D68" s="218"/>
      <c r="E68" s="218"/>
      <c r="F68" s="218"/>
      <c r="G68" s="219"/>
    </row>
    <row r="69" spans="1:7">
      <c r="A69" s="19"/>
      <c r="D69" s="218"/>
      <c r="E69" s="218"/>
      <c r="F69" s="218"/>
      <c r="G69" s="219"/>
    </row>
    <row r="70" spans="1:7">
      <c r="A70" s="19"/>
      <c r="D70" s="218"/>
      <c r="E70" s="218"/>
      <c r="F70" s="218"/>
      <c r="G70" s="219"/>
    </row>
    <row r="71" spans="1:7">
      <c r="A71" s="19"/>
      <c r="D71" s="218"/>
      <c r="E71" s="218"/>
      <c r="F71" s="218"/>
      <c r="G71" s="219"/>
    </row>
    <row r="72" spans="1:7">
      <c r="A72" s="19"/>
      <c r="D72" s="218"/>
      <c r="E72" s="218"/>
      <c r="F72" s="218"/>
      <c r="G72" s="219"/>
    </row>
    <row r="73" spans="1:7">
      <c r="A73" s="19"/>
      <c r="D73" s="218"/>
      <c r="E73" s="218"/>
      <c r="F73" s="218"/>
      <c r="G73" s="219"/>
    </row>
    <row r="74" spans="1:7">
      <c r="A74" s="19"/>
      <c r="D74" s="218"/>
      <c r="E74" s="218"/>
      <c r="F74" s="218"/>
      <c r="G74" s="219"/>
    </row>
    <row r="75" spans="1:7">
      <c r="A75" s="19"/>
      <c r="D75" s="218"/>
      <c r="E75" s="218"/>
      <c r="F75" s="218"/>
      <c r="G75" s="219"/>
    </row>
    <row r="76" spans="1:7">
      <c r="A76" s="19"/>
      <c r="D76" s="218"/>
      <c r="E76" s="218"/>
      <c r="F76" s="218"/>
      <c r="G76" s="219"/>
    </row>
    <row r="77" spans="1:7">
      <c r="A77" s="19"/>
      <c r="D77" s="218"/>
      <c r="E77" s="218"/>
      <c r="F77" s="218"/>
      <c r="G77" s="219"/>
    </row>
    <row r="78" spans="1:7">
      <c r="A78" s="19"/>
      <c r="D78" s="218"/>
      <c r="E78" s="218"/>
      <c r="F78" s="218"/>
      <c r="G78" s="219"/>
    </row>
    <row r="79" spans="1:7">
      <c r="A79" s="19"/>
      <c r="D79" s="218"/>
      <c r="E79" s="218"/>
      <c r="F79" s="218"/>
      <c r="G79" s="219"/>
    </row>
    <row r="80" spans="1:7">
      <c r="A80" s="19"/>
      <c r="D80" s="218"/>
      <c r="E80" s="218"/>
      <c r="F80" s="218"/>
      <c r="G80" s="219"/>
    </row>
    <row r="81" spans="1:7">
      <c r="A81" s="19"/>
      <c r="D81" s="218"/>
      <c r="E81" s="218"/>
      <c r="F81" s="218"/>
      <c r="G81" s="219"/>
    </row>
    <row r="82" spans="1:7">
      <c r="A82" s="19"/>
      <c r="D82" s="218"/>
      <c r="E82" s="218"/>
      <c r="F82" s="218"/>
      <c r="G82" s="219"/>
    </row>
    <row r="83" spans="1:7">
      <c r="A83" s="19"/>
      <c r="D83" s="218"/>
      <c r="E83" s="218"/>
      <c r="F83" s="218"/>
      <c r="G83" s="219"/>
    </row>
    <row r="84" spans="1:7">
      <c r="A84" s="19"/>
      <c r="D84" s="218"/>
      <c r="E84" s="218"/>
      <c r="F84" s="218"/>
      <c r="G84" s="219"/>
    </row>
    <row r="85" spans="1:7">
      <c r="A85" s="19"/>
      <c r="D85" s="218"/>
      <c r="E85" s="218"/>
      <c r="F85" s="218"/>
      <c r="G85" s="219"/>
    </row>
    <row r="86" spans="1:7">
      <c r="A86" s="19"/>
      <c r="D86" s="218"/>
      <c r="E86" s="218"/>
      <c r="F86" s="218"/>
      <c r="G86" s="219"/>
    </row>
    <row r="87" spans="1:7">
      <c r="A87" s="19"/>
      <c r="D87" s="218"/>
      <c r="E87" s="218"/>
      <c r="F87" s="218"/>
      <c r="G87" s="219"/>
    </row>
    <row r="88" spans="1:7">
      <c r="A88" s="19"/>
      <c r="D88" s="218"/>
      <c r="E88" s="218"/>
      <c r="F88" s="218"/>
      <c r="G88" s="219"/>
    </row>
    <row r="89" spans="1:7">
      <c r="A89" s="19"/>
      <c r="D89" s="218"/>
      <c r="E89" s="218"/>
      <c r="F89" s="218"/>
      <c r="G89" s="219"/>
    </row>
    <row r="90" spans="1:7">
      <c r="A90" s="19"/>
      <c r="D90" s="218"/>
      <c r="E90" s="218"/>
      <c r="F90" s="218"/>
      <c r="G90" s="219"/>
    </row>
    <row r="91" spans="1:7">
      <c r="A91" s="19"/>
      <c r="D91" s="218"/>
      <c r="E91" s="218"/>
      <c r="F91" s="218"/>
      <c r="G91" s="219"/>
    </row>
    <row r="92" spans="1:7">
      <c r="A92" s="19"/>
      <c r="D92" s="218"/>
      <c r="E92" s="218"/>
      <c r="F92" s="218"/>
      <c r="G92" s="219"/>
    </row>
    <row r="93" spans="1:7">
      <c r="A93" s="19"/>
      <c r="D93" s="218"/>
      <c r="E93" s="218"/>
      <c r="F93" s="218"/>
      <c r="G93" s="219"/>
    </row>
    <row r="94" spans="1:7">
      <c r="A94" s="19"/>
      <c r="D94" s="218"/>
      <c r="E94" s="218"/>
      <c r="F94" s="218"/>
      <c r="G94" s="219"/>
    </row>
    <row r="95" spans="1:7">
      <c r="A95" s="19"/>
      <c r="D95" s="218"/>
      <c r="E95" s="218"/>
      <c r="F95" s="218"/>
      <c r="G95" s="219"/>
    </row>
    <row r="96" spans="1:7">
      <c r="A96" s="19"/>
      <c r="D96" s="218"/>
      <c r="E96" s="218"/>
      <c r="F96" s="218"/>
      <c r="G96" s="219"/>
    </row>
    <row r="97" spans="1:7">
      <c r="A97" s="19"/>
      <c r="D97" s="218"/>
      <c r="E97" s="218"/>
      <c r="F97" s="218"/>
      <c r="G97" s="219"/>
    </row>
    <row r="98" spans="1:7">
      <c r="A98" s="19"/>
      <c r="D98" s="218"/>
      <c r="E98" s="218"/>
      <c r="F98" s="218"/>
      <c r="G98" s="219"/>
    </row>
    <row r="99" spans="1:7">
      <c r="A99" s="19"/>
      <c r="D99" s="218"/>
      <c r="E99" s="218"/>
      <c r="F99" s="218"/>
      <c r="G99" s="219"/>
    </row>
    <row r="100" spans="1:7">
      <c r="A100" s="19"/>
      <c r="D100" s="218"/>
      <c r="E100" s="218"/>
      <c r="F100" s="218"/>
      <c r="G100" s="219"/>
    </row>
    <row r="101" spans="1:7">
      <c r="A101" s="19"/>
      <c r="D101" s="218"/>
      <c r="E101" s="218"/>
      <c r="F101" s="218"/>
      <c r="G101" s="219"/>
    </row>
    <row r="102" spans="1:7">
      <c r="A102" s="19"/>
      <c r="D102" s="218"/>
      <c r="E102" s="218"/>
      <c r="F102" s="218"/>
      <c r="G102" s="219"/>
    </row>
    <row r="103" spans="1:7">
      <c r="A103" s="19"/>
      <c r="D103" s="218"/>
      <c r="E103" s="218"/>
      <c r="F103" s="218"/>
      <c r="G103" s="219"/>
    </row>
    <row r="104" spans="1:7">
      <c r="A104" s="19"/>
      <c r="D104" s="218"/>
      <c r="E104" s="218"/>
      <c r="F104" s="218"/>
      <c r="G104" s="219"/>
    </row>
    <row r="105" spans="1:7">
      <c r="A105" s="19"/>
      <c r="D105" s="218"/>
      <c r="E105" s="218"/>
      <c r="F105" s="218"/>
      <c r="G105" s="219"/>
    </row>
    <row r="106" spans="1:7">
      <c r="A106" s="19"/>
      <c r="D106" s="218"/>
      <c r="E106" s="218"/>
      <c r="F106" s="218"/>
      <c r="G106" s="219"/>
    </row>
    <row r="107" spans="1:7">
      <c r="A107" s="19"/>
      <c r="D107" s="218"/>
      <c r="E107" s="218"/>
      <c r="F107" s="218"/>
      <c r="G107" s="219"/>
    </row>
    <row r="108" spans="1:7">
      <c r="A108" s="19"/>
      <c r="D108" s="218"/>
      <c r="E108" s="218"/>
      <c r="F108" s="218"/>
      <c r="G108" s="219"/>
    </row>
    <row r="109" spans="1:7">
      <c r="A109" s="19"/>
      <c r="D109" s="218"/>
      <c r="E109" s="218"/>
      <c r="F109" s="218"/>
      <c r="G109" s="219"/>
    </row>
    <row r="110" spans="1:7">
      <c r="A110" s="19"/>
      <c r="D110" s="218"/>
      <c r="E110" s="218"/>
      <c r="F110" s="218"/>
      <c r="G110" s="219"/>
    </row>
    <row r="111" spans="1:7">
      <c r="A111" s="19"/>
      <c r="D111" s="218"/>
      <c r="E111" s="218"/>
      <c r="F111" s="218"/>
      <c r="G111" s="219"/>
    </row>
    <row r="112" spans="1:7">
      <c r="A112" s="19"/>
      <c r="D112" s="218"/>
      <c r="E112" s="218"/>
      <c r="F112" s="218"/>
      <c r="G112" s="219"/>
    </row>
    <row r="113" spans="1:7">
      <c r="A113" s="19"/>
      <c r="D113" s="218"/>
      <c r="E113" s="218"/>
      <c r="F113" s="218"/>
      <c r="G113" s="219"/>
    </row>
    <row r="114" spans="1:7">
      <c r="A114" s="19"/>
      <c r="D114" s="218"/>
      <c r="E114" s="218"/>
      <c r="F114" s="218"/>
      <c r="G114" s="219"/>
    </row>
    <row r="115" spans="1:7">
      <c r="A115" s="19"/>
      <c r="D115" s="218"/>
      <c r="E115" s="218"/>
      <c r="F115" s="218"/>
      <c r="G115" s="219"/>
    </row>
    <row r="116" spans="1:7">
      <c r="A116" s="19"/>
      <c r="D116" s="218"/>
      <c r="E116" s="218"/>
      <c r="F116" s="218"/>
      <c r="G116" s="219"/>
    </row>
    <row r="117" spans="1:7">
      <c r="A117" s="19"/>
      <c r="D117" s="218"/>
      <c r="E117" s="218"/>
      <c r="F117" s="218"/>
      <c r="G117" s="219"/>
    </row>
    <row r="118" spans="1:7">
      <c r="A118" s="19"/>
      <c r="D118" s="218"/>
      <c r="E118" s="218"/>
      <c r="F118" s="218"/>
      <c r="G118" s="219"/>
    </row>
    <row r="119" spans="1:7">
      <c r="A119" s="19"/>
      <c r="D119" s="218"/>
      <c r="E119" s="218"/>
      <c r="F119" s="218"/>
      <c r="G119" s="219"/>
    </row>
    <row r="120" spans="1:7">
      <c r="A120" s="19"/>
      <c r="D120" s="218"/>
      <c r="E120" s="218"/>
      <c r="F120" s="218"/>
      <c r="G120" s="219"/>
    </row>
    <row r="121" spans="1:7">
      <c r="A121" s="19"/>
      <c r="D121" s="218"/>
      <c r="E121" s="218"/>
      <c r="F121" s="218"/>
      <c r="G121" s="219"/>
    </row>
    <row r="122" spans="1:7">
      <c r="A122" s="19"/>
      <c r="D122" s="218"/>
      <c r="E122" s="218"/>
      <c r="F122" s="218"/>
      <c r="G122" s="219"/>
    </row>
    <row r="123" spans="1:7">
      <c r="A123" s="19"/>
      <c r="D123" s="218"/>
      <c r="E123" s="218"/>
      <c r="F123" s="218"/>
      <c r="G123" s="219"/>
    </row>
    <row r="124" spans="1:7">
      <c r="A124" s="19"/>
      <c r="D124" s="218"/>
      <c r="E124" s="218"/>
      <c r="F124" s="218"/>
      <c r="G124" s="219"/>
    </row>
    <row r="125" spans="1:7">
      <c r="A125" s="19"/>
      <c r="D125" s="218"/>
      <c r="E125" s="218"/>
      <c r="F125" s="218"/>
      <c r="G125" s="219"/>
    </row>
    <row r="126" spans="1:7">
      <c r="A126" s="19"/>
      <c r="D126" s="218"/>
      <c r="E126" s="218"/>
      <c r="F126" s="218"/>
      <c r="G126" s="219"/>
    </row>
    <row r="127" spans="1:7">
      <c r="A127" s="19"/>
      <c r="D127" s="218"/>
      <c r="E127" s="218"/>
      <c r="F127" s="218"/>
      <c r="G127" s="219"/>
    </row>
    <row r="128" spans="1:7">
      <c r="A128" s="19"/>
      <c r="D128" s="218"/>
      <c r="E128" s="218"/>
      <c r="F128" s="218"/>
      <c r="G128" s="219"/>
    </row>
    <row r="129" spans="1:7">
      <c r="A129" s="19"/>
      <c r="D129" s="218"/>
      <c r="E129" s="218"/>
      <c r="F129" s="218"/>
      <c r="G129" s="219"/>
    </row>
    <row r="130" spans="1:7">
      <c r="A130" s="19"/>
      <c r="D130" s="218"/>
      <c r="E130" s="218"/>
      <c r="F130" s="218"/>
      <c r="G130" s="219"/>
    </row>
    <row r="131" spans="1:7">
      <c r="A131" s="19"/>
      <c r="D131" s="218"/>
      <c r="E131" s="218"/>
      <c r="F131" s="218"/>
      <c r="G131" s="219"/>
    </row>
    <row r="132" spans="1:7">
      <c r="A132" s="19"/>
      <c r="D132" s="218"/>
      <c r="E132" s="218"/>
      <c r="F132" s="218"/>
      <c r="G132" s="219"/>
    </row>
    <row r="133" spans="1:7">
      <c r="A133" s="19"/>
      <c r="D133" s="218"/>
      <c r="E133" s="218"/>
      <c r="F133" s="218"/>
      <c r="G133" s="219"/>
    </row>
    <row r="134" spans="1:7">
      <c r="A134" s="19"/>
      <c r="D134" s="218"/>
      <c r="E134" s="218"/>
      <c r="F134" s="218"/>
      <c r="G134" s="219"/>
    </row>
    <row r="135" spans="1:7">
      <c r="A135" s="19"/>
      <c r="D135" s="218"/>
      <c r="E135" s="218"/>
      <c r="F135" s="218"/>
      <c r="G135" s="219"/>
    </row>
    <row r="136" spans="1:7">
      <c r="A136" s="19"/>
      <c r="D136" s="218"/>
      <c r="E136" s="218"/>
      <c r="F136" s="218"/>
      <c r="G136" s="219"/>
    </row>
    <row r="137" spans="1:7">
      <c r="A137" s="19"/>
      <c r="D137" s="218"/>
      <c r="E137" s="218"/>
      <c r="F137" s="218"/>
      <c r="G137" s="219"/>
    </row>
    <row r="138" spans="1:7">
      <c r="A138" s="19"/>
      <c r="D138" s="218"/>
      <c r="E138" s="218"/>
      <c r="F138" s="218"/>
      <c r="G138" s="219"/>
    </row>
    <row r="139" spans="1:7">
      <c r="A139" s="19"/>
      <c r="D139" s="218"/>
      <c r="E139" s="218"/>
      <c r="F139" s="218"/>
      <c r="G139" s="219"/>
    </row>
    <row r="140" spans="1:7">
      <c r="A140" s="19"/>
      <c r="D140" s="218"/>
      <c r="E140" s="218"/>
      <c r="F140" s="218"/>
      <c r="G140" s="219"/>
    </row>
    <row r="141" spans="1:7">
      <c r="A141" s="19"/>
      <c r="D141" s="218"/>
      <c r="E141" s="218"/>
      <c r="F141" s="218"/>
      <c r="G141" s="219"/>
    </row>
    <row r="142" spans="1:7">
      <c r="A142" s="19"/>
      <c r="D142" s="218"/>
      <c r="E142" s="218"/>
      <c r="F142" s="218"/>
      <c r="G142" s="219"/>
    </row>
    <row r="143" spans="1:7">
      <c r="A143" s="19"/>
      <c r="D143" s="218"/>
      <c r="E143" s="218"/>
      <c r="F143" s="218"/>
      <c r="G143" s="219"/>
    </row>
    <row r="144" spans="1:7">
      <c r="A144" s="19"/>
      <c r="D144" s="218"/>
      <c r="E144" s="218"/>
      <c r="F144" s="218"/>
      <c r="G144" s="219"/>
    </row>
    <row r="145" spans="1:7">
      <c r="A145" s="19"/>
      <c r="D145" s="218"/>
      <c r="E145" s="218"/>
      <c r="F145" s="218"/>
      <c r="G145" s="219"/>
    </row>
    <row r="146" spans="1:7">
      <c r="A146" s="19"/>
      <c r="D146" s="218"/>
      <c r="E146" s="218"/>
      <c r="F146" s="218"/>
      <c r="G146" s="219"/>
    </row>
    <row r="147" spans="1:7" ht="15.75" thickBot="1">
      <c r="A147" s="20"/>
      <c r="B147" s="40"/>
      <c r="C147" s="40"/>
      <c r="D147" s="220"/>
      <c r="E147" s="220"/>
      <c r="F147" s="220"/>
      <c r="G147" s="22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23" t="s">
        <v>93</v>
      </c>
      <c r="D1" s="223"/>
      <c r="E1" s="223" t="s">
        <v>94</v>
      </c>
      <c r="F1" s="224"/>
    </row>
    <row r="2" spans="1:6">
      <c r="A2" s="19" t="s">
        <v>190</v>
      </c>
      <c r="B2" t="s">
        <v>191</v>
      </c>
      <c r="C2" s="225">
        <v>45696</v>
      </c>
      <c r="D2" s="218"/>
      <c r="E2" s="218" t="s">
        <v>137</v>
      </c>
      <c r="F2" s="219"/>
    </row>
    <row r="3" spans="1:6">
      <c r="A3" s="19" t="s">
        <v>132</v>
      </c>
      <c r="B3" t="s">
        <v>228</v>
      </c>
      <c r="C3" s="225">
        <v>45702</v>
      </c>
      <c r="D3" s="218"/>
      <c r="E3" s="218"/>
      <c r="F3" s="219"/>
    </row>
    <row r="4" spans="1:6">
      <c r="A4" s="19"/>
      <c r="C4" s="218"/>
      <c r="D4" s="218"/>
      <c r="E4" s="218"/>
      <c r="F4" s="219"/>
    </row>
    <row r="5" spans="1:6">
      <c r="A5" s="19"/>
      <c r="C5" s="218"/>
      <c r="D5" s="218"/>
      <c r="E5" s="218"/>
      <c r="F5" s="219"/>
    </row>
    <row r="6" spans="1:6">
      <c r="A6" s="19"/>
      <c r="C6" s="218"/>
      <c r="D6" s="218"/>
      <c r="E6" s="218"/>
      <c r="F6" s="219"/>
    </row>
    <row r="7" spans="1:6">
      <c r="A7" s="19"/>
      <c r="C7" s="218"/>
      <c r="D7" s="218"/>
      <c r="E7" s="218"/>
      <c r="F7" s="219"/>
    </row>
    <row r="8" spans="1:6">
      <c r="A8" s="19"/>
      <c r="C8" s="218"/>
      <c r="D8" s="218"/>
      <c r="E8" s="218"/>
      <c r="F8" s="219"/>
    </row>
    <row r="9" spans="1:6">
      <c r="A9" s="19"/>
      <c r="C9" s="218"/>
      <c r="D9" s="218"/>
      <c r="E9" s="218"/>
      <c r="F9" s="219"/>
    </row>
    <row r="10" spans="1:6">
      <c r="A10" s="19"/>
      <c r="C10" s="218"/>
      <c r="D10" s="218"/>
      <c r="E10" s="218"/>
      <c r="F10" s="219"/>
    </row>
    <row r="11" spans="1:6">
      <c r="A11" s="19"/>
      <c r="C11" s="218"/>
      <c r="D11" s="218"/>
      <c r="E11" s="218"/>
      <c r="F11" s="219"/>
    </row>
    <row r="12" spans="1:6">
      <c r="A12" s="19"/>
      <c r="C12" s="218"/>
      <c r="D12" s="218"/>
      <c r="E12" s="218"/>
      <c r="F12" s="219"/>
    </row>
    <row r="13" spans="1:6">
      <c r="A13" s="19"/>
      <c r="C13" s="218"/>
      <c r="D13" s="218"/>
      <c r="E13" s="218"/>
      <c r="F13" s="219"/>
    </row>
    <row r="14" spans="1:6">
      <c r="A14" s="19"/>
      <c r="C14" s="218"/>
      <c r="D14" s="218"/>
      <c r="E14" s="218"/>
      <c r="F14" s="219"/>
    </row>
    <row r="15" spans="1:6">
      <c r="A15" s="19"/>
      <c r="C15" s="218"/>
      <c r="D15" s="218"/>
      <c r="E15" s="218"/>
      <c r="F15" s="219"/>
    </row>
    <row r="16" spans="1:6">
      <c r="A16" s="19"/>
      <c r="C16" s="218"/>
      <c r="D16" s="218"/>
      <c r="E16" s="218"/>
      <c r="F16" s="219"/>
    </row>
    <row r="17" spans="1:6">
      <c r="A17" s="19"/>
      <c r="C17" s="218"/>
      <c r="D17" s="218"/>
      <c r="E17" s="218"/>
      <c r="F17" s="219"/>
    </row>
    <row r="18" spans="1:6">
      <c r="A18" s="19"/>
      <c r="C18" s="218"/>
      <c r="D18" s="218"/>
      <c r="E18" s="218"/>
      <c r="F18" s="219"/>
    </row>
    <row r="19" spans="1:6">
      <c r="A19" s="19"/>
      <c r="C19" s="218"/>
      <c r="D19" s="218"/>
      <c r="E19" s="218"/>
      <c r="F19" s="219"/>
    </row>
    <row r="20" spans="1:6">
      <c r="A20" s="19"/>
      <c r="C20" s="218"/>
      <c r="D20" s="218"/>
      <c r="E20" s="218"/>
      <c r="F20" s="219"/>
    </row>
    <row r="21" spans="1:6">
      <c r="A21" s="19"/>
      <c r="C21" s="218"/>
      <c r="D21" s="218"/>
      <c r="E21" s="218"/>
      <c r="F21" s="219"/>
    </row>
    <row r="22" spans="1:6">
      <c r="A22" s="19"/>
      <c r="C22" s="218"/>
      <c r="D22" s="218"/>
      <c r="E22" s="218"/>
      <c r="F22" s="219"/>
    </row>
    <row r="23" spans="1:6">
      <c r="A23" s="19"/>
      <c r="C23" s="218"/>
      <c r="D23" s="218"/>
      <c r="E23" s="218"/>
      <c r="F23" s="219"/>
    </row>
    <row r="24" spans="1:6">
      <c r="A24" s="19"/>
      <c r="C24" s="218"/>
      <c r="D24" s="218"/>
      <c r="E24" s="218"/>
      <c r="F24" s="219"/>
    </row>
    <row r="25" spans="1:6">
      <c r="A25" s="19"/>
      <c r="C25" s="218"/>
      <c r="D25" s="218"/>
      <c r="E25" s="218"/>
      <c r="F25" s="219"/>
    </row>
    <row r="26" spans="1:6">
      <c r="A26" s="19"/>
      <c r="C26" s="218"/>
      <c r="D26" s="218"/>
      <c r="E26" s="218"/>
      <c r="F26" s="219"/>
    </row>
    <row r="27" spans="1:6">
      <c r="A27" s="19"/>
      <c r="C27" s="218"/>
      <c r="D27" s="218"/>
      <c r="E27" s="218"/>
      <c r="F27" s="219"/>
    </row>
    <row r="28" spans="1:6">
      <c r="A28" s="19"/>
      <c r="C28" s="218"/>
      <c r="D28" s="218"/>
      <c r="E28" s="218"/>
      <c r="F28" s="219"/>
    </row>
    <row r="29" spans="1:6">
      <c r="A29" s="19"/>
      <c r="C29" s="218"/>
      <c r="D29" s="218"/>
      <c r="E29" s="218"/>
      <c r="F29" s="219"/>
    </row>
    <row r="30" spans="1:6">
      <c r="A30" s="19"/>
      <c r="C30" s="218"/>
      <c r="D30" s="218"/>
      <c r="E30" s="218"/>
      <c r="F30" s="219"/>
    </row>
    <row r="31" spans="1:6">
      <c r="A31" s="19"/>
      <c r="C31" s="218"/>
      <c r="D31" s="218"/>
      <c r="E31" s="218"/>
      <c r="F31" s="219"/>
    </row>
    <row r="32" spans="1:6">
      <c r="A32" s="19"/>
      <c r="C32" s="218"/>
      <c r="D32" s="218"/>
      <c r="E32" s="218"/>
      <c r="F32" s="219"/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35" t="s">
        <v>93</v>
      </c>
      <c r="D1" s="235"/>
      <c r="E1" s="235" t="s">
        <v>224</v>
      </c>
      <c r="F1" s="236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8" t="s">
        <v>124</v>
      </c>
      <c r="D2" s="228"/>
      <c r="E2" s="228" t="s">
        <v>127</v>
      </c>
      <c r="F2" s="229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32" t="s">
        <v>124</v>
      </c>
      <c r="D3" s="232"/>
      <c r="E3" s="232" t="s">
        <v>128</v>
      </c>
      <c r="F3" s="233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8" t="s">
        <v>124</v>
      </c>
      <c r="D4" s="228"/>
      <c r="E4" s="228" t="s">
        <v>127</v>
      </c>
      <c r="F4" s="229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4" t="s">
        <v>124</v>
      </c>
      <c r="D5" s="226"/>
      <c r="E5" s="226" t="s">
        <v>137</v>
      </c>
      <c r="F5" s="227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32" t="s">
        <v>124</v>
      </c>
      <c r="D6" s="232"/>
      <c r="E6" s="232" t="s">
        <v>128</v>
      </c>
      <c r="F6" s="233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26" t="s">
        <v>141</v>
      </c>
      <c r="D7" s="226"/>
      <c r="E7" s="226" t="s">
        <v>137</v>
      </c>
      <c r="F7" s="227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26" t="s">
        <v>144</v>
      </c>
      <c r="D8" s="226"/>
      <c r="E8" s="226" t="s">
        <v>137</v>
      </c>
      <c r="F8" s="227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30" t="s">
        <v>158</v>
      </c>
      <c r="D9" s="230"/>
      <c r="E9" s="230" t="s">
        <v>163</v>
      </c>
      <c r="F9" s="231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26" t="s">
        <v>155</v>
      </c>
      <c r="D10" s="226"/>
      <c r="E10" s="226" t="s">
        <v>137</v>
      </c>
      <c r="F10" s="227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26" t="s">
        <v>151</v>
      </c>
      <c r="D11" s="226"/>
      <c r="E11" s="226" t="s">
        <v>137</v>
      </c>
      <c r="F11" s="227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8" t="s">
        <v>154</v>
      </c>
      <c r="D12" s="228"/>
      <c r="E12" s="228" t="s">
        <v>127</v>
      </c>
      <c r="F12" s="229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26" t="s">
        <v>158</v>
      </c>
      <c r="D13" s="226"/>
      <c r="E13" s="226" t="s">
        <v>137</v>
      </c>
      <c r="F13" s="227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8" t="s">
        <v>124</v>
      </c>
      <c r="D14" s="228"/>
      <c r="E14" s="228" t="s">
        <v>127</v>
      </c>
      <c r="F14" s="229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8" t="s">
        <v>124</v>
      </c>
      <c r="D15" s="228"/>
      <c r="E15" s="228" t="s">
        <v>127</v>
      </c>
      <c r="F15" s="229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26" t="s">
        <v>158</v>
      </c>
      <c r="D16" s="226"/>
      <c r="E16" s="226" t="s">
        <v>137</v>
      </c>
      <c r="F16" s="227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26" t="s">
        <v>170</v>
      </c>
      <c r="D17" s="226"/>
      <c r="E17" s="226" t="s">
        <v>137</v>
      </c>
      <c r="F17" s="227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26" t="s">
        <v>173</v>
      </c>
      <c r="D18" s="226"/>
      <c r="E18" s="226" t="s">
        <v>137</v>
      </c>
      <c r="F18" s="227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26" t="s">
        <v>174</v>
      </c>
      <c r="D19" s="226"/>
      <c r="E19" s="226" t="s">
        <v>137</v>
      </c>
      <c r="F19" s="227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26" t="s">
        <v>124</v>
      </c>
      <c r="D20" s="226"/>
      <c r="E20" s="226" t="s">
        <v>137</v>
      </c>
      <c r="F20" s="227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26" t="s">
        <v>197</v>
      </c>
      <c r="D21" s="226"/>
      <c r="E21" s="226" t="s">
        <v>137</v>
      </c>
      <c r="F21" s="227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8" t="s">
        <v>204</v>
      </c>
      <c r="D22" s="228"/>
      <c r="E22" s="228" t="s">
        <v>127</v>
      </c>
      <c r="F22" s="229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32" t="s">
        <v>197</v>
      </c>
      <c r="D23" s="232"/>
      <c r="E23" s="232" t="s">
        <v>128</v>
      </c>
      <c r="F23" s="233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8" t="s">
        <v>170</v>
      </c>
      <c r="D24" s="228"/>
      <c r="E24" s="228" t="s">
        <v>127</v>
      </c>
      <c r="F24" s="229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30" t="s">
        <v>204</v>
      </c>
      <c r="D25" s="230"/>
      <c r="E25" s="230" t="s">
        <v>210</v>
      </c>
      <c r="F25" s="231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26" t="s">
        <v>204</v>
      </c>
      <c r="D26" s="226"/>
      <c r="E26" s="226" t="s">
        <v>137</v>
      </c>
      <c r="F26" s="227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26" t="s">
        <v>204</v>
      </c>
      <c r="D27" s="226"/>
      <c r="E27" s="226" t="s">
        <v>137</v>
      </c>
      <c r="F27" s="227"/>
      <c r="G27" t="s">
        <v>36</v>
      </c>
    </row>
    <row r="28" spans="1:11">
      <c r="A28" s="63" t="s">
        <v>215</v>
      </c>
      <c r="B28" s="64" t="s">
        <v>216</v>
      </c>
      <c r="C28" s="226" t="s">
        <v>204</v>
      </c>
      <c r="D28" s="226"/>
      <c r="E28" s="226" t="s">
        <v>137</v>
      </c>
      <c r="F28" s="227"/>
      <c r="G28" t="s">
        <v>36</v>
      </c>
    </row>
    <row r="29" spans="1:11">
      <c r="A29" s="19" t="s">
        <v>217</v>
      </c>
      <c r="B29" t="s">
        <v>218</v>
      </c>
      <c r="C29" s="226" t="s">
        <v>204</v>
      </c>
      <c r="D29" s="226"/>
      <c r="E29" s="226" t="s">
        <v>137</v>
      </c>
      <c r="F29" s="227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26" t="s">
        <v>223</v>
      </c>
      <c r="D30" s="226"/>
      <c r="E30" s="226" t="s">
        <v>137</v>
      </c>
      <c r="F30" s="227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26" t="s">
        <v>233</v>
      </c>
      <c r="D31" s="226"/>
      <c r="E31" s="226" t="s">
        <v>137</v>
      </c>
      <c r="F31" s="227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8" t="s">
        <v>170</v>
      </c>
      <c r="D32" s="228"/>
      <c r="E32" s="228" t="s">
        <v>127</v>
      </c>
      <c r="F32" s="229"/>
      <c r="G32" t="s">
        <v>36</v>
      </c>
      <c r="I32" t="s">
        <v>247</v>
      </c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33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33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33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33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33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33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33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33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33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33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33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33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33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33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33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33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33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33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33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33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33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33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33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33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33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33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33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33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33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33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33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33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33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33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33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33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33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33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33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33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33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33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33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/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33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33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33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33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33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33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33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33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33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33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33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33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33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33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33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33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33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33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33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33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33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33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33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33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33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33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33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33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33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33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33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33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33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33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33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33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33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33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33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33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33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33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33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33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33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19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19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19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19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33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33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33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33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33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33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33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33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33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33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33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33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33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33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33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33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33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33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33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33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33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33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33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33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33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33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33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33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33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33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33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33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33">
        <v>11</v>
      </c>
      <c r="B174" s="134" t="s">
        <v>1</v>
      </c>
      <c r="C174" s="135"/>
      <c r="D174" s="136"/>
      <c r="E174" s="137" t="s">
        <v>2</v>
      </c>
      <c r="F174" s="138"/>
      <c r="G174" s="139"/>
      <c r="H174" s="140" t="s">
        <v>3</v>
      </c>
      <c r="I174" s="141"/>
      <c r="J174" s="142"/>
      <c r="K174" s="143" t="s">
        <v>4</v>
      </c>
      <c r="L174" s="144"/>
      <c r="M174" s="145"/>
      <c r="N174" s="146" t="s">
        <v>8</v>
      </c>
      <c r="O174" s="147"/>
      <c r="P174" s="26"/>
    </row>
    <row r="175" spans="1:20" ht="15.75" thickBot="1">
      <c r="A175" s="133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48"/>
      <c r="O175" s="149"/>
      <c r="P175" s="26"/>
    </row>
    <row r="176" spans="1:20" ht="15.75" thickBot="1">
      <c r="A176" s="133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33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33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33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33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33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33">
        <v>12</v>
      </c>
      <c r="B191" s="134" t="s">
        <v>1</v>
      </c>
      <c r="C191" s="135"/>
      <c r="D191" s="136"/>
      <c r="E191" s="137" t="s">
        <v>2</v>
      </c>
      <c r="F191" s="138"/>
      <c r="G191" s="139"/>
      <c r="H191" s="140" t="s">
        <v>3</v>
      </c>
      <c r="I191" s="141"/>
      <c r="J191" s="142"/>
      <c r="K191" s="143" t="s">
        <v>4</v>
      </c>
      <c r="L191" s="144"/>
      <c r="M191" s="145"/>
      <c r="N191" s="146" t="s">
        <v>8</v>
      </c>
      <c r="O191" s="147"/>
      <c r="P191" s="26"/>
    </row>
    <row r="192" spans="1:20" ht="15.75" thickBot="1">
      <c r="A192" s="133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48"/>
      <c r="O192" s="149"/>
      <c r="P192" s="26"/>
    </row>
    <row r="193" spans="1:20" ht="15.75" thickBot="1">
      <c r="A193" s="133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33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33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33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33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33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33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33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33">
        <v>13</v>
      </c>
      <c r="B208" s="134" t="s">
        <v>1</v>
      </c>
      <c r="C208" s="135"/>
      <c r="D208" s="136"/>
      <c r="E208" s="137" t="s">
        <v>2</v>
      </c>
      <c r="F208" s="138"/>
      <c r="G208" s="139"/>
      <c r="H208" s="140" t="s">
        <v>3</v>
      </c>
      <c r="I208" s="141"/>
      <c r="J208" s="142"/>
      <c r="K208" s="143" t="s">
        <v>4</v>
      </c>
      <c r="L208" s="144"/>
      <c r="M208" s="145"/>
      <c r="N208" s="146" t="s">
        <v>8</v>
      </c>
      <c r="O208" s="147"/>
      <c r="P208" s="26"/>
    </row>
    <row r="209" spans="1:16" ht="15.75" thickBot="1">
      <c r="A209" s="133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48"/>
      <c r="O209" s="149"/>
      <c r="P209" s="26"/>
    </row>
    <row r="210" spans="1:16" ht="15.75" thickBot="1">
      <c r="A210" s="133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33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33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33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33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33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33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33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33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33">
        <v>14</v>
      </c>
      <c r="B228" s="134" t="s">
        <v>1</v>
      </c>
      <c r="C228" s="135"/>
      <c r="D228" s="136"/>
      <c r="E228" s="137" t="s">
        <v>2</v>
      </c>
      <c r="F228" s="138"/>
      <c r="G228" s="139"/>
      <c r="H228" s="140" t="s">
        <v>3</v>
      </c>
      <c r="I228" s="141"/>
      <c r="J228" s="142"/>
      <c r="K228" s="143" t="s">
        <v>4</v>
      </c>
      <c r="L228" s="144"/>
      <c r="M228" s="145"/>
      <c r="N228" s="146" t="s">
        <v>8</v>
      </c>
      <c r="O228" s="147"/>
      <c r="P228" s="26"/>
    </row>
    <row r="229" spans="1:20" ht="15.75" thickBot="1">
      <c r="A229" s="133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48"/>
      <c r="O229" s="149"/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33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33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33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33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33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33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33">
        <v>15</v>
      </c>
      <c r="B245" s="134" t="s">
        <v>1</v>
      </c>
      <c r="C245" s="135"/>
      <c r="D245" s="136"/>
      <c r="E245" s="137" t="s">
        <v>2</v>
      </c>
      <c r="F245" s="138"/>
      <c r="G245" s="139"/>
      <c r="H245" s="140" t="s">
        <v>3</v>
      </c>
      <c r="I245" s="141"/>
      <c r="J245" s="142"/>
      <c r="K245" s="143" t="s">
        <v>4</v>
      </c>
      <c r="L245" s="144"/>
      <c r="M245" s="145"/>
      <c r="N245" s="146" t="s">
        <v>8</v>
      </c>
      <c r="O245" s="147"/>
      <c r="P245" s="26"/>
    </row>
    <row r="246" spans="1:20" ht="15.75" thickBot="1">
      <c r="A246" s="133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48"/>
      <c r="O246" s="149"/>
      <c r="P246" s="26"/>
    </row>
    <row r="247" spans="1:20" ht="15.75" thickBot="1">
      <c r="A247" s="133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33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33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33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33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33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33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33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33">
        <v>16</v>
      </c>
      <c r="B262" s="134" t="s">
        <v>1</v>
      </c>
      <c r="C262" s="135"/>
      <c r="D262" s="136"/>
      <c r="E262" s="137" t="s">
        <v>2</v>
      </c>
      <c r="F262" s="138"/>
      <c r="G262" s="139"/>
      <c r="H262" s="140" t="s">
        <v>3</v>
      </c>
      <c r="I262" s="141"/>
      <c r="J262" s="142"/>
      <c r="K262" s="143" t="s">
        <v>4</v>
      </c>
      <c r="L262" s="144"/>
      <c r="M262" s="145"/>
      <c r="N262" s="146" t="s">
        <v>8</v>
      </c>
      <c r="O262" s="147"/>
      <c r="P262" s="26"/>
    </row>
    <row r="263" spans="1:20" ht="15.75" thickBot="1">
      <c r="A263" s="133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48"/>
      <c r="O263" s="149"/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33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33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33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33">
        <v>17</v>
      </c>
      <c r="B279" s="134" t="s">
        <v>1</v>
      </c>
      <c r="C279" s="135"/>
      <c r="D279" s="136"/>
      <c r="E279" s="137" t="s">
        <v>2</v>
      </c>
      <c r="F279" s="138"/>
      <c r="G279" s="139"/>
      <c r="H279" s="140" t="s">
        <v>3</v>
      </c>
      <c r="I279" s="141"/>
      <c r="J279" s="142"/>
      <c r="K279" s="143" t="s">
        <v>4</v>
      </c>
      <c r="L279" s="144"/>
      <c r="M279" s="145"/>
      <c r="N279" s="146" t="s">
        <v>8</v>
      </c>
      <c r="O279" s="147"/>
      <c r="P279" s="26"/>
    </row>
    <row r="280" spans="1:20" ht="15.75" thickBot="1">
      <c r="A280" s="133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48"/>
      <c r="O280" s="149"/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33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33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33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33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33">
        <v>18</v>
      </c>
      <c r="B296" s="134" t="s">
        <v>1</v>
      </c>
      <c r="C296" s="135"/>
      <c r="D296" s="136"/>
      <c r="E296" s="137" t="s">
        <v>2</v>
      </c>
      <c r="F296" s="138"/>
      <c r="G296" s="139"/>
      <c r="H296" s="140" t="s">
        <v>3</v>
      </c>
      <c r="I296" s="141"/>
      <c r="J296" s="142"/>
      <c r="K296" s="143" t="s">
        <v>4</v>
      </c>
      <c r="L296" s="144"/>
      <c r="M296" s="145"/>
      <c r="N296" s="146" t="s">
        <v>8</v>
      </c>
      <c r="O296" s="147"/>
      <c r="P296" s="26"/>
    </row>
    <row r="297" spans="1:20" ht="15.75" thickBot="1">
      <c r="A297" s="133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48"/>
      <c r="O297" s="149"/>
      <c r="P297" s="26"/>
    </row>
    <row r="298" spans="1:20" ht="15.75" thickBot="1">
      <c r="A298" s="133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33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33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33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33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33">
        <v>19</v>
      </c>
      <c r="B313" s="134" t="s">
        <v>1</v>
      </c>
      <c r="C313" s="135"/>
      <c r="D313" s="136"/>
      <c r="E313" s="137" t="s">
        <v>2</v>
      </c>
      <c r="F313" s="138"/>
      <c r="G313" s="139"/>
      <c r="H313" s="140" t="s">
        <v>3</v>
      </c>
      <c r="I313" s="141"/>
      <c r="J313" s="142"/>
      <c r="K313" s="143" t="s">
        <v>4</v>
      </c>
      <c r="L313" s="144"/>
      <c r="M313" s="145"/>
      <c r="N313" s="146" t="s">
        <v>8</v>
      </c>
      <c r="O313" s="147"/>
      <c r="P313" s="26"/>
    </row>
    <row r="314" spans="1:20" ht="15.75" thickBot="1">
      <c r="A314" s="133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48"/>
      <c r="O314" s="149"/>
      <c r="P314" s="26"/>
    </row>
    <row r="315" spans="1:20" ht="15.75" thickBot="1">
      <c r="A315" s="133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33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33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33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33">
        <v>20</v>
      </c>
      <c r="B330" s="134" t="s">
        <v>1</v>
      </c>
      <c r="C330" s="135"/>
      <c r="D330" s="136"/>
      <c r="E330" s="137" t="s">
        <v>2</v>
      </c>
      <c r="F330" s="138"/>
      <c r="G330" s="139"/>
      <c r="H330" s="140" t="s">
        <v>3</v>
      </c>
      <c r="I330" s="141"/>
      <c r="J330" s="142"/>
      <c r="K330" s="143" t="s">
        <v>4</v>
      </c>
      <c r="L330" s="144"/>
      <c r="M330" s="145"/>
      <c r="N330" s="146" t="s">
        <v>8</v>
      </c>
      <c r="O330" s="147"/>
      <c r="P330" s="26"/>
    </row>
    <row r="331" spans="1:20" ht="15.75" thickBot="1">
      <c r="A331" s="133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48"/>
      <c r="O331" s="149"/>
      <c r="P331" s="26"/>
    </row>
    <row r="332" spans="1:20" ht="15.75" thickBot="1">
      <c r="A332" s="133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33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33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33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33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33">
        <v>21</v>
      </c>
      <c r="B347" s="134" t="s">
        <v>1</v>
      </c>
      <c r="C347" s="135"/>
      <c r="D347" s="136"/>
      <c r="E347" s="137" t="s">
        <v>2</v>
      </c>
      <c r="F347" s="138"/>
      <c r="G347" s="139"/>
      <c r="H347" s="140" t="s">
        <v>3</v>
      </c>
      <c r="I347" s="141"/>
      <c r="J347" s="142"/>
      <c r="K347" s="143" t="s">
        <v>4</v>
      </c>
      <c r="L347" s="144"/>
      <c r="M347" s="145"/>
      <c r="N347" s="146" t="s">
        <v>8</v>
      </c>
      <c r="O347" s="147"/>
      <c r="P347" s="26"/>
    </row>
    <row r="348" spans="1:20" ht="15.75" thickBot="1">
      <c r="A348" s="133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48"/>
      <c r="O348" s="149"/>
      <c r="P348" s="26"/>
    </row>
    <row r="349" spans="1:20" ht="16.5" customHeight="1" thickBot="1">
      <c r="A349" s="133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33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33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33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33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33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33">
        <v>22</v>
      </c>
      <c r="B364" s="134" t="s">
        <v>1</v>
      </c>
      <c r="C364" s="135"/>
      <c r="D364" s="136"/>
      <c r="E364" s="137" t="s">
        <v>2</v>
      </c>
      <c r="F364" s="138"/>
      <c r="G364" s="139"/>
      <c r="H364" s="140" t="s">
        <v>3</v>
      </c>
      <c r="I364" s="141"/>
      <c r="J364" s="142"/>
      <c r="K364" s="143" t="s">
        <v>4</v>
      </c>
      <c r="L364" s="144"/>
      <c r="M364" s="145"/>
      <c r="N364" s="146" t="s">
        <v>8</v>
      </c>
      <c r="O364" s="147"/>
      <c r="P364" s="26"/>
    </row>
    <row r="365" spans="1:20" ht="15.75" thickBot="1">
      <c r="A365" s="133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48"/>
      <c r="O365" s="149"/>
      <c r="P365" s="26"/>
    </row>
    <row r="366" spans="1:20" ht="15.75" thickBot="1">
      <c r="A366" s="133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33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33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33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33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33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33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33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33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33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33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33">
        <v>23</v>
      </c>
      <c r="B381" s="134" t="s">
        <v>1</v>
      </c>
      <c r="C381" s="135"/>
      <c r="D381" s="136"/>
      <c r="E381" s="137" t="s">
        <v>2</v>
      </c>
      <c r="F381" s="138"/>
      <c r="G381" s="139"/>
      <c r="H381" s="140" t="s">
        <v>3</v>
      </c>
      <c r="I381" s="141"/>
      <c r="J381" s="142"/>
      <c r="K381" s="143" t="s">
        <v>4</v>
      </c>
      <c r="L381" s="144"/>
      <c r="M381" s="145"/>
      <c r="N381" s="146" t="s">
        <v>8</v>
      </c>
      <c r="O381" s="147"/>
      <c r="P381" s="26"/>
    </row>
    <row r="382" spans="1:20" ht="15.75" thickBot="1">
      <c r="A382" s="133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48"/>
      <c r="O382" s="149"/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33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33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33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33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33">
        <v>24</v>
      </c>
      <c r="B398" s="134" t="s">
        <v>1</v>
      </c>
      <c r="C398" s="135"/>
      <c r="D398" s="136"/>
      <c r="E398" s="137" t="s">
        <v>2</v>
      </c>
      <c r="F398" s="138"/>
      <c r="G398" s="139"/>
      <c r="H398" s="140" t="s">
        <v>3</v>
      </c>
      <c r="I398" s="141"/>
      <c r="J398" s="142"/>
      <c r="K398" s="143" t="s">
        <v>4</v>
      </c>
      <c r="L398" s="144"/>
      <c r="M398" s="145"/>
      <c r="N398" s="146" t="s">
        <v>8</v>
      </c>
      <c r="O398" s="147"/>
      <c r="P398" s="26"/>
    </row>
    <row r="399" spans="1:20" ht="15.75" thickBot="1">
      <c r="A399" s="133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48"/>
      <c r="O399" s="149"/>
      <c r="P399" s="26"/>
    </row>
    <row r="400" spans="1:20" ht="15.75" thickBot="1">
      <c r="A400" s="133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33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33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33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33">
        <v>25</v>
      </c>
      <c r="B415" s="134" t="s">
        <v>1</v>
      </c>
      <c r="C415" s="135"/>
      <c r="D415" s="136"/>
      <c r="E415" s="137" t="s">
        <v>2</v>
      </c>
      <c r="F415" s="138"/>
      <c r="G415" s="139"/>
      <c r="H415" s="140" t="s">
        <v>3</v>
      </c>
      <c r="I415" s="141"/>
      <c r="J415" s="142"/>
      <c r="K415" s="143" t="s">
        <v>4</v>
      </c>
      <c r="L415" s="144"/>
      <c r="M415" s="145"/>
      <c r="N415" s="146" t="s">
        <v>8</v>
      </c>
      <c r="O415" s="147"/>
      <c r="P415" s="26"/>
    </row>
    <row r="416" spans="1:20" ht="15.75" thickBot="1">
      <c r="A416" s="133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48"/>
      <c r="O416" s="149"/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33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33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33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33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33">
        <v>26</v>
      </c>
      <c r="B432" s="134" t="s">
        <v>1</v>
      </c>
      <c r="C432" s="135"/>
      <c r="D432" s="136"/>
      <c r="E432" s="137" t="s">
        <v>2</v>
      </c>
      <c r="F432" s="138"/>
      <c r="G432" s="139"/>
      <c r="H432" s="140" t="s">
        <v>3</v>
      </c>
      <c r="I432" s="141"/>
      <c r="J432" s="142"/>
      <c r="K432" s="143" t="s">
        <v>4</v>
      </c>
      <c r="L432" s="144"/>
      <c r="M432" s="145"/>
      <c r="N432" s="146" t="s">
        <v>8</v>
      </c>
      <c r="O432" s="147"/>
      <c r="P432" s="26"/>
    </row>
    <row r="433" spans="1:20" ht="15.75" thickBot="1">
      <c r="A433" s="133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48"/>
      <c r="O433" s="149"/>
      <c r="P433" s="26"/>
    </row>
    <row r="434" spans="1:20" ht="15.75" thickBot="1">
      <c r="A434" s="133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33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33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33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33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33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33">
        <v>27</v>
      </c>
      <c r="B449" s="134" t="s">
        <v>1</v>
      </c>
      <c r="C449" s="135"/>
      <c r="D449" s="136"/>
      <c r="E449" s="137" t="s">
        <v>2</v>
      </c>
      <c r="F449" s="138"/>
      <c r="G449" s="139"/>
      <c r="H449" s="140" t="s">
        <v>3</v>
      </c>
      <c r="I449" s="141"/>
      <c r="J449" s="142"/>
      <c r="K449" s="143" t="s">
        <v>4</v>
      </c>
      <c r="L449" s="144"/>
      <c r="M449" s="145"/>
      <c r="N449" s="146" t="s">
        <v>8</v>
      </c>
      <c r="O449" s="147"/>
      <c r="P449" s="26"/>
    </row>
    <row r="450" spans="1:20" ht="15.75" thickBot="1">
      <c r="A450" s="133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48"/>
      <c r="O450" s="149"/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33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33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33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33">
        <v>28</v>
      </c>
      <c r="B466" s="134" t="s">
        <v>1</v>
      </c>
      <c r="C466" s="135"/>
      <c r="D466" s="136"/>
      <c r="E466" s="137" t="s">
        <v>2</v>
      </c>
      <c r="F466" s="138"/>
      <c r="G466" s="139"/>
      <c r="H466" s="140" t="s">
        <v>3</v>
      </c>
      <c r="I466" s="141"/>
      <c r="J466" s="142"/>
      <c r="K466" s="143" t="s">
        <v>4</v>
      </c>
      <c r="L466" s="144"/>
      <c r="M466" s="145"/>
      <c r="N466" s="146" t="s">
        <v>8</v>
      </c>
      <c r="O466" s="147"/>
      <c r="P466" s="26"/>
    </row>
    <row r="467" spans="1:19" ht="15.75" thickBot="1">
      <c r="A467" s="133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48"/>
      <c r="O467" s="149"/>
      <c r="P467" s="26"/>
    </row>
    <row r="468" spans="1:19" ht="15.75" thickBot="1">
      <c r="A468" s="133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33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33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33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33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33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33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7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7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7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33">
        <v>29</v>
      </c>
      <c r="B483" s="134" t="s">
        <v>1</v>
      </c>
      <c r="C483" s="135"/>
      <c r="D483" s="136"/>
      <c r="E483" s="137" t="s">
        <v>2</v>
      </c>
      <c r="F483" s="138"/>
      <c r="G483" s="139"/>
      <c r="H483" s="140" t="s">
        <v>3</v>
      </c>
      <c r="I483" s="141"/>
      <c r="J483" s="142"/>
      <c r="K483" s="143" t="s">
        <v>4</v>
      </c>
      <c r="L483" s="144"/>
      <c r="M483" s="145"/>
      <c r="N483" s="146" t="s">
        <v>8</v>
      </c>
      <c r="O483" s="147"/>
      <c r="P483" s="26"/>
    </row>
    <row r="484" spans="1:20" ht="15.75" thickBot="1">
      <c r="A484" s="133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48"/>
      <c r="O484" s="149"/>
      <c r="P484" s="26"/>
    </row>
    <row r="485" spans="1:20" ht="15.75" thickBot="1">
      <c r="A485" s="133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33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33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33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33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33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33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33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3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33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33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33">
        <v>30</v>
      </c>
      <c r="B500" s="134" t="s">
        <v>1</v>
      </c>
      <c r="C500" s="135"/>
      <c r="D500" s="136"/>
      <c r="E500" s="137" t="s">
        <v>2</v>
      </c>
      <c r="F500" s="138"/>
      <c r="G500" s="139"/>
      <c r="H500" s="140" t="s">
        <v>3</v>
      </c>
      <c r="I500" s="141"/>
      <c r="J500" s="142"/>
      <c r="K500" s="143" t="s">
        <v>4</v>
      </c>
      <c r="L500" s="144"/>
      <c r="M500" s="145"/>
      <c r="N500" s="146" t="s">
        <v>8</v>
      </c>
      <c r="O500" s="147"/>
      <c r="P500" s="26"/>
    </row>
    <row r="501" spans="1:20" ht="15.75" thickBot="1">
      <c r="A501" s="133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48"/>
      <c r="O501" s="149"/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33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33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33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33">
        <v>31</v>
      </c>
      <c r="B517" s="134" t="s">
        <v>1</v>
      </c>
      <c r="C517" s="135"/>
      <c r="D517" s="136"/>
      <c r="E517" s="137" t="s">
        <v>2</v>
      </c>
      <c r="F517" s="138"/>
      <c r="G517" s="139"/>
      <c r="H517" s="140" t="s">
        <v>3</v>
      </c>
      <c r="I517" s="141"/>
      <c r="J517" s="142"/>
      <c r="K517" s="143" t="s">
        <v>4</v>
      </c>
      <c r="L517" s="144"/>
      <c r="M517" s="145"/>
      <c r="N517" s="146" t="s">
        <v>8</v>
      </c>
      <c r="O517" s="147"/>
      <c r="P517" s="26"/>
    </row>
    <row r="518" spans="1:19" ht="15.75" thickBot="1">
      <c r="A518" s="133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48"/>
      <c r="O518" s="149"/>
      <c r="P518" s="26"/>
    </row>
    <row r="519" spans="1:19" ht="15.75" thickBot="1">
      <c r="A519" s="133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33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33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33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33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33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50"/>
      <c r="B534" s="152" t="s">
        <v>1</v>
      </c>
      <c r="C534" s="153"/>
      <c r="D534" s="154"/>
      <c r="E534" s="155" t="s">
        <v>2</v>
      </c>
      <c r="F534" s="156"/>
      <c r="G534" s="157"/>
      <c r="H534" s="158" t="s">
        <v>3</v>
      </c>
      <c r="I534" s="159"/>
      <c r="J534" s="160"/>
      <c r="K534" s="161" t="s">
        <v>4</v>
      </c>
      <c r="L534" s="162"/>
      <c r="M534" s="163"/>
      <c r="N534" s="5"/>
      <c r="O534" s="5"/>
      <c r="P534" s="26"/>
    </row>
    <row r="535" spans="1:20" ht="16.5" thickTop="1" thickBot="1">
      <c r="A535" s="151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5"/>
      <c r="P535" s="26"/>
    </row>
    <row r="536" spans="1:20" ht="16.5" thickTop="1" thickBot="1">
      <c r="A536" s="151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51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51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5"/>
      <c r="P538" s="26"/>
    </row>
    <row r="539" spans="1:20" ht="16.5" thickTop="1" thickBot="1">
      <c r="A539" s="151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51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51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26"/>
    </row>
    <row r="542" spans="1:20" ht="15.75" thickBot="1">
      <c r="A542" s="151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51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431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33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33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33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33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33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33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33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33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33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33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33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33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33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33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33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33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33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33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33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33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33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33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33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33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33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33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33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33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33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33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33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33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33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33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33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33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33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33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33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33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33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33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33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33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33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33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33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33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33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33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33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33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33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33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33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33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33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33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33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33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33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33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33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33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33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33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33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33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33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33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33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33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33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33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33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33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33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33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33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33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33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33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33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33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33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33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C515" zoomScale="80" zoomScaleNormal="80" workbookViewId="0">
      <selection activeCell="T532" sqref="T53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33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33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33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33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33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33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33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33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33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33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33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33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33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33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33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33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33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33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321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87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33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33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78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33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278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33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33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33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33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33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33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284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33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33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33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33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33"/>
      <c r="B214" s="1" t="s">
        <v>33</v>
      </c>
      <c r="C214" s="1" t="s">
        <v>9</v>
      </c>
      <c r="D214" s="1">
        <v>45</v>
      </c>
      <c r="E214" s="124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33"/>
      <c r="B215" s="1"/>
      <c r="C215" s="1"/>
      <c r="D215" s="14"/>
      <c r="E215" s="128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33"/>
      <c r="B216" s="1"/>
      <c r="C216" s="1"/>
      <c r="D216" s="14"/>
      <c r="E216" s="129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33"/>
      <c r="B217" s="1"/>
      <c r="C217" s="1"/>
      <c r="D217" s="14"/>
      <c r="E217" s="132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4"/>
      <c r="E218" s="131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4"/>
      <c r="E219" s="130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33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33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256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33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33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33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33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87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33"/>
      <c r="B282" s="1" t="s">
        <v>291</v>
      </c>
      <c r="C282" s="1" t="s">
        <v>11</v>
      </c>
      <c r="D282" s="1">
        <v>70</v>
      </c>
      <c r="E282" s="1" t="s">
        <v>59</v>
      </c>
      <c r="F282" s="1" t="s">
        <v>325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33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33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33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33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33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33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 t="s">
        <v>219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33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33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326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33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33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33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327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33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33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33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33"/>
      <c r="B403" s="1" t="s">
        <v>328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33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33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33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 t="s">
        <v>33</v>
      </c>
      <c r="F433" s="1" t="s">
        <v>9</v>
      </c>
      <c r="G433" s="2">
        <v>45</v>
      </c>
      <c r="H433" s="1" t="s">
        <v>36</v>
      </c>
      <c r="I433" s="1" t="s">
        <v>37</v>
      </c>
      <c r="J433" s="2">
        <v>45</v>
      </c>
      <c r="K433" s="1" t="s">
        <v>33</v>
      </c>
      <c r="L433" s="1" t="s">
        <v>14</v>
      </c>
      <c r="M433" s="2">
        <v>40</v>
      </c>
      <c r="N433" s="1"/>
      <c r="O433" s="2">
        <f t="shared" ref="O433:O444" si="25">SUM(D433,G433,J433,M433)</f>
        <v>130</v>
      </c>
      <c r="P433" s="26"/>
    </row>
    <row r="434" spans="1:20" ht="15.75" thickBot="1">
      <c r="A434" s="133"/>
      <c r="B434" s="1"/>
      <c r="C434" s="1"/>
      <c r="D434" s="2"/>
      <c r="E434" s="1" t="s">
        <v>33</v>
      </c>
      <c r="F434" s="1" t="s">
        <v>9</v>
      </c>
      <c r="G434" s="35">
        <v>45</v>
      </c>
      <c r="H434" s="1"/>
      <c r="I434" s="1"/>
      <c r="J434" s="2"/>
      <c r="K434" s="1"/>
      <c r="L434" s="1"/>
      <c r="M434" s="2" t="s">
        <v>121</v>
      </c>
      <c r="N434" s="1"/>
      <c r="O434" s="2">
        <f t="shared" si="25"/>
        <v>45</v>
      </c>
      <c r="P434" s="26"/>
    </row>
    <row r="435" spans="1:20" ht="15.75" thickBot="1">
      <c r="A435" s="133"/>
      <c r="B435" s="1"/>
      <c r="C435" s="1"/>
      <c r="D435" s="1"/>
      <c r="E435" s="1" t="s">
        <v>33</v>
      </c>
      <c r="F435" s="1" t="s">
        <v>9</v>
      </c>
      <c r="G435" s="2">
        <v>45</v>
      </c>
      <c r="H435" s="1"/>
      <c r="I435" s="1"/>
      <c r="J435" s="1"/>
      <c r="K435" s="1"/>
      <c r="L435" s="1"/>
      <c r="M435" s="1"/>
      <c r="N435" s="1"/>
      <c r="O435" s="2">
        <f t="shared" si="25"/>
        <v>45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135</v>
      </c>
      <c r="H445" s="3" t="s">
        <v>8</v>
      </c>
      <c r="I445" s="3" t="s">
        <v>12</v>
      </c>
      <c r="J445" s="2">
        <f>SUM(J433:J444)</f>
        <v>45</v>
      </c>
      <c r="K445" s="3" t="s">
        <v>8</v>
      </c>
      <c r="L445" s="3" t="s">
        <v>12</v>
      </c>
      <c r="M445" s="2">
        <f>SUM(M433:M444)</f>
        <v>40</v>
      </c>
      <c r="N445" s="3" t="s">
        <v>8</v>
      </c>
      <c r="O445" s="2">
        <f>SUM(O433:O444)</f>
        <v>220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67.5</v>
      </c>
      <c r="H446" s="9" t="s">
        <v>13</v>
      </c>
      <c r="I446" s="9" t="s">
        <v>12</v>
      </c>
      <c r="J446" s="10">
        <f>J445/2</f>
        <v>22.5</v>
      </c>
      <c r="K446" s="9" t="s">
        <v>13</v>
      </c>
      <c r="L446" s="9" t="s">
        <v>12</v>
      </c>
      <c r="M446" s="10">
        <f>M445/2</f>
        <v>20</v>
      </c>
      <c r="N446" s="9" t="s">
        <v>13</v>
      </c>
      <c r="O446" s="10">
        <f>O445/2</f>
        <v>110</v>
      </c>
      <c r="P446" s="30"/>
      <c r="Q446" s="17">
        <f>SUM(G433,G434,G435,J433)</f>
        <v>180</v>
      </c>
      <c r="R446" s="17"/>
      <c r="S446" s="17">
        <f>SUM(M433)</f>
        <v>40</v>
      </c>
      <c r="T446">
        <f>SUM(Q446,S446)</f>
        <v>220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33</v>
      </c>
      <c r="C450" s="1" t="s">
        <v>10</v>
      </c>
      <c r="D450" s="2">
        <v>45</v>
      </c>
      <c r="E450" s="1" t="s">
        <v>33</v>
      </c>
      <c r="F450" s="1" t="s">
        <v>9</v>
      </c>
      <c r="G450" s="2">
        <v>45</v>
      </c>
      <c r="H450" s="1"/>
      <c r="I450" s="1"/>
      <c r="J450" s="2"/>
      <c r="K450" s="1" t="s">
        <v>33</v>
      </c>
      <c r="L450" s="1" t="s">
        <v>10</v>
      </c>
      <c r="M450" s="2">
        <v>50</v>
      </c>
      <c r="N450" s="1"/>
      <c r="O450" s="2">
        <f t="shared" ref="O450:O461" si="26">SUM(D450,G450,J450,M450)</f>
        <v>140</v>
      </c>
      <c r="P450" s="26"/>
    </row>
    <row r="451" spans="1:20" ht="15.75" thickBot="1">
      <c r="A451" s="133"/>
      <c r="B451" s="1" t="s">
        <v>33</v>
      </c>
      <c r="C451" s="1" t="s">
        <v>9</v>
      </c>
      <c r="D451" s="2">
        <v>45</v>
      </c>
      <c r="E451" s="1" t="s">
        <v>33</v>
      </c>
      <c r="F451" s="1" t="s">
        <v>11</v>
      </c>
      <c r="G451" s="2">
        <v>40</v>
      </c>
      <c r="H451" s="1"/>
      <c r="I451" s="1"/>
      <c r="J451" s="1"/>
      <c r="K451" s="1" t="s">
        <v>33</v>
      </c>
      <c r="L451" s="1" t="s">
        <v>9</v>
      </c>
      <c r="M451" s="2">
        <v>45</v>
      </c>
      <c r="N451" s="1"/>
      <c r="O451" s="2">
        <f t="shared" si="26"/>
        <v>130</v>
      </c>
      <c r="P451" s="26"/>
    </row>
    <row r="452" spans="1:20" ht="15.75" thickBot="1">
      <c r="A452" s="133"/>
      <c r="B452" s="1" t="s">
        <v>326</v>
      </c>
      <c r="C452" s="1" t="s">
        <v>10</v>
      </c>
      <c r="D452" s="1">
        <v>100</v>
      </c>
      <c r="E452" s="1" t="s">
        <v>33</v>
      </c>
      <c r="F452" s="1" t="s">
        <v>9</v>
      </c>
      <c r="G452" s="2">
        <v>45</v>
      </c>
      <c r="H452" s="1"/>
      <c r="I452" s="1"/>
      <c r="J452" s="1"/>
      <c r="K452" s="1" t="s">
        <v>55</v>
      </c>
      <c r="L452" s="1" t="s">
        <v>14</v>
      </c>
      <c r="M452" s="2">
        <v>45</v>
      </c>
      <c r="N452" s="1"/>
      <c r="O452" s="2">
        <f t="shared" si="26"/>
        <v>190</v>
      </c>
      <c r="P452" s="26"/>
    </row>
    <row r="453" spans="1:20" ht="15.75" thickBot="1">
      <c r="A453" s="133"/>
      <c r="B453" s="1" t="s">
        <v>33</v>
      </c>
      <c r="C453" s="1" t="s">
        <v>11</v>
      </c>
      <c r="D453" s="1">
        <v>40</v>
      </c>
      <c r="E453" s="1" t="s">
        <v>33</v>
      </c>
      <c r="F453" s="1" t="s">
        <v>10</v>
      </c>
      <c r="G453" s="1">
        <v>45</v>
      </c>
      <c r="H453" s="1"/>
      <c r="I453" s="1"/>
      <c r="J453" s="1"/>
      <c r="K453" s="1" t="s">
        <v>43</v>
      </c>
      <c r="L453" s="1" t="s">
        <v>10</v>
      </c>
      <c r="M453" s="2">
        <v>80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9</v>
      </c>
      <c r="G454" s="1">
        <v>45</v>
      </c>
      <c r="H454" s="1"/>
      <c r="I454" s="1"/>
      <c r="J454" s="1"/>
      <c r="K454" s="1" t="s">
        <v>329</v>
      </c>
      <c r="L454" s="1" t="s">
        <v>10</v>
      </c>
      <c r="M454" s="1">
        <v>20</v>
      </c>
      <c r="N454" s="1"/>
      <c r="O454" s="2">
        <f t="shared" si="26"/>
        <v>65</v>
      </c>
      <c r="P454" s="26"/>
    </row>
    <row r="455" spans="1:20" ht="15.75" thickBot="1">
      <c r="A455" s="133"/>
      <c r="B455" s="1"/>
      <c r="C455" s="1"/>
      <c r="D455" s="1"/>
      <c r="E455" s="1" t="s">
        <v>67</v>
      </c>
      <c r="F455" s="1" t="s">
        <v>9</v>
      </c>
      <c r="G455" s="1">
        <v>75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120</v>
      </c>
      <c r="P455" s="26"/>
    </row>
    <row r="456" spans="1:20" ht="15.75" thickBot="1">
      <c r="A456" s="133"/>
      <c r="B456" s="1"/>
      <c r="C456" s="1"/>
      <c r="D456" s="1"/>
      <c r="E456" s="1" t="s">
        <v>33</v>
      </c>
      <c r="F456" s="1" t="s">
        <v>10</v>
      </c>
      <c r="G456" s="1">
        <v>45</v>
      </c>
      <c r="H456" s="1"/>
      <c r="I456" s="1"/>
      <c r="J456" s="1"/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 t="s">
        <v>33</v>
      </c>
      <c r="F457" s="1" t="s">
        <v>9</v>
      </c>
      <c r="G457" s="1">
        <v>45</v>
      </c>
      <c r="H457" s="1"/>
      <c r="I457" s="1"/>
      <c r="J457" s="1"/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230</v>
      </c>
      <c r="E462" s="3" t="s">
        <v>8</v>
      </c>
      <c r="F462" s="3" t="s">
        <v>12</v>
      </c>
      <c r="G462" s="2">
        <f>SUM(G450:G461)</f>
        <v>385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285</v>
      </c>
      <c r="N462" s="3" t="s">
        <v>8</v>
      </c>
      <c r="O462" s="2">
        <f>SUM(O450:O461)</f>
        <v>900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115</v>
      </c>
      <c r="E463" s="9" t="s">
        <v>13</v>
      </c>
      <c r="F463" s="9" t="s">
        <v>12</v>
      </c>
      <c r="G463" s="10">
        <f>G462/2</f>
        <v>192.5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142.5</v>
      </c>
      <c r="N463" s="9" t="s">
        <v>13</v>
      </c>
      <c r="O463" s="10">
        <f>O462/2</f>
        <v>450</v>
      </c>
      <c r="P463" s="30">
        <f>SUM(D453,G451,)</f>
        <v>80</v>
      </c>
      <c r="Q463" s="17">
        <f>SUM(D451,G450,G452,G454,G455,G457,M451,M455)</f>
        <v>390</v>
      </c>
      <c r="R463" s="17">
        <f>SUM(D450,D452,G453,G456,M450,M453,M454)</f>
        <v>385</v>
      </c>
      <c r="S463" s="17">
        <f>SUM(M452)</f>
        <v>45</v>
      </c>
      <c r="T463">
        <f>SUM(P463,Q463,R463,S463)</f>
        <v>900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33</v>
      </c>
      <c r="C467" s="1" t="s">
        <v>11</v>
      </c>
      <c r="D467" s="2">
        <v>35</v>
      </c>
      <c r="E467" s="1"/>
      <c r="F467" s="1"/>
      <c r="G467" s="2"/>
      <c r="H467" s="1" t="s">
        <v>36</v>
      </c>
      <c r="I467" s="1" t="s">
        <v>37</v>
      </c>
      <c r="J467" s="2">
        <v>45</v>
      </c>
      <c r="K467" s="1"/>
      <c r="L467" s="1"/>
      <c r="M467" s="2"/>
      <c r="N467" s="1"/>
      <c r="O467" s="2">
        <f t="shared" ref="O467:O478" si="27">SUM(D467,G467,J467,M467)</f>
        <v>80</v>
      </c>
      <c r="P467" s="26"/>
    </row>
    <row r="468" spans="1:20" ht="15.75" thickBot="1">
      <c r="A468" s="133"/>
      <c r="B468" s="1" t="s">
        <v>33</v>
      </c>
      <c r="C468" s="1" t="s">
        <v>9</v>
      </c>
      <c r="D468" s="2">
        <v>45</v>
      </c>
      <c r="E468" s="1"/>
      <c r="F468" s="1"/>
      <c r="G468" s="2"/>
      <c r="H468" s="1" t="s">
        <v>36</v>
      </c>
      <c r="I468" s="1" t="s">
        <v>34</v>
      </c>
      <c r="J468" s="1">
        <v>45</v>
      </c>
      <c r="K468" s="1"/>
      <c r="L468" s="1"/>
      <c r="M468" s="2"/>
      <c r="N468" s="1"/>
      <c r="O468" s="2">
        <f t="shared" si="27"/>
        <v>90</v>
      </c>
      <c r="P468" s="26"/>
    </row>
    <row r="469" spans="1:20" ht="15.75" thickBot="1">
      <c r="A469" s="133"/>
      <c r="B469" s="1" t="s">
        <v>33</v>
      </c>
      <c r="C469" s="1" t="s">
        <v>10</v>
      </c>
      <c r="D469" s="1">
        <v>45</v>
      </c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45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125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90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215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62.5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45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107.5</v>
      </c>
      <c r="P480" s="30">
        <f>SUM(D467,)</f>
        <v>35</v>
      </c>
      <c r="Q480" s="17">
        <f>SUM(D468,J467)</f>
        <v>90</v>
      </c>
      <c r="R480" s="17">
        <f>SUM(D469,J468)</f>
        <v>90</v>
      </c>
      <c r="S480" s="17"/>
      <c r="T480">
        <f>SUM(P480,Q480,R480)</f>
        <v>215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33</v>
      </c>
      <c r="C484" s="1" t="s">
        <v>10</v>
      </c>
      <c r="D484" s="2">
        <v>45</v>
      </c>
      <c r="E484" s="1" t="s">
        <v>33</v>
      </c>
      <c r="F484" s="1" t="s">
        <v>11</v>
      </c>
      <c r="G484" s="2">
        <v>40</v>
      </c>
      <c r="H484" s="1" t="s">
        <v>35</v>
      </c>
      <c r="I484" s="1" t="s">
        <v>37</v>
      </c>
      <c r="J484" s="2">
        <v>80</v>
      </c>
      <c r="K484" s="1" t="s">
        <v>33</v>
      </c>
      <c r="L484" s="1" t="s">
        <v>9</v>
      </c>
      <c r="M484" s="2">
        <v>60</v>
      </c>
      <c r="N484" s="1"/>
      <c r="O484" s="2">
        <f t="shared" ref="O484:O495" si="28">SUM(D484,G484,J484,M484)</f>
        <v>225</v>
      </c>
      <c r="P484" s="26"/>
    </row>
    <row r="485" spans="1:19" ht="15.75" thickBot="1">
      <c r="A485" s="133"/>
      <c r="B485" s="1" t="s">
        <v>41</v>
      </c>
      <c r="C485" s="1" t="s">
        <v>11</v>
      </c>
      <c r="D485" s="2">
        <v>80</v>
      </c>
      <c r="E485" s="1" t="s">
        <v>33</v>
      </c>
      <c r="F485" s="1" t="s">
        <v>11</v>
      </c>
      <c r="G485" s="2">
        <v>40</v>
      </c>
      <c r="H485" s="1" t="s">
        <v>36</v>
      </c>
      <c r="I485" s="1" t="s">
        <v>11</v>
      </c>
      <c r="J485" s="1">
        <v>40</v>
      </c>
      <c r="K485" s="1" t="s">
        <v>33</v>
      </c>
      <c r="L485" s="1" t="s">
        <v>11</v>
      </c>
      <c r="M485" s="2">
        <v>35</v>
      </c>
      <c r="N485" s="1"/>
      <c r="O485" s="2">
        <f t="shared" si="28"/>
        <v>195</v>
      </c>
      <c r="P485" s="26"/>
    </row>
    <row r="486" spans="1:19" ht="15.75" thickBot="1">
      <c r="A486" s="133"/>
      <c r="B486" s="1"/>
      <c r="C486" s="1"/>
      <c r="D486" s="1"/>
      <c r="E486" s="1" t="s">
        <v>43</v>
      </c>
      <c r="F486" s="1" t="s">
        <v>9</v>
      </c>
      <c r="G486" s="2">
        <v>80</v>
      </c>
      <c r="H486" s="1" t="s">
        <v>36</v>
      </c>
      <c r="I486" s="1" t="s">
        <v>37</v>
      </c>
      <c r="J486" s="1">
        <v>60</v>
      </c>
      <c r="K486" s="1"/>
      <c r="L486" s="1"/>
      <c r="M486" s="1"/>
      <c r="N486" s="1"/>
      <c r="O486" s="2">
        <f t="shared" si="28"/>
        <v>140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11</v>
      </c>
      <c r="G487" s="1">
        <v>40</v>
      </c>
      <c r="H487" s="1" t="s">
        <v>36</v>
      </c>
      <c r="I487" s="1" t="s">
        <v>34</v>
      </c>
      <c r="J487" s="1">
        <v>45</v>
      </c>
      <c r="K487" s="1"/>
      <c r="L487" s="1"/>
      <c r="M487" s="1"/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33</v>
      </c>
      <c r="F488" s="1" t="s">
        <v>10</v>
      </c>
      <c r="G488" s="1">
        <v>40</v>
      </c>
      <c r="H488" s="1"/>
      <c r="I488" s="1"/>
      <c r="J488" s="1"/>
      <c r="K488" s="1"/>
      <c r="L488" s="1"/>
      <c r="M488" s="1"/>
      <c r="N488" s="1"/>
      <c r="O488" s="2">
        <f t="shared" si="28"/>
        <v>40</v>
      </c>
      <c r="P488" s="26"/>
    </row>
    <row r="489" spans="1:19" ht="15.75" thickBot="1">
      <c r="A489" s="133"/>
      <c r="B489" s="1"/>
      <c r="C489" s="1"/>
      <c r="D489" s="1"/>
      <c r="E489" s="1" t="s">
        <v>33</v>
      </c>
      <c r="F489" s="1" t="s">
        <v>10</v>
      </c>
      <c r="G489" s="1">
        <v>45</v>
      </c>
      <c r="H489" s="1"/>
      <c r="I489" s="1"/>
      <c r="J489" s="1"/>
      <c r="K489" s="1"/>
      <c r="L489" s="1"/>
      <c r="M489" s="1"/>
      <c r="N489" s="1"/>
      <c r="O489" s="2">
        <f t="shared" si="28"/>
        <v>45</v>
      </c>
      <c r="P489" s="26"/>
    </row>
    <row r="490" spans="1:19" ht="15.75" thickBot="1">
      <c r="A490" s="133"/>
      <c r="B490" s="1"/>
      <c r="C490" s="1"/>
      <c r="D490" s="1"/>
      <c r="E490" s="1" t="s">
        <v>33</v>
      </c>
      <c r="F490" s="1" t="s">
        <v>9</v>
      </c>
      <c r="G490" s="1">
        <v>45</v>
      </c>
      <c r="H490" s="1"/>
      <c r="I490" s="1"/>
      <c r="J490" s="1"/>
      <c r="K490" s="1"/>
      <c r="L490" s="1"/>
      <c r="M490" s="1"/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125</v>
      </c>
      <c r="E496" s="3" t="s">
        <v>8</v>
      </c>
      <c r="F496" s="3" t="s">
        <v>12</v>
      </c>
      <c r="G496" s="2">
        <f>SUM(G484:G495)</f>
        <v>330</v>
      </c>
      <c r="H496" s="3" t="s">
        <v>8</v>
      </c>
      <c r="I496" s="3" t="s">
        <v>12</v>
      </c>
      <c r="J496" s="2">
        <f>SUM(J484:J495)</f>
        <v>225</v>
      </c>
      <c r="K496" s="3" t="s">
        <v>8</v>
      </c>
      <c r="L496" s="3" t="s">
        <v>12</v>
      </c>
      <c r="M496" s="2">
        <f>SUM(M484:M495)</f>
        <v>95</v>
      </c>
      <c r="N496" s="3" t="s">
        <v>8</v>
      </c>
      <c r="O496" s="2">
        <f>SUM(O484:O495)</f>
        <v>775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62.5</v>
      </c>
      <c r="E497" s="9" t="s">
        <v>13</v>
      </c>
      <c r="F497" s="9" t="s">
        <v>12</v>
      </c>
      <c r="G497" s="10">
        <f>G496/2</f>
        <v>165</v>
      </c>
      <c r="H497" s="9" t="s">
        <v>13</v>
      </c>
      <c r="I497" s="9" t="s">
        <v>12</v>
      </c>
      <c r="J497" s="10">
        <f>J496/2</f>
        <v>112.5</v>
      </c>
      <c r="K497" s="9" t="s">
        <v>13</v>
      </c>
      <c r="L497" s="9" t="s">
        <v>12</v>
      </c>
      <c r="M497" s="10">
        <f>M496/2</f>
        <v>47.5</v>
      </c>
      <c r="N497" s="9" t="s">
        <v>13</v>
      </c>
      <c r="O497" s="10">
        <f>O496/2</f>
        <v>387.5</v>
      </c>
      <c r="P497" s="30">
        <f>SUM(D485,G484,G485,G487,J485,M485)</f>
        <v>275</v>
      </c>
      <c r="Q497" s="17">
        <f>SUM(G486,G490,J484,J486,M484)</f>
        <v>325</v>
      </c>
      <c r="R497" s="17">
        <f>SUM(D484,G488,G489,J487,)</f>
        <v>175</v>
      </c>
      <c r="S497" s="17"/>
      <c r="T497">
        <f>SUM(P497,Q497,R497)</f>
        <v>775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35</v>
      </c>
      <c r="E501" s="1" t="s">
        <v>33</v>
      </c>
      <c r="F501" s="1" t="s">
        <v>11</v>
      </c>
      <c r="G501" s="2">
        <v>40</v>
      </c>
      <c r="H501" s="1" t="s">
        <v>36</v>
      </c>
      <c r="I501" s="1" t="s">
        <v>38</v>
      </c>
      <c r="J501" s="2">
        <v>40</v>
      </c>
      <c r="K501" s="1" t="s">
        <v>33</v>
      </c>
      <c r="L501" s="1" t="s">
        <v>14</v>
      </c>
      <c r="M501" s="2">
        <v>40</v>
      </c>
      <c r="N501" s="1"/>
      <c r="O501" s="2">
        <f t="shared" ref="O501:O512" si="29">SUM(D501,G501,J501,M501)</f>
        <v>155</v>
      </c>
      <c r="P501" s="26"/>
    </row>
    <row r="502" spans="1:20" ht="15.75" thickBot="1">
      <c r="A502" s="133"/>
      <c r="B502" s="1" t="s">
        <v>55</v>
      </c>
      <c r="C502" s="1" t="s">
        <v>11</v>
      </c>
      <c r="D502" s="2">
        <v>40</v>
      </c>
      <c r="E502" s="1" t="s">
        <v>33</v>
      </c>
      <c r="F502" s="1" t="s">
        <v>9</v>
      </c>
      <c r="G502" s="2">
        <v>45</v>
      </c>
      <c r="H502" s="1" t="s">
        <v>36</v>
      </c>
      <c r="I502" s="1" t="s">
        <v>38</v>
      </c>
      <c r="J502" s="1">
        <v>40</v>
      </c>
      <c r="K502" s="1" t="s">
        <v>33</v>
      </c>
      <c r="L502" s="1" t="s">
        <v>11</v>
      </c>
      <c r="M502" s="2">
        <v>40</v>
      </c>
      <c r="N502" s="1"/>
      <c r="O502" s="2">
        <f t="shared" si="29"/>
        <v>165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 t="s">
        <v>43</v>
      </c>
      <c r="F503" s="1" t="s">
        <v>9</v>
      </c>
      <c r="G503" s="2">
        <v>80</v>
      </c>
      <c r="H503" s="1" t="s">
        <v>36</v>
      </c>
      <c r="I503" s="1" t="s">
        <v>38</v>
      </c>
      <c r="J503" s="1">
        <v>35</v>
      </c>
      <c r="K503" s="1" t="s">
        <v>55</v>
      </c>
      <c r="L503" s="1" t="s">
        <v>11</v>
      </c>
      <c r="M503" s="1">
        <v>40</v>
      </c>
      <c r="N503" s="1"/>
      <c r="O503" s="2">
        <f t="shared" si="29"/>
        <v>200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35</v>
      </c>
      <c r="E504" s="1" t="s">
        <v>315</v>
      </c>
      <c r="F504" s="1" t="s">
        <v>9</v>
      </c>
      <c r="G504" s="1">
        <v>60</v>
      </c>
      <c r="H504" s="1" t="s">
        <v>36</v>
      </c>
      <c r="I504" s="1" t="s">
        <v>34</v>
      </c>
      <c r="J504" s="1">
        <v>45</v>
      </c>
      <c r="K504" s="1" t="s">
        <v>43</v>
      </c>
      <c r="L504" s="1" t="s">
        <v>9</v>
      </c>
      <c r="M504" s="1">
        <v>80</v>
      </c>
      <c r="N504" s="1"/>
      <c r="O504" s="2">
        <f t="shared" si="29"/>
        <v>220</v>
      </c>
      <c r="P504" s="26"/>
    </row>
    <row r="505" spans="1:20" ht="15.75" thickBot="1">
      <c r="A505" s="133"/>
      <c r="B505" s="1"/>
      <c r="C505" s="1"/>
      <c r="D505" s="1"/>
      <c r="E505" s="1" t="s">
        <v>33</v>
      </c>
      <c r="F505" s="1" t="s">
        <v>9</v>
      </c>
      <c r="G505" s="1">
        <v>45</v>
      </c>
      <c r="H505" s="1" t="s">
        <v>36</v>
      </c>
      <c r="I505" s="1" t="s">
        <v>38</v>
      </c>
      <c r="J505" s="1">
        <v>40</v>
      </c>
      <c r="K505" s="1" t="s">
        <v>43</v>
      </c>
      <c r="L505" s="1" t="s">
        <v>10</v>
      </c>
      <c r="M505" s="1">
        <v>80</v>
      </c>
      <c r="N505" s="1"/>
      <c r="O505" s="2">
        <f t="shared" si="29"/>
        <v>165</v>
      </c>
      <c r="P505" s="26"/>
    </row>
    <row r="506" spans="1:20" ht="15.75" thickBot="1">
      <c r="A506" s="133"/>
      <c r="B506" s="1"/>
      <c r="C506" s="1"/>
      <c r="D506" s="1"/>
      <c r="E506" s="1" t="s">
        <v>33</v>
      </c>
      <c r="F506" s="1" t="s">
        <v>9</v>
      </c>
      <c r="G506" s="1">
        <v>45</v>
      </c>
      <c r="H506" s="1"/>
      <c r="I506" s="1"/>
      <c r="J506" s="1"/>
      <c r="K506" s="1" t="s">
        <v>332</v>
      </c>
      <c r="L506" s="1" t="s">
        <v>11</v>
      </c>
      <c r="M506" s="1">
        <v>240</v>
      </c>
      <c r="N506" s="1"/>
      <c r="O506" s="2">
        <f t="shared" si="29"/>
        <v>285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 t="s">
        <v>33</v>
      </c>
      <c r="L507" s="1" t="s">
        <v>9</v>
      </c>
      <c r="M507" s="1">
        <v>45</v>
      </c>
      <c r="N507" s="1"/>
      <c r="O507" s="2">
        <f t="shared" si="29"/>
        <v>45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155</v>
      </c>
      <c r="E513" s="3" t="s">
        <v>8</v>
      </c>
      <c r="F513" s="3" t="s">
        <v>12</v>
      </c>
      <c r="G513" s="2">
        <f>SUM(G501:G512)</f>
        <v>315</v>
      </c>
      <c r="H513" s="3" t="s">
        <v>8</v>
      </c>
      <c r="I513" s="3" t="s">
        <v>12</v>
      </c>
      <c r="J513" s="2">
        <f>SUM(J501:J512)</f>
        <v>200</v>
      </c>
      <c r="K513" s="3" t="s">
        <v>8</v>
      </c>
      <c r="L513" s="3" t="s">
        <v>12</v>
      </c>
      <c r="M513" s="2">
        <f>SUM(M501:M512)</f>
        <v>565</v>
      </c>
      <c r="N513" s="3" t="s">
        <v>8</v>
      </c>
      <c r="O513" s="2">
        <f>SUM(O501:O512)</f>
        <v>1235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77.5</v>
      </c>
      <c r="E514" s="9" t="s">
        <v>13</v>
      </c>
      <c r="F514" s="9" t="s">
        <v>12</v>
      </c>
      <c r="G514" s="10">
        <f>G513/2</f>
        <v>157.5</v>
      </c>
      <c r="H514" s="9" t="s">
        <v>13</v>
      </c>
      <c r="I514" s="9" t="s">
        <v>12</v>
      </c>
      <c r="J514" s="10">
        <f>J513/2</f>
        <v>100</v>
      </c>
      <c r="K514" s="9" t="s">
        <v>13</v>
      </c>
      <c r="L514" s="9" t="s">
        <v>12</v>
      </c>
      <c r="M514" s="10">
        <f>M513/2</f>
        <v>282.5</v>
      </c>
      <c r="N514" s="9" t="s">
        <v>13</v>
      </c>
      <c r="O514" s="10">
        <f>O513/2</f>
        <v>617.5</v>
      </c>
      <c r="P514" s="30">
        <f>SUM(D501,D502,G501,J501,J502,J503,J505,M502,M503,M506)</f>
        <v>590</v>
      </c>
      <c r="Q514" s="17">
        <f>SUM(D503,G502,G503,G504,G505,G506,M504,M507)</f>
        <v>445</v>
      </c>
      <c r="R514" s="17">
        <f>SUM(D504,J504,M505)</f>
        <v>160</v>
      </c>
      <c r="S514" s="17">
        <f>SUM(M501)</f>
        <v>40</v>
      </c>
      <c r="T514">
        <f>SUM(P514,Q514,R514,S514)</f>
        <v>1235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33</v>
      </c>
      <c r="C518" s="1" t="s">
        <v>10</v>
      </c>
      <c r="D518" s="2">
        <v>45</v>
      </c>
      <c r="E518" s="1"/>
      <c r="F518" s="1"/>
      <c r="G518" s="2"/>
      <c r="H518" s="1" t="s">
        <v>36</v>
      </c>
      <c r="I518" s="1" t="s">
        <v>37</v>
      </c>
      <c r="J518" s="2">
        <v>45</v>
      </c>
      <c r="K518" s="1" t="s">
        <v>35</v>
      </c>
      <c r="L518" s="1" t="s">
        <v>11</v>
      </c>
      <c r="M518" s="2">
        <v>80</v>
      </c>
      <c r="N518" s="1"/>
      <c r="O518" s="2">
        <f t="shared" ref="O518:O529" si="30">SUM(D518,G518,J518,M518)</f>
        <v>170</v>
      </c>
      <c r="P518" s="26"/>
    </row>
    <row r="519" spans="1:20" ht="15.75" thickBot="1">
      <c r="A519" s="133"/>
      <c r="B519" s="1" t="s">
        <v>33</v>
      </c>
      <c r="C519" s="1" t="s">
        <v>9</v>
      </c>
      <c r="D519" s="2">
        <v>45</v>
      </c>
      <c r="E519" s="1"/>
      <c r="F519" s="1"/>
      <c r="G519" s="2"/>
      <c r="H519" s="1" t="s">
        <v>36</v>
      </c>
      <c r="I519" s="1" t="s">
        <v>38</v>
      </c>
      <c r="J519" s="1">
        <v>40</v>
      </c>
      <c r="K519" s="1" t="s">
        <v>36</v>
      </c>
      <c r="L519" s="1" t="s">
        <v>38</v>
      </c>
      <c r="M519" s="2">
        <v>40</v>
      </c>
      <c r="N519" s="1"/>
      <c r="O519" s="2">
        <f t="shared" si="30"/>
        <v>125</v>
      </c>
      <c r="P519" s="26"/>
    </row>
    <row r="520" spans="1:20" ht="15.75" thickBot="1">
      <c r="A520" s="133"/>
      <c r="B520" s="1" t="s">
        <v>33</v>
      </c>
      <c r="C520" s="1" t="s">
        <v>11</v>
      </c>
      <c r="D520" s="1">
        <v>40</v>
      </c>
      <c r="E520" s="1"/>
      <c r="F520" s="1"/>
      <c r="G520" s="2"/>
      <c r="H520" s="1" t="s">
        <v>36</v>
      </c>
      <c r="I520" s="1" t="s">
        <v>37</v>
      </c>
      <c r="J520" s="1">
        <v>45</v>
      </c>
      <c r="K520" s="1" t="s">
        <v>333</v>
      </c>
      <c r="L520" s="1" t="s">
        <v>10</v>
      </c>
      <c r="M520" s="1">
        <v>80</v>
      </c>
      <c r="N520" s="1"/>
      <c r="O520" s="2">
        <f t="shared" si="30"/>
        <v>165</v>
      </c>
      <c r="P520" s="26"/>
    </row>
    <row r="521" spans="1:20" ht="15.75" thickBot="1">
      <c r="A521" s="133"/>
      <c r="B521" s="1" t="s">
        <v>33</v>
      </c>
      <c r="C521" s="1" t="s">
        <v>9</v>
      </c>
      <c r="D521" s="1">
        <v>35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11</v>
      </c>
      <c r="M521" s="1">
        <v>35</v>
      </c>
      <c r="N521" s="1"/>
      <c r="O521" s="2">
        <f t="shared" si="30"/>
        <v>115</v>
      </c>
      <c r="P521" s="26"/>
    </row>
    <row r="522" spans="1:20" ht="15.75" thickBot="1">
      <c r="A522" s="133"/>
      <c r="B522" s="1" t="s">
        <v>33</v>
      </c>
      <c r="C522" s="1" t="s">
        <v>9</v>
      </c>
      <c r="D522" s="1">
        <v>45</v>
      </c>
      <c r="E522" s="1"/>
      <c r="F522" s="1"/>
      <c r="G522" s="1"/>
      <c r="H522" s="1" t="s">
        <v>36</v>
      </c>
      <c r="I522" s="1" t="s">
        <v>38</v>
      </c>
      <c r="J522" s="1">
        <v>40</v>
      </c>
      <c r="K522" s="1" t="s">
        <v>36</v>
      </c>
      <c r="L522" s="1" t="s">
        <v>10</v>
      </c>
      <c r="M522" s="1">
        <v>40</v>
      </c>
      <c r="N522" s="1"/>
      <c r="O522" s="2">
        <f t="shared" si="30"/>
        <v>125</v>
      </c>
      <c r="P522" s="26"/>
    </row>
    <row r="523" spans="1:20" ht="15.75" thickBot="1">
      <c r="A523" s="133"/>
      <c r="B523" s="1" t="s">
        <v>33</v>
      </c>
      <c r="C523" s="1" t="s">
        <v>9</v>
      </c>
      <c r="D523" s="1">
        <v>45</v>
      </c>
      <c r="E523" s="1"/>
      <c r="F523" s="1"/>
      <c r="G523" s="1"/>
      <c r="H523" s="1" t="s">
        <v>36</v>
      </c>
      <c r="I523" s="1" t="s">
        <v>37</v>
      </c>
      <c r="J523" s="1">
        <v>45</v>
      </c>
      <c r="K523" s="1" t="s">
        <v>43</v>
      </c>
      <c r="L523" s="1" t="s">
        <v>11</v>
      </c>
      <c r="M523" s="1">
        <v>80</v>
      </c>
      <c r="N523" s="1"/>
      <c r="O523" s="2">
        <f t="shared" si="30"/>
        <v>170</v>
      </c>
      <c r="P523" s="26"/>
    </row>
    <row r="524" spans="1:20" ht="15.75" thickBot="1">
      <c r="A524" s="133"/>
      <c r="B524" s="1" t="s">
        <v>43</v>
      </c>
      <c r="C524" s="1" t="s">
        <v>9</v>
      </c>
      <c r="D524" s="1">
        <v>80</v>
      </c>
      <c r="E524" s="1"/>
      <c r="F524" s="1"/>
      <c r="G524" s="1"/>
      <c r="H524" s="1" t="s">
        <v>36</v>
      </c>
      <c r="I524" s="1" t="s">
        <v>37</v>
      </c>
      <c r="J524" s="1">
        <v>45</v>
      </c>
      <c r="K524" s="1"/>
      <c r="L524" s="1"/>
      <c r="M524" s="1"/>
      <c r="N524" s="1"/>
      <c r="O524" s="2">
        <f t="shared" si="30"/>
        <v>125</v>
      </c>
      <c r="P524" s="26"/>
    </row>
    <row r="525" spans="1:20" ht="15.75" thickBot="1">
      <c r="A525" s="133"/>
      <c r="B525" s="1" t="s">
        <v>43</v>
      </c>
      <c r="C525" s="1" t="s">
        <v>11</v>
      </c>
      <c r="D525" s="1">
        <v>80</v>
      </c>
      <c r="E525" s="1"/>
      <c r="F525" s="1"/>
      <c r="G525" s="1"/>
      <c r="H525" s="1" t="s">
        <v>36</v>
      </c>
      <c r="I525" s="1" t="s">
        <v>34</v>
      </c>
      <c r="J525" s="1">
        <v>45</v>
      </c>
      <c r="K525" s="1"/>
      <c r="L525" s="1"/>
      <c r="M525" s="1"/>
      <c r="N525" s="1"/>
      <c r="O525" s="2">
        <f t="shared" si="30"/>
        <v>125</v>
      </c>
      <c r="P525" s="26"/>
    </row>
    <row r="526" spans="1:20" ht="15.75" thickBot="1">
      <c r="A526" s="133"/>
      <c r="B526" s="1" t="s">
        <v>55</v>
      </c>
      <c r="C526" s="1" t="s">
        <v>11</v>
      </c>
      <c r="D526" s="1">
        <v>40</v>
      </c>
      <c r="E526" s="1"/>
      <c r="F526" s="1"/>
      <c r="G526" s="1"/>
      <c r="H526" s="1" t="s">
        <v>36</v>
      </c>
      <c r="I526" s="1" t="s">
        <v>38</v>
      </c>
      <c r="J526" s="1">
        <v>40</v>
      </c>
      <c r="K526" s="1"/>
      <c r="L526" s="1"/>
      <c r="M526" s="1"/>
      <c r="N526" s="1"/>
      <c r="O526" s="2">
        <f t="shared" si="30"/>
        <v>80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36</v>
      </c>
      <c r="I527" s="1" t="s">
        <v>37</v>
      </c>
      <c r="J527" s="1">
        <v>45</v>
      </c>
      <c r="K527" s="1"/>
      <c r="L527" s="1"/>
      <c r="M527" s="1"/>
      <c r="N527" s="1"/>
      <c r="O527" s="2">
        <f t="shared" si="30"/>
        <v>45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 t="s">
        <v>36</v>
      </c>
      <c r="I528" s="1" t="s">
        <v>37</v>
      </c>
      <c r="J528" s="1">
        <v>45</v>
      </c>
      <c r="K528" s="1"/>
      <c r="L528" s="1"/>
      <c r="M528" s="1"/>
      <c r="N528" s="1"/>
      <c r="O528" s="2">
        <f t="shared" si="30"/>
        <v>45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455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480</v>
      </c>
      <c r="K530" s="3" t="s">
        <v>8</v>
      </c>
      <c r="L530" s="3" t="s">
        <v>12</v>
      </c>
      <c r="M530" s="2">
        <f>SUM(M518:M529)</f>
        <v>355</v>
      </c>
      <c r="N530" s="3" t="s">
        <v>8</v>
      </c>
      <c r="O530" s="2">
        <f>SUM(O518:O529)</f>
        <v>1290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227.5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240</v>
      </c>
      <c r="K531" s="9" t="s">
        <v>13</v>
      </c>
      <c r="L531" s="9" t="s">
        <v>12</v>
      </c>
      <c r="M531" s="10">
        <f>M530/2</f>
        <v>177.5</v>
      </c>
      <c r="N531" s="9" t="s">
        <v>13</v>
      </c>
      <c r="O531" s="10">
        <f>O530/2</f>
        <v>645</v>
      </c>
      <c r="P531" s="30">
        <f>SUM(D520,D525,D526,J519,J522,J526,M518,M519,M521,M523)</f>
        <v>515</v>
      </c>
      <c r="Q531" s="17">
        <f>SUM(D519,D521,D522,D523,D524,J518,J520,J521,J523,J524,J527,J528,)</f>
        <v>565</v>
      </c>
      <c r="R531" s="17">
        <f>SUM(D518,J525,M520,M522)</f>
        <v>210</v>
      </c>
      <c r="S531" s="17"/>
      <c r="T531">
        <f>SUM(P531,Q531,R531)</f>
        <v>1290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2490</v>
      </c>
      <c r="E538" s="6" t="s">
        <v>8</v>
      </c>
      <c r="F538" s="6" t="s">
        <v>12</v>
      </c>
      <c r="G538" s="27">
        <f>SUM(G275,G292,G309,G326,G343,G360,G377,G394,G411,G428,G445,G462,G479,G496,G513,G530)</f>
        <v>2810</v>
      </c>
      <c r="H538" s="6" t="s">
        <v>8</v>
      </c>
      <c r="I538" s="6" t="s">
        <v>12</v>
      </c>
      <c r="J538" s="27">
        <f>SUM(J275,J292,J309,J326,J343,J360,J377,J394,J411,J428,J445,J462,J479,J496,J513,J530)</f>
        <v>3019</v>
      </c>
      <c r="K538" s="6" t="s">
        <v>8</v>
      </c>
      <c r="L538" s="6" t="s">
        <v>12</v>
      </c>
      <c r="M538" s="27">
        <f>SUM(M275,M292,M309,M326,M343,M360,M377,M394,M411,M428,M445,M462,M479,M496,M513,M530)</f>
        <v>3295</v>
      </c>
      <c r="N538" s="6" t="s">
        <v>8</v>
      </c>
      <c r="O538" s="7">
        <f>SUM(D538,G538,J538,M538)</f>
        <v>11614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1245</v>
      </c>
      <c r="E539" s="6" t="s">
        <v>13</v>
      </c>
      <c r="F539" s="6" t="s">
        <v>12</v>
      </c>
      <c r="G539" s="7">
        <f>G538/2</f>
        <v>1405</v>
      </c>
      <c r="H539" s="6" t="s">
        <v>13</v>
      </c>
      <c r="I539" s="6" t="s">
        <v>12</v>
      </c>
      <c r="J539" s="7">
        <f>J538/2</f>
        <v>1509.5</v>
      </c>
      <c r="K539" s="6" t="s">
        <v>13</v>
      </c>
      <c r="L539" s="6" t="s">
        <v>12</v>
      </c>
      <c r="M539" s="7">
        <f>M538/2</f>
        <v>1647.5</v>
      </c>
      <c r="N539" s="6" t="s">
        <v>13</v>
      </c>
      <c r="O539" s="7">
        <f>SUM(D539,G539,J539,M539,)</f>
        <v>5807</v>
      </c>
      <c r="P539" s="30">
        <f>SUM(P276,P293,P310,P327,P344,P361,P378,P395,P412,P429,P446,P463,P480,P497,P514,P531)</f>
        <v>3540</v>
      </c>
      <c r="Q539" s="17">
        <f>SUM(Q276,Q293,Q310,Q327,Q344,Q361,Q378,Q395,Q412,Q429,Q446,Q463,Q480,Q497,Q514,Q531)</f>
        <v>4885</v>
      </c>
      <c r="R539" s="17">
        <f>SUM(R276,R293,R310,R327,R344,R361,R378,R395,R412,R429,R446,R463,R480,R497,R514,R531)</f>
        <v>2984</v>
      </c>
      <c r="S539" s="17">
        <f>SUM(S276,S293,S310,S327,S344,S361,S378,S395,S412,S429,S446,S463,S480,S497,S514,S531)</f>
        <v>205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4655</v>
      </c>
      <c r="E541" s="6" t="s">
        <v>8</v>
      </c>
      <c r="F541" s="6" t="s">
        <v>12</v>
      </c>
      <c r="G541" s="27">
        <f>SUM(G535,G538)</f>
        <v>5170</v>
      </c>
      <c r="H541" s="6" t="s">
        <v>8</v>
      </c>
      <c r="I541" s="6" t="s">
        <v>12</v>
      </c>
      <c r="J541" s="27">
        <f>SUM(J535,J538)</f>
        <v>5044</v>
      </c>
      <c r="K541" s="6" t="s">
        <v>8</v>
      </c>
      <c r="L541" s="6" t="s">
        <v>12</v>
      </c>
      <c r="M541" s="27">
        <f>SUM(M535,M538)</f>
        <v>6835</v>
      </c>
      <c r="N541" s="6" t="s">
        <v>8</v>
      </c>
      <c r="O541" s="7">
        <f>SUM(O535,O538)</f>
        <v>21704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2327.5</v>
      </c>
      <c r="E542" s="6" t="s">
        <v>13</v>
      </c>
      <c r="F542" s="6" t="s">
        <v>12</v>
      </c>
      <c r="G542" s="7">
        <f>G541/2</f>
        <v>2585</v>
      </c>
      <c r="H542" s="6" t="s">
        <v>13</v>
      </c>
      <c r="I542" s="6" t="s">
        <v>12</v>
      </c>
      <c r="J542" s="7">
        <f>J541/2</f>
        <v>2522</v>
      </c>
      <c r="K542" s="6" t="s">
        <v>13</v>
      </c>
      <c r="L542" s="6" t="s">
        <v>12</v>
      </c>
      <c r="M542" s="7">
        <f>M541/2</f>
        <v>3417.5</v>
      </c>
      <c r="N542" s="6" t="s">
        <v>13</v>
      </c>
      <c r="O542" s="7">
        <f>SUM(O536,O539)</f>
        <v>10852</v>
      </c>
      <c r="P542" s="30">
        <f>SUM(P536,P539)</f>
        <v>7395</v>
      </c>
      <c r="Q542" s="17">
        <f>SUM(Q536,Q539)</f>
        <v>8520</v>
      </c>
      <c r="R542" s="17">
        <f>SUM(R536,R539)</f>
        <v>5229</v>
      </c>
      <c r="S542" s="17">
        <f>SUM(S536,S539)</f>
        <v>540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A0B-E18C-42E9-B629-6E8E9CC1218C}">
  <dimension ref="A1:T543"/>
  <sheetViews>
    <sheetView tabSelected="1" topLeftCell="A33" zoomScale="80" zoomScaleNormal="80" workbookViewId="0">
      <selection activeCell="P48" sqref="P4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 t="s">
        <v>33</v>
      </c>
      <c r="F20" s="1" t="s">
        <v>34</v>
      </c>
      <c r="G20" s="2">
        <v>45</v>
      </c>
      <c r="H20" s="1" t="s">
        <v>36</v>
      </c>
      <c r="I20" s="1" t="s">
        <v>37</v>
      </c>
      <c r="J20" s="2">
        <v>45</v>
      </c>
      <c r="K20" s="1" t="s">
        <v>36</v>
      </c>
      <c r="L20" s="1" t="s">
        <v>34</v>
      </c>
      <c r="M20" s="2">
        <v>50</v>
      </c>
      <c r="N20" s="1"/>
      <c r="O20" s="2">
        <f>SUM(D20,G20,J20,M20)</f>
        <v>140</v>
      </c>
      <c r="P20" s="26"/>
    </row>
    <row r="21" spans="1:19" ht="15.75" thickBot="1">
      <c r="A21" s="133"/>
      <c r="B21" s="1"/>
      <c r="C21" s="1"/>
      <c r="D21" s="2"/>
      <c r="E21" s="1" t="s">
        <v>36</v>
      </c>
      <c r="F21" s="1" t="s">
        <v>34</v>
      </c>
      <c r="G21" s="2">
        <v>45</v>
      </c>
      <c r="H21" s="1" t="s">
        <v>36</v>
      </c>
      <c r="I21" s="1" t="s">
        <v>37</v>
      </c>
      <c r="J21" s="1">
        <v>45</v>
      </c>
      <c r="K21" s="1" t="s">
        <v>36</v>
      </c>
      <c r="L21" s="1" t="s">
        <v>37</v>
      </c>
      <c r="M21" s="2">
        <v>45</v>
      </c>
      <c r="N21" s="1"/>
      <c r="O21" s="2">
        <f t="shared" ref="O21:O31" si="1">SUM(D21,G21,J21,M21)</f>
        <v>135</v>
      </c>
      <c r="P21" s="26"/>
    </row>
    <row r="22" spans="1:19" ht="15.75" thickBot="1">
      <c r="A22" s="133"/>
      <c r="B22" s="1"/>
      <c r="C22" s="1"/>
      <c r="D22" s="1"/>
      <c r="E22" s="1" t="s">
        <v>43</v>
      </c>
      <c r="F22" s="1" t="s">
        <v>9</v>
      </c>
      <c r="G22" s="2">
        <v>80</v>
      </c>
      <c r="H22" s="1" t="s">
        <v>36</v>
      </c>
      <c r="I22" s="1" t="s">
        <v>38</v>
      </c>
      <c r="J22" s="1">
        <v>40</v>
      </c>
      <c r="K22" s="1" t="s">
        <v>36</v>
      </c>
      <c r="L22" s="1" t="s">
        <v>37</v>
      </c>
      <c r="M22" s="1">
        <v>45</v>
      </c>
      <c r="N22" s="1"/>
      <c r="O22" s="2">
        <f t="shared" si="1"/>
        <v>165</v>
      </c>
      <c r="P22" s="26"/>
    </row>
    <row r="23" spans="1:19" ht="15.75" thickBot="1">
      <c r="A23" s="133"/>
      <c r="B23" s="1"/>
      <c r="C23" s="1"/>
      <c r="D23" s="1"/>
      <c r="E23" s="1" t="s">
        <v>33</v>
      </c>
      <c r="F23" s="1" t="s">
        <v>9</v>
      </c>
      <c r="G23" s="1">
        <v>45</v>
      </c>
      <c r="H23" s="1" t="s">
        <v>36</v>
      </c>
      <c r="I23" s="1" t="s">
        <v>38</v>
      </c>
      <c r="J23" s="1">
        <v>40</v>
      </c>
      <c r="K23" s="1" t="s">
        <v>36</v>
      </c>
      <c r="L23" s="1" t="s">
        <v>37</v>
      </c>
      <c r="M23" s="1">
        <v>45</v>
      </c>
      <c r="N23" s="1"/>
      <c r="O23" s="2">
        <f t="shared" si="1"/>
        <v>130</v>
      </c>
      <c r="P23" s="26"/>
    </row>
    <row r="24" spans="1:19" ht="15.75" thickBot="1">
      <c r="A24" s="133"/>
      <c r="B24" s="1"/>
      <c r="C24" s="1"/>
      <c r="D24" s="1"/>
      <c r="E24" s="1" t="s">
        <v>33</v>
      </c>
      <c r="F24" s="1" t="s">
        <v>34</v>
      </c>
      <c r="G24" s="1">
        <v>45</v>
      </c>
      <c r="H24" s="1" t="s">
        <v>35</v>
      </c>
      <c r="I24" s="1" t="s">
        <v>37</v>
      </c>
      <c r="J24" s="1">
        <v>80</v>
      </c>
      <c r="K24" s="1" t="s">
        <v>36</v>
      </c>
      <c r="L24" s="1" t="s">
        <v>11</v>
      </c>
      <c r="M24" s="1">
        <v>40</v>
      </c>
      <c r="N24" s="1"/>
      <c r="O24" s="2">
        <f t="shared" si="1"/>
        <v>165</v>
      </c>
      <c r="P24" s="26"/>
    </row>
    <row r="25" spans="1:19" ht="15.75" thickBot="1">
      <c r="A25" s="133"/>
      <c r="B25" s="1"/>
      <c r="C25" s="1"/>
      <c r="D25" s="1"/>
      <c r="E25" s="1" t="s">
        <v>43</v>
      </c>
      <c r="F25" s="1" t="s">
        <v>9</v>
      </c>
      <c r="G25" s="1">
        <v>80</v>
      </c>
      <c r="H25" s="1" t="s">
        <v>36</v>
      </c>
      <c r="I25" s="1" t="s">
        <v>37</v>
      </c>
      <c r="J25" s="1">
        <v>45</v>
      </c>
      <c r="K25" s="1" t="s">
        <v>36</v>
      </c>
      <c r="L25" s="1" t="s">
        <v>37</v>
      </c>
      <c r="M25" s="1">
        <v>45</v>
      </c>
      <c r="N25" s="1"/>
      <c r="O25" s="2">
        <f t="shared" si="1"/>
        <v>170</v>
      </c>
      <c r="P25" s="26"/>
    </row>
    <row r="26" spans="1:19" ht="15.75" thickBot="1">
      <c r="A26" s="133"/>
      <c r="B26" s="1"/>
      <c r="C26" s="1"/>
      <c r="D26" s="1"/>
      <c r="E26" s="1" t="s">
        <v>64</v>
      </c>
      <c r="F26" s="1" t="s">
        <v>11</v>
      </c>
      <c r="G26" s="1">
        <v>20</v>
      </c>
      <c r="H26" s="1"/>
      <c r="I26" s="1"/>
      <c r="J26" s="1"/>
      <c r="K26" s="1" t="s">
        <v>64</v>
      </c>
      <c r="L26" s="1" t="s">
        <v>11</v>
      </c>
      <c r="M26" s="1">
        <v>20</v>
      </c>
      <c r="N26" s="1"/>
      <c r="O26" s="2">
        <f t="shared" si="1"/>
        <v>40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360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290</v>
      </c>
      <c r="N32" s="3" t="s">
        <v>8</v>
      </c>
      <c r="O32" s="2">
        <f>SUM(O20:O31)</f>
        <v>945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180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145</v>
      </c>
      <c r="N33" s="9" t="s">
        <v>13</v>
      </c>
      <c r="O33" s="10">
        <f>O32/2</f>
        <v>472.5</v>
      </c>
      <c r="P33" s="30">
        <f>SUM(G26,J22,J23,M24,M26)</f>
        <v>160</v>
      </c>
      <c r="Q33" s="17">
        <f>SUM(G22,G23,G25,J20,J21,J24,J25,M21,M22,M23,M25)</f>
        <v>600</v>
      </c>
      <c r="R33" s="17">
        <f>SUM(G20,G21,G24,M20,)</f>
        <v>185</v>
      </c>
      <c r="S33" s="17"/>
      <c r="T33">
        <f>SUM(P33,Q33,R33,S33)</f>
        <v>945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10</v>
      </c>
      <c r="D37" s="2">
        <v>35</v>
      </c>
      <c r="E37" s="1" t="s">
        <v>33</v>
      </c>
      <c r="F37" s="1" t="s">
        <v>9</v>
      </c>
      <c r="G37" s="2">
        <v>45</v>
      </c>
      <c r="H37" s="1"/>
      <c r="I37" s="1"/>
      <c r="J37" s="2"/>
      <c r="K37" s="1" t="s">
        <v>33</v>
      </c>
      <c r="L37" s="1" t="s">
        <v>9</v>
      </c>
      <c r="M37" s="2">
        <v>45</v>
      </c>
      <c r="N37" s="1"/>
      <c r="O37" s="2">
        <f>SUM(D37,G37,J37,M37)</f>
        <v>125</v>
      </c>
      <c r="P37" s="26"/>
    </row>
    <row r="38" spans="1:20" ht="15.75" thickBot="1">
      <c r="A38" s="133"/>
      <c r="B38" s="1" t="s">
        <v>64</v>
      </c>
      <c r="C38" s="1" t="s">
        <v>11</v>
      </c>
      <c r="D38" s="2">
        <v>20</v>
      </c>
      <c r="E38" s="1"/>
      <c r="F38" s="1"/>
      <c r="G38" s="2"/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ref="O38:O48" si="2">SUM(D38,G38,J38,M38)</f>
        <v>65</v>
      </c>
      <c r="P38" s="26"/>
    </row>
    <row r="39" spans="1:20" ht="15.75" thickBot="1">
      <c r="A39" s="133"/>
      <c r="B39" s="1" t="s">
        <v>43</v>
      </c>
      <c r="C39" s="1" t="s">
        <v>9</v>
      </c>
      <c r="D39" s="1">
        <v>80</v>
      </c>
      <c r="E39" s="1"/>
      <c r="F39" s="1"/>
      <c r="G39" s="2"/>
      <c r="H39" s="1"/>
      <c r="I39" s="1"/>
      <c r="J39" s="1"/>
      <c r="K39" s="1" t="s">
        <v>33</v>
      </c>
      <c r="L39" s="1" t="s">
        <v>10</v>
      </c>
      <c r="M39" s="1">
        <v>45</v>
      </c>
      <c r="N39" s="1"/>
      <c r="O39" s="2">
        <f t="shared" si="2"/>
        <v>125</v>
      </c>
      <c r="P39" s="26"/>
    </row>
    <row r="40" spans="1:20" ht="15.75" thickBot="1">
      <c r="A40" s="133"/>
      <c r="B40" s="1" t="s">
        <v>43</v>
      </c>
      <c r="C40" s="1" t="s">
        <v>11</v>
      </c>
      <c r="D40" s="1">
        <v>80</v>
      </c>
      <c r="E40" s="1"/>
      <c r="F40" s="1"/>
      <c r="G40" s="1"/>
      <c r="H40" s="1"/>
      <c r="I40" s="1"/>
      <c r="J40" s="1"/>
      <c r="K40" s="1" t="s">
        <v>33</v>
      </c>
      <c r="L40" s="1" t="s">
        <v>9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11</v>
      </c>
      <c r="D41" s="1">
        <v>40</v>
      </c>
      <c r="E41" s="1"/>
      <c r="F41" s="1"/>
      <c r="G41" s="1"/>
      <c r="H41" s="1"/>
      <c r="I41" s="1"/>
      <c r="J41" s="1"/>
      <c r="K41" s="1" t="s">
        <v>33</v>
      </c>
      <c r="L41" s="1" t="s">
        <v>9</v>
      </c>
      <c r="M41" s="1">
        <v>45</v>
      </c>
      <c r="N41" s="1"/>
      <c r="O41" s="2">
        <f t="shared" si="2"/>
        <v>85</v>
      </c>
      <c r="P41" s="26"/>
    </row>
    <row r="42" spans="1:20" ht="15.75" thickBot="1">
      <c r="A42" s="133"/>
      <c r="B42" s="1" t="s">
        <v>43</v>
      </c>
      <c r="C42" s="1" t="s">
        <v>11</v>
      </c>
      <c r="D42" s="1">
        <v>80</v>
      </c>
      <c r="E42" s="1"/>
      <c r="F42" s="1"/>
      <c r="G42" s="1"/>
      <c r="H42" s="1"/>
      <c r="I42" s="1"/>
      <c r="J42" s="1"/>
      <c r="K42" s="1" t="s">
        <v>36</v>
      </c>
      <c r="L42" s="1" t="s">
        <v>10</v>
      </c>
      <c r="M42" s="1">
        <v>45</v>
      </c>
      <c r="N42" s="1"/>
      <c r="O42" s="2">
        <f t="shared" si="2"/>
        <v>125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14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 t="s">
        <v>33</v>
      </c>
      <c r="L44" s="1" t="s">
        <v>10</v>
      </c>
      <c r="M44" s="1">
        <v>45</v>
      </c>
      <c r="N44" s="1"/>
      <c r="O44" s="2">
        <f t="shared" si="2"/>
        <v>45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335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355</v>
      </c>
      <c r="N49" s="3" t="s">
        <v>8</v>
      </c>
      <c r="O49" s="2">
        <f>SUM(O37:O48)</f>
        <v>735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167.5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177.5</v>
      </c>
      <c r="N50" s="9" t="s">
        <v>13</v>
      </c>
      <c r="O50" s="10">
        <f>O49/2</f>
        <v>367.5</v>
      </c>
      <c r="P50" s="30">
        <f>SUM(D38,D40,D41,D42,)</f>
        <v>220</v>
      </c>
      <c r="Q50" s="17">
        <f>SUM(D39,G37,M37,M40,M41,)</f>
        <v>260</v>
      </c>
      <c r="R50" s="17">
        <f>SUM(D37,M38,M39,M42,M44)</f>
        <v>215</v>
      </c>
      <c r="S50" s="17">
        <f>SUM(M43)</f>
        <v>40</v>
      </c>
      <c r="T50">
        <f>SUM(P50,Q50,R50,S50)</f>
        <v>735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3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3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3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3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3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3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3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3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3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3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3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3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3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3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3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335</v>
      </c>
      <c r="E535" s="6" t="s">
        <v>8</v>
      </c>
      <c r="F535" s="6" t="s">
        <v>12</v>
      </c>
      <c r="G535" s="27">
        <f>SUM(G15,G32,G49,G66,G83,G100,G117,G134,G153,G170,G187,G204,G224,G241,G258)</f>
        <v>405</v>
      </c>
      <c r="H535" s="6" t="s">
        <v>8</v>
      </c>
      <c r="I535" s="6" t="s">
        <v>12</v>
      </c>
      <c r="J535" s="27">
        <f>SUM(J15,J32,J49,J66,J83,J100,J117,J134,J153,J170,J187,J204,J224,J241,J258)</f>
        <v>295</v>
      </c>
      <c r="K535" s="6" t="s">
        <v>8</v>
      </c>
      <c r="L535" s="6" t="s">
        <v>12</v>
      </c>
      <c r="M535" s="27">
        <f>SUM(M15,M32,M49,M66,M83,M100,M117,M134,M153,M170,M187,M204,M224,M241,M258)</f>
        <v>645</v>
      </c>
      <c r="N535" s="6" t="s">
        <v>8</v>
      </c>
      <c r="O535" s="7">
        <f>SUM(D535,G535,J535,M535)</f>
        <v>1680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167.5</v>
      </c>
      <c r="E536" s="6" t="s">
        <v>13</v>
      </c>
      <c r="F536" s="6" t="s">
        <v>12</v>
      </c>
      <c r="G536" s="7">
        <f>G535/2</f>
        <v>202.5</v>
      </c>
      <c r="H536" s="6" t="s">
        <v>13</v>
      </c>
      <c r="I536" s="6" t="s">
        <v>12</v>
      </c>
      <c r="J536" s="7">
        <f>J535/2</f>
        <v>147.5</v>
      </c>
      <c r="K536" s="6" t="s">
        <v>13</v>
      </c>
      <c r="L536" s="6" t="s">
        <v>12</v>
      </c>
      <c r="M536" s="7">
        <f>M535/2</f>
        <v>322.5</v>
      </c>
      <c r="N536" s="6" t="s">
        <v>13</v>
      </c>
      <c r="O536" s="7">
        <f>SUM(D536,G536,J536,M536,)</f>
        <v>840</v>
      </c>
      <c r="P536" s="30">
        <f>SUM(P16,P33,P50,P67,P84,P101,P118,P135,P154,P171,P188,P205,P225,P242,P259)</f>
        <v>380</v>
      </c>
      <c r="Q536" s="17">
        <f>SUM(Q16,Q33,Q50,Q67,Q84,Q101,Q118,Q135,Q154,Q171,Q188,Q205,Q225,Q242,Q259)</f>
        <v>860</v>
      </c>
      <c r="R536" s="17">
        <f>SUM(R16,R33,R50,R67,R84,R101,R118,R135,R154,R171,R188,R205,R225,R242,R259)</f>
        <v>400</v>
      </c>
      <c r="S536" s="17">
        <f>SUM(S16,S33,S50,S67,S84,S101,S118,S135,S154,S171,S188,S205,S225,S242,S259)</f>
        <v>40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335</v>
      </c>
      <c r="E541" s="6" t="s">
        <v>8</v>
      </c>
      <c r="F541" s="6" t="s">
        <v>12</v>
      </c>
      <c r="G541" s="27">
        <f>SUM(G535,G538)</f>
        <v>405</v>
      </c>
      <c r="H541" s="6" t="s">
        <v>8</v>
      </c>
      <c r="I541" s="6" t="s">
        <v>12</v>
      </c>
      <c r="J541" s="27">
        <f>SUM(J535,J538)</f>
        <v>295</v>
      </c>
      <c r="K541" s="6" t="s">
        <v>8</v>
      </c>
      <c r="L541" s="6" t="s">
        <v>12</v>
      </c>
      <c r="M541" s="27">
        <f>SUM(M535,M538)</f>
        <v>645</v>
      </c>
      <c r="N541" s="6" t="s">
        <v>8</v>
      </c>
      <c r="O541" s="7">
        <f>SUM(O535,O538)</f>
        <v>1680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167.5</v>
      </c>
      <c r="E542" s="6" t="s">
        <v>13</v>
      </c>
      <c r="F542" s="6" t="s">
        <v>12</v>
      </c>
      <c r="G542" s="7">
        <f>G541/2</f>
        <v>202.5</v>
      </c>
      <c r="H542" s="6" t="s">
        <v>13</v>
      </c>
      <c r="I542" s="6" t="s">
        <v>12</v>
      </c>
      <c r="J542" s="7">
        <f>J541/2</f>
        <v>147.5</v>
      </c>
      <c r="K542" s="6" t="s">
        <v>13</v>
      </c>
      <c r="L542" s="6" t="s">
        <v>12</v>
      </c>
      <c r="M542" s="7">
        <f>M541/2</f>
        <v>322.5</v>
      </c>
      <c r="N542" s="6" t="s">
        <v>13</v>
      </c>
      <c r="O542" s="7">
        <f>SUM(O536,O539)</f>
        <v>840</v>
      </c>
      <c r="P542" s="30">
        <f>SUM(P536,P539)</f>
        <v>380</v>
      </c>
      <c r="Q542" s="17">
        <f>SUM(Q536,Q539)</f>
        <v>860</v>
      </c>
      <c r="R542" s="17">
        <f>SUM(R536,R539)</f>
        <v>400</v>
      </c>
      <c r="S542" s="17">
        <f>SUM(S536,S539)</f>
        <v>40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C8-DFD3-459C-94BF-78F4246E6E28}">
  <dimension ref="A1:T543"/>
  <sheetViews>
    <sheetView zoomScale="80" zoomScaleNormal="80" workbookViewId="0">
      <selection activeCell="K3" sqref="K3:M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SUM(D22,J26)</f>
        <v>0</v>
      </c>
      <c r="Q33" s="17">
        <f>SUM(D20,D21,D24,)</f>
        <v>0</v>
      </c>
      <c r="R33" s="17">
        <f>SUM(J20,J21,J22,J23,J25,)</f>
        <v>0</v>
      </c>
      <c r="S33" s="17">
        <f>SUM(D23,J24,J27)</f>
        <v>0</v>
      </c>
      <c r="T33">
        <f>SUM(P33,Q33,R33,S33)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SUM(D39,D42,J38,M39,M40)</f>
        <v>0</v>
      </c>
      <c r="Q50" s="17">
        <f>SUM(D37,D38,D41,D43,G39,J37,J39,J40,M37,M38,M42,M43)</f>
        <v>0</v>
      </c>
      <c r="R50" s="17">
        <f>SUM(G37,G38,M41)</f>
        <v>0</v>
      </c>
      <c r="S50" s="17">
        <f>SUM(D40,)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3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3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3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3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3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3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3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3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3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3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3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3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3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3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3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67" zoomScaleNormal="100" workbookViewId="0">
      <selection activeCell="C78" sqref="C78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5" t="s">
        <v>27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1:15" ht="15.75" thickBot="1">
      <c r="A2" s="177" t="s">
        <v>1</v>
      </c>
      <c r="B2" s="178"/>
      <c r="C2" s="179"/>
      <c r="D2" s="177" t="s">
        <v>2</v>
      </c>
      <c r="E2" s="178"/>
      <c r="F2" s="179"/>
      <c r="G2" s="177" t="s">
        <v>3</v>
      </c>
      <c r="H2" s="178"/>
      <c r="I2" s="179"/>
      <c r="J2" s="177" t="s">
        <v>4</v>
      </c>
      <c r="K2" s="178"/>
      <c r="L2" s="179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8" t="s">
        <v>287</v>
      </c>
      <c r="B11" s="186"/>
      <c r="C11" s="22">
        <f>SUM(C4:C10)</f>
        <v>8</v>
      </c>
      <c r="D11" s="168" t="s">
        <v>287</v>
      </c>
      <c r="E11" s="186"/>
      <c r="F11" s="22">
        <f>SUM(F4:F10)</f>
        <v>85</v>
      </c>
      <c r="G11" s="168" t="s">
        <v>287</v>
      </c>
      <c r="H11" s="186"/>
      <c r="I11" s="22">
        <f>SUM(I4:I10)</f>
        <v>143</v>
      </c>
      <c r="J11" s="168" t="s">
        <v>287</v>
      </c>
      <c r="K11" s="186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188.8</v>
      </c>
    </row>
    <row r="12" spans="1:15">
      <c r="A12" s="180" t="s">
        <v>288</v>
      </c>
      <c r="B12" s="181"/>
      <c r="C12" s="82">
        <v>0.2</v>
      </c>
      <c r="D12" s="170" t="s">
        <v>288</v>
      </c>
      <c r="E12" s="187"/>
      <c r="F12" s="82">
        <v>0.2</v>
      </c>
      <c r="G12" s="170" t="s">
        <v>288</v>
      </c>
      <c r="H12" s="187"/>
      <c r="I12" s="82">
        <v>0.2</v>
      </c>
      <c r="J12" s="170" t="s">
        <v>288</v>
      </c>
      <c r="K12" s="187"/>
      <c r="L12" s="82">
        <v>0.2</v>
      </c>
      <c r="M12" s="97" t="s">
        <v>288</v>
      </c>
      <c r="N12" s="84">
        <v>0.2</v>
      </c>
    </row>
    <row r="13" spans="1:15" ht="15.75" thickBot="1">
      <c r="A13" s="172" t="s">
        <v>8</v>
      </c>
      <c r="B13" s="182"/>
      <c r="C13" s="90">
        <f>SUM(C11*C12)</f>
        <v>1.6</v>
      </c>
      <c r="D13" s="172" t="s">
        <v>8</v>
      </c>
      <c r="E13" s="182"/>
      <c r="F13" s="90">
        <f>SUM(F11*F12)</f>
        <v>17</v>
      </c>
      <c r="G13" s="172" t="s">
        <v>8</v>
      </c>
      <c r="H13" s="182"/>
      <c r="I13" s="90">
        <f>SUM(I11*I12)</f>
        <v>28.6</v>
      </c>
      <c r="J13" s="172" t="s">
        <v>8</v>
      </c>
      <c r="K13" s="182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75" t="s">
        <v>28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5" ht="15.75" thickBot="1">
      <c r="A16" s="177" t="s">
        <v>1</v>
      </c>
      <c r="B16" s="178"/>
      <c r="C16" s="179"/>
      <c r="D16" s="177" t="s">
        <v>2</v>
      </c>
      <c r="E16" s="178"/>
      <c r="F16" s="179"/>
      <c r="G16" s="177" t="s">
        <v>3</v>
      </c>
      <c r="H16" s="178"/>
      <c r="I16" s="179"/>
      <c r="J16" s="177" t="s">
        <v>4</v>
      </c>
      <c r="K16" s="178"/>
      <c r="L16" s="179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68" t="s">
        <v>287</v>
      </c>
      <c r="B29" s="186"/>
      <c r="C29" s="85">
        <f>SUM(C18:C28)</f>
        <v>250</v>
      </c>
      <c r="D29" s="168" t="s">
        <v>287</v>
      </c>
      <c r="E29" s="169"/>
      <c r="F29" s="85">
        <f>SUM(F18:F28)</f>
        <v>57</v>
      </c>
      <c r="G29" s="168" t="s">
        <v>287</v>
      </c>
      <c r="H29" s="169"/>
      <c r="I29" s="85">
        <f>SUM(I18:I28)</f>
        <v>394</v>
      </c>
      <c r="J29" s="168" t="s">
        <v>287</v>
      </c>
      <c r="K29" s="169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586.4</v>
      </c>
    </row>
    <row r="30" spans="1:15">
      <c r="A30" s="180" t="s">
        <v>288</v>
      </c>
      <c r="B30" s="181"/>
      <c r="C30" s="86">
        <v>0.2</v>
      </c>
      <c r="D30" s="180" t="s">
        <v>288</v>
      </c>
      <c r="E30" s="183"/>
      <c r="F30" s="86">
        <v>0.2</v>
      </c>
      <c r="G30" s="180" t="s">
        <v>288</v>
      </c>
      <c r="H30" s="183"/>
      <c r="I30" s="88">
        <v>0.2</v>
      </c>
      <c r="J30" s="180" t="s">
        <v>288</v>
      </c>
      <c r="K30" s="183"/>
      <c r="L30" s="86">
        <v>0.2</v>
      </c>
      <c r="M30" s="97" t="s">
        <v>288</v>
      </c>
      <c r="N30" s="84">
        <v>0.2</v>
      </c>
    </row>
    <row r="31" spans="1:15" ht="15.75" thickBot="1">
      <c r="A31" s="172" t="s">
        <v>8</v>
      </c>
      <c r="B31" s="182"/>
      <c r="C31" s="87">
        <f>SUM(C29*C30)</f>
        <v>50</v>
      </c>
      <c r="D31" s="172" t="s">
        <v>8</v>
      </c>
      <c r="E31" s="173"/>
      <c r="F31" s="87">
        <f>SUM(F29*F30)</f>
        <v>11.4</v>
      </c>
      <c r="G31" s="172" t="s">
        <v>8</v>
      </c>
      <c r="H31" s="173"/>
      <c r="I31" s="89">
        <f>SUM(I29*I30)</f>
        <v>78.800000000000011</v>
      </c>
      <c r="J31" s="172" t="s">
        <v>8</v>
      </c>
      <c r="K31" s="173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4" t="s">
        <v>29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5"/>
    </row>
    <row r="34" spans="1:15" ht="15.75" thickBot="1">
      <c r="A34" s="177" t="s">
        <v>1</v>
      </c>
      <c r="B34" s="178"/>
      <c r="C34" s="179"/>
      <c r="D34" s="177" t="s">
        <v>2</v>
      </c>
      <c r="E34" s="178"/>
      <c r="F34" s="179"/>
      <c r="G34" s="177" t="s">
        <v>3</v>
      </c>
      <c r="H34" s="178"/>
      <c r="I34" s="179"/>
      <c r="J34" s="177" t="s">
        <v>4</v>
      </c>
      <c r="K34" s="178"/>
      <c r="L34" s="179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8" t="s">
        <v>287</v>
      </c>
      <c r="B43" s="169"/>
      <c r="C43" s="83">
        <f>SUM(C36:C42)</f>
        <v>57</v>
      </c>
      <c r="D43" s="168" t="s">
        <v>287</v>
      </c>
      <c r="E43" s="169"/>
      <c r="F43" s="83">
        <f>SUM(F36:F42)</f>
        <v>129</v>
      </c>
      <c r="G43" s="168" t="s">
        <v>287</v>
      </c>
      <c r="H43" s="169"/>
      <c r="I43" s="83">
        <f>SUM(I36:I42)</f>
        <v>50</v>
      </c>
      <c r="J43" s="168" t="s">
        <v>287</v>
      </c>
      <c r="K43" s="169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70" t="s">
        <v>288</v>
      </c>
      <c r="B44" s="171"/>
      <c r="C44" s="84">
        <v>0.2</v>
      </c>
      <c r="D44" s="170" t="s">
        <v>288</v>
      </c>
      <c r="E44" s="171"/>
      <c r="F44" s="84">
        <v>0.2</v>
      </c>
      <c r="G44" s="170" t="s">
        <v>288</v>
      </c>
      <c r="H44" s="171"/>
      <c r="I44" s="84">
        <v>0.2</v>
      </c>
      <c r="J44" s="170" t="s">
        <v>288</v>
      </c>
      <c r="K44" s="171"/>
      <c r="L44" s="104">
        <v>0.2</v>
      </c>
      <c r="M44" s="103" t="s">
        <v>288</v>
      </c>
      <c r="N44" s="84">
        <v>0.2</v>
      </c>
    </row>
    <row r="45" spans="1:15" ht="15.75" thickBot="1">
      <c r="A45" s="172" t="s">
        <v>8</v>
      </c>
      <c r="B45" s="173"/>
      <c r="C45" s="91">
        <f>SUM(C43*C44)</f>
        <v>11.4</v>
      </c>
      <c r="D45" s="172" t="s">
        <v>8</v>
      </c>
      <c r="E45" s="173"/>
      <c r="F45" s="91">
        <f>SUM(F43*F44)</f>
        <v>25.8</v>
      </c>
      <c r="G45" s="172" t="s">
        <v>8</v>
      </c>
      <c r="H45" s="173"/>
      <c r="I45" s="91">
        <f>SUM(I43*I44)</f>
        <v>10</v>
      </c>
      <c r="J45" s="172" t="s">
        <v>8</v>
      </c>
      <c r="K45" s="173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4" t="s">
        <v>30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6"/>
    </row>
    <row r="48" spans="1:15" ht="15.75" thickBot="1">
      <c r="A48" s="177" t="s">
        <v>1</v>
      </c>
      <c r="B48" s="178"/>
      <c r="C48" s="179"/>
      <c r="D48" s="177" t="s">
        <v>2</v>
      </c>
      <c r="E48" s="178"/>
      <c r="F48" s="179"/>
      <c r="G48" s="177" t="s">
        <v>3</v>
      </c>
      <c r="H48" s="178"/>
      <c r="I48" s="179"/>
      <c r="J48" s="177" t="s">
        <v>4</v>
      </c>
      <c r="K48" s="178"/>
      <c r="L48" s="179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8" t="s">
        <v>287</v>
      </c>
      <c r="B57" s="169"/>
      <c r="C57" s="83">
        <f>SUM(C50:C56)</f>
        <v>184</v>
      </c>
      <c r="D57" s="168" t="s">
        <v>287</v>
      </c>
      <c r="E57" s="169"/>
      <c r="F57" s="83">
        <f>SUM(F50:F56)</f>
        <v>66</v>
      </c>
      <c r="G57" s="168" t="s">
        <v>287</v>
      </c>
      <c r="H57" s="169"/>
      <c r="I57" s="83">
        <f>SUM(I50:I56)</f>
        <v>57</v>
      </c>
      <c r="J57" s="168" t="s">
        <v>287</v>
      </c>
      <c r="K57" s="169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70" t="s">
        <v>288</v>
      </c>
      <c r="B58" s="171"/>
      <c r="C58" s="84">
        <v>0.2</v>
      </c>
      <c r="D58" s="170" t="s">
        <v>288</v>
      </c>
      <c r="E58" s="171"/>
      <c r="F58" s="84">
        <v>0.2</v>
      </c>
      <c r="G58" s="170" t="s">
        <v>288</v>
      </c>
      <c r="H58" s="171"/>
      <c r="I58" s="84">
        <v>0.2</v>
      </c>
      <c r="J58" s="170" t="s">
        <v>288</v>
      </c>
      <c r="K58" s="171"/>
      <c r="L58" s="104">
        <v>0.2</v>
      </c>
      <c r="M58" s="103" t="s">
        <v>288</v>
      </c>
      <c r="N58" s="84">
        <v>0.2</v>
      </c>
    </row>
    <row r="59" spans="1:15" ht="15.75" thickBot="1">
      <c r="A59" s="172" t="s">
        <v>8</v>
      </c>
      <c r="B59" s="173"/>
      <c r="C59" s="91">
        <f>SUM(C57*C58)</f>
        <v>36.800000000000004</v>
      </c>
      <c r="D59" s="172" t="s">
        <v>8</v>
      </c>
      <c r="E59" s="173"/>
      <c r="F59" s="91">
        <f>SUM(F57*F58)</f>
        <v>13.200000000000001</v>
      </c>
      <c r="G59" s="172" t="s">
        <v>8</v>
      </c>
      <c r="H59" s="173"/>
      <c r="I59" s="91">
        <f>SUM(I57*I58)</f>
        <v>11.4</v>
      </c>
      <c r="J59" s="172" t="s">
        <v>8</v>
      </c>
      <c r="K59" s="173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74" t="s">
        <v>31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6"/>
    </row>
    <row r="62" spans="1:15" ht="15.75" thickBot="1">
      <c r="A62" s="177" t="s">
        <v>1</v>
      </c>
      <c r="B62" s="178"/>
      <c r="C62" s="179"/>
      <c r="D62" s="177" t="s">
        <v>2</v>
      </c>
      <c r="E62" s="178"/>
      <c r="F62" s="179"/>
      <c r="G62" s="177" t="s">
        <v>3</v>
      </c>
      <c r="H62" s="178"/>
      <c r="I62" s="179"/>
      <c r="J62" s="177" t="s">
        <v>4</v>
      </c>
      <c r="K62" s="178"/>
      <c r="L62" s="179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/>
      <c r="F64" s="21"/>
      <c r="G64" s="19" t="s">
        <v>168</v>
      </c>
      <c r="H64">
        <v>1</v>
      </c>
      <c r="I64" s="21">
        <v>50</v>
      </c>
      <c r="J64" s="19" t="s">
        <v>322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320</v>
      </c>
      <c r="E65">
        <v>1</v>
      </c>
      <c r="F65" s="21">
        <v>90</v>
      </c>
      <c r="G65" s="19" t="s">
        <v>323</v>
      </c>
      <c r="H65">
        <v>1</v>
      </c>
      <c r="I65" s="21">
        <v>60</v>
      </c>
      <c r="J65" s="19" t="s">
        <v>282</v>
      </c>
      <c r="K65">
        <v>1</v>
      </c>
      <c r="L65" s="21">
        <v>50</v>
      </c>
    </row>
    <row r="66" spans="1:15">
      <c r="A66" s="19" t="s">
        <v>60</v>
      </c>
      <c r="B66">
        <v>3</v>
      </c>
      <c r="C66" s="21">
        <v>21</v>
      </c>
      <c r="D66" s="19" t="s">
        <v>60</v>
      </c>
      <c r="E66">
        <v>5</v>
      </c>
      <c r="F66" s="21">
        <v>35</v>
      </c>
      <c r="G66" s="19" t="s">
        <v>82</v>
      </c>
      <c r="H66">
        <v>1</v>
      </c>
      <c r="I66" s="21">
        <v>35</v>
      </c>
      <c r="J66" s="19" t="s">
        <v>331</v>
      </c>
      <c r="K66">
        <v>2</v>
      </c>
      <c r="L66" s="21">
        <v>14</v>
      </c>
    </row>
    <row r="67" spans="1:15">
      <c r="A67" s="19" t="s">
        <v>324</v>
      </c>
      <c r="B67">
        <v>1</v>
      </c>
      <c r="C67" s="21">
        <v>50</v>
      </c>
      <c r="D67" s="19"/>
      <c r="F67" s="21"/>
      <c r="G67" s="19" t="s">
        <v>334</v>
      </c>
      <c r="H67">
        <v>1</v>
      </c>
      <c r="I67" s="21">
        <v>60</v>
      </c>
      <c r="J67" s="19"/>
      <c r="L67" s="21"/>
    </row>
    <row r="68" spans="1:15">
      <c r="A68" s="19" t="s">
        <v>60</v>
      </c>
      <c r="B68">
        <v>3</v>
      </c>
      <c r="C68" s="21">
        <v>20</v>
      </c>
      <c r="D68" s="19"/>
      <c r="F68" s="21"/>
      <c r="G68" s="19"/>
      <c r="I68" s="21"/>
      <c r="J68" s="19"/>
      <c r="L68" s="21"/>
    </row>
    <row r="69" spans="1:15">
      <c r="A69" s="19"/>
      <c r="C69" s="21"/>
      <c r="D69" s="19" t="s">
        <v>275</v>
      </c>
      <c r="E69">
        <v>5</v>
      </c>
      <c r="F69" s="21">
        <v>250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265</v>
      </c>
      <c r="E70">
        <v>1</v>
      </c>
      <c r="F70" s="21">
        <v>35</v>
      </c>
      <c r="G70" s="19"/>
      <c r="I70" s="21"/>
      <c r="J70" s="19"/>
      <c r="L70" s="21"/>
    </row>
    <row r="71" spans="1:15">
      <c r="A71" s="168" t="s">
        <v>287</v>
      </c>
      <c r="B71" s="169"/>
      <c r="C71" s="83">
        <f>SUM(C64:C70)</f>
        <v>102</v>
      </c>
      <c r="D71" s="168" t="s">
        <v>287</v>
      </c>
      <c r="E71" s="169"/>
      <c r="F71" s="83">
        <f>SUM(F64:F70)</f>
        <v>410</v>
      </c>
      <c r="G71" s="168" t="s">
        <v>287</v>
      </c>
      <c r="H71" s="169"/>
      <c r="I71" s="83">
        <f>SUM(I64:I70)</f>
        <v>205</v>
      </c>
      <c r="J71" s="168" t="s">
        <v>287</v>
      </c>
      <c r="K71" s="169"/>
      <c r="L71" s="83">
        <f>SUM(L64:L70)</f>
        <v>124</v>
      </c>
      <c r="M71" s="101" t="s">
        <v>287</v>
      </c>
      <c r="N71" s="83">
        <f>SUM(C71,F71,I71,L71)</f>
        <v>841</v>
      </c>
      <c r="O71" s="99">
        <f>SUM(N71-N73)</f>
        <v>672.8</v>
      </c>
    </row>
    <row r="72" spans="1:15">
      <c r="A72" s="170" t="s">
        <v>288</v>
      </c>
      <c r="B72" s="171"/>
      <c r="C72" s="84">
        <v>0.2</v>
      </c>
      <c r="D72" s="170" t="s">
        <v>288</v>
      </c>
      <c r="E72" s="171"/>
      <c r="F72" s="84">
        <v>0.2</v>
      </c>
      <c r="G72" s="170" t="s">
        <v>288</v>
      </c>
      <c r="H72" s="171"/>
      <c r="I72" s="84">
        <v>0.2</v>
      </c>
      <c r="J72" s="170" t="s">
        <v>288</v>
      </c>
      <c r="K72" s="171"/>
      <c r="L72" s="104">
        <v>0.2</v>
      </c>
      <c r="M72" s="103" t="s">
        <v>288</v>
      </c>
      <c r="N72" s="84">
        <v>0.2</v>
      </c>
    </row>
    <row r="73" spans="1:15" ht="15.75" thickBot="1">
      <c r="A73" s="172" t="s">
        <v>8</v>
      </c>
      <c r="B73" s="173"/>
      <c r="C73" s="91">
        <f>SUM(C71*C72)</f>
        <v>20.400000000000002</v>
      </c>
      <c r="D73" s="172" t="s">
        <v>8</v>
      </c>
      <c r="E73" s="173"/>
      <c r="F73" s="91">
        <f>SUM(F71*F72)</f>
        <v>82</v>
      </c>
      <c r="G73" s="172" t="s">
        <v>8</v>
      </c>
      <c r="H73" s="173"/>
      <c r="I73" s="91">
        <f>SUM(I71*I72)</f>
        <v>41</v>
      </c>
      <c r="J73" s="172" t="s">
        <v>8</v>
      </c>
      <c r="K73" s="173"/>
      <c r="L73" s="91">
        <f>SUM(L71*L72)</f>
        <v>24.8</v>
      </c>
      <c r="M73" s="102" t="s">
        <v>8</v>
      </c>
      <c r="N73" s="91">
        <f>SUM(N71*N72)</f>
        <v>168.20000000000002</v>
      </c>
    </row>
    <row r="74" spans="1:15" ht="15.75" thickBot="1"/>
    <row r="75" spans="1:15" ht="15.75" thickBot="1">
      <c r="A75" s="174" t="s">
        <v>32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6"/>
    </row>
    <row r="76" spans="1:15" ht="15.75" thickBot="1">
      <c r="A76" s="177" t="s">
        <v>1</v>
      </c>
      <c r="B76" s="178"/>
      <c r="C76" s="179"/>
      <c r="D76" s="177" t="s">
        <v>2</v>
      </c>
      <c r="E76" s="178"/>
      <c r="F76" s="179"/>
      <c r="G76" s="177" t="s">
        <v>3</v>
      </c>
      <c r="H76" s="178"/>
      <c r="I76" s="179"/>
      <c r="J76" s="177" t="s">
        <v>4</v>
      </c>
      <c r="K76" s="178"/>
      <c r="L76" s="179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 t="s">
        <v>282</v>
      </c>
      <c r="B78">
        <v>1</v>
      </c>
      <c r="C78" s="21">
        <v>35</v>
      </c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8" t="s">
        <v>287</v>
      </c>
      <c r="B85" s="169"/>
      <c r="C85" s="83">
        <f>SUM(C78:C84)</f>
        <v>35</v>
      </c>
      <c r="D85" s="168" t="s">
        <v>287</v>
      </c>
      <c r="E85" s="169"/>
      <c r="F85" s="83">
        <f>SUM(F78:F84)</f>
        <v>0</v>
      </c>
      <c r="G85" s="168" t="s">
        <v>287</v>
      </c>
      <c r="H85" s="169"/>
      <c r="I85" s="83">
        <f>SUM(I78:I84)</f>
        <v>0</v>
      </c>
      <c r="J85" s="168" t="s">
        <v>287</v>
      </c>
      <c r="K85" s="169"/>
      <c r="L85" s="83">
        <f>SUM(L78:L84)</f>
        <v>0</v>
      </c>
      <c r="M85" s="101" t="s">
        <v>287</v>
      </c>
      <c r="N85" s="83">
        <f>SUM(C85,F85,I85,L85)</f>
        <v>35</v>
      </c>
      <c r="O85" s="99">
        <f>SUM(N85-N87)</f>
        <v>28</v>
      </c>
    </row>
    <row r="86" spans="1:15">
      <c r="A86" s="170" t="s">
        <v>288</v>
      </c>
      <c r="B86" s="171"/>
      <c r="C86" s="84">
        <v>0.2</v>
      </c>
      <c r="D86" s="170" t="s">
        <v>288</v>
      </c>
      <c r="E86" s="171"/>
      <c r="F86" s="84">
        <v>0.2</v>
      </c>
      <c r="G86" s="170" t="s">
        <v>288</v>
      </c>
      <c r="H86" s="171"/>
      <c r="I86" s="84">
        <v>0.2</v>
      </c>
      <c r="J86" s="170" t="s">
        <v>288</v>
      </c>
      <c r="K86" s="171"/>
      <c r="L86" s="104">
        <v>0.2</v>
      </c>
      <c r="M86" s="103" t="s">
        <v>288</v>
      </c>
      <c r="N86" s="84">
        <v>0.2</v>
      </c>
    </row>
    <row r="87" spans="1:15" ht="15.75" thickBot="1">
      <c r="A87" s="172" t="s">
        <v>8</v>
      </c>
      <c r="B87" s="173"/>
      <c r="C87" s="91">
        <f>SUM(C85*C86)</f>
        <v>7</v>
      </c>
      <c r="D87" s="172" t="s">
        <v>8</v>
      </c>
      <c r="E87" s="173"/>
      <c r="F87" s="91">
        <f>SUM(F85*F86)</f>
        <v>0</v>
      </c>
      <c r="G87" s="172" t="s">
        <v>8</v>
      </c>
      <c r="H87" s="173"/>
      <c r="I87" s="91">
        <f>SUM(I85*I86)</f>
        <v>0</v>
      </c>
      <c r="J87" s="172" t="s">
        <v>8</v>
      </c>
      <c r="K87" s="173"/>
      <c r="L87" s="91">
        <f>SUM(L85*L86)</f>
        <v>0</v>
      </c>
      <c r="M87" s="102" t="s">
        <v>8</v>
      </c>
      <c r="N87" s="91">
        <f>SUM(N85*N86)</f>
        <v>7</v>
      </c>
    </row>
    <row r="88" spans="1:15" ht="15.75" thickBot="1"/>
    <row r="89" spans="1:15" ht="15.75" thickBot="1">
      <c r="A89" s="174" t="s">
        <v>17</v>
      </c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6"/>
    </row>
    <row r="90" spans="1:15" ht="15.75" thickBot="1">
      <c r="A90" s="177" t="s">
        <v>1</v>
      </c>
      <c r="B90" s="178"/>
      <c r="C90" s="179"/>
      <c r="D90" s="177" t="s">
        <v>2</v>
      </c>
      <c r="E90" s="178"/>
      <c r="F90" s="179"/>
      <c r="G90" s="177" t="s">
        <v>3</v>
      </c>
      <c r="H90" s="178"/>
      <c r="I90" s="179"/>
      <c r="J90" s="177" t="s">
        <v>4</v>
      </c>
      <c r="K90" s="178"/>
      <c r="L90" s="179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8" t="s">
        <v>287</v>
      </c>
      <c r="B99" s="169"/>
      <c r="C99" s="83">
        <f>SUM(C92:C98)</f>
        <v>0</v>
      </c>
      <c r="D99" s="168" t="s">
        <v>287</v>
      </c>
      <c r="E99" s="169"/>
      <c r="F99" s="83">
        <f>SUM(F92:F98)</f>
        <v>0</v>
      </c>
      <c r="G99" s="168" t="s">
        <v>287</v>
      </c>
      <c r="H99" s="169"/>
      <c r="I99" s="83">
        <f>SUM(I92:I98)</f>
        <v>0</v>
      </c>
      <c r="J99" s="168" t="s">
        <v>287</v>
      </c>
      <c r="K99" s="169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70" t="s">
        <v>288</v>
      </c>
      <c r="B100" s="171"/>
      <c r="C100" s="84">
        <v>0.2</v>
      </c>
      <c r="D100" s="170" t="s">
        <v>288</v>
      </c>
      <c r="E100" s="171"/>
      <c r="F100" s="84">
        <v>0.2</v>
      </c>
      <c r="G100" s="170" t="s">
        <v>288</v>
      </c>
      <c r="H100" s="171"/>
      <c r="I100" s="84">
        <v>0.2</v>
      </c>
      <c r="J100" s="170" t="s">
        <v>288</v>
      </c>
      <c r="K100" s="171"/>
      <c r="L100" s="104">
        <v>0.2</v>
      </c>
      <c r="M100" s="103" t="s">
        <v>288</v>
      </c>
      <c r="N100" s="84">
        <v>0.2</v>
      </c>
    </row>
    <row r="101" spans="1:15" ht="15.75" thickBot="1">
      <c r="A101" s="172" t="s">
        <v>8</v>
      </c>
      <c r="B101" s="173"/>
      <c r="C101" s="91">
        <f>SUM(C99*C100)</f>
        <v>0</v>
      </c>
      <c r="D101" s="172" t="s">
        <v>8</v>
      </c>
      <c r="E101" s="173"/>
      <c r="F101" s="91">
        <f>SUM(F99*F100)</f>
        <v>0</v>
      </c>
      <c r="G101" s="172" t="s">
        <v>8</v>
      </c>
      <c r="H101" s="173"/>
      <c r="I101" s="91">
        <f>SUM(I99*I100)</f>
        <v>0</v>
      </c>
      <c r="J101" s="172" t="s">
        <v>8</v>
      </c>
      <c r="K101" s="173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4" t="s">
        <v>20</v>
      </c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6"/>
    </row>
    <row r="104" spans="1:15" ht="15.75" thickBot="1">
      <c r="A104" s="177" t="s">
        <v>1</v>
      </c>
      <c r="B104" s="178"/>
      <c r="C104" s="179"/>
      <c r="D104" s="177" t="s">
        <v>2</v>
      </c>
      <c r="E104" s="178"/>
      <c r="F104" s="179"/>
      <c r="G104" s="177" t="s">
        <v>3</v>
      </c>
      <c r="H104" s="178"/>
      <c r="I104" s="179"/>
      <c r="J104" s="177" t="s">
        <v>4</v>
      </c>
      <c r="K104" s="178"/>
      <c r="L104" s="179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8" t="s">
        <v>287</v>
      </c>
      <c r="B113" s="169"/>
      <c r="C113" s="83">
        <f>SUM(C106:C112)</f>
        <v>0</v>
      </c>
      <c r="D113" s="168" t="s">
        <v>287</v>
      </c>
      <c r="E113" s="169"/>
      <c r="F113" s="83">
        <f>SUM(F106:F112)</f>
        <v>0</v>
      </c>
      <c r="G113" s="168" t="s">
        <v>287</v>
      </c>
      <c r="H113" s="169"/>
      <c r="I113" s="83">
        <f>SUM(I106:I112)</f>
        <v>0</v>
      </c>
      <c r="J113" s="168" t="s">
        <v>287</v>
      </c>
      <c r="K113" s="169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70" t="s">
        <v>288</v>
      </c>
      <c r="B114" s="171"/>
      <c r="C114" s="84">
        <v>0.2</v>
      </c>
      <c r="D114" s="170" t="s">
        <v>288</v>
      </c>
      <c r="E114" s="171"/>
      <c r="F114" s="84">
        <v>0.2</v>
      </c>
      <c r="G114" s="170" t="s">
        <v>288</v>
      </c>
      <c r="H114" s="171"/>
      <c r="I114" s="84">
        <v>0.2</v>
      </c>
      <c r="J114" s="170" t="s">
        <v>288</v>
      </c>
      <c r="K114" s="171"/>
      <c r="L114" s="104">
        <v>0.2</v>
      </c>
      <c r="M114" s="103" t="s">
        <v>288</v>
      </c>
      <c r="N114" s="84">
        <v>0.2</v>
      </c>
    </row>
    <row r="115" spans="1:15" ht="15.75" thickBot="1">
      <c r="A115" s="172" t="s">
        <v>8</v>
      </c>
      <c r="B115" s="173"/>
      <c r="C115" s="91">
        <f>SUM(C113*C114)</f>
        <v>0</v>
      </c>
      <c r="D115" s="172" t="s">
        <v>8</v>
      </c>
      <c r="E115" s="173"/>
      <c r="F115" s="91">
        <f>SUM(F113*F114)</f>
        <v>0</v>
      </c>
      <c r="G115" s="172" t="s">
        <v>8</v>
      </c>
      <c r="H115" s="173"/>
      <c r="I115" s="91">
        <f>SUM(I113*I114)</f>
        <v>0</v>
      </c>
      <c r="J115" s="172" t="s">
        <v>8</v>
      </c>
      <c r="K115" s="173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4" t="s">
        <v>21</v>
      </c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6"/>
    </row>
    <row r="118" spans="1:15" ht="15.75" thickBot="1">
      <c r="A118" s="177" t="s">
        <v>1</v>
      </c>
      <c r="B118" s="178"/>
      <c r="C118" s="179"/>
      <c r="D118" s="177" t="s">
        <v>2</v>
      </c>
      <c r="E118" s="178"/>
      <c r="F118" s="179"/>
      <c r="G118" s="177" t="s">
        <v>3</v>
      </c>
      <c r="H118" s="178"/>
      <c r="I118" s="179"/>
      <c r="J118" s="177" t="s">
        <v>4</v>
      </c>
      <c r="K118" s="178"/>
      <c r="L118" s="179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8" t="s">
        <v>287</v>
      </c>
      <c r="B127" s="169"/>
      <c r="C127" s="83">
        <f>SUM(C120:C126)</f>
        <v>0</v>
      </c>
      <c r="D127" s="168" t="s">
        <v>287</v>
      </c>
      <c r="E127" s="169"/>
      <c r="F127" s="83">
        <f>SUM(F120:F126)</f>
        <v>0</v>
      </c>
      <c r="G127" s="168" t="s">
        <v>287</v>
      </c>
      <c r="H127" s="169"/>
      <c r="I127" s="83">
        <f>SUM(I120:I126)</f>
        <v>0</v>
      </c>
      <c r="J127" s="168" t="s">
        <v>287</v>
      </c>
      <c r="K127" s="169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70" t="s">
        <v>288</v>
      </c>
      <c r="B128" s="171"/>
      <c r="C128" s="84">
        <v>0.2</v>
      </c>
      <c r="D128" s="170" t="s">
        <v>288</v>
      </c>
      <c r="E128" s="171"/>
      <c r="F128" s="84">
        <v>0.2</v>
      </c>
      <c r="G128" s="170" t="s">
        <v>288</v>
      </c>
      <c r="H128" s="171"/>
      <c r="I128" s="84">
        <v>0.2</v>
      </c>
      <c r="J128" s="170" t="s">
        <v>288</v>
      </c>
      <c r="K128" s="171"/>
      <c r="L128" s="104">
        <v>0.2</v>
      </c>
      <c r="M128" s="103" t="s">
        <v>288</v>
      </c>
      <c r="N128" s="84">
        <v>0.2</v>
      </c>
    </row>
    <row r="129" spans="1:15" ht="15.75" thickBot="1">
      <c r="A129" s="172" t="s">
        <v>8</v>
      </c>
      <c r="B129" s="173"/>
      <c r="C129" s="91">
        <f>SUM(C127*C128)</f>
        <v>0</v>
      </c>
      <c r="D129" s="172" t="s">
        <v>8</v>
      </c>
      <c r="E129" s="173"/>
      <c r="F129" s="91">
        <f>SUM(F127*F128)</f>
        <v>0</v>
      </c>
      <c r="G129" s="172" t="s">
        <v>8</v>
      </c>
      <c r="H129" s="173"/>
      <c r="I129" s="91">
        <f>SUM(I127*I128)</f>
        <v>0</v>
      </c>
      <c r="J129" s="172" t="s">
        <v>8</v>
      </c>
      <c r="K129" s="173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4" t="s">
        <v>22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6"/>
    </row>
    <row r="132" spans="1:15" ht="15.75" thickBot="1">
      <c r="A132" s="177" t="s">
        <v>1</v>
      </c>
      <c r="B132" s="178"/>
      <c r="C132" s="179"/>
      <c r="D132" s="177" t="s">
        <v>2</v>
      </c>
      <c r="E132" s="178"/>
      <c r="F132" s="179"/>
      <c r="G132" s="177" t="s">
        <v>3</v>
      </c>
      <c r="H132" s="178"/>
      <c r="I132" s="179"/>
      <c r="J132" s="177" t="s">
        <v>4</v>
      </c>
      <c r="K132" s="178"/>
      <c r="L132" s="179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8" t="s">
        <v>287</v>
      </c>
      <c r="B141" s="169"/>
      <c r="C141" s="83">
        <f>SUM(C134:C140)</f>
        <v>0</v>
      </c>
      <c r="D141" s="168" t="s">
        <v>287</v>
      </c>
      <c r="E141" s="169"/>
      <c r="F141" s="83">
        <f>SUM(F134:F140)</f>
        <v>0</v>
      </c>
      <c r="G141" s="168" t="s">
        <v>287</v>
      </c>
      <c r="H141" s="169"/>
      <c r="I141" s="83">
        <f>SUM(I134:I140)</f>
        <v>0</v>
      </c>
      <c r="J141" s="168" t="s">
        <v>287</v>
      </c>
      <c r="K141" s="169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70" t="s">
        <v>288</v>
      </c>
      <c r="B142" s="171"/>
      <c r="C142" s="84">
        <v>0.2</v>
      </c>
      <c r="D142" s="170" t="s">
        <v>288</v>
      </c>
      <c r="E142" s="171"/>
      <c r="F142" s="84">
        <v>0.2</v>
      </c>
      <c r="G142" s="170" t="s">
        <v>288</v>
      </c>
      <c r="H142" s="171"/>
      <c r="I142" s="84">
        <v>0.2</v>
      </c>
      <c r="J142" s="170" t="s">
        <v>288</v>
      </c>
      <c r="K142" s="171"/>
      <c r="L142" s="104">
        <v>0.2</v>
      </c>
      <c r="M142" s="103" t="s">
        <v>288</v>
      </c>
      <c r="N142" s="84">
        <v>0.2</v>
      </c>
    </row>
    <row r="143" spans="1:15" ht="15.75" thickBot="1">
      <c r="A143" s="172" t="s">
        <v>8</v>
      </c>
      <c r="B143" s="173"/>
      <c r="C143" s="91">
        <f>SUM(C141*C142)</f>
        <v>0</v>
      </c>
      <c r="D143" s="172" t="s">
        <v>8</v>
      </c>
      <c r="E143" s="173"/>
      <c r="F143" s="91">
        <f>SUM(F141*F142)</f>
        <v>0</v>
      </c>
      <c r="G143" s="172" t="s">
        <v>8</v>
      </c>
      <c r="H143" s="173"/>
      <c r="I143" s="91">
        <f>SUM(I141*I142)</f>
        <v>0</v>
      </c>
      <c r="J143" s="172" t="s">
        <v>8</v>
      </c>
      <c r="K143" s="173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4" t="s">
        <v>25</v>
      </c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6"/>
    </row>
    <row r="146" spans="1:15" ht="15.75" thickBot="1">
      <c r="A146" s="177" t="s">
        <v>1</v>
      </c>
      <c r="B146" s="178"/>
      <c r="C146" s="179"/>
      <c r="D146" s="177" t="s">
        <v>2</v>
      </c>
      <c r="E146" s="178"/>
      <c r="F146" s="179"/>
      <c r="G146" s="177" t="s">
        <v>3</v>
      </c>
      <c r="H146" s="178"/>
      <c r="I146" s="179"/>
      <c r="J146" s="177" t="s">
        <v>4</v>
      </c>
      <c r="K146" s="178"/>
      <c r="L146" s="179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8" t="s">
        <v>287</v>
      </c>
      <c r="B155" s="169"/>
      <c r="C155" s="83">
        <f>SUM(C148:C154)</f>
        <v>0</v>
      </c>
      <c r="D155" s="168" t="s">
        <v>287</v>
      </c>
      <c r="E155" s="169"/>
      <c r="F155" s="83">
        <f>SUM(F148:F154)</f>
        <v>0</v>
      </c>
      <c r="G155" s="168" t="s">
        <v>287</v>
      </c>
      <c r="H155" s="169"/>
      <c r="I155" s="83">
        <f>SUM(I148:I154)</f>
        <v>0</v>
      </c>
      <c r="J155" s="168" t="s">
        <v>287</v>
      </c>
      <c r="K155" s="169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70" t="s">
        <v>288</v>
      </c>
      <c r="B156" s="171"/>
      <c r="C156" s="84">
        <v>0.2</v>
      </c>
      <c r="D156" s="170" t="s">
        <v>288</v>
      </c>
      <c r="E156" s="171"/>
      <c r="F156" s="84">
        <v>0.2</v>
      </c>
      <c r="G156" s="170" t="s">
        <v>288</v>
      </c>
      <c r="H156" s="171"/>
      <c r="I156" s="84">
        <v>0.2</v>
      </c>
      <c r="J156" s="170" t="s">
        <v>288</v>
      </c>
      <c r="K156" s="171"/>
      <c r="L156" s="104">
        <v>0.2</v>
      </c>
      <c r="M156" s="103" t="s">
        <v>288</v>
      </c>
      <c r="N156" s="84">
        <v>0.2</v>
      </c>
    </row>
    <row r="157" spans="1:15" ht="15.75" thickBot="1">
      <c r="A157" s="172" t="s">
        <v>8</v>
      </c>
      <c r="B157" s="173"/>
      <c r="C157" s="91">
        <f>SUM(C155*C156)</f>
        <v>0</v>
      </c>
      <c r="D157" s="172" t="s">
        <v>8</v>
      </c>
      <c r="E157" s="173"/>
      <c r="F157" s="91">
        <f>SUM(F155*F156)</f>
        <v>0</v>
      </c>
      <c r="G157" s="172" t="s">
        <v>8</v>
      </c>
      <c r="H157" s="173"/>
      <c r="I157" s="91">
        <f>SUM(I155*I156)</f>
        <v>0</v>
      </c>
      <c r="J157" s="172" t="s">
        <v>8</v>
      </c>
      <c r="K157" s="173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4" t="s">
        <v>26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6"/>
    </row>
    <row r="160" spans="1:15" ht="15.75" thickBot="1">
      <c r="A160" s="177" t="s">
        <v>1</v>
      </c>
      <c r="B160" s="178"/>
      <c r="C160" s="179"/>
      <c r="D160" s="177" t="s">
        <v>2</v>
      </c>
      <c r="E160" s="178"/>
      <c r="F160" s="179"/>
      <c r="G160" s="177" t="s">
        <v>3</v>
      </c>
      <c r="H160" s="178"/>
      <c r="I160" s="179"/>
      <c r="J160" s="177" t="s">
        <v>4</v>
      </c>
      <c r="K160" s="178"/>
      <c r="L160" s="179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8" t="s">
        <v>287</v>
      </c>
      <c r="B169" s="169"/>
      <c r="C169" s="83">
        <f>SUM(C162:C168)</f>
        <v>0</v>
      </c>
      <c r="D169" s="168" t="s">
        <v>287</v>
      </c>
      <c r="E169" s="169"/>
      <c r="F169" s="83">
        <f>SUM(F162:F168)</f>
        <v>0</v>
      </c>
      <c r="G169" s="168" t="s">
        <v>287</v>
      </c>
      <c r="H169" s="169"/>
      <c r="I169" s="83">
        <f>SUM(I162:I168)</f>
        <v>0</v>
      </c>
      <c r="J169" s="168" t="s">
        <v>287</v>
      </c>
      <c r="K169" s="169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70" t="s">
        <v>288</v>
      </c>
      <c r="B170" s="171"/>
      <c r="C170" s="84">
        <v>0.2</v>
      </c>
      <c r="D170" s="170" t="s">
        <v>288</v>
      </c>
      <c r="E170" s="171"/>
      <c r="F170" s="84">
        <v>0.2</v>
      </c>
      <c r="G170" s="170" t="s">
        <v>288</v>
      </c>
      <c r="H170" s="171"/>
      <c r="I170" s="84">
        <v>0.2</v>
      </c>
      <c r="J170" s="170" t="s">
        <v>288</v>
      </c>
      <c r="K170" s="171"/>
      <c r="L170" s="104">
        <v>0.2</v>
      </c>
      <c r="M170" s="103" t="s">
        <v>288</v>
      </c>
      <c r="N170" s="84">
        <v>0.2</v>
      </c>
    </row>
    <row r="171" spans="1:15" ht="15.75" thickBot="1">
      <c r="A171" s="172" t="s">
        <v>8</v>
      </c>
      <c r="B171" s="173"/>
      <c r="C171" s="91">
        <f>SUM(C169*C170)</f>
        <v>0</v>
      </c>
      <c r="D171" s="172" t="s">
        <v>8</v>
      </c>
      <c r="E171" s="173"/>
      <c r="F171" s="91">
        <f>SUM(F169*F170)</f>
        <v>0</v>
      </c>
      <c r="G171" s="172" t="s">
        <v>8</v>
      </c>
      <c r="H171" s="173"/>
      <c r="I171" s="91">
        <f>SUM(I169*I170)</f>
        <v>0</v>
      </c>
      <c r="J171" s="172" t="s">
        <v>8</v>
      </c>
      <c r="K171" s="173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B4" sqref="B4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93" t="s">
        <v>58</v>
      </c>
      <c r="B1" s="194"/>
      <c r="C1" s="193" t="s">
        <v>66</v>
      </c>
      <c r="D1" s="194"/>
      <c r="E1" s="193" t="s">
        <v>77</v>
      </c>
      <c r="F1" s="195"/>
      <c r="G1" s="194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45807</v>
      </c>
      <c r="C2" s="114" t="s">
        <v>54</v>
      </c>
      <c r="D2" s="115">
        <v>45675</v>
      </c>
      <c r="E2" s="196"/>
      <c r="F2" s="197"/>
      <c r="G2" s="115"/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45811</v>
      </c>
      <c r="C3" s="110" t="s">
        <v>54</v>
      </c>
      <c r="D3" s="118">
        <v>45684</v>
      </c>
      <c r="E3" s="189"/>
      <c r="F3" s="190"/>
      <c r="G3" s="118"/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/>
      <c r="C4" s="110" t="s">
        <v>284</v>
      </c>
      <c r="D4" s="118">
        <v>45733</v>
      </c>
      <c r="E4" s="189"/>
      <c r="F4" s="190"/>
      <c r="G4" s="118"/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/>
      <c r="C5" s="111" t="s">
        <v>54</v>
      </c>
      <c r="D5" s="121">
        <v>45787</v>
      </c>
      <c r="E5" s="191"/>
      <c r="F5" s="192"/>
      <c r="G5" s="121"/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 t="s">
        <v>284</v>
      </c>
      <c r="D7" s="76">
        <v>45808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8"/>
      <c r="B10" s="18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JANEIRO</vt:lpstr>
      <vt:lpstr>FEVEREIRO</vt:lpstr>
      <vt:lpstr>MARÇO</vt:lpstr>
      <vt:lpstr>ABRIL</vt:lpstr>
      <vt:lpstr>MAIO</vt:lpstr>
      <vt:lpstr>JUNHO</vt:lpstr>
      <vt:lpstr>JULHO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2025-06-03T22:53:29Z</dcterms:modified>
</cp:coreProperties>
</file>