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F85F4866-6205-460E-BADA-1233DAB0D568}" xr6:coauthVersionLast="47" xr6:coauthVersionMax="47" xr10:uidLastSave="{00000000-0000-0000-0000-000000000000}"/>
  <bookViews>
    <workbookView xWindow="-120" yWindow="-120" windowWidth="20730" windowHeight="11160" tabRatio="602" firstSheet="4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8" i="11" l="1"/>
  <c r="P378" i="11"/>
  <c r="S361" i="11"/>
  <c r="R361" i="11"/>
  <c r="Q361" i="11"/>
  <c r="P361" i="11"/>
  <c r="T344" i="11"/>
  <c r="S344" i="11"/>
  <c r="R344" i="11"/>
  <c r="Q344" i="11"/>
  <c r="P344" i="11"/>
  <c r="T327" i="11"/>
  <c r="Q327" i="11"/>
  <c r="S327" i="11"/>
  <c r="P327" i="11"/>
  <c r="R310" i="11"/>
  <c r="Q310" i="11"/>
  <c r="P310" i="11"/>
  <c r="T293" i="11"/>
  <c r="S293" i="11"/>
  <c r="R293" i="11"/>
  <c r="Q293" i="11"/>
  <c r="P293" i="11"/>
  <c r="P276" i="11"/>
  <c r="R276" i="11"/>
  <c r="Q276" i="11"/>
  <c r="R242" i="11"/>
  <c r="Q242" i="11"/>
  <c r="P242" i="11"/>
  <c r="T225" i="11"/>
  <c r="R225" i="11"/>
  <c r="Q225" i="11"/>
  <c r="S225" i="11"/>
  <c r="P225" i="11"/>
  <c r="R205" i="11"/>
  <c r="Q205" i="11"/>
  <c r="P205" i="11"/>
  <c r="T205" i="11" s="1"/>
  <c r="R188" i="11"/>
  <c r="Q188" i="11"/>
  <c r="P188" i="11"/>
  <c r="R171" i="11"/>
  <c r="T171" i="11" s="1"/>
  <c r="Q171" i="11"/>
  <c r="P171" i="11"/>
  <c r="R154" i="11"/>
  <c r="Q154" i="11"/>
  <c r="T154" i="11" s="1"/>
  <c r="T118" i="11"/>
  <c r="S118" i="11"/>
  <c r="R118" i="11"/>
  <c r="Q118" i="11"/>
  <c r="P118" i="11"/>
  <c r="R101" i="11"/>
  <c r="Q101" i="11"/>
  <c r="P101" i="11"/>
  <c r="R84" i="11"/>
  <c r="Q84" i="11"/>
  <c r="P84" i="11"/>
  <c r="R67" i="11"/>
  <c r="Q67" i="11"/>
  <c r="P67" i="11"/>
  <c r="T50" i="11"/>
  <c r="S50" i="11"/>
  <c r="R50" i="11"/>
  <c r="Q50" i="11"/>
  <c r="P50" i="11"/>
  <c r="R33" i="11"/>
  <c r="Q33" i="11"/>
  <c r="P33" i="11"/>
  <c r="O513" i="10"/>
  <c r="T480" i="10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2" i="11"/>
  <c r="G412" i="11"/>
  <c r="M411" i="11"/>
  <c r="J411" i="11"/>
  <c r="J412" i="11" s="1"/>
  <c r="G411" i="1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411" i="11" s="1"/>
  <c r="O412" i="11" s="1"/>
  <c r="M395" i="11"/>
  <c r="M394" i="11"/>
  <c r="J394" i="11"/>
  <c r="J395" i="11" s="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R539" i="11" l="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R542" i="11" s="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4" i="10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Q542" i="11" l="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6" i="11" l="1"/>
  <c r="O542" i="11" s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<sst xmlns="http://schemas.openxmlformats.org/spreadsheetml/2006/main" count="14714" uniqueCount="197">
  <si>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</si>
  <si>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</si>
  <si>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</si>
  <si>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</si>
  <si>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</si>
  <si>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</si>
  <si>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</si>
  <si>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</si>
  <si>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</si>
  <si>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</si>
  <si>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</si>
  <si>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</si>
  <si>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</si>
  <si>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</si>
  <si>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</si>
  <si>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</si>
  <si>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</si>
  <si>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</si>
  <si>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</si>
  <si>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</si>
  <si>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</si>
  <si>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</si>
  <si>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</si>
  <si>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</si>
  <si>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</si>
  <si>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</si>
  <si>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</si>
  <si>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</si>
  <si>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</si>
  <si>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</si>
  <si>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</si>
  <si>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</si>
  <si>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</si>
  <si>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</si>
  <si>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</si>
  <si>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</si>
  <si>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</si>
  <si>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</si>
  <si>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</si>
  <si>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</si>
  <si>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</si>
  <si>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</si>
  <si>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</si>
  <si>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</si>
  <si>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</si>
  <si>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</si>
  <si>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</si>
  <si>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</si>
  <si>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</si>
  <si>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</si>
  <si>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</si>
  <si>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</si>
  <si>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</si>
  <si>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</si>
  <si>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</si>
  <si>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</si>
  <si>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</si>
  <si>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</si>
  <si>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</si>
  <si>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</si>
  <si>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</si>
  <si>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</si>
  <si>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</si>
  <si>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</si>
  <si>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</si>
  <si>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</si>
  <si>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</si>
  <si>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</si>
  <si>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</si>
  <si>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</si>
  <si>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</si>
  <si>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</si>
  <si>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</si>
  <si>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</si>
  <si>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</si>
  <si>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</si>
  <si>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</si>
  <si>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</si>
  <si>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</si>
  <si>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</si>
  <si>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</si>
  <si>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</si>
  <si>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</si>
  <si>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</si>
  <si>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</si>
  <si>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</si>
  <si>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</si>
  <si>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</si>
  <si>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</si>
  <si>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</si>
  <si>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</si>
  <si>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</si>
  <si>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</si>
  <si>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</si>
  <si>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</si>
  <si>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</si>
  <si>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</si>
  <si>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</si>
  <si>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</si>
  <si>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</si>
  <si>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</si>
  <si>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</si>
  <si>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</si>
  <si>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</si>
  <si>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</si>
  <si>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</si>
  <si>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</si>
  <si>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</si>
  <si>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</si>
  <si>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</si>
  <si>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</si>
  <si>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</si>
  <si>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</si>
  <si>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</si>
  <si>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</si>
  <si>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</si>
  <si>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</si>
  <si>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</si>
  <si>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</si>
  <si>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</si>
  <si>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</si>
  <si>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</si>
  <si>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</si>
  <si>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</si>
  <si>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</si>
  <si>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</si>
  <si>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</si>
  <si>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</si>
  <si>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</si>
  <si>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</si>
  <si>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</si>
  <si>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</si>
  <si>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</si>
  <si>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</si>
  <si>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</si>
  <si>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</si>
  <si>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</si>
  <si>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</si>
  <si>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</si>
  <si>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</si>
  <si>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</si>
  <si>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</si>
  <si>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</si>
  <si>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</si>
  <si>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</si>
  <si>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</si>
  <si>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</si>
  <si>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</si>
  <si>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</si>
  <si>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</si>
  <si>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</si>
  <si>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</si>
  <si>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</si>
  <si>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</si>
  <si>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</si>
  <si>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</si>
  <si>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</si>
  <si>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</si>
  <si>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</si>
  <si>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</si>
  <si>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</si>
  <si>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</si>
  <si>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</si>
  <si>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</si>
  <si>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</si>
  <si>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</si>
  <si>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</si>
  <si>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</si>
  <si>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</si>
  <si>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</si>
  <si>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</si>
  <si>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</si>
  <si>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</si>
  <si>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</si>
  <si>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</si>
  <si>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</si>
  <si>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</si>
  <si>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</si>
  <si>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</si>
  <si>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</si>
  <si>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</si>
  <si>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</si>
  <si>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</si>
  <si>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</si>
  <si>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</si>
  <si>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</si>
  <si>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</si>
  <si>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</si>
  <si>
    <t>DEZEMBRO</t>
  </si>
  <si>
    <t>CORYTE</t>
  </si>
  <si>
    <t xml:space="preserve">C B S </t>
  </si>
  <si>
    <t>CERVEJO</t>
  </si>
  <si>
    <t>BARBA E SOMBRA</t>
  </si>
  <si>
    <t>CORTE Mat</t>
  </si>
  <si>
    <t>CREDIOT</t>
  </si>
  <si>
    <t xml:space="preserve"> B/H/P</t>
  </si>
  <si>
    <t xml:space="preserve">BARBA 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</si>
</sst>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73">
        <v>21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7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7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73">
        <v>22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7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7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7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7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7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7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7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7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7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73">
        <v>23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7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73">
        <v>24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7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7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7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7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7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7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73">
        <v>25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7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7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7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7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7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7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73">
        <v>26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7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7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7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7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7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7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73">
        <v>27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7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7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7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7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7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73">
        <v>28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7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7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7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73">
        <v>29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7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7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7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7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7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7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7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7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73">
        <v>30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7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73">
        <v>31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7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54" t="s">
        <v>0</v>
      </c>
      <c r="C188" s="55"/>
      <c r="D188" s="56"/>
      <c r="E188" s="57" t="s">
        <v>1</v>
      </c>
      <c r="F188" s="58"/>
      <c r="G188" s="59"/>
      <c r="H188" s="60" t="s">
        <v>2</v>
      </c>
      <c r="I188" s="61"/>
      <c r="J188" s="62"/>
      <c r="K188" s="63" t="s">
        <v>3</v>
      </c>
      <c r="L188" s="64"/>
      <c r="M188" s="65"/>
      <c r="N188" s="66" t="s">
        <v>4</v>
      </c>
      <c r="O188" s="67"/>
      <c r="P188" s="6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44"/>
  <sheetViews>
    <sheetView topLeftCell="A24" workbookViewId="0">
      <selection activeCell="C39" sqref="C39"/>
    </sheetView>
  </sheetViews>
  <sheetFormatPr defaultRowHeight="15"/>
  <sheetData>
    <row r="1" spans="1:4">
      <c r="A1" s="102" t="s">
        <v>47</v>
      </c>
      <c r="B1" s="103"/>
      <c r="C1" s="103"/>
      <c r="D1" s="10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2" t="s">
        <v>94</v>
      </c>
      <c r="B10" s="103"/>
      <c r="C10" s="103"/>
      <c r="D10" s="104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2" t="s">
        <v>112</v>
      </c>
      <c r="B19" s="103"/>
      <c r="C19" s="103"/>
      <c r="D19" s="10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2" t="s">
        <v>166</v>
      </c>
      <c r="B28" s="103"/>
      <c r="C28" s="103"/>
      <c r="D28" s="104"/>
    </row>
    <row r="29" spans="1:4">
      <c r="A29" s="26" t="s">
        <v>2</v>
      </c>
      <c r="B29">
        <v>200</v>
      </c>
      <c r="C29" t="s">
        <v>14</v>
      </c>
      <c r="D29" s="27" t="s">
        <v>138</v>
      </c>
    </row>
    <row r="30" spans="1:4">
      <c r="A30" s="26" t="s">
        <v>177</v>
      </c>
      <c r="B30">
        <v>400</v>
      </c>
      <c r="C30" t="s">
        <v>14</v>
      </c>
      <c r="D30" s="27" t="s">
        <v>138</v>
      </c>
    </row>
    <row r="31" spans="1:4">
      <c r="A31" s="26" t="s">
        <v>121</v>
      </c>
      <c r="B31">
        <v>20</v>
      </c>
      <c r="C31" t="s">
        <v>90</v>
      </c>
      <c r="D31" s="27" t="s">
        <v>138</v>
      </c>
    </row>
    <row r="32" spans="1:4">
      <c r="A32" s="26" t="s">
        <v>187</v>
      </c>
      <c r="B32">
        <v>20</v>
      </c>
      <c r="C32" t="s">
        <v>90</v>
      </c>
      <c r="D32" s="27" t="s">
        <v>138</v>
      </c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  <row r="36" spans="1:4" ht="15.75" thickBot="1"/>
    <row r="37" spans="1:4">
      <c r="A37" s="102" t="s">
        <v>166</v>
      </c>
      <c r="B37" s="103"/>
      <c r="C37" s="103"/>
      <c r="D37" s="104"/>
    </row>
    <row r="38" spans="1:4">
      <c r="A38" s="26" t="s">
        <v>2</v>
      </c>
      <c r="B38">
        <v>50</v>
      </c>
      <c r="C38" t="s">
        <v>14</v>
      </c>
      <c r="D38" s="27"/>
    </row>
    <row r="39" spans="1:4">
      <c r="A39" s="26"/>
      <c r="D39" s="27"/>
    </row>
    <row r="40" spans="1:4">
      <c r="A40" s="26"/>
      <c r="D40" s="27"/>
    </row>
    <row r="41" spans="1:4">
      <c r="A41" s="26"/>
      <c r="D41" s="27"/>
    </row>
    <row r="42" spans="1:4">
      <c r="A42" s="26"/>
      <c r="D42" s="27"/>
    </row>
    <row r="43" spans="1:4">
      <c r="A43" s="26"/>
      <c r="D43" s="27"/>
    </row>
    <row r="44" spans="1:4" ht="15.75" thickBot="1">
      <c r="A44" s="28"/>
      <c r="B44" s="29"/>
      <c r="C44" s="29"/>
      <c r="D44" s="30"/>
    </row>
  </sheetData>
  <mergeCells count="5">
    <mergeCell ref="A1:D1"/>
    <mergeCell ref="A10:D10"/>
    <mergeCell ref="A19:D19"/>
    <mergeCell ref="A28:D28"/>
    <mergeCell ref="A37:D3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7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7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7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7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7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7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7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7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7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7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7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7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7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7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7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7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15.7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7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7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15.75" customHeight="1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customHeight="1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7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7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7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7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15.75" customHeight="1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customHeight="1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15.75" customHeight="1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customHeight="1" thickBot="1">
      <c r="A241" s="7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7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7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15.75" customHeight="1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customHeight="1" thickBot="1">
      <c r="A258" s="7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7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7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7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7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7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15.75" customHeight="1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customHeight="1" thickBot="1">
      <c r="A275" s="7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7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7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7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7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7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15.75" customHeight="1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customHeight="1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7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7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15.75" customHeight="1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customHeight="1" thickBot="1">
      <c r="A309" s="7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7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7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7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7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15.75" customHeight="1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customHeight="1" thickBot="1">
      <c r="A326" s="7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7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7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7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7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7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7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7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7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15.75" customHeight="1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customHeight="1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15.75" customHeight="1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customHeight="1" thickBot="1">
      <c r="A360" s="7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7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7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7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7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7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7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7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15.75" customHeight="1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customHeight="1" thickBot="1">
      <c r="A377" s="7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7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7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7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7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7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15.75" customHeight="1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customHeight="1" thickBot="1">
      <c r="A394" s="7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7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7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7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15.75" customHeight="1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customHeight="1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7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7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15.75" customHeight="1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customHeight="1" thickBot="1">
      <c r="A428" s="7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7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7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7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7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15.75" customHeight="1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customHeight="1" thickBot="1">
      <c r="A445" s="7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7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7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7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15.75" customHeight="1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customHeight="1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15.75" customHeight="1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customHeight="1" thickBot="1">
      <c r="A479" s="7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7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7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7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15.75" customHeight="1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customHeight="1" thickBot="1">
      <c r="A496" s="7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7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7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7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7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7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15.75" customHeight="1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customHeight="1" thickBot="1">
      <c r="A513" s="7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7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7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7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7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7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8" ht="15.75" customHeight="1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8" ht="15.75" customHeight="1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</row>
    <row r="533" spans="1:18" ht="15.75" customHeight="1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8" ht="15.75" customHeight="1" thickBot="1">
      <c r="A536" s="9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6.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7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7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7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7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26.2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thickBot="1">
      <c r="A20" s="7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7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7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26.2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thickBot="1">
      <c r="A37" s="7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7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7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7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7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7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26.2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thickBot="1">
      <c r="A54" s="7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7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7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7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7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26.2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thickBot="1">
      <c r="A71" s="7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7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7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7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7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7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7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7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26.2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thickBot="1">
      <c r="A88" s="7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7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7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7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7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7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7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7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7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26.2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26.2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thickBot="1">
      <c r="A122" s="7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7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7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7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7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7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26.2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7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7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7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7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26.2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thickBot="1">
      <c r="A156" s="7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7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7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7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7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26.2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thickBot="1">
      <c r="A173" s="7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7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7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7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7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7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7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7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7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26.2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7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7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7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7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7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7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7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26.2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thickBot="1">
      <c r="A207" s="7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7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7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7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7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7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7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26.2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26.2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thickBot="1">
      <c r="A241" s="7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7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7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7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7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7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26.2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thickBot="1">
      <c r="A258" s="7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7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7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7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7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7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26.2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thickBot="1">
      <c r="A275" s="7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7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7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7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7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7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26.2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thickBot="1">
      <c r="A292" s="7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7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7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7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7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26.2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thickBot="1">
      <c r="A309" s="7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7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7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7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7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7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7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7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7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26.2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thickBot="1">
      <c r="A326" s="7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7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7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7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7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7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7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7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7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7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7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26.2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26.2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thickBot="1">
      <c r="A360" s="7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7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7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7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7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7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7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7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7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26.2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thickBot="1">
      <c r="A377" s="7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7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7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7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7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7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7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26.2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thickBot="1">
      <c r="A394" s="7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7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7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7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26.2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thickBot="1">
      <c r="A411" s="7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7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7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7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7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26.2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7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7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7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7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26.2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thickBot="1">
      <c r="A445" s="7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7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7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7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7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7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7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26.2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26.2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thickBot="1">
      <c r="A479" s="7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7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7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7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26.2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thickBot="1">
      <c r="A496" s="7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7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7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7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7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7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26.2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thickBot="1">
      <c r="A513" s="7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7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7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7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7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9" ht="16.5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9" ht="16.5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t="s">
        <v>34</v>
      </c>
    </row>
    <row r="533" spans="1:19" ht="16.5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9" ht="15.75" thickBot="1">
      <c r="A536" s="9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7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7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7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7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7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7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7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7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7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7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7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7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7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7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7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7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7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7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7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7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7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7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7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7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7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7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7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7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7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7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7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7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7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7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7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7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7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7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7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7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7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7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73">
        <v>14</v>
      </c>
      <c r="B222" s="78" t="s">
        <v>1</v>
      </c>
      <c r="C222" s="79"/>
      <c r="D222" s="80"/>
      <c r="E222" s="81" t="s">
        <v>2</v>
      </c>
      <c r="F222" s="82"/>
      <c r="G222" s="83"/>
      <c r="H222" s="84" t="s">
        <v>3</v>
      </c>
      <c r="I222" s="85"/>
      <c r="J222" s="86"/>
      <c r="K222" s="87" t="s">
        <v>4</v>
      </c>
      <c r="L222" s="88"/>
      <c r="M222" s="89"/>
      <c r="N222" s="69" t="s">
        <v>8</v>
      </c>
      <c r="O222" s="70"/>
      <c r="P222" s="37"/>
    </row>
    <row r="223" spans="1:16" ht="15.7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71"/>
      <c r="O223" s="72"/>
      <c r="P223" s="37"/>
    </row>
    <row r="224" spans="1:16" ht="15.75" thickBot="1">
      <c r="A224" s="7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7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7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7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7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7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7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73">
        <v>15</v>
      </c>
      <c r="B239" s="78" t="s">
        <v>1</v>
      </c>
      <c r="C239" s="79"/>
      <c r="D239" s="80"/>
      <c r="E239" s="81" t="s">
        <v>2</v>
      </c>
      <c r="F239" s="82"/>
      <c r="G239" s="83"/>
      <c r="H239" s="84" t="s">
        <v>3</v>
      </c>
      <c r="I239" s="85"/>
      <c r="J239" s="86"/>
      <c r="K239" s="87" t="s">
        <v>4</v>
      </c>
      <c r="L239" s="88"/>
      <c r="M239" s="89"/>
      <c r="N239" s="69" t="s">
        <v>8</v>
      </c>
      <c r="O239" s="70"/>
      <c r="P239" s="37"/>
    </row>
    <row r="240" spans="1:16" ht="15.7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71"/>
      <c r="O240" s="72"/>
      <c r="P240" s="37"/>
    </row>
    <row r="241" spans="1:16" ht="15.75" thickBot="1">
      <c r="A241" s="7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7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7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73">
        <v>16</v>
      </c>
      <c r="B256" s="78" t="s">
        <v>1</v>
      </c>
      <c r="C256" s="79"/>
      <c r="D256" s="80"/>
      <c r="E256" s="81" t="s">
        <v>2</v>
      </c>
      <c r="F256" s="82"/>
      <c r="G256" s="83"/>
      <c r="H256" s="84" t="s">
        <v>3</v>
      </c>
      <c r="I256" s="85"/>
      <c r="J256" s="86"/>
      <c r="K256" s="87" t="s">
        <v>4</v>
      </c>
      <c r="L256" s="88"/>
      <c r="M256" s="89"/>
      <c r="N256" s="69" t="s">
        <v>8</v>
      </c>
      <c r="O256" s="70"/>
      <c r="P256" s="37"/>
    </row>
    <row r="257" spans="1:16" ht="15.7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71"/>
      <c r="O257" s="72"/>
      <c r="P257" s="37"/>
    </row>
    <row r="258" spans="1:16" ht="15.75" thickBot="1">
      <c r="A258" s="7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7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7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7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7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7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7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73">
        <v>17</v>
      </c>
      <c r="B273" s="78" t="s">
        <v>1</v>
      </c>
      <c r="C273" s="79"/>
      <c r="D273" s="80"/>
      <c r="E273" s="81" t="s">
        <v>2</v>
      </c>
      <c r="F273" s="82"/>
      <c r="G273" s="83"/>
      <c r="H273" s="84" t="s">
        <v>3</v>
      </c>
      <c r="I273" s="85"/>
      <c r="J273" s="86"/>
      <c r="K273" s="87" t="s">
        <v>4</v>
      </c>
      <c r="L273" s="88"/>
      <c r="M273" s="89"/>
      <c r="N273" s="69" t="s">
        <v>8</v>
      </c>
      <c r="O273" s="70"/>
      <c r="P273" s="37"/>
    </row>
    <row r="274" spans="1:16" ht="15.7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71"/>
      <c r="O274" s="72"/>
      <c r="P274" s="37"/>
    </row>
    <row r="275" spans="1:16" ht="15.75" thickBot="1">
      <c r="A275" s="7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7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7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7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7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7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7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7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73">
        <v>18</v>
      </c>
      <c r="B290" s="78" t="s">
        <v>1</v>
      </c>
      <c r="C290" s="79"/>
      <c r="D290" s="80"/>
      <c r="E290" s="81" t="s">
        <v>2</v>
      </c>
      <c r="F290" s="82"/>
      <c r="G290" s="83"/>
      <c r="H290" s="84" t="s">
        <v>3</v>
      </c>
      <c r="I290" s="85"/>
      <c r="J290" s="86"/>
      <c r="K290" s="87" t="s">
        <v>4</v>
      </c>
      <c r="L290" s="88"/>
      <c r="M290" s="89"/>
      <c r="N290" s="69" t="s">
        <v>8</v>
      </c>
      <c r="O290" s="70"/>
      <c r="P290" s="37"/>
    </row>
    <row r="291" spans="1:16" ht="15.7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71"/>
      <c r="O291" s="72"/>
      <c r="P291" s="37"/>
    </row>
    <row r="292" spans="1:16" ht="15.75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7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7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73">
        <v>19</v>
      </c>
      <c r="B307" s="78" t="s">
        <v>1</v>
      </c>
      <c r="C307" s="79"/>
      <c r="D307" s="80"/>
      <c r="E307" s="81" t="s">
        <v>2</v>
      </c>
      <c r="F307" s="82"/>
      <c r="G307" s="83"/>
      <c r="H307" s="84" t="s">
        <v>3</v>
      </c>
      <c r="I307" s="85"/>
      <c r="J307" s="86"/>
      <c r="K307" s="87" t="s">
        <v>4</v>
      </c>
      <c r="L307" s="88"/>
      <c r="M307" s="89"/>
      <c r="N307" s="69" t="s">
        <v>8</v>
      </c>
      <c r="O307" s="70"/>
      <c r="P307" s="37"/>
    </row>
    <row r="308" spans="1:16" ht="15.7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71"/>
      <c r="O308" s="72"/>
      <c r="P308" s="37"/>
    </row>
    <row r="309" spans="1:16" ht="15.75" thickBot="1">
      <c r="A309" s="7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7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7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7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7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73">
        <v>20</v>
      </c>
      <c r="B324" s="78" t="s">
        <v>1</v>
      </c>
      <c r="C324" s="79"/>
      <c r="D324" s="80"/>
      <c r="E324" s="81" t="s">
        <v>2</v>
      </c>
      <c r="F324" s="82"/>
      <c r="G324" s="83"/>
      <c r="H324" s="84" t="s">
        <v>3</v>
      </c>
      <c r="I324" s="85"/>
      <c r="J324" s="86"/>
      <c r="K324" s="87" t="s">
        <v>4</v>
      </c>
      <c r="L324" s="88"/>
      <c r="M324" s="89"/>
      <c r="N324" s="69" t="s">
        <v>8</v>
      </c>
      <c r="O324" s="70"/>
      <c r="P324" s="37"/>
    </row>
    <row r="325" spans="1:16" ht="15.7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71"/>
      <c r="O325" s="72"/>
      <c r="P325" s="37"/>
    </row>
    <row r="326" spans="1:16" ht="15.75" thickBot="1">
      <c r="A326" s="7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7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7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7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7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7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7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7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73">
        <v>21</v>
      </c>
      <c r="B341" s="78" t="s">
        <v>1</v>
      </c>
      <c r="C341" s="79"/>
      <c r="D341" s="80"/>
      <c r="E341" s="81" t="s">
        <v>2</v>
      </c>
      <c r="F341" s="82"/>
      <c r="G341" s="83"/>
      <c r="H341" s="84" t="s">
        <v>3</v>
      </c>
      <c r="I341" s="85"/>
      <c r="J341" s="86"/>
      <c r="K341" s="87" t="s">
        <v>4</v>
      </c>
      <c r="L341" s="88"/>
      <c r="M341" s="89"/>
      <c r="N341" s="69" t="s">
        <v>8</v>
      </c>
      <c r="O341" s="70"/>
      <c r="P341" s="37"/>
    </row>
    <row r="342" spans="1:16" ht="15.7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71"/>
      <c r="O342" s="72"/>
      <c r="P342" s="37"/>
    </row>
    <row r="343" spans="1:16" ht="16.5" customHeight="1" thickBot="1">
      <c r="A343" s="7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7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7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7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7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7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73">
        <v>22</v>
      </c>
      <c r="B358" s="78" t="s">
        <v>1</v>
      </c>
      <c r="C358" s="79"/>
      <c r="D358" s="80"/>
      <c r="E358" s="81" t="s">
        <v>2</v>
      </c>
      <c r="F358" s="82"/>
      <c r="G358" s="83"/>
      <c r="H358" s="84" t="s">
        <v>3</v>
      </c>
      <c r="I358" s="85"/>
      <c r="J358" s="86"/>
      <c r="K358" s="87" t="s">
        <v>4</v>
      </c>
      <c r="L358" s="88"/>
      <c r="M358" s="89"/>
      <c r="N358" s="69" t="s">
        <v>8</v>
      </c>
      <c r="O358" s="70"/>
      <c r="P358" s="37"/>
    </row>
    <row r="359" spans="1:16" ht="15.7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71"/>
      <c r="O359" s="72"/>
      <c r="P359" s="37"/>
    </row>
    <row r="360" spans="1:16" ht="15.75" thickBot="1">
      <c r="A360" s="7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7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7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7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7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7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7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73">
        <v>23</v>
      </c>
      <c r="B375" s="78" t="s">
        <v>1</v>
      </c>
      <c r="C375" s="79"/>
      <c r="D375" s="80"/>
      <c r="E375" s="81" t="s">
        <v>2</v>
      </c>
      <c r="F375" s="82"/>
      <c r="G375" s="83"/>
      <c r="H375" s="84" t="s">
        <v>3</v>
      </c>
      <c r="I375" s="85"/>
      <c r="J375" s="86"/>
      <c r="K375" s="87" t="s">
        <v>4</v>
      </c>
      <c r="L375" s="88"/>
      <c r="M375" s="89"/>
      <c r="N375" s="69" t="s">
        <v>8</v>
      </c>
      <c r="O375" s="70"/>
      <c r="P375" s="37"/>
    </row>
    <row r="376" spans="1:16" ht="15.7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71"/>
      <c r="O376" s="72"/>
      <c r="P376" s="37"/>
    </row>
    <row r="377" spans="1:16" ht="15.75" thickBot="1">
      <c r="A377" s="7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7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7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7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7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73">
        <v>24</v>
      </c>
      <c r="B392" s="78" t="s">
        <v>1</v>
      </c>
      <c r="C392" s="79"/>
      <c r="D392" s="80"/>
      <c r="E392" s="81" t="s">
        <v>2</v>
      </c>
      <c r="F392" s="82"/>
      <c r="G392" s="83"/>
      <c r="H392" s="84" t="s">
        <v>3</v>
      </c>
      <c r="I392" s="85"/>
      <c r="J392" s="86"/>
      <c r="K392" s="87" t="s">
        <v>4</v>
      </c>
      <c r="L392" s="88"/>
      <c r="M392" s="89"/>
      <c r="N392" s="69" t="s">
        <v>8</v>
      </c>
      <c r="O392" s="70"/>
      <c r="P392" s="37"/>
    </row>
    <row r="393" spans="1:16" ht="15.7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71"/>
      <c r="O393" s="72"/>
      <c r="P393" s="37"/>
    </row>
    <row r="394" spans="1:16" ht="15.75" thickBot="1">
      <c r="A394" s="7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7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7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7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7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7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7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7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7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73">
        <v>25</v>
      </c>
      <c r="B409" s="78" t="s">
        <v>1</v>
      </c>
      <c r="C409" s="79"/>
      <c r="D409" s="80"/>
      <c r="E409" s="81" t="s">
        <v>2</v>
      </c>
      <c r="F409" s="82"/>
      <c r="G409" s="83"/>
      <c r="H409" s="84" t="s">
        <v>3</v>
      </c>
      <c r="I409" s="85"/>
      <c r="J409" s="86"/>
      <c r="K409" s="87" t="s">
        <v>4</v>
      </c>
      <c r="L409" s="88"/>
      <c r="M409" s="89"/>
      <c r="N409" s="69" t="s">
        <v>8</v>
      </c>
      <c r="O409" s="70"/>
      <c r="P409" s="37"/>
    </row>
    <row r="410" spans="1:16" ht="15.7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71"/>
      <c r="O410" s="72"/>
      <c r="P410" s="37"/>
    </row>
    <row r="411" spans="1:16" ht="15.75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7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7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73">
        <v>26</v>
      </c>
      <c r="B426" s="78" t="s">
        <v>1</v>
      </c>
      <c r="C426" s="79"/>
      <c r="D426" s="80"/>
      <c r="E426" s="81" t="s">
        <v>2</v>
      </c>
      <c r="F426" s="82"/>
      <c r="G426" s="83"/>
      <c r="H426" s="84" t="s">
        <v>3</v>
      </c>
      <c r="I426" s="85"/>
      <c r="J426" s="86"/>
      <c r="K426" s="87" t="s">
        <v>4</v>
      </c>
      <c r="L426" s="88"/>
      <c r="M426" s="89"/>
      <c r="N426" s="69" t="s">
        <v>8</v>
      </c>
      <c r="O426" s="70"/>
      <c r="P426" s="37"/>
    </row>
    <row r="427" spans="1:16" ht="15.7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71"/>
      <c r="O427" s="72"/>
      <c r="P427" s="37"/>
    </row>
    <row r="428" spans="1:16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7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7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7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7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7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73">
        <v>27</v>
      </c>
      <c r="B443" s="78" t="s">
        <v>1</v>
      </c>
      <c r="C443" s="79"/>
      <c r="D443" s="80"/>
      <c r="E443" s="81" t="s">
        <v>2</v>
      </c>
      <c r="F443" s="82"/>
      <c r="G443" s="83"/>
      <c r="H443" s="84" t="s">
        <v>3</v>
      </c>
      <c r="I443" s="85"/>
      <c r="J443" s="86"/>
      <c r="K443" s="87" t="s">
        <v>4</v>
      </c>
      <c r="L443" s="88"/>
      <c r="M443" s="89"/>
      <c r="N443" s="69" t="s">
        <v>8</v>
      </c>
      <c r="O443" s="70"/>
      <c r="P443" s="37"/>
    </row>
    <row r="444" spans="1:16" ht="15.7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71"/>
      <c r="O444" s="72"/>
      <c r="P444" s="37"/>
    </row>
    <row r="445" spans="1:16" ht="15.75" thickBot="1">
      <c r="A445" s="7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7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7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7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7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73">
        <v>28</v>
      </c>
      <c r="B460" s="78" t="s">
        <v>1</v>
      </c>
      <c r="C460" s="79"/>
      <c r="D460" s="80"/>
      <c r="E460" s="81" t="s">
        <v>2</v>
      </c>
      <c r="F460" s="82"/>
      <c r="G460" s="83"/>
      <c r="H460" s="84" t="s">
        <v>3</v>
      </c>
      <c r="I460" s="85"/>
      <c r="J460" s="86"/>
      <c r="K460" s="87" t="s">
        <v>4</v>
      </c>
      <c r="L460" s="88"/>
      <c r="M460" s="89"/>
      <c r="N460" s="69" t="s">
        <v>8</v>
      </c>
      <c r="O460" s="70"/>
      <c r="P460" s="37"/>
    </row>
    <row r="461" spans="1:16" ht="15.7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71"/>
      <c r="O461" s="72"/>
      <c r="P461" s="37"/>
    </row>
    <row r="462" spans="1:16" ht="15.75" thickBot="1">
      <c r="A462" s="7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7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7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7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7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7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73">
        <v>29</v>
      </c>
      <c r="B477" s="78" t="s">
        <v>1</v>
      </c>
      <c r="C477" s="79"/>
      <c r="D477" s="80"/>
      <c r="E477" s="81" t="s">
        <v>2</v>
      </c>
      <c r="F477" s="82"/>
      <c r="G477" s="83"/>
      <c r="H477" s="84" t="s">
        <v>3</v>
      </c>
      <c r="I477" s="85"/>
      <c r="J477" s="86"/>
      <c r="K477" s="87" t="s">
        <v>4</v>
      </c>
      <c r="L477" s="88"/>
      <c r="M477" s="89"/>
      <c r="N477" s="69" t="s">
        <v>8</v>
      </c>
      <c r="O477" s="70"/>
      <c r="P477" s="37"/>
    </row>
    <row r="478" spans="1:16" ht="15.7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71"/>
      <c r="O478" s="72"/>
      <c r="P478" s="37"/>
    </row>
    <row r="479" spans="1:16" ht="15.75" thickBot="1">
      <c r="A479" s="7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7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7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7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7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7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7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7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73">
        <v>30</v>
      </c>
      <c r="B494" s="78" t="s">
        <v>1</v>
      </c>
      <c r="C494" s="79"/>
      <c r="D494" s="80"/>
      <c r="E494" s="81" t="s">
        <v>2</v>
      </c>
      <c r="F494" s="82"/>
      <c r="G494" s="83"/>
      <c r="H494" s="84" t="s">
        <v>3</v>
      </c>
      <c r="I494" s="85"/>
      <c r="J494" s="86"/>
      <c r="K494" s="87" t="s">
        <v>4</v>
      </c>
      <c r="L494" s="88"/>
      <c r="M494" s="89"/>
      <c r="N494" s="69" t="s">
        <v>8</v>
      </c>
      <c r="O494" s="70"/>
      <c r="P494" s="37"/>
    </row>
    <row r="495" spans="1:16" ht="15.7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71"/>
      <c r="O495" s="72"/>
      <c r="P495" s="37"/>
    </row>
    <row r="496" spans="1:16" ht="15.75" thickBot="1">
      <c r="A496" s="7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7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7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7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7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7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7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7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73">
        <v>31</v>
      </c>
      <c r="B511" s="78" t="s">
        <v>1</v>
      </c>
      <c r="C511" s="79"/>
      <c r="D511" s="80"/>
      <c r="E511" s="81" t="s">
        <v>2</v>
      </c>
      <c r="F511" s="82"/>
      <c r="G511" s="83"/>
      <c r="H511" s="84" t="s">
        <v>3</v>
      </c>
      <c r="I511" s="85"/>
      <c r="J511" s="86"/>
      <c r="K511" s="87" t="s">
        <v>4</v>
      </c>
      <c r="L511" s="88"/>
      <c r="M511" s="89"/>
      <c r="N511" s="69" t="s">
        <v>8</v>
      </c>
      <c r="O511" s="70"/>
      <c r="P511" s="37"/>
    </row>
    <row r="512" spans="1:16" ht="15.7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71"/>
      <c r="O512" s="72"/>
      <c r="P512" s="37"/>
    </row>
    <row r="513" spans="1:16" ht="15.75" thickBot="1">
      <c r="A513" s="7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7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7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7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7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2"/>
      <c r="B528" s="57" t="s">
        <v>1</v>
      </c>
      <c r="C528" s="58"/>
      <c r="D528" s="59"/>
      <c r="E528" s="60" t="s">
        <v>2</v>
      </c>
      <c r="F528" s="61"/>
      <c r="G528" s="62"/>
      <c r="H528" s="63" t="s">
        <v>3</v>
      </c>
      <c r="I528" s="64"/>
      <c r="J528" s="65"/>
      <c r="K528" s="66" t="s">
        <v>4</v>
      </c>
      <c r="L528" s="67"/>
      <c r="M528" s="68"/>
      <c r="N528" s="10"/>
      <c r="O528" s="10"/>
      <c r="P528" s="37"/>
    </row>
    <row r="529" spans="1:16" ht="16.5" thickTop="1" thickBot="1">
      <c r="A529" s="93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37"/>
    </row>
    <row r="530" spans="1:16" ht="16.5" thickTop="1" thickBot="1">
      <c r="A530" s="9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3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37"/>
    </row>
    <row r="536" spans="1:16" ht="15.75" thickBot="1">
      <c r="A536" s="9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7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7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7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7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7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7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7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7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7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7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7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7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7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7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7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7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7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7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7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7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7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7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7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7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7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7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7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7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7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7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7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7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7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7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7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73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7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7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7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73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73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73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73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7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7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73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73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73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73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73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73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73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73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73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73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73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73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73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73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73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73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73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73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73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73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73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73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73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73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73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73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7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7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73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73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73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73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73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73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73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73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73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73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73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73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73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73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73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73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73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73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7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73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7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73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73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73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73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73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73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73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73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73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73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73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73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73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73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73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73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73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73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73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73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73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73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73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7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7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73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73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73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73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73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73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73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73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73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73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73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73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73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73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73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73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73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73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73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73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73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73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73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73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73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73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73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73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73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73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73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73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73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73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73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73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73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73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73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73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73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73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73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73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7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73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73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73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73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73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73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73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73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73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73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73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73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73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73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73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73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73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73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73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73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73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73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73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73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73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73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73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73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73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73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73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73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73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73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73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73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73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73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73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opLeftCell="A522" zoomScale="80" zoomScaleNormal="8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73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73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73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73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73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73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73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73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73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73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73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73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9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9" ht="15.75" thickBot="1">
      <c r="A54" s="73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73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73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73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73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73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73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73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73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73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73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73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73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73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73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3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73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73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73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73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73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73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73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73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73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3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73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73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73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73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73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73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3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3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19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19" ht="15.75" thickBot="1">
      <c r="A175" s="73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73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73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73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73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>
      <c r="A193" s="73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>
      <c r="A194" s="73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>
      <c r="A195" s="73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>
      <c r="A196" s="73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>
      <c r="A204" s="73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73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20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73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73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73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73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73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73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73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73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73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73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73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73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73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73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73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73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73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>
      <c r="A297" s="73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73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73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73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73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73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73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73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73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73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73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73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73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73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73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73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73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73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73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73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73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73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73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73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73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73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73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73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73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73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73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73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73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20" ht="15.75" thickBot="1">
      <c r="A433" s="73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>
      <c r="A434" s="73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>
      <c r="A435" s="73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>
      <c r="A436" s="73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>
      <c r="A437" s="73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>
      <c r="A438" s="73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20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20" ht="15.75" thickBot="1">
      <c r="A450" s="73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>
      <c r="A451" s="73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>
      <c r="A452" s="73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>
      <c r="A453" s="73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73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73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20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20" ht="15.75" thickBot="1">
      <c r="A467" s="73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>
      <c r="A468" s="73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>
      <c r="A469" s="73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>
      <c r="A470" s="73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>
      <c r="A471" s="73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73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73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>
      <c r="A485" s="73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>
      <c r="A486" s="73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>
      <c r="A487" s="73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>
      <c r="A488" s="73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>
      <c r="A489" s="73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>
        <v>965</v>
      </c>
      <c r="N518" s="2"/>
      <c r="O518" s="3">
        <f>SUM(D518,G518,J518,M518)</f>
        <v>965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>
        <v>40</v>
      </c>
      <c r="N519" s="2"/>
      <c r="O519" s="3">
        <f t="shared" ref="O519:O529" si="30">SUM(D519,G519,J519,M519)</f>
        <v>40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40</v>
      </c>
      <c r="N521" s="2"/>
      <c r="O521" s="3">
        <f t="shared" si="30"/>
        <v>40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80</v>
      </c>
      <c r="N522" s="2"/>
      <c r="O522" s="3">
        <f t="shared" si="30"/>
        <v>80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40</v>
      </c>
      <c r="N523" s="2"/>
      <c r="O523" s="3">
        <f t="shared" si="30"/>
        <v>40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40</v>
      </c>
      <c r="N524" s="2"/>
      <c r="O524" s="3">
        <f t="shared" si="30"/>
        <v>40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1205</v>
      </c>
      <c r="N530" s="4" t="s">
        <v>8</v>
      </c>
      <c r="O530" s="3">
        <f>SUM(O518:O529)</f>
        <v>1205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602.5</v>
      </c>
      <c r="N531" s="14" t="s">
        <v>16</v>
      </c>
      <c r="O531" s="15">
        <f>O530/2</f>
        <v>602.5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4214</v>
      </c>
      <c r="N538" s="11" t="s">
        <v>8</v>
      </c>
      <c r="O538" s="12">
        <f>SUM(D538,G538,J538,M538)</f>
        <v>10586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2107</v>
      </c>
      <c r="N539" s="11" t="s">
        <v>16</v>
      </c>
      <c r="O539" s="12">
        <f>SUM(D539,G539,J539,M539,)</f>
        <v>5293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8074</v>
      </c>
      <c r="N541" s="11" t="s">
        <v>8</v>
      </c>
      <c r="O541" s="12">
        <f>SUM(O535,O538)</f>
        <v>21191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4037</v>
      </c>
      <c r="N542" s="11" t="s">
        <v>16</v>
      </c>
      <c r="O542" s="12">
        <f>SUM(O536,O539)</f>
        <v>10595.5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abSelected="1" topLeftCell="B518" zoomScale="80" zoomScaleNormal="80" workbookViewId="0">
      <selection activeCell="Q379" sqref="Q379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 t="s">
        <v>42</v>
      </c>
      <c r="F20" s="2" t="s">
        <v>14</v>
      </c>
      <c r="G20" s="3">
        <v>20</v>
      </c>
      <c r="H20" s="2" t="s">
        <v>9</v>
      </c>
      <c r="I20" s="2" t="s">
        <v>10</v>
      </c>
      <c r="J20" s="3">
        <v>40</v>
      </c>
      <c r="K20" s="2" t="s">
        <v>9</v>
      </c>
      <c r="L20" s="2" t="s">
        <v>12</v>
      </c>
      <c r="M20" s="3">
        <v>40</v>
      </c>
      <c r="N20" s="2"/>
      <c r="O20" s="3">
        <f>SUM(D20,G20,J20,M20)</f>
        <v>100</v>
      </c>
      <c r="P20" s="37"/>
    </row>
    <row r="21" spans="1:19" ht="15.75" thickBot="1">
      <c r="A21" s="73"/>
      <c r="B21" s="2"/>
      <c r="C21" s="2"/>
      <c r="D21" s="3"/>
      <c r="E21" s="2" t="s">
        <v>9</v>
      </c>
      <c r="F21" s="2" t="s">
        <v>10</v>
      </c>
      <c r="G21" s="3">
        <v>40</v>
      </c>
      <c r="H21" s="2" t="s">
        <v>9</v>
      </c>
      <c r="I21" s="2" t="s">
        <v>10</v>
      </c>
      <c r="J21" s="2">
        <v>40</v>
      </c>
      <c r="K21" s="2" t="s">
        <v>29</v>
      </c>
      <c r="L21" s="2" t="s">
        <v>12</v>
      </c>
      <c r="M21" s="3">
        <v>60</v>
      </c>
      <c r="N21" s="2"/>
      <c r="O21" s="3">
        <f t="shared" ref="O21:O31" si="1">SUM(D21,G21,J21,M21)</f>
        <v>140</v>
      </c>
      <c r="P21" s="37"/>
    </row>
    <row r="22" spans="1:19" ht="15.75" thickBot="1">
      <c r="A22" s="73"/>
      <c r="B22" s="2"/>
      <c r="C22" s="2"/>
      <c r="D22" s="2"/>
      <c r="E22" s="2" t="s">
        <v>9</v>
      </c>
      <c r="F22" s="2" t="s">
        <v>10</v>
      </c>
      <c r="G22" s="3">
        <v>40</v>
      </c>
      <c r="H22" s="2" t="s">
        <v>69</v>
      </c>
      <c r="I22" s="2" t="s">
        <v>39</v>
      </c>
      <c r="J22" s="2">
        <v>60</v>
      </c>
      <c r="K22" s="2" t="s">
        <v>9</v>
      </c>
      <c r="L22" s="2" t="s">
        <v>10</v>
      </c>
      <c r="M22" s="2">
        <v>40</v>
      </c>
      <c r="N22" s="2"/>
      <c r="O22" s="3">
        <f t="shared" si="1"/>
        <v>140</v>
      </c>
      <c r="P22" s="37"/>
    </row>
    <row r="23" spans="1:19" ht="15.75" thickBot="1">
      <c r="A23" s="73"/>
      <c r="B23" s="2"/>
      <c r="C23" s="2"/>
      <c r="D23" s="2"/>
      <c r="E23" s="2" t="s">
        <v>36</v>
      </c>
      <c r="F23" s="2" t="s">
        <v>10</v>
      </c>
      <c r="G23" s="2">
        <v>40</v>
      </c>
      <c r="H23" s="2"/>
      <c r="I23" s="2"/>
      <c r="J23" s="2"/>
      <c r="K23" s="2" t="s">
        <v>9</v>
      </c>
      <c r="L23" s="2" t="s">
        <v>10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 t="s">
        <v>21</v>
      </c>
      <c r="F24" s="2" t="s">
        <v>10</v>
      </c>
      <c r="G24" s="2">
        <v>80</v>
      </c>
      <c r="H24" s="2"/>
      <c r="I24" s="2"/>
      <c r="J24" s="2"/>
      <c r="K24" s="2"/>
      <c r="L24" s="2"/>
      <c r="M24" s="2"/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 t="s">
        <v>174</v>
      </c>
      <c r="F25" s="2" t="s">
        <v>10</v>
      </c>
      <c r="G25" s="2">
        <v>70</v>
      </c>
      <c r="H25" s="2"/>
      <c r="I25" s="2"/>
      <c r="J25" s="2"/>
      <c r="K25" s="2"/>
      <c r="L25" s="2"/>
      <c r="M25" s="2"/>
      <c r="N25" s="2"/>
      <c r="O25" s="3">
        <f t="shared" si="1"/>
        <v>70</v>
      </c>
      <c r="P25" s="37"/>
    </row>
    <row r="26" spans="1:19" ht="15.75" thickBot="1">
      <c r="A26" s="73"/>
      <c r="B26" s="2"/>
      <c r="C26" s="2"/>
      <c r="D26" s="2"/>
      <c r="E26" s="2" t="s">
        <v>9</v>
      </c>
      <c r="F26" s="2" t="s">
        <v>12</v>
      </c>
      <c r="G26" s="2">
        <v>40</v>
      </c>
      <c r="H26" s="2"/>
      <c r="I26" s="2"/>
      <c r="J26" s="2"/>
      <c r="K26" s="2"/>
      <c r="L26" s="2"/>
      <c r="M26" s="2"/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 t="s">
        <v>9</v>
      </c>
      <c r="F27" s="2" t="s">
        <v>10</v>
      </c>
      <c r="G27" s="2">
        <v>40</v>
      </c>
      <c r="H27" s="2"/>
      <c r="I27" s="2"/>
      <c r="J27" s="2"/>
      <c r="K27" s="2"/>
      <c r="L27" s="2"/>
      <c r="M27" s="2"/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 t="s">
        <v>9</v>
      </c>
      <c r="F28" s="2" t="s">
        <v>12</v>
      </c>
      <c r="G28" s="2">
        <v>40</v>
      </c>
      <c r="H28" s="2"/>
      <c r="I28" s="2"/>
      <c r="J28" s="2"/>
      <c r="K28" s="2"/>
      <c r="L28" s="2"/>
      <c r="M28" s="2"/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410</v>
      </c>
      <c r="H32" s="4" t="s">
        <v>8</v>
      </c>
      <c r="I32" s="4" t="s">
        <v>15</v>
      </c>
      <c r="J32" s="3">
        <f>SUM(J20:J31)</f>
        <v>140</v>
      </c>
      <c r="K32" s="4" t="s">
        <v>8</v>
      </c>
      <c r="L32" s="4" t="s">
        <v>15</v>
      </c>
      <c r="M32" s="3">
        <f>SUM(M20:M31)</f>
        <v>180</v>
      </c>
      <c r="N32" s="4" t="s">
        <v>8</v>
      </c>
      <c r="O32" s="3">
        <f>SUM(O20:O31)</f>
        <v>730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205</v>
      </c>
      <c r="H33" s="14" t="s">
        <v>16</v>
      </c>
      <c r="I33" s="14" t="s">
        <v>15</v>
      </c>
      <c r="J33" s="15">
        <f>J32/2</f>
        <v>70</v>
      </c>
      <c r="K33" s="14" t="s">
        <v>16</v>
      </c>
      <c r="L33" s="14" t="s">
        <v>15</v>
      </c>
      <c r="M33" s="15">
        <f>M32/2</f>
        <v>90</v>
      </c>
      <c r="N33" s="14" t="s">
        <v>16</v>
      </c>
      <c r="O33" s="15">
        <f>O32/2</f>
        <v>365</v>
      </c>
      <c r="P33" s="48">
        <f>SUM(G20,J22,)</f>
        <v>80</v>
      </c>
      <c r="Q33" s="23">
        <f>SUM(G22,G21,G23,G24,G25,G27,J20,J21,M22,M23)</f>
        <v>470</v>
      </c>
      <c r="R33" s="23">
        <f>SUM(G26,G28,M20,M21)</f>
        <v>180</v>
      </c>
      <c r="S33" s="23"/>
      <c r="T33">
        <f>SUM(P33,Q33,R33)</f>
        <v>730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 t="s">
        <v>9</v>
      </c>
      <c r="C37" s="2" t="s">
        <v>12</v>
      </c>
      <c r="D37" s="3">
        <v>35</v>
      </c>
      <c r="E37" s="2"/>
      <c r="F37" s="2"/>
      <c r="G37" s="3"/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115</v>
      </c>
      <c r="P37" s="37"/>
    </row>
    <row r="38" spans="1:20" ht="15.75" thickBot="1">
      <c r="A38" s="73"/>
      <c r="B38" s="2" t="s">
        <v>9</v>
      </c>
      <c r="C38" s="2" t="s">
        <v>10</v>
      </c>
      <c r="D38" s="3">
        <v>40</v>
      </c>
      <c r="E38" s="2"/>
      <c r="F38" s="2"/>
      <c r="G38" s="3"/>
      <c r="H38" s="2" t="s">
        <v>79</v>
      </c>
      <c r="I38" s="2" t="s">
        <v>33</v>
      </c>
      <c r="J38" s="2">
        <v>80</v>
      </c>
      <c r="K38" s="2" t="s">
        <v>9</v>
      </c>
      <c r="L38" s="2" t="s">
        <v>10</v>
      </c>
      <c r="M38" s="3">
        <v>40</v>
      </c>
      <c r="N38" s="2"/>
      <c r="O38" s="3">
        <f t="shared" ref="O38:O48" si="2">SUM(D38,G38,J38,M38)</f>
        <v>160</v>
      </c>
      <c r="P38" s="37"/>
    </row>
    <row r="39" spans="1:20" ht="15.75" thickBot="1">
      <c r="A39" s="73"/>
      <c r="B39" s="2" t="s">
        <v>9</v>
      </c>
      <c r="C39" s="2" t="s">
        <v>12</v>
      </c>
      <c r="D39" s="2">
        <v>40</v>
      </c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20" ht="15.75" thickBot="1">
      <c r="A40" s="73"/>
      <c r="B40" s="2" t="s">
        <v>9</v>
      </c>
      <c r="C40" s="2" t="s">
        <v>17</v>
      </c>
      <c r="D40" s="2">
        <v>40</v>
      </c>
      <c r="E40" s="2"/>
      <c r="F40" s="2"/>
      <c r="G40" s="2"/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20" ht="15.75" thickBot="1">
      <c r="A41" s="73"/>
      <c r="B41" s="2" t="s">
        <v>9</v>
      </c>
      <c r="C41" s="2" t="s">
        <v>10</v>
      </c>
      <c r="D41" s="2">
        <v>40</v>
      </c>
      <c r="E41" s="2"/>
      <c r="F41" s="2"/>
      <c r="G41" s="2"/>
      <c r="H41" s="2"/>
      <c r="I41" s="2"/>
      <c r="J41" s="2"/>
      <c r="K41" s="2" t="s">
        <v>9</v>
      </c>
      <c r="L41" s="2" t="s">
        <v>10</v>
      </c>
      <c r="M41" s="2">
        <v>40</v>
      </c>
      <c r="N41" s="2"/>
      <c r="O41" s="3">
        <f t="shared" si="2"/>
        <v>80</v>
      </c>
      <c r="P41" s="37"/>
    </row>
    <row r="42" spans="1:20" ht="15.75" thickBot="1">
      <c r="A42" s="73"/>
      <c r="B42" s="2" t="s">
        <v>32</v>
      </c>
      <c r="C42" s="2" t="s">
        <v>14</v>
      </c>
      <c r="D42" s="2">
        <v>75</v>
      </c>
      <c r="E42" s="2"/>
      <c r="F42" s="2"/>
      <c r="G42" s="2"/>
      <c r="H42" s="2"/>
      <c r="I42" s="2"/>
      <c r="J42" s="2"/>
      <c r="K42" s="2" t="s">
        <v>9</v>
      </c>
      <c r="L42" s="2" t="s">
        <v>10</v>
      </c>
      <c r="M42" s="2">
        <v>35</v>
      </c>
      <c r="N42" s="2"/>
      <c r="O42" s="3">
        <f t="shared" si="2"/>
        <v>110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10</v>
      </c>
      <c r="M43" s="2">
        <v>40</v>
      </c>
      <c r="N43" s="2"/>
      <c r="O43" s="3">
        <f t="shared" si="2"/>
        <v>40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21</v>
      </c>
      <c r="L44" s="2" t="s">
        <v>10</v>
      </c>
      <c r="M44" s="2">
        <v>80</v>
      </c>
      <c r="N44" s="2"/>
      <c r="O44" s="3">
        <f t="shared" si="2"/>
        <v>80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12</v>
      </c>
      <c r="M45" s="2">
        <v>40</v>
      </c>
      <c r="N45" s="2"/>
      <c r="O45" s="3">
        <f t="shared" si="2"/>
        <v>40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14</v>
      </c>
      <c r="M46" s="2">
        <v>35</v>
      </c>
      <c r="N46" s="2"/>
      <c r="O46" s="3">
        <f t="shared" si="2"/>
        <v>35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20" ht="15.75" thickBot="1">
      <c r="A49" s="73"/>
      <c r="B49" s="4" t="s">
        <v>8</v>
      </c>
      <c r="C49" s="4" t="s">
        <v>15</v>
      </c>
      <c r="D49" s="3">
        <f>SUM(D37:D48)</f>
        <v>270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430</v>
      </c>
      <c r="N49" s="4" t="s">
        <v>8</v>
      </c>
      <c r="O49" s="3">
        <f>SUM(O37:O48)</f>
        <v>820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20">
      <c r="A50" s="73"/>
      <c r="B50" s="14" t="s">
        <v>16</v>
      </c>
      <c r="C50" s="14" t="s">
        <v>15</v>
      </c>
      <c r="D50" s="15">
        <f>D49/2</f>
        <v>135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215</v>
      </c>
      <c r="N50" s="14" t="s">
        <v>16</v>
      </c>
      <c r="O50" s="15">
        <f>O49/2</f>
        <v>410</v>
      </c>
      <c r="P50" s="48">
        <f>SUM(D42,M46)</f>
        <v>110</v>
      </c>
      <c r="Q50" s="23">
        <f>SUM(D38,D41,J37,J38,M37,M38,M39,M40,M41,M42,M43,M44)</f>
        <v>555</v>
      </c>
      <c r="R50" s="23">
        <f>SUM(D37,D39,M45)</f>
        <v>115</v>
      </c>
      <c r="S50" s="23">
        <f>SUM(D40)</f>
        <v>40</v>
      </c>
      <c r="T50">
        <f>SUM(P50,Q50,R50,S50)</f>
        <v>820</v>
      </c>
    </row>
    <row r="51" spans="1:20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20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20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20" ht="15.75" thickBot="1">
      <c r="A54" s="73"/>
      <c r="B54" s="2" t="s">
        <v>9</v>
      </c>
      <c r="C54" s="2" t="s">
        <v>14</v>
      </c>
      <c r="D54" s="3">
        <v>40</v>
      </c>
      <c r="E54" s="2" t="s">
        <v>28</v>
      </c>
      <c r="F54" s="2" t="s">
        <v>39</v>
      </c>
      <c r="G54" s="3">
        <v>35</v>
      </c>
      <c r="H54" s="2" t="s">
        <v>28</v>
      </c>
      <c r="I54" s="2" t="s">
        <v>39</v>
      </c>
      <c r="J54" s="3">
        <v>35</v>
      </c>
      <c r="K54" s="2"/>
      <c r="L54" s="2"/>
      <c r="M54" s="3"/>
      <c r="N54" s="2"/>
      <c r="O54" s="3">
        <f>SUM(D54,G54,J54,M54)</f>
        <v>110</v>
      </c>
      <c r="P54" s="37"/>
    </row>
    <row r="55" spans="1:20" ht="15.75" thickBot="1">
      <c r="A55" s="73"/>
      <c r="B55" s="2" t="s">
        <v>9</v>
      </c>
      <c r="C55" s="2" t="s">
        <v>10</v>
      </c>
      <c r="D55" s="3">
        <v>40</v>
      </c>
      <c r="E55" s="2" t="s">
        <v>13</v>
      </c>
      <c r="F55" s="2" t="s">
        <v>10</v>
      </c>
      <c r="G55" s="3">
        <v>40</v>
      </c>
      <c r="H55" s="2" t="s">
        <v>28</v>
      </c>
      <c r="I55" s="2" t="s">
        <v>39</v>
      </c>
      <c r="J55" s="2">
        <v>40</v>
      </c>
      <c r="K55" s="2"/>
      <c r="L55" s="2"/>
      <c r="M55" s="3"/>
      <c r="N55" s="2"/>
      <c r="O55" s="3">
        <f t="shared" ref="O55:O65" si="3">SUM(D55,G55,J55,M55)</f>
        <v>120</v>
      </c>
      <c r="P55" s="37"/>
    </row>
    <row r="56" spans="1:20" ht="15.75" thickBot="1">
      <c r="A56" s="73"/>
      <c r="B56" s="2" t="s">
        <v>9</v>
      </c>
      <c r="C56" s="2" t="s">
        <v>14</v>
      </c>
      <c r="D56" s="2">
        <v>40</v>
      </c>
      <c r="E56" s="2" t="s">
        <v>28</v>
      </c>
      <c r="F56" s="2" t="s">
        <v>12</v>
      </c>
      <c r="G56" s="3">
        <v>40</v>
      </c>
      <c r="H56" s="2" t="s">
        <v>28</v>
      </c>
      <c r="I56" s="2" t="s">
        <v>33</v>
      </c>
      <c r="J56" s="2">
        <v>40</v>
      </c>
      <c r="K56" s="2"/>
      <c r="L56" s="2"/>
      <c r="M56" s="2"/>
      <c r="N56" s="2"/>
      <c r="O56" s="3">
        <f t="shared" si="3"/>
        <v>120</v>
      </c>
      <c r="P56" s="37"/>
    </row>
    <row r="57" spans="1:20" ht="15.75" thickBot="1">
      <c r="A57" s="73"/>
      <c r="B57" s="2" t="s">
        <v>28</v>
      </c>
      <c r="C57" s="2" t="s">
        <v>33</v>
      </c>
      <c r="D57" s="2">
        <v>40</v>
      </c>
      <c r="E57" s="2" t="s">
        <v>189</v>
      </c>
      <c r="F57" s="2" t="s">
        <v>10</v>
      </c>
      <c r="G57" s="2">
        <v>40</v>
      </c>
      <c r="H57" s="2" t="s">
        <v>28</v>
      </c>
      <c r="I57" s="2" t="s">
        <v>12</v>
      </c>
      <c r="J57" s="2">
        <v>40</v>
      </c>
      <c r="K57" s="2"/>
      <c r="L57" s="2"/>
      <c r="M57" s="2"/>
      <c r="N57" s="2"/>
      <c r="O57" s="3">
        <f t="shared" si="3"/>
        <v>120</v>
      </c>
      <c r="P57" s="37"/>
    </row>
    <row r="58" spans="1:20" ht="15.75" thickBot="1">
      <c r="A58" s="73"/>
      <c r="B58" s="2" t="s">
        <v>9</v>
      </c>
      <c r="C58" s="2" t="s">
        <v>10</v>
      </c>
      <c r="D58" s="2">
        <v>40</v>
      </c>
      <c r="E58" s="2"/>
      <c r="F58" s="2"/>
      <c r="G58" s="2"/>
      <c r="H58" s="2" t="s">
        <v>28</v>
      </c>
      <c r="I58" s="2" t="s">
        <v>33</v>
      </c>
      <c r="J58" s="2">
        <v>40</v>
      </c>
      <c r="K58" s="2"/>
      <c r="L58" s="2"/>
      <c r="M58" s="2"/>
      <c r="N58" s="2"/>
      <c r="O58" s="3">
        <f t="shared" si="3"/>
        <v>80</v>
      </c>
      <c r="P58" s="37"/>
    </row>
    <row r="59" spans="1:20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20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20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20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20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20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200</v>
      </c>
      <c r="E66" s="4" t="s">
        <v>8</v>
      </c>
      <c r="F66" s="4" t="s">
        <v>15</v>
      </c>
      <c r="G66" s="3">
        <f>SUM(G54:G65)</f>
        <v>155</v>
      </c>
      <c r="H66" s="4" t="s">
        <v>8</v>
      </c>
      <c r="I66" s="4" t="s">
        <v>15</v>
      </c>
      <c r="J66" s="3">
        <f>SUM(J54:J65)</f>
        <v>195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550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100</v>
      </c>
      <c r="E67" s="14" t="s">
        <v>16</v>
      </c>
      <c r="F67" s="14" t="s">
        <v>15</v>
      </c>
      <c r="G67" s="15">
        <f>G66/2</f>
        <v>77.5</v>
      </c>
      <c r="H67" s="14" t="s">
        <v>16</v>
      </c>
      <c r="I67" s="14" t="s">
        <v>15</v>
      </c>
      <c r="J67" s="15">
        <f>J66/2</f>
        <v>97.5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275</v>
      </c>
      <c r="P67" s="48">
        <f>SUM(D54,D56,G54,J54,J55)</f>
        <v>190</v>
      </c>
      <c r="Q67" s="23">
        <f>SUM(D55,D57,D58,G55,G57,J56,J58)</f>
        <v>280</v>
      </c>
      <c r="R67" s="23">
        <f>SUM(G56,J57)</f>
        <v>80</v>
      </c>
      <c r="S67" s="23"/>
      <c r="T67">
        <f>SUM(P67,Q67,R67,S67)</f>
        <v>550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32</v>
      </c>
      <c r="C71" s="2" t="s">
        <v>10</v>
      </c>
      <c r="D71" s="3">
        <v>80</v>
      </c>
      <c r="E71" s="2" t="s">
        <v>67</v>
      </c>
      <c r="F71" s="2" t="s">
        <v>52</v>
      </c>
      <c r="G71" s="3">
        <v>80</v>
      </c>
      <c r="H71" s="2"/>
      <c r="I71" s="2"/>
      <c r="J71" s="3"/>
      <c r="K71" s="2" t="s">
        <v>9</v>
      </c>
      <c r="L71" s="2" t="s">
        <v>10</v>
      </c>
      <c r="M71" s="3">
        <v>40</v>
      </c>
      <c r="N71" s="2"/>
      <c r="O71" s="3">
        <f>SUM(D71,G71,J71,M71)</f>
        <v>200</v>
      </c>
      <c r="P71" s="37"/>
    </row>
    <row r="72" spans="1:20" ht="15.75" thickBot="1">
      <c r="A72" s="73"/>
      <c r="B72" s="2" t="s">
        <v>9</v>
      </c>
      <c r="C72" s="2" t="s">
        <v>14</v>
      </c>
      <c r="D72" s="3">
        <v>35</v>
      </c>
      <c r="E72" s="2" t="s">
        <v>9</v>
      </c>
      <c r="F72" s="2" t="s">
        <v>10</v>
      </c>
      <c r="G72" s="3">
        <v>40</v>
      </c>
      <c r="H72" s="2"/>
      <c r="I72" s="2"/>
      <c r="J72" s="2"/>
      <c r="K72" s="2" t="s">
        <v>116</v>
      </c>
      <c r="L72" s="2" t="s">
        <v>14</v>
      </c>
      <c r="M72" s="3">
        <v>90</v>
      </c>
      <c r="N72" s="2"/>
      <c r="O72" s="3">
        <f t="shared" ref="O72:O82" si="4">SUM(D72,G72,J72,M72)</f>
        <v>165</v>
      </c>
      <c r="P72" s="37"/>
    </row>
    <row r="73" spans="1:20" ht="15.75" thickBot="1">
      <c r="A73" s="73"/>
      <c r="B73" s="2" t="s">
        <v>13</v>
      </c>
      <c r="C73" s="2" t="s">
        <v>12</v>
      </c>
      <c r="D73" s="2">
        <v>40</v>
      </c>
      <c r="E73" s="2" t="s">
        <v>9</v>
      </c>
      <c r="F73" s="2" t="s">
        <v>10</v>
      </c>
      <c r="G73" s="3">
        <v>35</v>
      </c>
      <c r="H73" s="2"/>
      <c r="I73" s="2"/>
      <c r="J73" s="2"/>
      <c r="K73" s="2" t="s">
        <v>13</v>
      </c>
      <c r="L73" s="2" t="s">
        <v>12</v>
      </c>
      <c r="M73" s="2">
        <v>40</v>
      </c>
      <c r="N73" s="2"/>
      <c r="O73" s="3">
        <f t="shared" si="4"/>
        <v>115</v>
      </c>
      <c r="P73" s="37"/>
    </row>
    <row r="74" spans="1:20" ht="15.75" thickBot="1">
      <c r="A74" s="73"/>
      <c r="B74" s="2" t="s">
        <v>9</v>
      </c>
      <c r="C74" s="2" t="s">
        <v>12</v>
      </c>
      <c r="D74" s="2">
        <v>40</v>
      </c>
      <c r="E74" s="2" t="s">
        <v>9</v>
      </c>
      <c r="F74" s="2" t="s">
        <v>14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120</v>
      </c>
      <c r="P74" s="37"/>
    </row>
    <row r="75" spans="1:20" ht="15.75" thickBot="1">
      <c r="A75" s="73"/>
      <c r="B75" s="2" t="s">
        <v>9</v>
      </c>
      <c r="C75" s="2" t="s">
        <v>10</v>
      </c>
      <c r="D75" s="2">
        <v>40</v>
      </c>
      <c r="E75" s="2" t="s">
        <v>9</v>
      </c>
      <c r="F75" s="2" t="s">
        <v>14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120</v>
      </c>
      <c r="P75" s="37"/>
    </row>
    <row r="76" spans="1:20" ht="15.75" thickBot="1">
      <c r="A76" s="73"/>
      <c r="B76" s="2" t="s">
        <v>42</v>
      </c>
      <c r="C76" s="2" t="s">
        <v>10</v>
      </c>
      <c r="D76" s="2">
        <v>20</v>
      </c>
      <c r="E76" s="2" t="s">
        <v>9</v>
      </c>
      <c r="F76" s="2" t="s">
        <v>10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3">
        <f t="shared" si="4"/>
        <v>100</v>
      </c>
      <c r="P76" s="37"/>
    </row>
    <row r="77" spans="1:20" ht="15.75" thickBot="1">
      <c r="A77" s="73"/>
      <c r="B77" s="2"/>
      <c r="C77" s="2"/>
      <c r="D77" s="2"/>
      <c r="E77" s="2" t="s">
        <v>130</v>
      </c>
      <c r="F77" s="2" t="s">
        <v>10</v>
      </c>
      <c r="G77" s="2">
        <v>60</v>
      </c>
      <c r="H77" s="2"/>
      <c r="I77" s="2"/>
      <c r="J77" s="2"/>
      <c r="K77" s="2" t="s">
        <v>9</v>
      </c>
      <c r="L77" s="2" t="s">
        <v>12</v>
      </c>
      <c r="M77" s="2">
        <v>40</v>
      </c>
      <c r="N77" s="2"/>
      <c r="O77" s="3">
        <f t="shared" si="4"/>
        <v>100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 t="s">
        <v>13</v>
      </c>
      <c r="L78" s="2" t="s">
        <v>10</v>
      </c>
      <c r="M78" s="2">
        <v>40</v>
      </c>
      <c r="N78" s="2"/>
      <c r="O78" s="3">
        <f t="shared" si="4"/>
        <v>40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255</v>
      </c>
      <c r="E83" s="4" t="s">
        <v>8</v>
      </c>
      <c r="F83" s="4" t="s">
        <v>15</v>
      </c>
      <c r="G83" s="3">
        <f>SUM(G71:G82)</f>
        <v>335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370</v>
      </c>
      <c r="N83" s="4" t="s">
        <v>8</v>
      </c>
      <c r="O83" s="3">
        <f>SUM(O71:O82)</f>
        <v>960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127.5</v>
      </c>
      <c r="E84" s="14" t="s">
        <v>16</v>
      </c>
      <c r="F84" s="14" t="s">
        <v>15</v>
      </c>
      <c r="G84" s="15">
        <f>G83/2</f>
        <v>167.5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185</v>
      </c>
      <c r="N84" s="14" t="s">
        <v>16</v>
      </c>
      <c r="O84" s="15">
        <f>O83/2</f>
        <v>480</v>
      </c>
      <c r="P84" s="48">
        <f>SUM(D72,G74,G75,M72)</f>
        <v>205</v>
      </c>
      <c r="Q84" s="23">
        <f>SUM(D71,D75,D76,G71,G72,G73,G76,G77,M71,M76,M78)</f>
        <v>515</v>
      </c>
      <c r="R84" s="23">
        <f>SUM(D73,D74,M73,M74,M75,M77)</f>
        <v>240</v>
      </c>
      <c r="S84" s="23"/>
      <c r="T84">
        <f>SUM(P84,Q84,R84)</f>
        <v>960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 t="s">
        <v>9</v>
      </c>
      <c r="C88" s="2" t="s">
        <v>10</v>
      </c>
      <c r="D88" s="3">
        <v>40</v>
      </c>
      <c r="E88" s="2" t="s">
        <v>9</v>
      </c>
      <c r="F88" s="2" t="s">
        <v>10</v>
      </c>
      <c r="G88" s="3">
        <v>40</v>
      </c>
      <c r="H88" s="2" t="s">
        <v>28</v>
      </c>
      <c r="I88" s="2" t="s">
        <v>39</v>
      </c>
      <c r="J88" s="3">
        <v>40</v>
      </c>
      <c r="K88" s="2" t="s">
        <v>9</v>
      </c>
      <c r="L88" s="2" t="s">
        <v>12</v>
      </c>
      <c r="M88" s="3">
        <v>70</v>
      </c>
      <c r="N88" s="2"/>
      <c r="O88" s="3">
        <f>SUM(D88,G88,J88,M88)</f>
        <v>190</v>
      </c>
      <c r="P88" s="37"/>
    </row>
    <row r="89" spans="1:20" ht="15.75" thickBot="1">
      <c r="A89" s="73"/>
      <c r="B89" s="2" t="s">
        <v>118</v>
      </c>
      <c r="C89" s="25" t="s">
        <v>14</v>
      </c>
      <c r="D89" s="2">
        <v>60</v>
      </c>
      <c r="E89" s="2" t="s">
        <v>9</v>
      </c>
      <c r="F89" s="2" t="s">
        <v>10</v>
      </c>
      <c r="G89" s="3">
        <v>40</v>
      </c>
      <c r="H89" s="2" t="s">
        <v>28</v>
      </c>
      <c r="I89" s="2" t="s">
        <v>33</v>
      </c>
      <c r="J89" s="2">
        <v>40</v>
      </c>
      <c r="K89" s="2" t="s">
        <v>9</v>
      </c>
      <c r="L89" s="2" t="s">
        <v>12</v>
      </c>
      <c r="M89" s="3">
        <v>40</v>
      </c>
      <c r="N89" s="2"/>
      <c r="O89" s="3">
        <f t="shared" ref="O89:O99" si="5">SUM(D89,G89,J89,M89)</f>
        <v>180</v>
      </c>
      <c r="P89" s="37"/>
    </row>
    <row r="90" spans="1:20" ht="14.25" customHeight="1" thickBot="1">
      <c r="A90" s="73"/>
      <c r="B90" s="2" t="s">
        <v>9</v>
      </c>
      <c r="C90" s="2" t="s">
        <v>12</v>
      </c>
      <c r="D90" s="2">
        <v>40</v>
      </c>
      <c r="E90" s="2" t="s">
        <v>9</v>
      </c>
      <c r="F90" s="2" t="s">
        <v>10</v>
      </c>
      <c r="G90" s="3">
        <v>40</v>
      </c>
      <c r="H90" s="2" t="s">
        <v>79</v>
      </c>
      <c r="I90" s="2" t="s">
        <v>35</v>
      </c>
      <c r="J90" s="2">
        <v>80</v>
      </c>
      <c r="K90" s="2" t="s">
        <v>32</v>
      </c>
      <c r="L90" s="2" t="s">
        <v>12</v>
      </c>
      <c r="M90" s="2">
        <v>80</v>
      </c>
      <c r="N90" s="2"/>
      <c r="O90" s="3">
        <f t="shared" si="5"/>
        <v>240</v>
      </c>
      <c r="P90" s="37"/>
    </row>
    <row r="91" spans="1:20" ht="15.75" thickBot="1">
      <c r="A91" s="73"/>
      <c r="B91" s="2" t="s">
        <v>79</v>
      </c>
      <c r="C91" s="2" t="s">
        <v>39</v>
      </c>
      <c r="D91" s="2">
        <v>70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33</v>
      </c>
      <c r="J91" s="2">
        <v>40</v>
      </c>
      <c r="K91" s="2" t="s">
        <v>21</v>
      </c>
      <c r="L91" s="2" t="s">
        <v>10</v>
      </c>
      <c r="M91" s="2">
        <v>80</v>
      </c>
      <c r="N91" s="2"/>
      <c r="O91" s="3">
        <f t="shared" si="5"/>
        <v>230</v>
      </c>
      <c r="P91" s="37"/>
    </row>
    <row r="92" spans="1:20" ht="15.75" thickBot="1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28</v>
      </c>
      <c r="I92" s="2" t="s">
        <v>33</v>
      </c>
      <c r="J92" s="2">
        <v>40</v>
      </c>
      <c r="K92" s="2"/>
      <c r="L92" s="2"/>
      <c r="M92" s="2"/>
      <c r="N92" s="2"/>
      <c r="O92" s="3">
        <f t="shared" si="5"/>
        <v>75</v>
      </c>
      <c r="P92" s="37"/>
    </row>
    <row r="93" spans="1:20" ht="15.75" thickBot="1">
      <c r="A93" s="73"/>
      <c r="B93" s="2"/>
      <c r="C93" s="2"/>
      <c r="D93" s="2"/>
      <c r="E93" s="2"/>
      <c r="F93" s="2"/>
      <c r="G93" s="2"/>
      <c r="H93" s="2" t="s">
        <v>28</v>
      </c>
      <c r="I93" s="2" t="s">
        <v>33</v>
      </c>
      <c r="J93" s="2">
        <v>40</v>
      </c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3"/>
      <c r="B94" s="2"/>
      <c r="C94" s="2"/>
      <c r="D94" s="2"/>
      <c r="E94" s="2"/>
      <c r="F94" s="2"/>
      <c r="G94" s="2"/>
      <c r="H94" s="2" t="s">
        <v>21</v>
      </c>
      <c r="I94" s="2" t="s">
        <v>33</v>
      </c>
      <c r="J94" s="2">
        <v>80</v>
      </c>
      <c r="K94" s="2"/>
      <c r="L94" s="2"/>
      <c r="M94" s="2"/>
      <c r="N94" s="2"/>
      <c r="O94" s="3">
        <f t="shared" si="5"/>
        <v>80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 t="s">
        <v>79</v>
      </c>
      <c r="I95" s="2" t="s">
        <v>33</v>
      </c>
      <c r="J95" s="2">
        <v>75</v>
      </c>
      <c r="K95" s="2"/>
      <c r="L95" s="2"/>
      <c r="M95" s="2"/>
      <c r="N95" s="2"/>
      <c r="O95" s="3">
        <f t="shared" si="5"/>
        <v>75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 t="s">
        <v>28</v>
      </c>
      <c r="I96" s="2" t="s">
        <v>33</v>
      </c>
      <c r="J96" s="2">
        <v>40</v>
      </c>
      <c r="K96" s="2"/>
      <c r="L96" s="2"/>
      <c r="M96" s="2"/>
      <c r="N96" s="2"/>
      <c r="O96" s="3">
        <f t="shared" si="5"/>
        <v>40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 t="s">
        <v>28</v>
      </c>
      <c r="I97" s="2" t="s">
        <v>35</v>
      </c>
      <c r="J97" s="2">
        <v>40</v>
      </c>
      <c r="K97" s="2"/>
      <c r="L97" s="2"/>
      <c r="M97" s="2"/>
      <c r="N97" s="2"/>
      <c r="O97" s="3">
        <f t="shared" si="5"/>
        <v>40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 t="s">
        <v>9</v>
      </c>
      <c r="I98" s="2" t="s">
        <v>35</v>
      </c>
      <c r="J98" s="2">
        <v>40</v>
      </c>
      <c r="K98" s="2"/>
      <c r="L98" s="2"/>
      <c r="M98" s="2"/>
      <c r="N98" s="2"/>
      <c r="O98" s="3">
        <f t="shared" si="5"/>
        <v>40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 t="s">
        <v>79</v>
      </c>
      <c r="I99" s="2" t="s">
        <v>33</v>
      </c>
      <c r="J99" s="2">
        <v>80</v>
      </c>
      <c r="K99" s="2"/>
      <c r="L99" s="2"/>
      <c r="M99" s="2"/>
      <c r="N99" s="2"/>
      <c r="O99" s="3">
        <f t="shared" si="5"/>
        <v>80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245</v>
      </c>
      <c r="E100" s="4" t="s">
        <v>8</v>
      </c>
      <c r="F100" s="4" t="s">
        <v>15</v>
      </c>
      <c r="G100" s="3">
        <f>SUM(G88:G99)</f>
        <v>160</v>
      </c>
      <c r="H100" s="4" t="s">
        <v>8</v>
      </c>
      <c r="I100" s="4" t="s">
        <v>15</v>
      </c>
      <c r="J100" s="3">
        <f>SUM(J88:J99)</f>
        <v>635</v>
      </c>
      <c r="K100" s="4" t="s">
        <v>8</v>
      </c>
      <c r="L100" s="4" t="s">
        <v>15</v>
      </c>
      <c r="M100" s="3">
        <f>SUM(M88:M99)</f>
        <v>270</v>
      </c>
      <c r="N100" s="4" t="s">
        <v>8</v>
      </c>
      <c r="O100" s="3">
        <f>SUM(O88:O99)</f>
        <v>1310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122.5</v>
      </c>
      <c r="E101" s="14" t="s">
        <v>16</v>
      </c>
      <c r="F101" s="14" t="s">
        <v>15</v>
      </c>
      <c r="G101" s="15">
        <f>G100/2</f>
        <v>80</v>
      </c>
      <c r="H101" s="14" t="s">
        <v>16</v>
      </c>
      <c r="I101" s="14" t="s">
        <v>15</v>
      </c>
      <c r="J101" s="15">
        <f>J100/2</f>
        <v>317.5</v>
      </c>
      <c r="K101" s="14" t="s">
        <v>16</v>
      </c>
      <c r="L101" s="14" t="s">
        <v>15</v>
      </c>
      <c r="M101" s="15">
        <f>M100/2</f>
        <v>135</v>
      </c>
      <c r="N101" s="14" t="s">
        <v>16</v>
      </c>
      <c r="O101" s="15">
        <f>O100/2</f>
        <v>655</v>
      </c>
      <c r="P101" s="48">
        <f>SUM(D89,D91,D92,J88)</f>
        <v>205</v>
      </c>
      <c r="Q101" s="23">
        <f>SUM(D88,G88,G89,G90,G91,J89,J91,J92,J93,J94,J95,J96,J99,M91)</f>
        <v>715</v>
      </c>
      <c r="R101" s="23">
        <f>SUM(D90,J90,J97,J98,M88,M89,M90)</f>
        <v>390</v>
      </c>
      <c r="S101" s="23"/>
      <c r="T101">
        <f>SUM(P101,Q101,R101,S101)</f>
        <v>1310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 t="s">
        <v>9</v>
      </c>
      <c r="C105" s="2" t="s">
        <v>10</v>
      </c>
      <c r="D105" s="3">
        <v>40</v>
      </c>
      <c r="E105" s="2" t="s">
        <v>9</v>
      </c>
      <c r="F105" s="2" t="s">
        <v>14</v>
      </c>
      <c r="G105" s="3">
        <v>40</v>
      </c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160</v>
      </c>
      <c r="P105" s="37"/>
    </row>
    <row r="106" spans="1:20" ht="15.75" thickBot="1">
      <c r="A106" s="73"/>
      <c r="B106" s="2" t="s">
        <v>9</v>
      </c>
      <c r="C106" s="2" t="s">
        <v>12</v>
      </c>
      <c r="D106" s="3">
        <v>40</v>
      </c>
      <c r="E106" s="2" t="s">
        <v>9</v>
      </c>
      <c r="F106" s="2" t="s">
        <v>12</v>
      </c>
      <c r="G106" s="3">
        <v>40</v>
      </c>
      <c r="H106" s="2" t="s">
        <v>79</v>
      </c>
      <c r="I106" s="2" t="s">
        <v>33</v>
      </c>
      <c r="J106" s="2">
        <v>80</v>
      </c>
      <c r="K106" s="2" t="s">
        <v>9</v>
      </c>
      <c r="L106" s="2" t="s">
        <v>10</v>
      </c>
      <c r="M106" s="3">
        <v>40</v>
      </c>
      <c r="N106" s="2"/>
      <c r="O106" s="3">
        <f t="shared" ref="O106:O116" si="6">SUM(D106,G106,J106,M106)</f>
        <v>200</v>
      </c>
      <c r="P106" s="37"/>
    </row>
    <row r="107" spans="1:20" ht="15.75" thickBot="1">
      <c r="A107" s="73"/>
      <c r="B107" s="2" t="s">
        <v>32</v>
      </c>
      <c r="C107" s="2" t="s">
        <v>12</v>
      </c>
      <c r="D107" s="2">
        <v>80</v>
      </c>
      <c r="E107" s="2" t="s">
        <v>9</v>
      </c>
      <c r="F107" s="2" t="s">
        <v>10</v>
      </c>
      <c r="G107" s="3">
        <v>40</v>
      </c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200</v>
      </c>
      <c r="P107" s="37"/>
    </row>
    <row r="108" spans="1:20" ht="15.75" thickBot="1">
      <c r="A108" s="73"/>
      <c r="B108" s="2" t="s">
        <v>9</v>
      </c>
      <c r="C108" s="2" t="s">
        <v>12</v>
      </c>
      <c r="D108" s="2">
        <v>40</v>
      </c>
      <c r="E108" s="2" t="s">
        <v>21</v>
      </c>
      <c r="F108" s="2" t="s">
        <v>113</v>
      </c>
      <c r="G108" s="2">
        <v>80</v>
      </c>
      <c r="H108" s="2" t="s">
        <v>28</v>
      </c>
      <c r="I108" s="2" t="s">
        <v>39</v>
      </c>
      <c r="J108" s="2">
        <v>40</v>
      </c>
      <c r="K108" s="2" t="s">
        <v>9</v>
      </c>
      <c r="L108" s="2" t="s">
        <v>12</v>
      </c>
      <c r="M108" s="2">
        <v>40</v>
      </c>
      <c r="N108" s="2"/>
      <c r="O108" s="3">
        <f t="shared" si="6"/>
        <v>200</v>
      </c>
      <c r="P108" s="37"/>
    </row>
    <row r="109" spans="1:20" ht="15.75" thickBot="1">
      <c r="A109" s="73"/>
      <c r="B109" s="2" t="s">
        <v>9</v>
      </c>
      <c r="C109" s="2" t="s">
        <v>10</v>
      </c>
      <c r="D109" s="2">
        <v>40</v>
      </c>
      <c r="E109" s="2" t="s">
        <v>9</v>
      </c>
      <c r="F109" s="2" t="s">
        <v>10</v>
      </c>
      <c r="G109" s="2">
        <v>40</v>
      </c>
      <c r="H109" s="2" t="s">
        <v>28</v>
      </c>
      <c r="I109" s="2" t="s">
        <v>35</v>
      </c>
      <c r="J109" s="2">
        <v>40</v>
      </c>
      <c r="K109" s="2" t="s">
        <v>9</v>
      </c>
      <c r="L109" s="2" t="s">
        <v>10</v>
      </c>
      <c r="M109" s="2">
        <v>40</v>
      </c>
      <c r="N109" s="2"/>
      <c r="O109" s="3">
        <f t="shared" si="6"/>
        <v>160</v>
      </c>
      <c r="P109" s="37"/>
    </row>
    <row r="110" spans="1:20" ht="15.75" thickBot="1">
      <c r="A110" s="73"/>
      <c r="B110" s="2" t="s">
        <v>9</v>
      </c>
      <c r="C110" s="2" t="s">
        <v>10</v>
      </c>
      <c r="D110" s="2">
        <v>40</v>
      </c>
      <c r="E110" s="2" t="s">
        <v>28</v>
      </c>
      <c r="F110" s="2" t="s">
        <v>35</v>
      </c>
      <c r="G110" s="2">
        <v>40</v>
      </c>
      <c r="H110" s="2" t="s">
        <v>28</v>
      </c>
      <c r="I110" s="2" t="s">
        <v>33</v>
      </c>
      <c r="J110" s="2">
        <v>40</v>
      </c>
      <c r="K110" s="2" t="s">
        <v>9</v>
      </c>
      <c r="L110" s="2" t="s">
        <v>10</v>
      </c>
      <c r="M110" s="2">
        <v>40</v>
      </c>
      <c r="N110" s="2"/>
      <c r="O110" s="3">
        <f t="shared" si="6"/>
        <v>160</v>
      </c>
      <c r="P110" s="37"/>
    </row>
    <row r="111" spans="1:20" ht="15.75" customHeight="1" thickBot="1">
      <c r="A111" s="73"/>
      <c r="B111" s="2" t="s">
        <v>9</v>
      </c>
      <c r="C111" s="2" t="s">
        <v>17</v>
      </c>
      <c r="D111" s="2">
        <v>40</v>
      </c>
      <c r="E111" s="2" t="s">
        <v>74</v>
      </c>
      <c r="F111" s="2" t="s">
        <v>10</v>
      </c>
      <c r="G111" s="2">
        <v>60</v>
      </c>
      <c r="H111" s="2" t="s">
        <v>190</v>
      </c>
      <c r="I111" s="2" t="s">
        <v>35</v>
      </c>
      <c r="J111" s="2">
        <v>100</v>
      </c>
      <c r="K111" s="2" t="s">
        <v>9</v>
      </c>
      <c r="L111" s="2" t="s">
        <v>10</v>
      </c>
      <c r="M111" s="2">
        <v>40</v>
      </c>
      <c r="N111" s="2"/>
      <c r="O111" s="3">
        <f t="shared" si="6"/>
        <v>240</v>
      </c>
      <c r="P111" s="37"/>
    </row>
    <row r="112" spans="1:20" ht="15.75" thickBot="1">
      <c r="A112" s="73"/>
      <c r="B112" s="2" t="s">
        <v>28</v>
      </c>
      <c r="C112" s="2" t="s">
        <v>14</v>
      </c>
      <c r="D112" s="2">
        <v>35</v>
      </c>
      <c r="E112" s="2" t="s">
        <v>9</v>
      </c>
      <c r="F112" s="2" t="s">
        <v>10</v>
      </c>
      <c r="G112" s="2">
        <v>40</v>
      </c>
      <c r="H112" s="2"/>
      <c r="I112" s="2"/>
      <c r="J112" s="2"/>
      <c r="K112" s="2" t="s">
        <v>9</v>
      </c>
      <c r="L112" s="2" t="s">
        <v>14</v>
      </c>
      <c r="M112" s="2">
        <v>40</v>
      </c>
      <c r="N112" s="2"/>
      <c r="O112" s="3">
        <f t="shared" si="6"/>
        <v>115</v>
      </c>
      <c r="P112" s="37"/>
    </row>
    <row r="113" spans="1:20" ht="15.75" thickBot="1">
      <c r="A113" s="73"/>
      <c r="B113" s="2" t="s">
        <v>13</v>
      </c>
      <c r="C113" s="2" t="s">
        <v>14</v>
      </c>
      <c r="D113" s="2">
        <v>40</v>
      </c>
      <c r="E113" s="2" t="s">
        <v>9</v>
      </c>
      <c r="F113" s="2" t="s">
        <v>10</v>
      </c>
      <c r="G113" s="2">
        <v>40</v>
      </c>
      <c r="H113" s="2"/>
      <c r="I113" s="2"/>
      <c r="J113" s="2"/>
      <c r="K113" s="2" t="s">
        <v>9</v>
      </c>
      <c r="L113" s="2" t="s">
        <v>12</v>
      </c>
      <c r="M113" s="2">
        <v>40</v>
      </c>
      <c r="N113" s="2"/>
      <c r="O113" s="3">
        <f t="shared" si="6"/>
        <v>120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 t="s">
        <v>9</v>
      </c>
      <c r="L114" s="2" t="s">
        <v>10</v>
      </c>
      <c r="M114" s="2">
        <v>40</v>
      </c>
      <c r="N114" s="2"/>
      <c r="O114" s="3">
        <f t="shared" si="6"/>
        <v>40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 t="s">
        <v>28</v>
      </c>
      <c r="L115" s="2" t="s">
        <v>35</v>
      </c>
      <c r="M115" s="2">
        <v>40</v>
      </c>
      <c r="N115" s="2"/>
      <c r="O115" s="3">
        <f t="shared" si="6"/>
        <v>40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 t="s">
        <v>28</v>
      </c>
      <c r="L116" s="2" t="s">
        <v>35</v>
      </c>
      <c r="M116" s="2">
        <v>40</v>
      </c>
      <c r="N116" s="2"/>
      <c r="O116" s="3">
        <f t="shared" si="6"/>
        <v>40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395</v>
      </c>
      <c r="E117" s="4" t="s">
        <v>8</v>
      </c>
      <c r="F117" s="4" t="s">
        <v>15</v>
      </c>
      <c r="G117" s="3">
        <f>SUM(G105:G116)</f>
        <v>420</v>
      </c>
      <c r="H117" s="4" t="s">
        <v>8</v>
      </c>
      <c r="I117" s="4" t="s">
        <v>15</v>
      </c>
      <c r="J117" s="3">
        <f>SUM(J105:J116)</f>
        <v>380</v>
      </c>
      <c r="K117" s="4" t="s">
        <v>8</v>
      </c>
      <c r="L117" s="4" t="s">
        <v>15</v>
      </c>
      <c r="M117" s="3">
        <f>SUM(M105:M116)</f>
        <v>480</v>
      </c>
      <c r="N117" s="4" t="s">
        <v>8</v>
      </c>
      <c r="O117" s="3">
        <f>SUM(O105:O116)</f>
        <v>1675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197.5</v>
      </c>
      <c r="E118" s="14" t="s">
        <v>16</v>
      </c>
      <c r="F118" s="14" t="s">
        <v>15</v>
      </c>
      <c r="G118" s="15">
        <f>G117/2</f>
        <v>210</v>
      </c>
      <c r="H118" s="14" t="s">
        <v>16</v>
      </c>
      <c r="I118" s="14" t="s">
        <v>15</v>
      </c>
      <c r="J118" s="15">
        <f>J117/2</f>
        <v>190</v>
      </c>
      <c r="K118" s="14" t="s">
        <v>16</v>
      </c>
      <c r="L118" s="14" t="s">
        <v>15</v>
      </c>
      <c r="M118" s="15">
        <f>M117/2</f>
        <v>240</v>
      </c>
      <c r="N118" s="14" t="s">
        <v>16</v>
      </c>
      <c r="O118" s="15">
        <f>O117/2</f>
        <v>837.5</v>
      </c>
      <c r="P118" s="48">
        <f>SUM(D112,D113,G105,J108,M112)</f>
        <v>195</v>
      </c>
      <c r="Q118" s="23">
        <f>SUM(D105,D109,D110,G107,G109,G111,G112,G113,J106,J107,J110,M105,M106,M109,M110,M111,M114,)</f>
        <v>740</v>
      </c>
      <c r="R118" s="23">
        <f>SUM(D106,D107,D108,G106,G108,G110,J105,J109,J111,M107,M108,M113,M115,M116)</f>
        <v>700</v>
      </c>
      <c r="S118" s="23">
        <f>SUM(D111)</f>
        <v>40</v>
      </c>
      <c r="T118">
        <f>SUM(P118,Q118,R118,S118)</f>
        <v>1675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79</v>
      </c>
      <c r="I139" s="2" t="s">
        <v>33</v>
      </c>
      <c r="J139" s="3">
        <v>80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160</v>
      </c>
      <c r="P139" s="37"/>
    </row>
    <row r="140" spans="1:20" ht="15.75" thickBot="1">
      <c r="A140" s="73"/>
      <c r="B140" s="2"/>
      <c r="C140" s="2"/>
      <c r="D140" s="3"/>
      <c r="E140" s="2" t="s">
        <v>9</v>
      </c>
      <c r="F140" s="2" t="s">
        <v>12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10</v>
      </c>
      <c r="M140" s="3">
        <v>35</v>
      </c>
      <c r="N140" s="2"/>
      <c r="O140" s="3">
        <f t="shared" ref="O140:O152" si="8">SUM(D140,G140,J140,M140)</f>
        <v>115</v>
      </c>
      <c r="P140" s="37"/>
    </row>
    <row r="141" spans="1:20" ht="15.75" thickBot="1">
      <c r="A141" s="73"/>
      <c r="B141" s="2"/>
      <c r="C141" s="2"/>
      <c r="D141" s="2"/>
      <c r="E141" s="2" t="s">
        <v>9</v>
      </c>
      <c r="F141" s="2" t="s">
        <v>10</v>
      </c>
      <c r="G141" s="3">
        <v>40</v>
      </c>
      <c r="H141" s="2" t="s">
        <v>28</v>
      </c>
      <c r="I141" s="2" t="s">
        <v>35</v>
      </c>
      <c r="J141" s="2">
        <v>40</v>
      </c>
      <c r="K141" s="2" t="s">
        <v>9</v>
      </c>
      <c r="L141" s="2" t="s">
        <v>10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3"/>
      <c r="B142" s="2"/>
      <c r="C142" s="2"/>
      <c r="D142" s="2"/>
      <c r="E142" s="2" t="s">
        <v>9</v>
      </c>
      <c r="F142" s="2" t="s">
        <v>10</v>
      </c>
      <c r="G142" s="2">
        <v>40</v>
      </c>
      <c r="H142" s="2" t="s">
        <v>69</v>
      </c>
      <c r="I142" s="2" t="s">
        <v>33</v>
      </c>
      <c r="J142" s="2">
        <v>60</v>
      </c>
      <c r="K142" s="2"/>
      <c r="L142" s="2"/>
      <c r="M142" s="2"/>
      <c r="N142" s="2"/>
      <c r="O142" s="3">
        <f t="shared" si="8"/>
        <v>100</v>
      </c>
      <c r="P142" s="37"/>
    </row>
    <row r="143" spans="1:20" ht="15.75" thickBot="1">
      <c r="A143" s="73"/>
      <c r="B143" s="2"/>
      <c r="C143" s="2"/>
      <c r="D143" s="2"/>
      <c r="E143" s="2"/>
      <c r="F143" s="2"/>
      <c r="G143" s="2"/>
      <c r="H143" s="2" t="s">
        <v>28</v>
      </c>
      <c r="I143" s="2" t="s">
        <v>33</v>
      </c>
      <c r="J143" s="2">
        <v>40</v>
      </c>
      <c r="K143" s="2"/>
      <c r="L143" s="2"/>
      <c r="M143" s="2"/>
      <c r="N143" s="2"/>
      <c r="O143" s="3">
        <f t="shared" si="8"/>
        <v>40</v>
      </c>
      <c r="P143" s="37"/>
    </row>
    <row r="144" spans="1:20" ht="15.75" thickBot="1">
      <c r="A144" s="73"/>
      <c r="B144" s="2"/>
      <c r="C144" s="2"/>
      <c r="D144" s="2"/>
      <c r="E144" s="2"/>
      <c r="F144" s="2"/>
      <c r="G144" s="2"/>
      <c r="H144" s="2" t="s">
        <v>190</v>
      </c>
      <c r="I144" s="2" t="s">
        <v>33</v>
      </c>
      <c r="J144" s="2">
        <v>100</v>
      </c>
      <c r="K144" s="2"/>
      <c r="L144" s="2"/>
      <c r="M144" s="2"/>
      <c r="N144" s="2"/>
      <c r="O144" s="3">
        <f t="shared" si="8"/>
        <v>100</v>
      </c>
      <c r="P144" s="37"/>
    </row>
    <row r="145" spans="1:20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160</v>
      </c>
      <c r="H153" s="4" t="s">
        <v>8</v>
      </c>
      <c r="I153" s="4" t="s">
        <v>15</v>
      </c>
      <c r="J153" s="3">
        <f>SUM(J139:J152)</f>
        <v>360</v>
      </c>
      <c r="K153" s="4" t="s">
        <v>8</v>
      </c>
      <c r="L153" s="4" t="s">
        <v>15</v>
      </c>
      <c r="M153" s="3">
        <f>SUM(M139:M152)</f>
        <v>115</v>
      </c>
      <c r="N153" s="4" t="s">
        <v>8</v>
      </c>
      <c r="O153" s="3">
        <f>SUM(O139:O152)</f>
        <v>635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80</v>
      </c>
      <c r="H154" s="14" t="s">
        <v>16</v>
      </c>
      <c r="I154" s="14" t="s">
        <v>15</v>
      </c>
      <c r="J154" s="15">
        <f>J153/2</f>
        <v>180</v>
      </c>
      <c r="K154" s="14" t="s">
        <v>16</v>
      </c>
      <c r="L154" s="14" t="s">
        <v>15</v>
      </c>
      <c r="M154" s="15">
        <f>M153/2</f>
        <v>57.5</v>
      </c>
      <c r="N154" s="14" t="s">
        <v>16</v>
      </c>
      <c r="O154" s="15">
        <f>O153/2</f>
        <v>317.5</v>
      </c>
      <c r="P154" s="48"/>
      <c r="Q154" s="23">
        <f>SUM(G139,G141,G142,J139,J140,J142,J143,J144,M139,M140,M141)</f>
        <v>555</v>
      </c>
      <c r="R154" s="23">
        <f>SUM(G140,J141,)</f>
        <v>80</v>
      </c>
      <c r="S154" s="23"/>
      <c r="T154">
        <f>SUM(P154,Q154,R154)</f>
        <v>635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 t="s">
        <v>9</v>
      </c>
      <c r="F158" s="2" t="s">
        <v>14</v>
      </c>
      <c r="G158" s="3">
        <v>40</v>
      </c>
      <c r="H158" s="2"/>
      <c r="I158" s="2"/>
      <c r="J158" s="3"/>
      <c r="K158" s="2" t="s">
        <v>9</v>
      </c>
      <c r="L158" s="2" t="s">
        <v>12</v>
      </c>
      <c r="M158" s="3">
        <v>40</v>
      </c>
      <c r="N158" s="2"/>
      <c r="O158" s="3">
        <f>SUM(D158,G158,J158,M158)</f>
        <v>80</v>
      </c>
      <c r="P158" s="37"/>
    </row>
    <row r="159" spans="1:20" ht="15.75" thickBot="1">
      <c r="A159" s="73"/>
      <c r="B159" s="2"/>
      <c r="C159" s="2"/>
      <c r="D159" s="3"/>
      <c r="E159" s="2" t="s">
        <v>9</v>
      </c>
      <c r="F159" s="2" t="s">
        <v>10</v>
      </c>
      <c r="G159" s="3">
        <v>40</v>
      </c>
      <c r="H159" s="2"/>
      <c r="I159" s="2"/>
      <c r="J159" s="2"/>
      <c r="K159" s="2" t="s">
        <v>9</v>
      </c>
      <c r="L159" s="2" t="s">
        <v>10</v>
      </c>
      <c r="M159" s="3">
        <v>40</v>
      </c>
      <c r="N159" s="2"/>
      <c r="O159" s="3">
        <f t="shared" ref="O159:O169" si="9">SUM(D159,G159,J159,M159)</f>
        <v>80</v>
      </c>
      <c r="P159" s="37"/>
    </row>
    <row r="160" spans="1:20" ht="15.75" thickBot="1">
      <c r="A160" s="73"/>
      <c r="B160" s="2"/>
      <c r="C160" s="2"/>
      <c r="D160" s="2"/>
      <c r="E160" s="2" t="s">
        <v>9</v>
      </c>
      <c r="F160" s="2" t="s">
        <v>14</v>
      </c>
      <c r="G160" s="3">
        <v>35</v>
      </c>
      <c r="H160" s="2"/>
      <c r="I160" s="2"/>
      <c r="J160" s="2"/>
      <c r="K160" s="2" t="s">
        <v>9</v>
      </c>
      <c r="L160" s="2" t="s">
        <v>14</v>
      </c>
      <c r="M160" s="2">
        <v>50</v>
      </c>
      <c r="N160" s="2"/>
      <c r="O160" s="3">
        <f t="shared" si="9"/>
        <v>85</v>
      </c>
      <c r="P160" s="37"/>
    </row>
    <row r="161" spans="1:20" ht="15.75" thickBot="1">
      <c r="A161" s="73"/>
      <c r="B161" s="2"/>
      <c r="C161" s="2"/>
      <c r="D161" s="2"/>
      <c r="E161" s="2" t="s">
        <v>9</v>
      </c>
      <c r="F161" s="2" t="s">
        <v>14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35</v>
      </c>
      <c r="N161" s="2"/>
      <c r="O161" s="3">
        <f t="shared" si="9"/>
        <v>75</v>
      </c>
      <c r="P161" s="37"/>
    </row>
    <row r="162" spans="1:20" ht="15.75" thickBot="1">
      <c r="A162" s="73"/>
      <c r="B162" s="2"/>
      <c r="C162" s="2"/>
      <c r="D162" s="2"/>
      <c r="E162" s="2" t="s">
        <v>9</v>
      </c>
      <c r="F162" s="2" t="s">
        <v>10</v>
      </c>
      <c r="G162" s="2">
        <v>40</v>
      </c>
      <c r="H162" s="2"/>
      <c r="I162" s="2"/>
      <c r="J162" s="2"/>
      <c r="K162" s="2" t="s">
        <v>9</v>
      </c>
      <c r="L162" s="2" t="s">
        <v>12</v>
      </c>
      <c r="M162" s="2">
        <v>35</v>
      </c>
      <c r="N162" s="2"/>
      <c r="O162" s="3">
        <f t="shared" si="9"/>
        <v>75</v>
      </c>
      <c r="P162" s="37"/>
    </row>
    <row r="163" spans="1:20" ht="15.75" thickBot="1">
      <c r="A163" s="73"/>
      <c r="B163" s="2"/>
      <c r="C163" s="2"/>
      <c r="D163" s="2"/>
      <c r="E163" s="2" t="s">
        <v>9</v>
      </c>
      <c r="F163" s="2" t="s">
        <v>10</v>
      </c>
      <c r="G163" s="2">
        <v>40</v>
      </c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80</v>
      </c>
      <c r="P163" s="37"/>
    </row>
    <row r="164" spans="1:20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35</v>
      </c>
      <c r="N164" s="2"/>
      <c r="O164" s="3">
        <f t="shared" si="9"/>
        <v>35</v>
      </c>
      <c r="P164" s="37"/>
    </row>
    <row r="165" spans="1:20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 t="s">
        <v>9</v>
      </c>
      <c r="L165" s="2" t="s">
        <v>10</v>
      </c>
      <c r="M165" s="2">
        <v>40</v>
      </c>
      <c r="N165" s="2"/>
      <c r="O165" s="3">
        <f t="shared" si="9"/>
        <v>40</v>
      </c>
      <c r="P165" s="37"/>
    </row>
    <row r="166" spans="1:20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20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20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20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20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235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315</v>
      </c>
      <c r="N170" s="4" t="s">
        <v>8</v>
      </c>
      <c r="O170" s="3">
        <f>SUM(O158:O169)</f>
        <v>550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20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117.5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157.5</v>
      </c>
      <c r="N171" s="14" t="s">
        <v>16</v>
      </c>
      <c r="O171" s="15">
        <f>O170/2</f>
        <v>275</v>
      </c>
      <c r="P171" s="48">
        <f>SUM(G158,G160,G161,M160,)</f>
        <v>165</v>
      </c>
      <c r="Q171" s="23">
        <f>SUM(G159,G162,G163,M159,M161,M164,M165)</f>
        <v>270</v>
      </c>
      <c r="R171" s="23">
        <f>SUM(M158,M162,M163)</f>
        <v>115</v>
      </c>
      <c r="S171" s="23"/>
      <c r="T171">
        <f>SUM(P171,Q171,R171)</f>
        <v>550</v>
      </c>
    </row>
    <row r="172" spans="1:20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20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20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20" ht="15.75" thickBot="1">
      <c r="A175" s="73"/>
      <c r="B175" s="2"/>
      <c r="C175" s="2"/>
      <c r="D175" s="3"/>
      <c r="E175" s="2" t="s">
        <v>9</v>
      </c>
      <c r="F175" s="2" t="s">
        <v>12</v>
      </c>
      <c r="G175" s="3">
        <v>40</v>
      </c>
      <c r="H175" s="2" t="s">
        <v>69</v>
      </c>
      <c r="I175" s="2" t="s">
        <v>33</v>
      </c>
      <c r="J175" s="3">
        <v>60</v>
      </c>
      <c r="K175" s="2"/>
      <c r="L175" s="2"/>
      <c r="M175" s="3"/>
      <c r="N175" s="2"/>
      <c r="O175" s="3">
        <f>SUM(D175,G175,J175,M175)</f>
        <v>100</v>
      </c>
      <c r="P175" s="37"/>
    </row>
    <row r="176" spans="1:20" ht="15.75" thickBot="1">
      <c r="A176" s="73"/>
      <c r="B176" s="2"/>
      <c r="C176" s="2"/>
      <c r="D176" s="3"/>
      <c r="E176" s="2" t="s">
        <v>9</v>
      </c>
      <c r="F176" s="2" t="s">
        <v>10</v>
      </c>
      <c r="G176" s="3">
        <v>40</v>
      </c>
      <c r="H176" s="2" t="s">
        <v>28</v>
      </c>
      <c r="I176" s="2" t="s">
        <v>39</v>
      </c>
      <c r="J176" s="2">
        <v>40</v>
      </c>
      <c r="K176" s="2"/>
      <c r="L176" s="2"/>
      <c r="M176" s="3"/>
      <c r="N176" s="2"/>
      <c r="O176" s="3">
        <f t="shared" ref="O176:O186" si="10">SUM(D176,G176,J176,M176)</f>
        <v>80</v>
      </c>
      <c r="P176" s="37"/>
    </row>
    <row r="177" spans="1:20" ht="15.75" thickBot="1">
      <c r="A177" s="73"/>
      <c r="B177" s="2"/>
      <c r="C177" s="2"/>
      <c r="D177" s="2"/>
      <c r="E177" s="2" t="s">
        <v>9</v>
      </c>
      <c r="F177" s="2" t="s">
        <v>10</v>
      </c>
      <c r="G177" s="3">
        <v>40</v>
      </c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80</v>
      </c>
      <c r="P177" s="37"/>
    </row>
    <row r="178" spans="1:20" ht="15.75" thickBot="1">
      <c r="A178" s="73"/>
      <c r="B178" s="2"/>
      <c r="C178" s="2"/>
      <c r="D178" s="2"/>
      <c r="E178" s="2" t="s">
        <v>9</v>
      </c>
      <c r="F178" s="2" t="s">
        <v>10</v>
      </c>
      <c r="G178" s="2">
        <v>40</v>
      </c>
      <c r="H178" s="2" t="s">
        <v>28</v>
      </c>
      <c r="I178" s="2" t="s">
        <v>33</v>
      </c>
      <c r="J178" s="2">
        <v>40</v>
      </c>
      <c r="K178" s="2"/>
      <c r="L178" s="2"/>
      <c r="M178" s="2"/>
      <c r="N178" s="2"/>
      <c r="O178" s="3">
        <f t="shared" si="10"/>
        <v>80</v>
      </c>
      <c r="P178" s="37"/>
    </row>
    <row r="179" spans="1:20" ht="15.75" thickBot="1">
      <c r="A179" s="73"/>
      <c r="B179" s="2"/>
      <c r="C179" s="2"/>
      <c r="D179" s="2"/>
      <c r="E179" s="2" t="s">
        <v>9</v>
      </c>
      <c r="F179" s="2" t="s">
        <v>14</v>
      </c>
      <c r="G179" s="2">
        <v>40</v>
      </c>
      <c r="H179" s="2" t="s">
        <v>9</v>
      </c>
      <c r="I179" s="2" t="s">
        <v>33</v>
      </c>
      <c r="J179" s="2">
        <v>40</v>
      </c>
      <c r="K179" s="2"/>
      <c r="L179" s="2"/>
      <c r="M179" s="2"/>
      <c r="N179" s="2"/>
      <c r="O179" s="3">
        <f t="shared" si="10"/>
        <v>80</v>
      </c>
      <c r="P179" s="37"/>
    </row>
    <row r="180" spans="1:20" ht="15.75" thickBot="1">
      <c r="A180" s="73"/>
      <c r="B180" s="2"/>
      <c r="C180" s="2"/>
      <c r="D180" s="2"/>
      <c r="E180" s="2" t="s">
        <v>9</v>
      </c>
      <c r="F180" s="2" t="s">
        <v>14</v>
      </c>
      <c r="G180" s="2">
        <v>40</v>
      </c>
      <c r="H180" s="2"/>
      <c r="I180" s="2"/>
      <c r="J180" s="2"/>
      <c r="K180" s="2"/>
      <c r="L180" s="2"/>
      <c r="M180" s="2"/>
      <c r="N180" s="2"/>
      <c r="O180" s="3">
        <f t="shared" si="10"/>
        <v>40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240</v>
      </c>
      <c r="H187" s="4" t="s">
        <v>8</v>
      </c>
      <c r="I187" s="4" t="s">
        <v>15</v>
      </c>
      <c r="J187" s="3">
        <f>SUM(J175:J186)</f>
        <v>220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460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120</v>
      </c>
      <c r="H188" s="14" t="s">
        <v>16</v>
      </c>
      <c r="I188" s="14" t="s">
        <v>15</v>
      </c>
      <c r="J188" s="15">
        <f>J187/2</f>
        <v>110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230</v>
      </c>
      <c r="P188" s="48">
        <f>SUM(G179,G180,J176)</f>
        <v>120</v>
      </c>
      <c r="Q188" s="23">
        <f>SUM(G176,G177,G178,J175,J177,J178,J179)</f>
        <v>300</v>
      </c>
      <c r="R188" s="23">
        <f>SUM(G175)</f>
        <v>40</v>
      </c>
      <c r="S188" s="23"/>
      <c r="T188">
        <f>SUM(P188,Q188,R188)</f>
        <v>460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/>
      <c r="C192" s="2"/>
      <c r="D192" s="3"/>
      <c r="E192" s="2"/>
      <c r="F192" s="2"/>
      <c r="G192" s="3"/>
      <c r="H192" s="2" t="s">
        <v>79</v>
      </c>
      <c r="I192" s="2" t="s">
        <v>33</v>
      </c>
      <c r="J192" s="3">
        <v>75</v>
      </c>
      <c r="K192" s="2" t="s">
        <v>9</v>
      </c>
      <c r="L192" s="2" t="s">
        <v>14</v>
      </c>
      <c r="M192" s="3">
        <v>40</v>
      </c>
      <c r="N192" s="2"/>
      <c r="O192" s="3">
        <f>SUM(D192,G192,J192,M192)</f>
        <v>115</v>
      </c>
      <c r="P192" s="37"/>
    </row>
    <row r="193" spans="1:20" ht="15.75" thickBot="1">
      <c r="A193" s="73"/>
      <c r="B193" s="2"/>
      <c r="C193" s="2"/>
      <c r="D193" s="3"/>
      <c r="E193" s="2"/>
      <c r="F193" s="2"/>
      <c r="G193" s="3"/>
      <c r="H193" s="2" t="s">
        <v>79</v>
      </c>
      <c r="I193" s="2" t="s">
        <v>39</v>
      </c>
      <c r="J193" s="2">
        <v>80</v>
      </c>
      <c r="K193" s="2" t="s">
        <v>9</v>
      </c>
      <c r="L193" s="2" t="s">
        <v>10</v>
      </c>
      <c r="M193" s="3">
        <v>40</v>
      </c>
      <c r="N193" s="2"/>
      <c r="O193" s="3">
        <f t="shared" ref="O193:O203" si="11">SUM(D193,G193,J193,M193)</f>
        <v>120</v>
      </c>
      <c r="P193" s="37"/>
    </row>
    <row r="194" spans="1:20" ht="15.75" thickBot="1">
      <c r="A194" s="73"/>
      <c r="B194" s="2"/>
      <c r="C194" s="2"/>
      <c r="D194" s="2"/>
      <c r="E194" s="2"/>
      <c r="F194" s="2"/>
      <c r="G194" s="3"/>
      <c r="H194" s="51" t="s">
        <v>28</v>
      </c>
      <c r="I194" s="2" t="s">
        <v>33</v>
      </c>
      <c r="J194" s="2">
        <v>40</v>
      </c>
      <c r="K194" s="2" t="s">
        <v>9</v>
      </c>
      <c r="L194" s="2" t="s">
        <v>10</v>
      </c>
      <c r="M194" s="2">
        <v>40</v>
      </c>
      <c r="N194" s="2"/>
      <c r="O194" s="3">
        <f t="shared" si="11"/>
        <v>80</v>
      </c>
      <c r="P194" s="37"/>
    </row>
    <row r="195" spans="1:20" ht="15.75" thickBot="1">
      <c r="A195" s="73"/>
      <c r="B195" s="2"/>
      <c r="C195" s="2"/>
      <c r="D195" s="2"/>
      <c r="E195" s="2"/>
      <c r="F195" s="2"/>
      <c r="G195" s="19"/>
      <c r="H195" s="52" t="s">
        <v>79</v>
      </c>
      <c r="I195" s="20" t="s">
        <v>35</v>
      </c>
      <c r="J195" s="2">
        <v>80</v>
      </c>
      <c r="K195" s="2" t="s">
        <v>9</v>
      </c>
      <c r="L195" s="2" t="s">
        <v>12</v>
      </c>
      <c r="M195" s="2">
        <v>40</v>
      </c>
      <c r="N195" s="2"/>
      <c r="O195" s="3">
        <f t="shared" si="11"/>
        <v>120</v>
      </c>
      <c r="P195" s="37"/>
    </row>
    <row r="196" spans="1:20" ht="15.75" thickBot="1">
      <c r="A196" s="73"/>
      <c r="B196" s="2"/>
      <c r="C196" s="2"/>
      <c r="D196" s="2"/>
      <c r="E196" s="2"/>
      <c r="F196" s="2"/>
      <c r="G196" s="2"/>
      <c r="H196" s="22" t="s">
        <v>28</v>
      </c>
      <c r="I196" s="2" t="s">
        <v>33</v>
      </c>
      <c r="J196" s="2">
        <v>40</v>
      </c>
      <c r="K196" s="2" t="s">
        <v>21</v>
      </c>
      <c r="L196" s="2" t="s">
        <v>12</v>
      </c>
      <c r="M196" s="2">
        <v>80</v>
      </c>
      <c r="N196" s="2"/>
      <c r="O196" s="3">
        <f t="shared" si="11"/>
        <v>120</v>
      </c>
      <c r="P196" s="37"/>
    </row>
    <row r="197" spans="1:20" ht="15.75" thickBot="1">
      <c r="A197" s="73"/>
      <c r="B197" s="2"/>
      <c r="C197" s="2"/>
      <c r="D197" s="2"/>
      <c r="E197" s="2"/>
      <c r="F197" s="2"/>
      <c r="G197" s="2"/>
      <c r="H197" s="2" t="s">
        <v>79</v>
      </c>
      <c r="I197" s="2" t="s">
        <v>33</v>
      </c>
      <c r="J197" s="2">
        <v>80</v>
      </c>
      <c r="K197" s="2" t="s">
        <v>9</v>
      </c>
      <c r="L197" s="2" t="s">
        <v>12</v>
      </c>
      <c r="M197" s="2">
        <v>40</v>
      </c>
      <c r="N197" s="2"/>
      <c r="O197" s="3">
        <f t="shared" si="11"/>
        <v>120</v>
      </c>
      <c r="P197" s="37"/>
    </row>
    <row r="198" spans="1:20" ht="15.75" thickBot="1">
      <c r="A198" s="73"/>
      <c r="B198" s="2"/>
      <c r="C198" s="2"/>
      <c r="D198" s="2"/>
      <c r="E198" s="2"/>
      <c r="F198" s="2"/>
      <c r="G198" s="2"/>
      <c r="H198" s="2" t="s">
        <v>28</v>
      </c>
      <c r="I198" s="2" t="s">
        <v>35</v>
      </c>
      <c r="J198" s="2">
        <v>40</v>
      </c>
      <c r="K198" s="2" t="s">
        <v>9</v>
      </c>
      <c r="L198" s="2" t="s">
        <v>10</v>
      </c>
      <c r="M198" s="2">
        <v>40</v>
      </c>
      <c r="N198" s="2"/>
      <c r="O198" s="3">
        <f t="shared" si="11"/>
        <v>80</v>
      </c>
      <c r="P198" s="37"/>
    </row>
    <row r="199" spans="1:20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 t="s">
        <v>28</v>
      </c>
      <c r="L199" s="2" t="s">
        <v>10</v>
      </c>
      <c r="M199" s="2">
        <v>40</v>
      </c>
      <c r="N199" s="2"/>
      <c r="O199" s="3">
        <f t="shared" si="11"/>
        <v>40</v>
      </c>
      <c r="P199" s="37"/>
    </row>
    <row r="200" spans="1:20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 t="s">
        <v>28</v>
      </c>
      <c r="L200" s="2" t="s">
        <v>33</v>
      </c>
      <c r="M200" s="2">
        <v>40</v>
      </c>
      <c r="N200" s="2"/>
      <c r="O200" s="3">
        <f t="shared" si="11"/>
        <v>40</v>
      </c>
      <c r="P200" s="37"/>
    </row>
    <row r="201" spans="1:20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 t="s">
        <v>21</v>
      </c>
      <c r="L201" s="2" t="s">
        <v>14</v>
      </c>
      <c r="M201" s="2">
        <v>80</v>
      </c>
      <c r="N201" s="2"/>
      <c r="O201" s="3">
        <f t="shared" si="11"/>
        <v>80</v>
      </c>
      <c r="P201" s="37"/>
    </row>
    <row r="202" spans="1:20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 t="s">
        <v>58</v>
      </c>
      <c r="L202" s="2" t="s">
        <v>14</v>
      </c>
      <c r="M202" s="2">
        <v>70</v>
      </c>
      <c r="N202" s="2"/>
      <c r="O202" s="3">
        <f t="shared" si="11"/>
        <v>70</v>
      </c>
      <c r="P202" s="37"/>
    </row>
    <row r="203" spans="1:20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 t="s">
        <v>9</v>
      </c>
      <c r="L203" s="2" t="s">
        <v>10</v>
      </c>
      <c r="M203" s="2">
        <v>40</v>
      </c>
      <c r="N203" s="2"/>
      <c r="O203" s="3">
        <f t="shared" si="11"/>
        <v>40</v>
      </c>
      <c r="P203" s="37"/>
    </row>
    <row r="204" spans="1:20" ht="15.75" thickBot="1">
      <c r="A204" s="73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435</v>
      </c>
      <c r="K204" s="4" t="s">
        <v>8</v>
      </c>
      <c r="L204" s="4" t="s">
        <v>15</v>
      </c>
      <c r="M204" s="3">
        <f>SUM(M192:M203)</f>
        <v>590</v>
      </c>
      <c r="N204" s="4" t="s">
        <v>8</v>
      </c>
      <c r="O204" s="3">
        <f>SUM(O192:O203)</f>
        <v>1025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73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217.5</v>
      </c>
      <c r="K205" s="14" t="s">
        <v>16</v>
      </c>
      <c r="L205" s="14" t="s">
        <v>15</v>
      </c>
      <c r="M205" s="15">
        <f>M204/2</f>
        <v>295</v>
      </c>
      <c r="N205" s="14" t="s">
        <v>16</v>
      </c>
      <c r="O205" s="15">
        <f>O204/2</f>
        <v>512.5</v>
      </c>
      <c r="P205" s="48">
        <f>SUM(J193,M192,M201,M202)</f>
        <v>270</v>
      </c>
      <c r="Q205" s="23">
        <f>SUM(J192,J194,J196,J197,M193,M194,M198,M199,M200,M203)</f>
        <v>475</v>
      </c>
      <c r="R205" s="23">
        <f>SUM(J195,,J198,M195,M196,M197,)</f>
        <v>280</v>
      </c>
      <c r="S205" s="23"/>
      <c r="T205">
        <f>SUM(P205,Q205,R205,S205)</f>
        <v>1025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20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 t="s">
        <v>9</v>
      </c>
      <c r="C209" s="2" t="s">
        <v>10</v>
      </c>
      <c r="D209" s="3">
        <v>40</v>
      </c>
      <c r="E209" s="2" t="s">
        <v>28</v>
      </c>
      <c r="F209" s="2" t="s">
        <v>33</v>
      </c>
      <c r="G209" s="3">
        <v>40</v>
      </c>
      <c r="H209" s="2" t="s">
        <v>28</v>
      </c>
      <c r="I209" s="2" t="s">
        <v>33</v>
      </c>
      <c r="J209" s="3">
        <v>40</v>
      </c>
      <c r="K209" s="2" t="s">
        <v>9</v>
      </c>
      <c r="L209" s="2" t="s">
        <v>17</v>
      </c>
      <c r="M209" s="3">
        <v>40</v>
      </c>
      <c r="N209" s="2"/>
      <c r="O209" s="3">
        <f>SUM(D209,G209,J209,M209)</f>
        <v>160</v>
      </c>
      <c r="P209" s="37"/>
    </row>
    <row r="210" spans="1:19" ht="15.75" thickBot="1">
      <c r="A210" s="73"/>
      <c r="B210" s="2" t="s">
        <v>118</v>
      </c>
      <c r="C210" s="2" t="s">
        <v>12</v>
      </c>
      <c r="D210" s="3">
        <v>60</v>
      </c>
      <c r="E210" s="2" t="s">
        <v>32</v>
      </c>
      <c r="F210" s="2" t="s">
        <v>33</v>
      </c>
      <c r="G210" s="3">
        <v>80</v>
      </c>
      <c r="H210" s="2" t="s">
        <v>69</v>
      </c>
      <c r="I210" s="2" t="s">
        <v>33</v>
      </c>
      <c r="J210" s="2">
        <v>60</v>
      </c>
      <c r="K210" s="2" t="s">
        <v>9</v>
      </c>
      <c r="L210" s="2" t="s">
        <v>14</v>
      </c>
      <c r="M210" s="3">
        <v>40</v>
      </c>
      <c r="N210" s="2"/>
      <c r="O210" s="3">
        <f t="shared" ref="O210:O223" si="12">SUM(D210,G210,J210,M210)</f>
        <v>240</v>
      </c>
      <c r="P210" s="37"/>
    </row>
    <row r="211" spans="1:19" ht="15.75" thickBot="1">
      <c r="A211" s="73"/>
      <c r="B211" s="2" t="s">
        <v>28</v>
      </c>
      <c r="C211" s="2" t="s">
        <v>35</v>
      </c>
      <c r="D211" s="2">
        <v>40</v>
      </c>
      <c r="E211" s="2" t="s">
        <v>9</v>
      </c>
      <c r="F211" s="2" t="s">
        <v>33</v>
      </c>
      <c r="G211" s="3">
        <v>40</v>
      </c>
      <c r="H211" s="2" t="s">
        <v>28</v>
      </c>
      <c r="I211" s="2" t="s">
        <v>33</v>
      </c>
      <c r="J211" s="2">
        <v>40</v>
      </c>
      <c r="K211" s="2" t="s">
        <v>28</v>
      </c>
      <c r="L211" s="2" t="s">
        <v>39</v>
      </c>
      <c r="M211" s="2">
        <v>40</v>
      </c>
      <c r="N211" s="2"/>
      <c r="O211" s="3">
        <f t="shared" si="12"/>
        <v>160</v>
      </c>
      <c r="P211" s="37"/>
    </row>
    <row r="212" spans="1:19" ht="15.75" thickBot="1">
      <c r="A212" s="73"/>
      <c r="B212" s="2" t="s">
        <v>9</v>
      </c>
      <c r="C212" s="2" t="s">
        <v>12</v>
      </c>
      <c r="D212" s="2">
        <v>30</v>
      </c>
      <c r="E212" s="2" t="s">
        <v>9</v>
      </c>
      <c r="F212" s="2" t="s">
        <v>33</v>
      </c>
      <c r="G212" s="2">
        <v>40</v>
      </c>
      <c r="H212" s="2"/>
      <c r="I212" s="2"/>
      <c r="J212" s="2"/>
      <c r="K212" s="2" t="s">
        <v>28</v>
      </c>
      <c r="L212" s="2" t="s">
        <v>33</v>
      </c>
      <c r="M212" s="2">
        <v>40</v>
      </c>
      <c r="N212" s="2"/>
      <c r="O212" s="3">
        <f t="shared" si="12"/>
        <v>110</v>
      </c>
      <c r="P212" s="37"/>
    </row>
    <row r="213" spans="1:19" ht="15.75" thickBot="1">
      <c r="A213" s="73"/>
      <c r="B213" s="2" t="s">
        <v>9</v>
      </c>
      <c r="C213" s="2" t="s">
        <v>10</v>
      </c>
      <c r="D213" s="2">
        <v>40</v>
      </c>
      <c r="E213" s="2" t="s">
        <v>9</v>
      </c>
      <c r="F213" s="2" t="s">
        <v>33</v>
      </c>
      <c r="G213" s="2">
        <v>40</v>
      </c>
      <c r="H213" s="2"/>
      <c r="I213" s="2"/>
      <c r="J213" s="2"/>
      <c r="K213" s="2" t="s">
        <v>28</v>
      </c>
      <c r="L213" s="2" t="s">
        <v>33</v>
      </c>
      <c r="M213" s="2">
        <v>40</v>
      </c>
      <c r="N213" s="2"/>
      <c r="O213" s="3">
        <f t="shared" si="12"/>
        <v>120</v>
      </c>
      <c r="P213" s="37"/>
    </row>
    <row r="214" spans="1:19" ht="15.75" thickBot="1">
      <c r="A214" s="73"/>
      <c r="B214" s="2" t="s">
        <v>9</v>
      </c>
      <c r="C214" s="2" t="s">
        <v>12</v>
      </c>
      <c r="D214" s="2">
        <v>40</v>
      </c>
      <c r="E214" s="2" t="s">
        <v>21</v>
      </c>
      <c r="F214" s="2" t="s">
        <v>33</v>
      </c>
      <c r="G214" s="2">
        <v>80</v>
      </c>
      <c r="H214" s="2"/>
      <c r="I214" s="2"/>
      <c r="J214" s="2"/>
      <c r="K214" s="2" t="s">
        <v>9</v>
      </c>
      <c r="L214" s="2" t="s">
        <v>17</v>
      </c>
      <c r="M214" s="2">
        <v>40</v>
      </c>
      <c r="N214" s="2"/>
      <c r="O214" s="3">
        <f t="shared" si="12"/>
        <v>160</v>
      </c>
      <c r="P214" s="37"/>
    </row>
    <row r="215" spans="1:19" ht="15.75" thickBot="1">
      <c r="A215" s="73"/>
      <c r="B215" s="2"/>
      <c r="C215" s="2"/>
      <c r="D215" s="2"/>
      <c r="E215" s="2" t="s">
        <v>9</v>
      </c>
      <c r="F215" s="2" t="s">
        <v>33</v>
      </c>
      <c r="G215" s="2">
        <v>40</v>
      </c>
      <c r="H215" s="2"/>
      <c r="I215" s="2"/>
      <c r="J215" s="2"/>
      <c r="K215" s="2"/>
      <c r="L215" s="2"/>
      <c r="M215" s="2"/>
      <c r="N215" s="2"/>
      <c r="O215" s="3">
        <f t="shared" si="12"/>
        <v>40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250</v>
      </c>
      <c r="E224" s="4" t="s">
        <v>8</v>
      </c>
      <c r="F224" s="4" t="s">
        <v>15</v>
      </c>
      <c r="G224" s="3">
        <f>SUM(G209:G223)</f>
        <v>360</v>
      </c>
      <c r="H224" s="4" t="s">
        <v>8</v>
      </c>
      <c r="I224" s="4" t="s">
        <v>15</v>
      </c>
      <c r="J224" s="3">
        <f>SUM(J209:J223)</f>
        <v>140</v>
      </c>
      <c r="K224" s="4" t="s">
        <v>8</v>
      </c>
      <c r="L224" s="4" t="s">
        <v>15</v>
      </c>
      <c r="M224" s="3">
        <f>SUM(M209:M223)</f>
        <v>240</v>
      </c>
      <c r="N224" s="4" t="s">
        <v>8</v>
      </c>
      <c r="O224" s="3">
        <f>SUM(O209:O223)</f>
        <v>990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125</v>
      </c>
      <c r="E225" s="14" t="s">
        <v>16</v>
      </c>
      <c r="F225" s="14" t="s">
        <v>15</v>
      </c>
      <c r="G225" s="15">
        <f>G224/2</f>
        <v>180</v>
      </c>
      <c r="H225" s="14" t="s">
        <v>16</v>
      </c>
      <c r="I225" s="14" t="s">
        <v>15</v>
      </c>
      <c r="J225" s="15">
        <f>J224/2</f>
        <v>70</v>
      </c>
      <c r="K225" s="14" t="s">
        <v>16</v>
      </c>
      <c r="L225" s="14" t="s">
        <v>15</v>
      </c>
      <c r="M225" s="15">
        <f>M224/2</f>
        <v>120</v>
      </c>
      <c r="N225" s="14" t="s">
        <v>16</v>
      </c>
      <c r="O225" s="15">
        <f>O224/2</f>
        <v>495</v>
      </c>
      <c r="P225" s="48">
        <f>SUM(M210,M211)</f>
        <v>80</v>
      </c>
      <c r="Q225" s="23">
        <f>SUM(D209,D213,G209,G210,G211,G212,G213,G214,G215,J209,J210,J211,M212,M213)</f>
        <v>660</v>
      </c>
      <c r="R225" s="23">
        <f>SUM(D210,D211,D212,D214,)</f>
        <v>170</v>
      </c>
      <c r="S225" s="23">
        <f>SUM(M209,M214)</f>
        <v>80</v>
      </c>
      <c r="T225">
        <f>SUM(P225,Q225,R225,S225)</f>
        <v>990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 t="s">
        <v>9</v>
      </c>
      <c r="C229" s="2" t="s">
        <v>14</v>
      </c>
      <c r="D229" s="3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33</v>
      </c>
      <c r="J229" s="3">
        <v>40</v>
      </c>
      <c r="K229" s="2" t="s">
        <v>54</v>
      </c>
      <c r="L229" s="2" t="s">
        <v>10</v>
      </c>
      <c r="M229" s="3">
        <v>80</v>
      </c>
      <c r="N229" s="2"/>
      <c r="O229" s="3">
        <f>SUM(D229,G229,J229,M229)</f>
        <v>200</v>
      </c>
      <c r="P229" s="37"/>
    </row>
    <row r="230" spans="1:20" ht="15.75" thickBot="1">
      <c r="A230" s="73"/>
      <c r="B230" s="2" t="s">
        <v>9</v>
      </c>
      <c r="C230" s="2" t="s">
        <v>17</v>
      </c>
      <c r="D230" s="3">
        <v>35</v>
      </c>
      <c r="E230" s="2" t="s">
        <v>9</v>
      </c>
      <c r="F230" s="2" t="s">
        <v>12</v>
      </c>
      <c r="G230" s="3">
        <v>45</v>
      </c>
      <c r="H230" s="2" t="s">
        <v>28</v>
      </c>
      <c r="I230" s="2" t="s">
        <v>35</v>
      </c>
      <c r="J230" s="2">
        <v>40</v>
      </c>
      <c r="K230" s="2" t="s">
        <v>36</v>
      </c>
      <c r="L230" s="2" t="s">
        <v>10</v>
      </c>
      <c r="M230" s="3">
        <v>40</v>
      </c>
      <c r="N230" s="2"/>
      <c r="O230" s="3">
        <f t="shared" ref="O230:O240" si="13">SUM(D230,G230,J230,M230)</f>
        <v>160</v>
      </c>
      <c r="P230" s="37"/>
    </row>
    <row r="231" spans="1:20" ht="15.75" thickBot="1">
      <c r="A231" s="73"/>
      <c r="B231" s="2" t="s">
        <v>69</v>
      </c>
      <c r="C231" s="2" t="s">
        <v>39</v>
      </c>
      <c r="D231" s="2">
        <v>60</v>
      </c>
      <c r="E231" s="2" t="s">
        <v>9</v>
      </c>
      <c r="F231" s="2" t="s">
        <v>10</v>
      </c>
      <c r="G231" s="3">
        <v>40</v>
      </c>
      <c r="H231" s="2" t="s">
        <v>28</v>
      </c>
      <c r="I231" s="2" t="s">
        <v>33</v>
      </c>
      <c r="J231" s="2">
        <v>40</v>
      </c>
      <c r="K231" s="2"/>
      <c r="L231" s="2"/>
      <c r="M231" s="2"/>
      <c r="N231" s="2"/>
      <c r="O231" s="3">
        <f t="shared" si="13"/>
        <v>140</v>
      </c>
      <c r="P231" s="37"/>
    </row>
    <row r="232" spans="1:20" ht="15.75" thickBot="1">
      <c r="A232" s="73"/>
      <c r="B232" s="2" t="s">
        <v>9</v>
      </c>
      <c r="C232" s="2" t="s">
        <v>12</v>
      </c>
      <c r="D232" s="2">
        <v>40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/>
      <c r="L232" s="2"/>
      <c r="M232" s="2"/>
      <c r="N232" s="2"/>
      <c r="O232" s="3">
        <f t="shared" si="13"/>
        <v>100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 t="s">
        <v>28</v>
      </c>
      <c r="I233" s="2" t="s">
        <v>35</v>
      </c>
      <c r="J233" s="2">
        <v>40</v>
      </c>
      <c r="K233" s="2"/>
      <c r="L233" s="2"/>
      <c r="M233" s="2"/>
      <c r="N233" s="2"/>
      <c r="O233" s="3">
        <f t="shared" si="13"/>
        <v>40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175</v>
      </c>
      <c r="E241" s="4" t="s">
        <v>8</v>
      </c>
      <c r="F241" s="4" t="s">
        <v>15</v>
      </c>
      <c r="G241" s="3">
        <f>SUM(G229:G240)</f>
        <v>125</v>
      </c>
      <c r="H241" s="4" t="s">
        <v>8</v>
      </c>
      <c r="I241" s="4" t="s">
        <v>15</v>
      </c>
      <c r="J241" s="3">
        <f>SUM(J229:J240)</f>
        <v>220</v>
      </c>
      <c r="K241" s="4" t="s">
        <v>8</v>
      </c>
      <c r="L241" s="4" t="s">
        <v>15</v>
      </c>
      <c r="M241" s="3">
        <f>SUM(M229:M240)</f>
        <v>120</v>
      </c>
      <c r="N241" s="4" t="s">
        <v>8</v>
      </c>
      <c r="O241" s="3">
        <f>SUM(O229:O240)</f>
        <v>640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87.5</v>
      </c>
      <c r="E242" s="14" t="s">
        <v>16</v>
      </c>
      <c r="F242" s="14" t="s">
        <v>15</v>
      </c>
      <c r="G242" s="15">
        <f>G241/2</f>
        <v>62.5</v>
      </c>
      <c r="H242" s="14" t="s">
        <v>16</v>
      </c>
      <c r="I242" s="14" t="s">
        <v>15</v>
      </c>
      <c r="J242" s="15">
        <f>J241/2</f>
        <v>110</v>
      </c>
      <c r="K242" s="14" t="s">
        <v>16</v>
      </c>
      <c r="L242" s="14" t="s">
        <v>15</v>
      </c>
      <c r="M242" s="15">
        <f>M241/2</f>
        <v>60</v>
      </c>
      <c r="N242" s="14" t="s">
        <v>16</v>
      </c>
      <c r="O242" s="15">
        <f>O241/2</f>
        <v>320</v>
      </c>
      <c r="P242" s="48">
        <f>SUM(D229,D231,)</f>
        <v>100</v>
      </c>
      <c r="Q242" s="23">
        <f>SUM(G229,G231,J229,J231,J232,M229,M230)</f>
        <v>340</v>
      </c>
      <c r="R242" s="23">
        <f>SUM(D232,G230,J230,J233)</f>
        <v>165</v>
      </c>
      <c r="S242" s="23">
        <v>35</v>
      </c>
      <c r="T242">
        <f>SUM(P242,Q242,R242,S242)</f>
        <v>640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73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73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/>
      <c r="C263" s="2"/>
      <c r="D263" s="3"/>
      <c r="E263" s="2"/>
      <c r="F263" s="2"/>
      <c r="G263" s="3"/>
      <c r="H263" s="2" t="s">
        <v>79</v>
      </c>
      <c r="I263" s="2" t="s">
        <v>33</v>
      </c>
      <c r="J263" s="3">
        <v>80</v>
      </c>
      <c r="K263" s="2" t="s">
        <v>58</v>
      </c>
      <c r="L263" s="2" t="s">
        <v>12</v>
      </c>
      <c r="M263" s="3">
        <v>80</v>
      </c>
      <c r="N263" s="2"/>
      <c r="O263" s="3">
        <f>SUM(D263,G263,J263,M263)</f>
        <v>160</v>
      </c>
      <c r="P263" s="37"/>
    </row>
    <row r="264" spans="1:20" ht="15.75" thickBot="1">
      <c r="A264" s="73"/>
      <c r="B264" s="2"/>
      <c r="C264" s="2"/>
      <c r="D264" s="3"/>
      <c r="E264" s="2"/>
      <c r="F264" s="2"/>
      <c r="G264" s="3"/>
      <c r="H264" s="2" t="s">
        <v>79</v>
      </c>
      <c r="I264" s="2" t="s">
        <v>33</v>
      </c>
      <c r="J264" s="2">
        <v>80</v>
      </c>
      <c r="K264" s="2" t="s">
        <v>9</v>
      </c>
      <c r="L264" s="2" t="s">
        <v>17</v>
      </c>
      <c r="M264" s="3">
        <v>50</v>
      </c>
      <c r="N264" s="2"/>
      <c r="O264" s="3">
        <f t="shared" ref="O264:O274" si="15">SUM(D264,G264,J264,M264)</f>
        <v>130</v>
      </c>
      <c r="P264" s="37"/>
    </row>
    <row r="265" spans="1:20" ht="15.75" thickBot="1">
      <c r="A265" s="73"/>
      <c r="B265" s="2"/>
      <c r="C265" s="2"/>
      <c r="D265" s="2"/>
      <c r="E265" s="2"/>
      <c r="F265" s="2"/>
      <c r="G265" s="3"/>
      <c r="H265" s="2" t="s">
        <v>79</v>
      </c>
      <c r="I265" s="2" t="s">
        <v>33</v>
      </c>
      <c r="J265" s="2">
        <v>80</v>
      </c>
      <c r="K265" s="2" t="s">
        <v>9</v>
      </c>
      <c r="L265" s="2" t="s">
        <v>14</v>
      </c>
      <c r="M265" s="2">
        <v>40</v>
      </c>
      <c r="N265" s="2"/>
      <c r="O265" s="3">
        <f t="shared" si="15"/>
        <v>120</v>
      </c>
      <c r="P265" s="37"/>
    </row>
    <row r="266" spans="1:20" ht="15.75" thickBot="1">
      <c r="A266" s="73"/>
      <c r="B266" s="2"/>
      <c r="C266" s="2"/>
      <c r="D266" s="2"/>
      <c r="E266" s="2"/>
      <c r="F266" s="2"/>
      <c r="G266" s="2"/>
      <c r="H266" s="2" t="s">
        <v>69</v>
      </c>
      <c r="I266" s="2" t="s">
        <v>14</v>
      </c>
      <c r="J266" s="2">
        <v>60</v>
      </c>
      <c r="K266" s="2" t="s">
        <v>9</v>
      </c>
      <c r="L266" s="2" t="s">
        <v>12</v>
      </c>
      <c r="M266" s="2">
        <v>45</v>
      </c>
      <c r="N266" s="2"/>
      <c r="O266" s="3">
        <f t="shared" si="15"/>
        <v>105</v>
      </c>
      <c r="P266" s="37"/>
    </row>
    <row r="267" spans="1:20" ht="15.75" thickBot="1">
      <c r="A267" s="73"/>
      <c r="B267" s="2"/>
      <c r="C267" s="2"/>
      <c r="D267" s="2"/>
      <c r="E267" s="2"/>
      <c r="F267" s="2"/>
      <c r="G267" s="2"/>
      <c r="H267" s="2" t="s">
        <v>79</v>
      </c>
      <c r="I267" s="2" t="s">
        <v>33</v>
      </c>
      <c r="J267" s="2">
        <v>70</v>
      </c>
      <c r="K267" s="2" t="s">
        <v>9</v>
      </c>
      <c r="L267" s="2" t="s">
        <v>14</v>
      </c>
      <c r="M267" s="2">
        <v>40</v>
      </c>
      <c r="N267" s="2"/>
      <c r="O267" s="3">
        <f t="shared" si="15"/>
        <v>110</v>
      </c>
      <c r="P267" s="37"/>
    </row>
    <row r="268" spans="1:20" ht="15.75" thickBot="1">
      <c r="A268" s="73"/>
      <c r="B268" s="2"/>
      <c r="C268" s="2"/>
      <c r="D268" s="2"/>
      <c r="E268" s="2"/>
      <c r="F268" s="2"/>
      <c r="G268" s="2"/>
      <c r="H268" s="2" t="s">
        <v>79</v>
      </c>
      <c r="I268" s="2" t="s">
        <v>39</v>
      </c>
      <c r="J268" s="2">
        <v>80</v>
      </c>
      <c r="K268" s="2" t="s">
        <v>9</v>
      </c>
      <c r="L268" s="2" t="s">
        <v>10</v>
      </c>
      <c r="M268" s="2">
        <v>62</v>
      </c>
      <c r="N268" s="2"/>
      <c r="O268" s="3">
        <f t="shared" si="15"/>
        <v>142</v>
      </c>
      <c r="P268" s="37"/>
    </row>
    <row r="269" spans="1:20" ht="15.75" thickBot="1">
      <c r="A269" s="73"/>
      <c r="B269" s="2"/>
      <c r="C269" s="2"/>
      <c r="D269" s="2"/>
      <c r="E269" s="2"/>
      <c r="F269" s="2"/>
      <c r="G269" s="2"/>
      <c r="H269" s="2" t="s">
        <v>9</v>
      </c>
      <c r="I269" s="2" t="s">
        <v>12</v>
      </c>
      <c r="J269" s="2">
        <v>40</v>
      </c>
      <c r="K269" s="2" t="s">
        <v>58</v>
      </c>
      <c r="L269" s="2" t="s">
        <v>14</v>
      </c>
      <c r="M269" s="2">
        <v>80</v>
      </c>
      <c r="N269" s="2"/>
      <c r="O269" s="3">
        <f t="shared" si="15"/>
        <v>120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490</v>
      </c>
      <c r="K275" s="4" t="s">
        <v>8</v>
      </c>
      <c r="L275" s="4" t="s">
        <v>15</v>
      </c>
      <c r="M275" s="3">
        <f>SUM(M263:M274)</f>
        <v>397</v>
      </c>
      <c r="N275" s="4" t="s">
        <v>8</v>
      </c>
      <c r="O275" s="3">
        <f>SUM(O263:O274)</f>
        <v>887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245</v>
      </c>
      <c r="K276" s="14" t="s">
        <v>16</v>
      </c>
      <c r="L276" s="14" t="s">
        <v>15</v>
      </c>
      <c r="M276" s="15">
        <f>M275/2</f>
        <v>198.5</v>
      </c>
      <c r="N276" s="14" t="s">
        <v>16</v>
      </c>
      <c r="O276" s="15">
        <f>O275/2</f>
        <v>443.5</v>
      </c>
      <c r="P276" s="48">
        <f>SUM(J266,J268,M265,M267,M269)</f>
        <v>300</v>
      </c>
      <c r="Q276" s="23">
        <f>SUM(J263,J264,J265,J267,M268)</f>
        <v>372</v>
      </c>
      <c r="R276" s="23">
        <f>SUM(J269,M263,M266)</f>
        <v>165</v>
      </c>
      <c r="S276" s="23">
        <v>50</v>
      </c>
      <c r="T276">
        <f>SUM(P276,Q276,R276,S276)</f>
        <v>887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 t="s">
        <v>9</v>
      </c>
      <c r="C280" s="2" t="s">
        <v>14</v>
      </c>
      <c r="D280" s="3">
        <v>35</v>
      </c>
      <c r="E280" s="2" t="s">
        <v>9</v>
      </c>
      <c r="F280" s="2" t="s">
        <v>14</v>
      </c>
      <c r="G280" s="3">
        <v>40</v>
      </c>
      <c r="H280" s="2"/>
      <c r="I280" s="2"/>
      <c r="J280" s="3"/>
      <c r="K280" s="2" t="s">
        <v>21</v>
      </c>
      <c r="L280" s="2" t="s">
        <v>17</v>
      </c>
      <c r="M280" s="3">
        <v>70</v>
      </c>
      <c r="N280" s="2"/>
      <c r="O280" s="3">
        <f>SUM(D280,G280,J280,M280)</f>
        <v>145</v>
      </c>
      <c r="P280" s="37"/>
    </row>
    <row r="281" spans="1:20" ht="15.75" thickBot="1">
      <c r="A281" s="73"/>
      <c r="B281" s="2" t="s">
        <v>9</v>
      </c>
      <c r="C281" s="2" t="s">
        <v>12</v>
      </c>
      <c r="D281" s="3">
        <v>40</v>
      </c>
      <c r="E281" s="2" t="s">
        <v>9</v>
      </c>
      <c r="F281" s="2" t="s">
        <v>10</v>
      </c>
      <c r="G281" s="3">
        <v>40</v>
      </c>
      <c r="H281" s="2"/>
      <c r="I281" s="2"/>
      <c r="J281" s="2"/>
      <c r="K281" s="2" t="s">
        <v>66</v>
      </c>
      <c r="L281" s="2" t="s">
        <v>12</v>
      </c>
      <c r="M281" s="3">
        <v>40</v>
      </c>
      <c r="N281" s="2"/>
      <c r="O281" s="3">
        <f t="shared" ref="O281:O291" si="16">SUM(D281,G281,J281,M281)</f>
        <v>120</v>
      </c>
      <c r="P281" s="37"/>
    </row>
    <row r="282" spans="1:20" ht="15.75" thickBot="1">
      <c r="A282" s="73"/>
      <c r="B282" s="2" t="s">
        <v>32</v>
      </c>
      <c r="C282" s="2" t="s">
        <v>12</v>
      </c>
      <c r="D282" s="2">
        <v>80</v>
      </c>
      <c r="E282" s="2" t="s">
        <v>9</v>
      </c>
      <c r="F282" s="2" t="s">
        <v>10</v>
      </c>
      <c r="G282" s="3">
        <v>40</v>
      </c>
      <c r="H282" s="2"/>
      <c r="I282" s="2"/>
      <c r="J282" s="2"/>
      <c r="K282" s="2" t="s">
        <v>36</v>
      </c>
      <c r="L282" s="2" t="s">
        <v>14</v>
      </c>
      <c r="M282" s="2">
        <v>40</v>
      </c>
      <c r="N282" s="2"/>
      <c r="O282" s="3">
        <f t="shared" si="16"/>
        <v>160</v>
      </c>
      <c r="P282" s="37"/>
    </row>
    <row r="283" spans="1:20" ht="15.75" thickBot="1">
      <c r="A283" s="73"/>
      <c r="B283" s="2" t="s">
        <v>9</v>
      </c>
      <c r="C283" s="2" t="s">
        <v>14</v>
      </c>
      <c r="D283" s="2">
        <v>35</v>
      </c>
      <c r="E283" s="2" t="s">
        <v>9</v>
      </c>
      <c r="F283" s="2" t="s">
        <v>12</v>
      </c>
      <c r="G283" s="2">
        <v>45</v>
      </c>
      <c r="H283" s="2"/>
      <c r="I283" s="2"/>
      <c r="J283" s="2"/>
      <c r="K283" s="2" t="s">
        <v>120</v>
      </c>
      <c r="L283" s="2" t="s">
        <v>10</v>
      </c>
      <c r="M283" s="2">
        <v>20</v>
      </c>
      <c r="N283" s="2"/>
      <c r="O283" s="3">
        <f t="shared" si="16"/>
        <v>100</v>
      </c>
      <c r="P283" s="37"/>
    </row>
    <row r="284" spans="1:20" ht="15.75" thickBot="1">
      <c r="A284" s="73"/>
      <c r="B284" s="2"/>
      <c r="C284" s="2"/>
      <c r="D284" s="2"/>
      <c r="E284" s="2" t="s">
        <v>9</v>
      </c>
      <c r="F284" s="2" t="s">
        <v>14</v>
      </c>
      <c r="G284" s="2">
        <v>40</v>
      </c>
      <c r="H284" s="2"/>
      <c r="I284" s="2"/>
      <c r="J284" s="2"/>
      <c r="K284" s="2" t="s">
        <v>21</v>
      </c>
      <c r="L284" s="2" t="s">
        <v>14</v>
      </c>
      <c r="M284" s="2">
        <v>80</v>
      </c>
      <c r="N284" s="2"/>
      <c r="O284" s="3">
        <f t="shared" si="16"/>
        <v>120</v>
      </c>
      <c r="P284" s="37"/>
    </row>
    <row r="285" spans="1:20" ht="15.75" thickBot="1">
      <c r="A285" s="73"/>
      <c r="B285" s="2"/>
      <c r="C285" s="2"/>
      <c r="D285" s="2"/>
      <c r="E285" s="2" t="s">
        <v>9</v>
      </c>
      <c r="F285" s="2" t="s">
        <v>10</v>
      </c>
      <c r="G285" s="2">
        <v>40</v>
      </c>
      <c r="H285" s="2"/>
      <c r="I285" s="2"/>
      <c r="J285" s="2"/>
      <c r="K285" s="2" t="s">
        <v>56</v>
      </c>
      <c r="L285" s="2" t="s">
        <v>14</v>
      </c>
      <c r="M285" s="2">
        <v>80</v>
      </c>
      <c r="N285" s="2"/>
      <c r="O285" s="3">
        <f t="shared" si="16"/>
        <v>120</v>
      </c>
      <c r="P285" s="37"/>
    </row>
    <row r="286" spans="1:20" ht="15.75" thickBot="1">
      <c r="A286" s="73"/>
      <c r="B286" s="2"/>
      <c r="C286" s="2"/>
      <c r="D286" s="2"/>
      <c r="E286" s="2" t="s">
        <v>9</v>
      </c>
      <c r="F286" s="2" t="s">
        <v>10</v>
      </c>
      <c r="G286" s="2">
        <v>40</v>
      </c>
      <c r="H286" s="2"/>
      <c r="I286" s="2"/>
      <c r="J286" s="2"/>
      <c r="K286" s="2"/>
      <c r="L286" s="2"/>
      <c r="M286" s="2"/>
      <c r="N286" s="2"/>
      <c r="O286" s="3">
        <f t="shared" si="16"/>
        <v>40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20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20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20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20" ht="15.75" thickBot="1">
      <c r="A292" s="73"/>
      <c r="B292" s="4" t="s">
        <v>8</v>
      </c>
      <c r="C292" s="4" t="s">
        <v>15</v>
      </c>
      <c r="D292" s="3">
        <f>SUM(D280:D291)</f>
        <v>190</v>
      </c>
      <c r="E292" s="4" t="s">
        <v>8</v>
      </c>
      <c r="F292" s="4" t="s">
        <v>15</v>
      </c>
      <c r="G292" s="3">
        <f>SUM(G280:G291)</f>
        <v>285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330</v>
      </c>
      <c r="N292" s="4" t="s">
        <v>8</v>
      </c>
      <c r="O292" s="3">
        <f>SUM(O280:O291)</f>
        <v>805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20">
      <c r="A293" s="73"/>
      <c r="B293" s="14" t="s">
        <v>16</v>
      </c>
      <c r="C293" s="14" t="s">
        <v>15</v>
      </c>
      <c r="D293" s="15">
        <f>D292/2</f>
        <v>95</v>
      </c>
      <c r="E293" s="14" t="s">
        <v>16</v>
      </c>
      <c r="F293" s="14" t="s">
        <v>15</v>
      </c>
      <c r="G293" s="15">
        <f>G292/2</f>
        <v>142.5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165</v>
      </c>
      <c r="N293" s="14" t="s">
        <v>16</v>
      </c>
      <c r="O293" s="15">
        <f>O292/2</f>
        <v>402.5</v>
      </c>
      <c r="P293" s="48">
        <f>SUM(D280,D283,G280,G284,M282,M284,M285)</f>
        <v>350</v>
      </c>
      <c r="Q293" s="23">
        <f>SUM(G281,G282,G285,G286,M283)</f>
        <v>180</v>
      </c>
      <c r="R293" s="23">
        <f>SUM(D281,D282,G283,M281)</f>
        <v>205</v>
      </c>
      <c r="S293" s="23">
        <f>SUM(M280)</f>
        <v>70</v>
      </c>
      <c r="T293">
        <f>SUM(P293,Q293,R293,S293)</f>
        <v>805</v>
      </c>
    </row>
    <row r="294" spans="1:20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20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20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20" ht="15.75" thickBot="1">
      <c r="A297" s="73"/>
      <c r="B297" s="2" t="s">
        <v>9</v>
      </c>
      <c r="C297" s="2" t="s">
        <v>12</v>
      </c>
      <c r="D297" s="3">
        <v>40</v>
      </c>
      <c r="E297" s="2" t="s">
        <v>9</v>
      </c>
      <c r="F297" s="2" t="s">
        <v>14</v>
      </c>
      <c r="G297" s="3">
        <v>40</v>
      </c>
      <c r="H297" s="2" t="s">
        <v>28</v>
      </c>
      <c r="I297" s="2" t="s">
        <v>35</v>
      </c>
      <c r="J297" s="3">
        <v>40</v>
      </c>
      <c r="K297" s="2"/>
      <c r="L297" s="2"/>
      <c r="M297" s="3"/>
      <c r="N297" s="2"/>
      <c r="O297" s="3">
        <f>SUM(D297,G297,J297,M297)</f>
        <v>120</v>
      </c>
      <c r="P297" s="37"/>
    </row>
    <row r="298" spans="1:20" ht="15.75" thickBot="1">
      <c r="A298" s="73"/>
      <c r="B298" s="2" t="s">
        <v>32</v>
      </c>
      <c r="C298" s="2" t="s">
        <v>12</v>
      </c>
      <c r="D298" s="3">
        <v>80</v>
      </c>
      <c r="E298" s="2" t="s">
        <v>25</v>
      </c>
      <c r="F298" s="2" t="s">
        <v>14</v>
      </c>
      <c r="G298" s="3">
        <v>60</v>
      </c>
      <c r="H298" s="2" t="s">
        <v>28</v>
      </c>
      <c r="I298" s="2" t="s">
        <v>35</v>
      </c>
      <c r="J298" s="2">
        <v>40</v>
      </c>
      <c r="K298" s="2"/>
      <c r="L298" s="2"/>
      <c r="M298" s="3"/>
      <c r="N298" s="2"/>
      <c r="O298" s="3">
        <f t="shared" ref="O298:O308" si="17">SUM(D298,G298,J298,M298)</f>
        <v>180</v>
      </c>
      <c r="P298" s="37"/>
    </row>
    <row r="299" spans="1:20" ht="15.75" thickBot="1">
      <c r="A299" s="73"/>
      <c r="B299" s="2" t="s">
        <v>9</v>
      </c>
      <c r="C299" s="2" t="s">
        <v>10</v>
      </c>
      <c r="D299" s="2">
        <v>40</v>
      </c>
      <c r="E299" s="2" t="s">
        <v>9</v>
      </c>
      <c r="F299" s="2" t="s">
        <v>12</v>
      </c>
      <c r="G299" s="3">
        <v>40</v>
      </c>
      <c r="H299" s="2" t="s">
        <v>28</v>
      </c>
      <c r="I299" s="2" t="s">
        <v>39</v>
      </c>
      <c r="J299" s="2">
        <v>40</v>
      </c>
      <c r="K299" s="2"/>
      <c r="L299" s="2"/>
      <c r="M299" s="2"/>
      <c r="N299" s="2"/>
      <c r="O299" s="3">
        <f t="shared" si="17"/>
        <v>120</v>
      </c>
      <c r="P299" s="37"/>
    </row>
    <row r="300" spans="1:20" ht="15.75" thickBot="1">
      <c r="A300" s="73"/>
      <c r="B300" s="2"/>
      <c r="C300" s="2"/>
      <c r="D300" s="2"/>
      <c r="E300" s="2" t="s">
        <v>9</v>
      </c>
      <c r="F300" s="2" t="s">
        <v>14</v>
      </c>
      <c r="G300" s="2">
        <v>40</v>
      </c>
      <c r="H300" s="2" t="s">
        <v>28</v>
      </c>
      <c r="I300" s="2" t="s">
        <v>33</v>
      </c>
      <c r="J300" s="2">
        <v>40</v>
      </c>
      <c r="K300" s="2"/>
      <c r="L300" s="2"/>
      <c r="M300" s="2"/>
      <c r="N300" s="2"/>
      <c r="O300" s="3">
        <f t="shared" si="17"/>
        <v>80</v>
      </c>
      <c r="P300" s="37"/>
    </row>
    <row r="301" spans="1:20" ht="15.75" thickBot="1">
      <c r="A301" s="73"/>
      <c r="B301" s="2"/>
      <c r="C301" s="2"/>
      <c r="D301" s="2"/>
      <c r="E301" s="2" t="s">
        <v>32</v>
      </c>
      <c r="F301" s="2" t="s">
        <v>35</v>
      </c>
      <c r="G301" s="2">
        <v>80</v>
      </c>
      <c r="H301" s="2" t="s">
        <v>28</v>
      </c>
      <c r="I301" s="2" t="s">
        <v>39</v>
      </c>
      <c r="J301" s="2">
        <v>40</v>
      </c>
      <c r="K301" s="2"/>
      <c r="L301" s="2"/>
      <c r="M301" s="2"/>
      <c r="N301" s="2"/>
      <c r="O301" s="3">
        <f t="shared" si="17"/>
        <v>120</v>
      </c>
      <c r="P301" s="37"/>
    </row>
    <row r="302" spans="1:20" ht="15.75" thickBot="1">
      <c r="A302" s="73"/>
      <c r="B302" s="2"/>
      <c r="C302" s="2"/>
      <c r="D302" s="2"/>
      <c r="E302" s="2" t="s">
        <v>9</v>
      </c>
      <c r="F302" s="2" t="s">
        <v>10</v>
      </c>
      <c r="G302" s="2">
        <v>40</v>
      </c>
      <c r="H302" s="2"/>
      <c r="I302" s="2"/>
      <c r="J302" s="2"/>
      <c r="K302" s="2"/>
      <c r="L302" s="2"/>
      <c r="M302" s="2"/>
      <c r="N302" s="2"/>
      <c r="O302" s="3">
        <f t="shared" si="17"/>
        <v>40</v>
      </c>
      <c r="P302" s="37"/>
    </row>
    <row r="303" spans="1:20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20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160</v>
      </c>
      <c r="E309" s="4" t="s">
        <v>8</v>
      </c>
      <c r="F309" s="4" t="s">
        <v>15</v>
      </c>
      <c r="G309" s="3">
        <f>SUM(G297:G308)</f>
        <v>300</v>
      </c>
      <c r="H309" s="4" t="s">
        <v>8</v>
      </c>
      <c r="I309" s="4" t="s">
        <v>15</v>
      </c>
      <c r="J309" s="3">
        <f>SUM(J297:J308)</f>
        <v>200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660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80</v>
      </c>
      <c r="E310" s="14" t="s">
        <v>16</v>
      </c>
      <c r="F310" s="14" t="s">
        <v>15</v>
      </c>
      <c r="G310" s="15">
        <f>G309/2</f>
        <v>150</v>
      </c>
      <c r="H310" s="14" t="s">
        <v>16</v>
      </c>
      <c r="I310" s="14" t="s">
        <v>15</v>
      </c>
      <c r="J310" s="15">
        <f>J309/2</f>
        <v>100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330</v>
      </c>
      <c r="P310" s="48">
        <f>SUM(G297,G298,G300,J299,J301)</f>
        <v>220</v>
      </c>
      <c r="Q310" s="23">
        <f>SUM(D299,G302,J300)</f>
        <v>120</v>
      </c>
      <c r="R310" s="23">
        <f>SUM(D297,D298,G299,G301,J297,J298,)</f>
        <v>320</v>
      </c>
      <c r="S310" s="23"/>
      <c r="T310">
        <f>SUM(P310,Q310,R310,S310)</f>
        <v>660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 t="s">
        <v>60</v>
      </c>
      <c r="F314" s="2" t="s">
        <v>10</v>
      </c>
      <c r="G314" s="3">
        <v>100</v>
      </c>
      <c r="H314" s="2" t="s">
        <v>192</v>
      </c>
      <c r="I314" s="2" t="s">
        <v>14</v>
      </c>
      <c r="J314" s="3">
        <v>60</v>
      </c>
      <c r="K314" s="2" t="s">
        <v>193</v>
      </c>
      <c r="L314" s="2" t="s">
        <v>10</v>
      </c>
      <c r="M314" s="3">
        <v>40</v>
      </c>
      <c r="N314" s="2"/>
      <c r="O314" s="3">
        <f>SUM(D314,G314,J314,M314)</f>
        <v>200</v>
      </c>
      <c r="P314" s="37"/>
    </row>
    <row r="315" spans="1:20" ht="15.75" thickBot="1">
      <c r="A315" s="73"/>
      <c r="B315" s="2"/>
      <c r="C315" s="2"/>
      <c r="D315" s="3"/>
      <c r="E315" s="2" t="s">
        <v>9</v>
      </c>
      <c r="F315" s="2" t="s">
        <v>14</v>
      </c>
      <c r="G315" s="3">
        <v>40</v>
      </c>
      <c r="H315" s="2" t="s">
        <v>28</v>
      </c>
      <c r="I315" s="2" t="s">
        <v>33</v>
      </c>
      <c r="J315" s="2">
        <v>45</v>
      </c>
      <c r="K315" s="2" t="s">
        <v>37</v>
      </c>
      <c r="L315" s="2" t="s">
        <v>10</v>
      </c>
      <c r="M315" s="3">
        <v>45</v>
      </c>
      <c r="N315" s="2"/>
      <c r="O315" s="3">
        <f t="shared" ref="O315:O325" si="18">SUM(D315,G315,J315,M315)</f>
        <v>130</v>
      </c>
      <c r="P315" s="37"/>
    </row>
    <row r="316" spans="1:20" ht="15.75" thickBot="1">
      <c r="A316" s="73"/>
      <c r="B316" s="2"/>
      <c r="C316" s="2"/>
      <c r="D316" s="2"/>
      <c r="E316" s="2" t="s">
        <v>172</v>
      </c>
      <c r="F316" s="2" t="s">
        <v>10</v>
      </c>
      <c r="G316" s="3">
        <v>90</v>
      </c>
      <c r="H316" s="2" t="s">
        <v>69</v>
      </c>
      <c r="I316" s="2" t="s">
        <v>33</v>
      </c>
      <c r="J316" s="2">
        <v>60</v>
      </c>
      <c r="K316" s="2" t="s">
        <v>25</v>
      </c>
      <c r="L316" s="2" t="s">
        <v>10</v>
      </c>
      <c r="M316" s="2">
        <v>60</v>
      </c>
      <c r="N316" s="2"/>
      <c r="O316" s="3">
        <f t="shared" si="18"/>
        <v>210</v>
      </c>
      <c r="P316" s="37"/>
    </row>
    <row r="317" spans="1:20" ht="15.75" thickBot="1">
      <c r="A317" s="73"/>
      <c r="B317" s="2"/>
      <c r="C317" s="2"/>
      <c r="D317" s="2"/>
      <c r="E317" s="2" t="s">
        <v>9</v>
      </c>
      <c r="F317" s="2" t="s">
        <v>17</v>
      </c>
      <c r="G317" s="2">
        <v>40</v>
      </c>
      <c r="H317" s="2" t="s">
        <v>69</v>
      </c>
      <c r="I317" s="2" t="s">
        <v>33</v>
      </c>
      <c r="J317" s="2">
        <v>60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140</v>
      </c>
      <c r="P317" s="37"/>
    </row>
    <row r="318" spans="1:20" ht="15.75" thickBot="1">
      <c r="A318" s="73"/>
      <c r="B318" s="2"/>
      <c r="C318" s="2"/>
      <c r="D318" s="2"/>
      <c r="E318" s="2" t="s">
        <v>9</v>
      </c>
      <c r="F318" s="2" t="s">
        <v>14</v>
      </c>
      <c r="G318" s="2">
        <v>40</v>
      </c>
      <c r="H318" s="2" t="s">
        <v>28</v>
      </c>
      <c r="I318" s="2" t="s">
        <v>90</v>
      </c>
      <c r="J318" s="2">
        <v>35</v>
      </c>
      <c r="K318" s="2" t="s">
        <v>9</v>
      </c>
      <c r="L318" s="2" t="s">
        <v>14</v>
      </c>
      <c r="M318" s="2">
        <v>35</v>
      </c>
      <c r="N318" s="2"/>
      <c r="O318" s="3">
        <f t="shared" si="18"/>
        <v>110</v>
      </c>
      <c r="P318" s="37"/>
    </row>
    <row r="319" spans="1:20" ht="15.75" thickBot="1">
      <c r="A319" s="73"/>
      <c r="B319" s="2"/>
      <c r="C319" s="2"/>
      <c r="D319" s="2"/>
      <c r="E319" s="2" t="s">
        <v>9</v>
      </c>
      <c r="F319" s="2" t="s">
        <v>10</v>
      </c>
      <c r="G319" s="2">
        <v>45</v>
      </c>
      <c r="H319" s="2"/>
      <c r="I319" s="2"/>
      <c r="J319" s="2"/>
      <c r="K319" s="2"/>
      <c r="L319" s="2"/>
      <c r="M319" s="2"/>
      <c r="N319" s="2"/>
      <c r="O319" s="3">
        <f t="shared" si="18"/>
        <v>45</v>
      </c>
      <c r="P319" s="37"/>
    </row>
    <row r="320" spans="1:20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355</v>
      </c>
      <c r="H326" s="4" t="s">
        <v>8</v>
      </c>
      <c r="I326" s="4" t="s">
        <v>15</v>
      </c>
      <c r="J326" s="3">
        <f>SUM(J314:J325)</f>
        <v>260</v>
      </c>
      <c r="K326" s="4" t="s">
        <v>8</v>
      </c>
      <c r="L326" s="4" t="s">
        <v>15</v>
      </c>
      <c r="M326" s="3">
        <f>SUM(M314:M325)</f>
        <v>220</v>
      </c>
      <c r="N326" s="4" t="s">
        <v>8</v>
      </c>
      <c r="O326" s="3">
        <f>SUM(O314:O325)</f>
        <v>835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177.5</v>
      </c>
      <c r="H327" s="14" t="s">
        <v>16</v>
      </c>
      <c r="I327" s="14" t="s">
        <v>15</v>
      </c>
      <c r="J327" s="15">
        <f>J326/2</f>
        <v>130</v>
      </c>
      <c r="K327" s="14" t="s">
        <v>16</v>
      </c>
      <c r="L327" s="14" t="s">
        <v>15</v>
      </c>
      <c r="M327" s="15">
        <f>M326/2</f>
        <v>110</v>
      </c>
      <c r="N327" s="14" t="s">
        <v>16</v>
      </c>
      <c r="O327" s="15">
        <f>O326/2</f>
        <v>417.5</v>
      </c>
      <c r="P327" s="48">
        <f>SUM(G315,G318,J314,M317,M318)</f>
        <v>215</v>
      </c>
      <c r="Q327" s="23">
        <f>SUM(G314,G316,G319,J315,J316,J317,M314,M315,M316)</f>
        <v>545</v>
      </c>
      <c r="R327" s="23"/>
      <c r="S327" s="23">
        <f>SUM(G317,J318)</f>
        <v>75</v>
      </c>
      <c r="T327">
        <f>SUM(P327,Q327,R327,S327,)</f>
        <v>835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 t="s">
        <v>9</v>
      </c>
      <c r="C331" s="2" t="s">
        <v>14</v>
      </c>
      <c r="D331" s="3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12</v>
      </c>
      <c r="J331" s="3">
        <v>40</v>
      </c>
      <c r="K331" s="2" t="s">
        <v>28</v>
      </c>
      <c r="L331" s="2" t="s">
        <v>33</v>
      </c>
      <c r="M331" s="3">
        <v>35</v>
      </c>
      <c r="N331" s="2"/>
      <c r="O331" s="3">
        <f>SUM(D331,G331,J331,M331)</f>
        <v>155</v>
      </c>
      <c r="P331" s="37"/>
    </row>
    <row r="332" spans="1:20" ht="15.75" thickBot="1">
      <c r="A332" s="73"/>
      <c r="B332" s="2" t="s">
        <v>118</v>
      </c>
      <c r="C332" s="2" t="s">
        <v>14</v>
      </c>
      <c r="D332" s="3">
        <v>60</v>
      </c>
      <c r="E332" s="2" t="s">
        <v>13</v>
      </c>
      <c r="F332" s="2" t="s">
        <v>35</v>
      </c>
      <c r="G332" s="3">
        <v>40</v>
      </c>
      <c r="H332" s="2" t="s">
        <v>60</v>
      </c>
      <c r="I332" s="2" t="s">
        <v>10</v>
      </c>
      <c r="J332" s="3">
        <v>100</v>
      </c>
      <c r="K332" s="2" t="s">
        <v>28</v>
      </c>
      <c r="L332" s="2" t="s">
        <v>17</v>
      </c>
      <c r="M332" s="3">
        <v>35</v>
      </c>
      <c r="N332" s="2"/>
      <c r="O332" s="3">
        <f t="shared" ref="O332:O342" si="19">SUM(D332,G332,J332,M332)</f>
        <v>235</v>
      </c>
      <c r="P332" s="37"/>
    </row>
    <row r="333" spans="1:20" ht="15.75" thickBot="1">
      <c r="A333" s="73"/>
      <c r="B333" s="2" t="s">
        <v>28</v>
      </c>
      <c r="C333" s="2" t="s">
        <v>39</v>
      </c>
      <c r="D333" s="2">
        <v>40</v>
      </c>
      <c r="E333" s="2" t="s">
        <v>9</v>
      </c>
      <c r="F333" s="2" t="s">
        <v>35</v>
      </c>
      <c r="G333" s="3">
        <v>45</v>
      </c>
      <c r="H333" s="2" t="s">
        <v>79</v>
      </c>
      <c r="I333" s="2" t="s">
        <v>39</v>
      </c>
      <c r="J333" s="3">
        <v>80</v>
      </c>
      <c r="K333" s="2" t="s">
        <v>28</v>
      </c>
      <c r="L333" s="2" t="s">
        <v>17</v>
      </c>
      <c r="M333" s="2">
        <v>40</v>
      </c>
      <c r="N333" s="2"/>
      <c r="O333" s="3">
        <f t="shared" si="19"/>
        <v>205</v>
      </c>
      <c r="P333" s="37"/>
    </row>
    <row r="334" spans="1:20" ht="15.75" thickBot="1">
      <c r="A334" s="73"/>
      <c r="B334" s="2" t="s">
        <v>83</v>
      </c>
      <c r="C334" s="2" t="s">
        <v>14</v>
      </c>
      <c r="D334" s="2">
        <v>70</v>
      </c>
      <c r="E334" s="2" t="s">
        <v>21</v>
      </c>
      <c r="F334" s="2" t="s">
        <v>10</v>
      </c>
      <c r="G334" s="2">
        <v>80</v>
      </c>
      <c r="H334" s="2" t="s">
        <v>69</v>
      </c>
      <c r="I334" s="2" t="s">
        <v>39</v>
      </c>
      <c r="J334" s="3">
        <v>60</v>
      </c>
      <c r="K334" s="2" t="s">
        <v>28</v>
      </c>
      <c r="L334" s="2" t="s">
        <v>14</v>
      </c>
      <c r="M334" s="2">
        <v>40</v>
      </c>
      <c r="N334" s="2"/>
      <c r="O334" s="3">
        <f t="shared" si="19"/>
        <v>250</v>
      </c>
      <c r="P334" s="37"/>
    </row>
    <row r="335" spans="1:20" ht="15.75" thickBot="1">
      <c r="A335" s="73"/>
      <c r="B335" s="2" t="s">
        <v>83</v>
      </c>
      <c r="C335" s="2" t="s">
        <v>14</v>
      </c>
      <c r="D335" s="2">
        <v>80</v>
      </c>
      <c r="E335" s="2" t="s">
        <v>9</v>
      </c>
      <c r="F335" s="2" t="s">
        <v>10</v>
      </c>
      <c r="G335" s="2">
        <v>45</v>
      </c>
      <c r="H335" s="2" t="s">
        <v>79</v>
      </c>
      <c r="I335" s="2" t="s">
        <v>33</v>
      </c>
      <c r="J335" s="3">
        <v>75</v>
      </c>
      <c r="K335" s="2" t="s">
        <v>28</v>
      </c>
      <c r="L335" s="2" t="s">
        <v>14</v>
      </c>
      <c r="M335" s="2">
        <v>40</v>
      </c>
      <c r="N335" s="2"/>
      <c r="O335" s="3">
        <f t="shared" si="19"/>
        <v>240</v>
      </c>
      <c r="P335" s="37"/>
    </row>
    <row r="336" spans="1:20" ht="15.75" thickBot="1">
      <c r="A336" s="73"/>
      <c r="B336" s="2" t="s">
        <v>32</v>
      </c>
      <c r="C336" s="2" t="s">
        <v>10</v>
      </c>
      <c r="D336" s="2">
        <v>70</v>
      </c>
      <c r="E336" s="2" t="s">
        <v>58</v>
      </c>
      <c r="F336" s="2" t="s">
        <v>14</v>
      </c>
      <c r="G336" s="2">
        <v>80</v>
      </c>
      <c r="H336" s="2" t="s">
        <v>9</v>
      </c>
      <c r="I336" s="2" t="s">
        <v>39</v>
      </c>
      <c r="J336" s="3">
        <v>40</v>
      </c>
      <c r="K336" s="2" t="s">
        <v>21</v>
      </c>
      <c r="L336" s="2" t="s">
        <v>33</v>
      </c>
      <c r="M336" s="2">
        <v>89</v>
      </c>
      <c r="N336" s="2"/>
      <c r="O336" s="3">
        <f t="shared" si="19"/>
        <v>279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360</v>
      </c>
      <c r="E343" s="4" t="s">
        <v>8</v>
      </c>
      <c r="F343" s="4" t="s">
        <v>15</v>
      </c>
      <c r="G343" s="3">
        <f>SUM(G331:G342)</f>
        <v>330</v>
      </c>
      <c r="H343" s="4" t="s">
        <v>8</v>
      </c>
      <c r="I343" s="4" t="s">
        <v>15</v>
      </c>
      <c r="J343" s="3">
        <f>SUM(J331:J342)</f>
        <v>395</v>
      </c>
      <c r="K343" s="4" t="s">
        <v>8</v>
      </c>
      <c r="L343" s="4" t="s">
        <v>15</v>
      </c>
      <c r="M343" s="3">
        <f>SUM(M331:M342)</f>
        <v>319</v>
      </c>
      <c r="N343" s="4" t="s">
        <v>8</v>
      </c>
      <c r="O343" s="3">
        <f>SUM(O331:O342)</f>
        <v>1404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180</v>
      </c>
      <c r="E344" s="14" t="s">
        <v>16</v>
      </c>
      <c r="F344" s="14" t="s">
        <v>15</v>
      </c>
      <c r="G344" s="15">
        <f>G343/2</f>
        <v>165</v>
      </c>
      <c r="H344" s="14" t="s">
        <v>16</v>
      </c>
      <c r="I344" s="14" t="s">
        <v>15</v>
      </c>
      <c r="J344" s="15">
        <f>J343/2</f>
        <v>197.5</v>
      </c>
      <c r="K344" s="14" t="s">
        <v>16</v>
      </c>
      <c r="L344" s="14" t="s">
        <v>15</v>
      </c>
      <c r="M344" s="15">
        <f>M343/2</f>
        <v>159.5</v>
      </c>
      <c r="N344" s="14" t="s">
        <v>16</v>
      </c>
      <c r="O344" s="15">
        <f>O343/2</f>
        <v>702</v>
      </c>
      <c r="P344" s="48">
        <f>SUM(D331,D332,D333,D334,D335,G331,G336,J333,J334,J336,M334,M335,M337)</f>
        <v>710</v>
      </c>
      <c r="Q344" s="23">
        <f>SUM(D336,G334,G335,J332,J335,M331,M336)</f>
        <v>494</v>
      </c>
      <c r="R344" s="23">
        <f>SUM(G332,G333,J331,)</f>
        <v>125</v>
      </c>
      <c r="S344" s="23">
        <f>SUM(M332,M333)</f>
        <v>75</v>
      </c>
      <c r="T344">
        <f>SUM(P344,Q344,R344,S344)</f>
        <v>1404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 t="s">
        <v>21</v>
      </c>
      <c r="C348" s="2" t="s">
        <v>14</v>
      </c>
      <c r="D348" s="3">
        <v>80</v>
      </c>
      <c r="E348" s="2" t="s">
        <v>9</v>
      </c>
      <c r="F348" s="2" t="s">
        <v>194</v>
      </c>
      <c r="G348" s="3">
        <v>45</v>
      </c>
      <c r="H348" s="2" t="s">
        <v>28</v>
      </c>
      <c r="I348" s="2" t="s">
        <v>35</v>
      </c>
      <c r="J348" s="3">
        <v>45</v>
      </c>
      <c r="K348" s="2" t="s">
        <v>9</v>
      </c>
      <c r="L348" s="2" t="s">
        <v>14</v>
      </c>
      <c r="M348" s="3">
        <v>40</v>
      </c>
      <c r="N348" s="2"/>
      <c r="O348" s="3">
        <f>SUM(D348,G348,J348,M348)</f>
        <v>210</v>
      </c>
      <c r="P348" s="37"/>
    </row>
    <row r="349" spans="1:20" ht="15.75" thickBot="1">
      <c r="A349" s="73"/>
      <c r="B349" s="2" t="s">
        <v>21</v>
      </c>
      <c r="C349" s="2" t="s">
        <v>12</v>
      </c>
      <c r="D349" s="3">
        <v>80</v>
      </c>
      <c r="E349" s="2" t="s">
        <v>118</v>
      </c>
      <c r="F349" s="2" t="s">
        <v>12</v>
      </c>
      <c r="G349" s="3">
        <v>65</v>
      </c>
      <c r="H349" s="2" t="s">
        <v>28</v>
      </c>
      <c r="I349" s="2" t="s">
        <v>35</v>
      </c>
      <c r="J349" s="2">
        <v>40</v>
      </c>
      <c r="K349" s="2" t="s">
        <v>21</v>
      </c>
      <c r="L349" s="2" t="s">
        <v>14</v>
      </c>
      <c r="M349" s="3">
        <v>80</v>
      </c>
      <c r="N349" s="2"/>
      <c r="O349" s="3">
        <f t="shared" ref="O349:O359" si="20">SUM(D349,G349,J349,M349)</f>
        <v>265</v>
      </c>
      <c r="P349" s="37"/>
    </row>
    <row r="350" spans="1:20" ht="15.75" thickBot="1">
      <c r="A350" s="73"/>
      <c r="B350" s="2" t="s">
        <v>9</v>
      </c>
      <c r="C350" s="2" t="s">
        <v>14</v>
      </c>
      <c r="D350" s="2">
        <v>35</v>
      </c>
      <c r="E350" s="2" t="s">
        <v>195</v>
      </c>
      <c r="F350" s="2" t="s">
        <v>10</v>
      </c>
      <c r="G350" s="3">
        <v>115</v>
      </c>
      <c r="H350" s="2" t="s">
        <v>28</v>
      </c>
      <c r="I350" s="2" t="s">
        <v>35</v>
      </c>
      <c r="J350" s="2">
        <v>45</v>
      </c>
      <c r="K350" s="2" t="s">
        <v>9</v>
      </c>
      <c r="L350" s="2" t="s">
        <v>14</v>
      </c>
      <c r="M350" s="2">
        <v>40</v>
      </c>
      <c r="N350" s="2"/>
      <c r="O350" s="3">
        <f t="shared" si="20"/>
        <v>235</v>
      </c>
      <c r="P350" s="37"/>
    </row>
    <row r="351" spans="1:20" ht="15.75" thickBot="1">
      <c r="A351" s="73"/>
      <c r="B351" s="2" t="s">
        <v>9</v>
      </c>
      <c r="C351" s="2" t="s">
        <v>12</v>
      </c>
      <c r="D351" s="2">
        <v>35</v>
      </c>
      <c r="E351" s="2" t="s">
        <v>9</v>
      </c>
      <c r="F351" s="2" t="s">
        <v>10</v>
      </c>
      <c r="G351" s="2">
        <v>45</v>
      </c>
      <c r="H351" s="2" t="s">
        <v>79</v>
      </c>
      <c r="I351" s="2" t="s">
        <v>33</v>
      </c>
      <c r="J351" s="2">
        <v>80</v>
      </c>
      <c r="K351" s="2" t="s">
        <v>28</v>
      </c>
      <c r="L351" s="2" t="s">
        <v>39</v>
      </c>
      <c r="M351" s="2">
        <v>45</v>
      </c>
      <c r="N351" s="2"/>
      <c r="O351" s="3">
        <f t="shared" si="20"/>
        <v>205</v>
      </c>
      <c r="P351" s="37"/>
    </row>
    <row r="352" spans="1:20" ht="15.75" thickBot="1">
      <c r="A352" s="73"/>
      <c r="B352" s="2" t="s">
        <v>28</v>
      </c>
      <c r="C352" s="2" t="s">
        <v>33</v>
      </c>
      <c r="D352" s="2">
        <v>40</v>
      </c>
      <c r="E352" s="2" t="s">
        <v>9</v>
      </c>
      <c r="F352" s="2" t="s">
        <v>17</v>
      </c>
      <c r="G352" s="2">
        <v>40</v>
      </c>
      <c r="H352" s="2" t="s">
        <v>28</v>
      </c>
      <c r="I352" s="2" t="s">
        <v>33</v>
      </c>
      <c r="J352" s="2">
        <v>40</v>
      </c>
      <c r="K352" s="2" t="s">
        <v>9</v>
      </c>
      <c r="L352" s="2" t="s">
        <v>10</v>
      </c>
      <c r="M352" s="2">
        <v>35</v>
      </c>
      <c r="N352" s="2"/>
      <c r="O352" s="3">
        <f t="shared" si="20"/>
        <v>155</v>
      </c>
      <c r="P352" s="37"/>
    </row>
    <row r="353" spans="1:20" ht="15.75" thickBot="1">
      <c r="A353" s="73"/>
      <c r="B353" s="2" t="s">
        <v>9</v>
      </c>
      <c r="C353" s="2" t="s">
        <v>14</v>
      </c>
      <c r="D353" s="2">
        <v>40</v>
      </c>
      <c r="E353" s="2" t="s">
        <v>9</v>
      </c>
      <c r="F353" s="2" t="s">
        <v>10</v>
      </c>
      <c r="G353" s="2">
        <v>40</v>
      </c>
      <c r="H353" s="2" t="s">
        <v>28</v>
      </c>
      <c r="I353" s="2" t="s">
        <v>33</v>
      </c>
      <c r="J353" s="2">
        <v>45</v>
      </c>
      <c r="K353" s="2" t="s">
        <v>9</v>
      </c>
      <c r="L353" s="2" t="s">
        <v>17</v>
      </c>
      <c r="M353" s="2">
        <v>40</v>
      </c>
      <c r="N353" s="2"/>
      <c r="O353" s="3">
        <f>SUM(D353,G353,J353,M353)</f>
        <v>165</v>
      </c>
      <c r="P353" s="37"/>
    </row>
    <row r="354" spans="1:20" ht="15.75" thickBot="1">
      <c r="A354" s="73"/>
      <c r="B354" s="2" t="s">
        <v>9</v>
      </c>
      <c r="C354" s="2" t="s">
        <v>33</v>
      </c>
      <c r="D354" s="2">
        <v>40</v>
      </c>
      <c r="E354" s="2" t="s">
        <v>9</v>
      </c>
      <c r="F354" s="2" t="s">
        <v>10</v>
      </c>
      <c r="G354" s="2">
        <v>45</v>
      </c>
      <c r="H354" s="2" t="s">
        <v>70</v>
      </c>
      <c r="I354" s="2" t="s">
        <v>39</v>
      </c>
      <c r="J354" s="2">
        <v>100</v>
      </c>
      <c r="K354" s="2" t="s">
        <v>79</v>
      </c>
      <c r="L354" s="2" t="s">
        <v>39</v>
      </c>
      <c r="M354" s="2">
        <v>80</v>
      </c>
      <c r="N354" s="2"/>
      <c r="O354" s="3">
        <f t="shared" si="20"/>
        <v>265</v>
      </c>
      <c r="P354" s="37"/>
    </row>
    <row r="355" spans="1:20" ht="15.75" thickBot="1">
      <c r="A355" s="73"/>
      <c r="B355" s="2" t="s">
        <v>9</v>
      </c>
      <c r="C355" s="2" t="s">
        <v>14</v>
      </c>
      <c r="D355" s="2">
        <v>35</v>
      </c>
      <c r="E355" s="2"/>
      <c r="F355" s="2"/>
      <c r="G355" s="2"/>
      <c r="H355" s="2" t="s">
        <v>79</v>
      </c>
      <c r="I355" s="2" t="s">
        <v>33</v>
      </c>
      <c r="J355" s="2">
        <v>80</v>
      </c>
      <c r="K355" s="2" t="s">
        <v>196</v>
      </c>
      <c r="L355" s="2" t="s">
        <v>39</v>
      </c>
      <c r="M355" s="2">
        <v>55</v>
      </c>
      <c r="N355" s="2"/>
      <c r="O355" s="3">
        <f t="shared" si="20"/>
        <v>170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 t="s">
        <v>9</v>
      </c>
      <c r="I356" s="2" t="s">
        <v>39</v>
      </c>
      <c r="J356" s="2">
        <v>40</v>
      </c>
      <c r="K356" s="2" t="s">
        <v>9</v>
      </c>
      <c r="L356" s="2" t="s">
        <v>17</v>
      </c>
      <c r="M356" s="2">
        <v>40</v>
      </c>
      <c r="N356" s="2"/>
      <c r="O356" s="3">
        <f t="shared" si="20"/>
        <v>80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 t="s">
        <v>21</v>
      </c>
      <c r="L357" s="2" t="s">
        <v>14</v>
      </c>
      <c r="M357" s="2">
        <v>80</v>
      </c>
      <c r="N357" s="2"/>
      <c r="O357" s="3">
        <f t="shared" si="20"/>
        <v>80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385</v>
      </c>
      <c r="E360" s="4" t="s">
        <v>8</v>
      </c>
      <c r="F360" s="4" t="s">
        <v>15</v>
      </c>
      <c r="G360" s="3">
        <f>SUM(G348:G359)</f>
        <v>395</v>
      </c>
      <c r="H360" s="4" t="s">
        <v>8</v>
      </c>
      <c r="I360" s="4" t="s">
        <v>15</v>
      </c>
      <c r="J360" s="3">
        <f>SUM(J348:J359)</f>
        <v>515</v>
      </c>
      <c r="K360" s="4" t="s">
        <v>8</v>
      </c>
      <c r="L360" s="4" t="s">
        <v>15</v>
      </c>
      <c r="M360" s="3">
        <f>SUM(M348:M359)</f>
        <v>535</v>
      </c>
      <c r="N360" s="4" t="s">
        <v>8</v>
      </c>
      <c r="O360" s="3">
        <f>SUM(O348:O359)</f>
        <v>1830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192.5</v>
      </c>
      <c r="E361" s="14" t="s">
        <v>16</v>
      </c>
      <c r="F361" s="14" t="s">
        <v>15</v>
      </c>
      <c r="G361" s="15">
        <f>G360/2</f>
        <v>197.5</v>
      </c>
      <c r="H361" s="14" t="s">
        <v>16</v>
      </c>
      <c r="I361" s="14" t="s">
        <v>15</v>
      </c>
      <c r="J361" s="15">
        <f>J360/2</f>
        <v>257.5</v>
      </c>
      <c r="K361" s="14" t="s">
        <v>16</v>
      </c>
      <c r="L361" s="14" t="s">
        <v>15</v>
      </c>
      <c r="M361" s="15">
        <f>M360/2</f>
        <v>267.5</v>
      </c>
      <c r="N361" s="14" t="s">
        <v>16</v>
      </c>
      <c r="O361" s="15">
        <f>O360/2</f>
        <v>915</v>
      </c>
      <c r="P361" s="48">
        <f>SUM(D348,D350,D353,D355,J354,J356,M348,M349,M350,M351,M354,M355,M357)</f>
        <v>750</v>
      </c>
      <c r="Q361" s="23">
        <f>SUM(D352,D354,G348,G350,G351,G353,G354,J351,J352,J353,J355,M352,)</f>
        <v>650</v>
      </c>
      <c r="R361" s="23">
        <f>SUM(D349,D351,G349,J348,J349,J350,)</f>
        <v>310</v>
      </c>
      <c r="S361" s="23">
        <f>SUM(G352,M353,M356)</f>
        <v>120</v>
      </c>
      <c r="T361">
        <f>SUM(P361,Q361,R361,S361)</f>
        <v>1830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/>
      <c r="C365" s="2"/>
      <c r="D365" s="3"/>
      <c r="E365" s="2"/>
      <c r="F365" s="2"/>
      <c r="G365" s="3"/>
      <c r="H365" s="2"/>
      <c r="I365" s="2"/>
      <c r="J365" s="3"/>
      <c r="K365" s="2" t="s">
        <v>9</v>
      </c>
      <c r="L365" s="2" t="s">
        <v>10</v>
      </c>
      <c r="M365" s="3">
        <v>45</v>
      </c>
      <c r="N365" s="2"/>
      <c r="O365" s="3">
        <f>SUM(D365,G365,J365,M365)</f>
        <v>45</v>
      </c>
      <c r="P365" s="37"/>
    </row>
    <row r="366" spans="1:20" ht="15.75" thickBot="1">
      <c r="A366" s="73"/>
      <c r="B366" s="2"/>
      <c r="C366" s="2"/>
      <c r="D366" s="3"/>
      <c r="E366" s="2"/>
      <c r="F366" s="2"/>
      <c r="G366" s="3"/>
      <c r="H366" s="2"/>
      <c r="I366" s="2"/>
      <c r="J366" s="2"/>
      <c r="K366" s="2" t="s">
        <v>9</v>
      </c>
      <c r="L366" s="2" t="s">
        <v>10</v>
      </c>
      <c r="M366" s="3">
        <v>45</v>
      </c>
      <c r="N366" s="2"/>
      <c r="O366" s="3">
        <f t="shared" ref="O366:O376" si="21">SUM(D366,G366,J366,M366)</f>
        <v>45</v>
      </c>
      <c r="P366" s="37"/>
    </row>
    <row r="367" spans="1:20" ht="15.75" thickBot="1">
      <c r="A367" s="73"/>
      <c r="B367" s="2"/>
      <c r="C367" s="2"/>
      <c r="D367" s="2"/>
      <c r="E367" s="2"/>
      <c r="F367" s="2"/>
      <c r="G367" s="3"/>
      <c r="H367" s="2"/>
      <c r="I367" s="2"/>
      <c r="J367" s="2"/>
      <c r="K367" s="2" t="s">
        <v>144</v>
      </c>
      <c r="L367" s="2" t="s">
        <v>14</v>
      </c>
      <c r="M367" s="2">
        <v>100</v>
      </c>
      <c r="N367" s="2"/>
      <c r="O367" s="3">
        <f t="shared" si="21"/>
        <v>100</v>
      </c>
      <c r="P367" s="37"/>
    </row>
    <row r="368" spans="1:20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190</v>
      </c>
      <c r="N377" s="4" t="s">
        <v>8</v>
      </c>
      <c r="O377" s="3">
        <f>SUM(O365:O376)</f>
        <v>190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95</v>
      </c>
      <c r="N378" s="14" t="s">
        <v>16</v>
      </c>
      <c r="O378" s="15">
        <f>O377/2</f>
        <v>95</v>
      </c>
      <c r="P378" s="48">
        <f>SUM(M367)</f>
        <v>100</v>
      </c>
      <c r="Q378" s="23">
        <f>SUM(M365,M366)</f>
        <v>90</v>
      </c>
      <c r="R378" s="23"/>
      <c r="S378" s="23"/>
      <c r="T378">
        <f>SUM(P378,Q378,R378,S378)</f>
        <v>190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20" ht="15.75" thickBot="1">
      <c r="A383" s="73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20" ht="15.75" thickBot="1">
      <c r="A384" s="73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20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20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20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20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20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20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  <c r="T395">
        <f>SUM(P395,Q395,R395)</f>
        <v>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>
      <c r="A417" s="73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>
      <c r="A418" s="73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19" ht="15.75" thickBot="1">
      <c r="A433" s="73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73"/>
      <c r="B434" s="2"/>
      <c r="C434" s="2"/>
      <c r="D434" s="3"/>
      <c r="E434" s="2"/>
      <c r="F434" s="2"/>
      <c r="G434" s="5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73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19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19" ht="15.75" thickBot="1">
      <c r="A450" s="73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73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73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73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73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19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19" ht="15.75" thickBot="1">
      <c r="A467" s="73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73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73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73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73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73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73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1790</v>
      </c>
      <c r="E535" s="11" t="s">
        <v>8</v>
      </c>
      <c r="F535" s="11" t="s">
        <v>15</v>
      </c>
      <c r="G535" s="45">
        <f>SUM(G15,G32,G49,G66,G83,G100,G117,G134,G153,G170,G187,G204,G224,G241,G258)</f>
        <v>2600</v>
      </c>
      <c r="H535" s="11" t="s">
        <v>8</v>
      </c>
      <c r="I535" s="11" t="s">
        <v>15</v>
      </c>
      <c r="J535" s="45">
        <f>SUM(J15,J32,J49,J66,J83,J100,J117,J134,J153,J170,J187,J204,J224,J241,J258)</f>
        <v>2845</v>
      </c>
      <c r="K535" s="11" t="s">
        <v>8</v>
      </c>
      <c r="L535" s="11" t="s">
        <v>15</v>
      </c>
      <c r="M535" s="45">
        <f>SUM(M15,M32,M49,M66,M83,M100,M117,M134,M153,M170,M187,M204,M224,M241,M258)</f>
        <v>3110</v>
      </c>
      <c r="N535" s="11" t="s">
        <v>8</v>
      </c>
      <c r="O535" s="12">
        <f>SUM(D535,G535,J535,M535)</f>
        <v>10345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895</v>
      </c>
      <c r="E536" s="11" t="s">
        <v>16</v>
      </c>
      <c r="F536" s="11" t="s">
        <v>15</v>
      </c>
      <c r="G536" s="12">
        <f>G535/2</f>
        <v>1300</v>
      </c>
      <c r="H536" s="11" t="s">
        <v>16</v>
      </c>
      <c r="I536" s="11" t="s">
        <v>15</v>
      </c>
      <c r="J536" s="12">
        <f>J535/2</f>
        <v>1422.5</v>
      </c>
      <c r="K536" s="11" t="s">
        <v>16</v>
      </c>
      <c r="L536" s="11" t="s">
        <v>15</v>
      </c>
      <c r="M536" s="12">
        <f>M535/2</f>
        <v>1555</v>
      </c>
      <c r="N536" s="11" t="s">
        <v>16</v>
      </c>
      <c r="O536" s="12">
        <f>SUM(D536,G536,J536,M536,)</f>
        <v>5172.5</v>
      </c>
      <c r="P536" s="48">
        <f>SUM(P16,P33,P50,P67,P84,P101,P118,P135,P154,P171,P188,P205,P225,P242,P259)</f>
        <v>1720</v>
      </c>
      <c r="Q536" s="23">
        <f>SUM(Q16,Q33,Q50,Q67,Q84,Q101,Q118,Q135,Q154,Q171,Q188,Q205,Q225,Q242,Q259)</f>
        <v>5875</v>
      </c>
      <c r="R536" s="23">
        <f>SUM(R16,R33,R50,R67,R84,R101,R118,R135,R154,R171,R188,R205,R225,R242,R259)</f>
        <v>2555</v>
      </c>
      <c r="S536" s="23">
        <f>SUM(S16,S33,S50,S67,S84,S101,S118,S135,S154,S171,S188,S205,S225,S242,S259)</f>
        <v>195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1095</v>
      </c>
      <c r="E538" s="11" t="s">
        <v>8</v>
      </c>
      <c r="F538" s="11" t="s">
        <v>15</v>
      </c>
      <c r="G538" s="45">
        <f>SUM(G275,G292,G309,G326,G343,G360,G377,G394,G411,G428,G445,G462,G479,G496,G513,G530)</f>
        <v>1665</v>
      </c>
      <c r="H538" s="11" t="s">
        <v>8</v>
      </c>
      <c r="I538" s="11" t="s">
        <v>15</v>
      </c>
      <c r="J538" s="45">
        <f>SUM(J275,J292,J309,J326,J343,J360,J377,J394,J411,J428,J445,J462,J479,J496,J513,J530)</f>
        <v>1860</v>
      </c>
      <c r="K538" s="11" t="s">
        <v>8</v>
      </c>
      <c r="L538" s="11" t="s">
        <v>15</v>
      </c>
      <c r="M538" s="45">
        <f>SUM(M275,M292,M309,M326,M343,M360,M377,M394,M411,M428,M445,M462,M479,M496,M513,M530)</f>
        <v>1991</v>
      </c>
      <c r="N538" s="11" t="s">
        <v>8</v>
      </c>
      <c r="O538" s="12">
        <f>SUM(D538,G538,J538,M538)</f>
        <v>6611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547.5</v>
      </c>
      <c r="E539" s="11" t="s">
        <v>16</v>
      </c>
      <c r="F539" s="11" t="s">
        <v>15</v>
      </c>
      <c r="G539" s="12">
        <f>G538/2</f>
        <v>832.5</v>
      </c>
      <c r="H539" s="11" t="s">
        <v>16</v>
      </c>
      <c r="I539" s="11" t="s">
        <v>15</v>
      </c>
      <c r="J539" s="12">
        <f>J538/2</f>
        <v>930</v>
      </c>
      <c r="K539" s="11" t="s">
        <v>16</v>
      </c>
      <c r="L539" s="11" t="s">
        <v>15</v>
      </c>
      <c r="M539" s="12">
        <f>M538/2</f>
        <v>995.5</v>
      </c>
      <c r="N539" s="11" t="s">
        <v>16</v>
      </c>
      <c r="O539" s="12">
        <f>SUM(D539,G539,J539,M539,)</f>
        <v>3305.5</v>
      </c>
      <c r="P539" s="48">
        <f>SUM(P276,P293,P310,P327,P344,P361,P378,P395,P412,P429,P446,P463,P480,P497,P514,P531)</f>
        <v>2645</v>
      </c>
      <c r="Q539" s="23">
        <f>SUM(Q276,Q293,Q310,Q327,Q344,Q361,Q378,Q395,Q412,Q429,Q446,Q463,Q480,Q497,Q514,Q531)</f>
        <v>2451</v>
      </c>
      <c r="R539" s="23">
        <f>SUM(R276,R293,R310,R327,R344,R361,R378,R395,R412,R429,R446,R463,R480,R497,R514,R531)</f>
        <v>1125</v>
      </c>
      <c r="S539" s="23">
        <f>SUM(S276,S293,S310,S327,S344,S361,S378,S395,S412,S429,S446,S463,S480,S497,S514,S531)</f>
        <v>390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2885</v>
      </c>
      <c r="E541" s="11" t="s">
        <v>8</v>
      </c>
      <c r="F541" s="11" t="s">
        <v>15</v>
      </c>
      <c r="G541" s="45">
        <f>SUM(G535,G538)</f>
        <v>4265</v>
      </c>
      <c r="H541" s="11" t="s">
        <v>8</v>
      </c>
      <c r="I541" s="11" t="s">
        <v>15</v>
      </c>
      <c r="J541" s="45">
        <f>SUM(J535,J538)</f>
        <v>4705</v>
      </c>
      <c r="K541" s="11" t="s">
        <v>8</v>
      </c>
      <c r="L541" s="11" t="s">
        <v>15</v>
      </c>
      <c r="M541" s="45">
        <f>SUM(M535,M538)</f>
        <v>5101</v>
      </c>
      <c r="N541" s="11" t="s">
        <v>8</v>
      </c>
      <c r="O541" s="12">
        <f>SUM(O535,O538)</f>
        <v>16956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1442.5</v>
      </c>
      <c r="E542" s="11" t="s">
        <v>16</v>
      </c>
      <c r="F542" s="11" t="s">
        <v>15</v>
      </c>
      <c r="G542" s="12">
        <f>G541/2</f>
        <v>2132.5</v>
      </c>
      <c r="H542" s="11" t="s">
        <v>16</v>
      </c>
      <c r="I542" s="11" t="s">
        <v>15</v>
      </c>
      <c r="J542" s="12">
        <f>J541/2</f>
        <v>2352.5</v>
      </c>
      <c r="K542" s="11" t="s">
        <v>16</v>
      </c>
      <c r="L542" s="11" t="s">
        <v>15</v>
      </c>
      <c r="M542" s="12">
        <f>M541/2</f>
        <v>2550.5</v>
      </c>
      <c r="N542" s="11" t="s">
        <v>16</v>
      </c>
      <c r="O542" s="12">
        <f>SUM(O536,O539)</f>
        <v>8478</v>
      </c>
      <c r="P542" s="48">
        <f>SUM(P536,P539)</f>
        <v>4365</v>
      </c>
      <c r="Q542" s="23">
        <f>SUM(Q536,Q539)</f>
        <v>8326</v>
      </c>
      <c r="R542" s="23">
        <f>SUM(R536,R539)</f>
        <v>3680</v>
      </c>
      <c r="S542" s="23">
        <f>SUM(S536,S539)</f>
        <v>585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7" t="s">
        <v>139</v>
      </c>
      <c r="D1" s="98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3" workbookViewId="0">
      <selection activeCell="E67" sqref="E67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4" ht="15.75" thickBot="1">
      <c r="A2" s="99" t="s">
        <v>1</v>
      </c>
      <c r="B2" s="100"/>
      <c r="C2" s="101"/>
      <c r="D2" s="99" t="s">
        <v>2</v>
      </c>
      <c r="E2" s="100"/>
      <c r="F2" s="101"/>
      <c r="G2" s="99" t="s">
        <v>3</v>
      </c>
      <c r="H2" s="100"/>
      <c r="I2" s="101"/>
      <c r="J2" s="99" t="s">
        <v>4</v>
      </c>
      <c r="K2" s="100"/>
      <c r="L2" s="10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9" t="s">
        <v>8</v>
      </c>
      <c r="B11" s="100"/>
      <c r="C11" s="32">
        <f>SUM(C4:C10)</f>
        <v>0</v>
      </c>
      <c r="D11" s="99" t="s">
        <v>8</v>
      </c>
      <c r="E11" s="100"/>
      <c r="F11" s="32">
        <f>SUM(F4:F10)</f>
        <v>25</v>
      </c>
      <c r="G11" s="99" t="s">
        <v>8</v>
      </c>
      <c r="H11" s="100"/>
      <c r="I11" s="32">
        <f>SUM(I4:I10)</f>
        <v>0</v>
      </c>
      <c r="J11" s="99" t="s">
        <v>8</v>
      </c>
      <c r="K11" s="10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7" t="s">
        <v>94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</row>
    <row r="14" spans="1:14" ht="15.75" thickBot="1">
      <c r="A14" s="99" t="s">
        <v>1</v>
      </c>
      <c r="B14" s="100"/>
      <c r="C14" s="101"/>
      <c r="D14" s="99" t="s">
        <v>2</v>
      </c>
      <c r="E14" s="100"/>
      <c r="F14" s="101"/>
      <c r="G14" s="99" t="s">
        <v>3</v>
      </c>
      <c r="H14" s="100"/>
      <c r="I14" s="101"/>
      <c r="J14" s="99" t="s">
        <v>4</v>
      </c>
      <c r="K14" s="100"/>
      <c r="L14" s="10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9" t="s">
        <v>8</v>
      </c>
      <c r="B23" s="100"/>
      <c r="C23" s="32">
        <f>SUM(C16:C22)</f>
        <v>40</v>
      </c>
      <c r="D23" s="99" t="s">
        <v>8</v>
      </c>
      <c r="E23" s="100"/>
      <c r="F23" s="32">
        <f>SUM(F16:F22)</f>
        <v>181</v>
      </c>
      <c r="G23" s="99" t="s">
        <v>8</v>
      </c>
      <c r="H23" s="100"/>
      <c r="I23" s="32">
        <f>SUM(I16:I22)</f>
        <v>35</v>
      </c>
      <c r="J23" s="99" t="s">
        <v>8</v>
      </c>
      <c r="K23" s="10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7" t="s">
        <v>112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8"/>
    </row>
    <row r="26" spans="1:14" ht="15.75" thickBot="1">
      <c r="A26" s="99" t="s">
        <v>1</v>
      </c>
      <c r="B26" s="100"/>
      <c r="C26" s="101"/>
      <c r="D26" s="99" t="s">
        <v>2</v>
      </c>
      <c r="E26" s="100"/>
      <c r="F26" s="101"/>
      <c r="G26" s="99" t="s">
        <v>3</v>
      </c>
      <c r="H26" s="100"/>
      <c r="I26" s="101"/>
      <c r="J26" s="99" t="s">
        <v>4</v>
      </c>
      <c r="K26" s="100"/>
      <c r="L26" s="10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9" t="s">
        <v>8</v>
      </c>
      <c r="B35" s="100"/>
      <c r="C35" s="32">
        <f>SUM(C28:C34)</f>
        <v>160</v>
      </c>
      <c r="D35" s="99" t="s">
        <v>8</v>
      </c>
      <c r="E35" s="100"/>
      <c r="F35" s="32">
        <f>SUM(F28:F34)</f>
        <v>55</v>
      </c>
      <c r="G35" s="99" t="s">
        <v>8</v>
      </c>
      <c r="H35" s="100"/>
      <c r="I35" s="32">
        <f>SUM(I28:I34)</f>
        <v>24</v>
      </c>
      <c r="J35" s="99" t="s">
        <v>8</v>
      </c>
      <c r="K35" s="100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7" t="s">
        <v>140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14" ht="15.75" thickBot="1">
      <c r="A38" s="99" t="s">
        <v>1</v>
      </c>
      <c r="B38" s="100"/>
      <c r="C38" s="101"/>
      <c r="D38" s="99" t="s">
        <v>2</v>
      </c>
      <c r="E38" s="100"/>
      <c r="F38" s="101"/>
      <c r="G38" s="99" t="s">
        <v>3</v>
      </c>
      <c r="H38" s="100"/>
      <c r="I38" s="101"/>
      <c r="J38" s="99" t="s">
        <v>4</v>
      </c>
      <c r="K38" s="100"/>
      <c r="L38" s="10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9" t="s">
        <v>8</v>
      </c>
      <c r="B47" s="100"/>
      <c r="C47" s="32">
        <f>SUM(C40:C46)</f>
        <v>50</v>
      </c>
      <c r="D47" s="99" t="s">
        <v>8</v>
      </c>
      <c r="E47" s="100"/>
      <c r="F47" s="32">
        <f>SUM(F40:F46)</f>
        <v>0</v>
      </c>
      <c r="G47" s="99" t="s">
        <v>8</v>
      </c>
      <c r="H47" s="100"/>
      <c r="I47" s="32">
        <f>SUM(I40:I46)</f>
        <v>35</v>
      </c>
      <c r="J47" s="99" t="s">
        <v>8</v>
      </c>
      <c r="K47" s="100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7" t="s">
        <v>166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8"/>
    </row>
    <row r="50" spans="1:14" ht="15.75" thickBot="1">
      <c r="A50" s="99" t="s">
        <v>1</v>
      </c>
      <c r="B50" s="100"/>
      <c r="C50" s="101"/>
      <c r="D50" s="99" t="s">
        <v>2</v>
      </c>
      <c r="E50" s="100"/>
      <c r="F50" s="101"/>
      <c r="G50" s="99" t="s">
        <v>3</v>
      </c>
      <c r="H50" s="100"/>
      <c r="I50" s="101"/>
      <c r="J50" s="99" t="s">
        <v>4</v>
      </c>
      <c r="K50" s="100"/>
      <c r="L50" s="10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9" t="s">
        <v>8</v>
      </c>
      <c r="B59" s="100"/>
      <c r="C59" s="32">
        <f>SUM(C52:C58)</f>
        <v>23</v>
      </c>
      <c r="D59" s="99" t="s">
        <v>8</v>
      </c>
      <c r="E59" s="100"/>
      <c r="F59" s="32">
        <f>SUM(F52:F58)</f>
        <v>109</v>
      </c>
      <c r="G59" s="99" t="s">
        <v>8</v>
      </c>
      <c r="H59" s="100"/>
      <c r="I59" s="32">
        <f>SUM(I52:I58)</f>
        <v>9</v>
      </c>
      <c r="J59" s="99" t="s">
        <v>8</v>
      </c>
      <c r="K59" s="100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/>
    <row r="61" spans="1:14" ht="15.75" thickBot="1">
      <c r="A61" s="97" t="s">
        <v>188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8"/>
    </row>
    <row r="62" spans="1:14" ht="15.75" thickBot="1">
      <c r="A62" s="99" t="s">
        <v>1</v>
      </c>
      <c r="B62" s="100"/>
      <c r="C62" s="101"/>
      <c r="D62" s="99" t="s">
        <v>2</v>
      </c>
      <c r="E62" s="100"/>
      <c r="F62" s="101"/>
      <c r="G62" s="99" t="s">
        <v>3</v>
      </c>
      <c r="H62" s="100"/>
      <c r="I62" s="101"/>
      <c r="J62" s="99" t="s">
        <v>4</v>
      </c>
      <c r="K62" s="100"/>
      <c r="L62" s="10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 t="s">
        <v>63</v>
      </c>
      <c r="B64">
        <v>1</v>
      </c>
      <c r="C64" s="31">
        <v>9</v>
      </c>
      <c r="D64" s="26" t="s">
        <v>63</v>
      </c>
      <c r="E64">
        <v>1</v>
      </c>
      <c r="F64" s="31">
        <v>9</v>
      </c>
      <c r="G64" s="26" t="s">
        <v>63</v>
      </c>
      <c r="H64">
        <v>2</v>
      </c>
      <c r="I64" s="31">
        <v>18</v>
      </c>
      <c r="J64" s="26"/>
      <c r="L64" s="31"/>
    </row>
    <row r="65" spans="1:14">
      <c r="A65" s="26" t="s">
        <v>63</v>
      </c>
      <c r="B65">
        <v>4</v>
      </c>
      <c r="C65" s="31">
        <v>36</v>
      </c>
      <c r="D65" s="26" t="s">
        <v>98</v>
      </c>
      <c r="E65">
        <v>1</v>
      </c>
      <c r="F65" s="31">
        <v>5</v>
      </c>
      <c r="G65" s="26"/>
      <c r="I65" s="31"/>
      <c r="J65" s="26"/>
      <c r="L65" s="31"/>
    </row>
    <row r="66" spans="1:14">
      <c r="A66" s="26" t="s">
        <v>73</v>
      </c>
      <c r="B66">
        <v>1</v>
      </c>
      <c r="C66" s="31">
        <v>5</v>
      </c>
      <c r="D66" s="26" t="s">
        <v>191</v>
      </c>
      <c r="E66">
        <v>1</v>
      </c>
      <c r="F66" s="31">
        <v>9</v>
      </c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9" t="s">
        <v>8</v>
      </c>
      <c r="B71" s="100"/>
      <c r="C71" s="32">
        <f>SUM(C64:C70)</f>
        <v>50</v>
      </c>
      <c r="D71" s="99" t="s">
        <v>8</v>
      </c>
      <c r="E71" s="100"/>
      <c r="F71" s="32">
        <f>SUM(F64:F70)</f>
        <v>23</v>
      </c>
      <c r="G71" s="99" t="s">
        <v>8</v>
      </c>
      <c r="H71" s="100"/>
      <c r="I71" s="32">
        <f>SUM(I64:I70)</f>
        <v>18</v>
      </c>
      <c r="J71" s="99" t="s">
        <v>8</v>
      </c>
      <c r="K71" s="100"/>
      <c r="L71" s="32">
        <f>SUM(L64:L70)</f>
        <v>0</v>
      </c>
      <c r="M71" s="36" t="s">
        <v>8</v>
      </c>
      <c r="N71" s="32">
        <f>SUM(C71,F71,I71,L71)</f>
        <v>91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2024-12-22T19:48:17Z</dcterms:modified>
</cp:coreProperties>
</file>