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D60F74D9-B47F-472F-8170-80E78D24E7D4}" xr6:coauthVersionLast="47" xr6:coauthVersionMax="47" xr10:uidLastSave="{00000000-0000-0000-0000-000000000000}"/>
  <bookViews>
    <workbookView xWindow="-120" yWindow="-120" windowWidth="20730" windowHeight="11160" tabRatio="602" firstSheet="1" activeTab="4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35" r:id="rId6"/>
    <sheet name="PRODUTOS" sheetId="5" r:id="rId7"/>
    <sheet name="PACOTES" sheetId="7" r:id="rId8"/>
    <sheet name="VALES" sheetId="4" r:id="rId9"/>
    <sheet name="MATRIZ" sheetId="3" r:id="rId10"/>
    <sheet name="JOAO" sheetId="31" r:id="rId11"/>
    <sheet name="NOVIN" sheetId="32" r:id="rId12"/>
    <sheet name="RUBAO" sheetId="33" r:id="rId13"/>
    <sheet name="ANDRADE" sheetId="34" r:id="rId14"/>
  </sheets>
  <definedNames>
    <definedName name="_xlnm._FilterDatabase" localSheetId="3" hidden="1">ABRIL!$B$19:$M$33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14" i="25" l="1"/>
  <c r="S514" i="25"/>
  <c r="R514" i="25"/>
  <c r="Q514" i="25"/>
  <c r="P514" i="25"/>
  <c r="T531" i="35"/>
  <c r="J531" i="35"/>
  <c r="D531" i="35"/>
  <c r="M530" i="35"/>
  <c r="M531" i="35" s="1"/>
  <c r="J530" i="35"/>
  <c r="G530" i="35"/>
  <c r="G531" i="35" s="1"/>
  <c r="D530" i="35"/>
  <c r="O529" i="35"/>
  <c r="O528" i="35"/>
  <c r="O527" i="35"/>
  <c r="O526" i="35"/>
  <c r="O525" i="35"/>
  <c r="O524" i="35"/>
  <c r="O523" i="35"/>
  <c r="O522" i="35"/>
  <c r="O521" i="35"/>
  <c r="O520" i="35"/>
  <c r="O519" i="35"/>
  <c r="O518" i="35"/>
  <c r="S514" i="35"/>
  <c r="R514" i="35"/>
  <c r="Q514" i="35"/>
  <c r="P514" i="35"/>
  <c r="M514" i="35"/>
  <c r="G514" i="35"/>
  <c r="M513" i="35"/>
  <c r="J513" i="35"/>
  <c r="J514" i="35" s="1"/>
  <c r="G513" i="35"/>
  <c r="D513" i="35"/>
  <c r="D514" i="35" s="1"/>
  <c r="O512" i="35"/>
  <c r="O511" i="35"/>
  <c r="O510" i="35"/>
  <c r="O509" i="35"/>
  <c r="O508" i="35"/>
  <c r="O507" i="35"/>
  <c r="O506" i="35"/>
  <c r="O505" i="35"/>
  <c r="O504" i="35"/>
  <c r="O503" i="35"/>
  <c r="O502" i="35"/>
  <c r="O501" i="35"/>
  <c r="O513" i="35" s="1"/>
  <c r="O514" i="35" s="1"/>
  <c r="R497" i="35"/>
  <c r="Q497" i="35"/>
  <c r="P497" i="35"/>
  <c r="M497" i="35"/>
  <c r="M496" i="35"/>
  <c r="J496" i="35"/>
  <c r="J497" i="35" s="1"/>
  <c r="G496" i="35"/>
  <c r="G497" i="35" s="1"/>
  <c r="D496" i="35"/>
  <c r="D497" i="35" s="1"/>
  <c r="O495" i="35"/>
  <c r="O494" i="35"/>
  <c r="O493" i="35"/>
  <c r="O492" i="35"/>
  <c r="O491" i="35"/>
  <c r="O490" i="35"/>
  <c r="O489" i="35"/>
  <c r="O488" i="35"/>
  <c r="O487" i="35"/>
  <c r="O486" i="35"/>
  <c r="O485" i="35"/>
  <c r="O484" i="35"/>
  <c r="S480" i="35"/>
  <c r="R480" i="35"/>
  <c r="Q480" i="35"/>
  <c r="P480" i="35"/>
  <c r="M479" i="35"/>
  <c r="M480" i="35" s="1"/>
  <c r="J479" i="35"/>
  <c r="J480" i="35" s="1"/>
  <c r="G479" i="35"/>
  <c r="G480" i="35" s="1"/>
  <c r="D479" i="35"/>
  <c r="D480" i="35" s="1"/>
  <c r="O478" i="35"/>
  <c r="O477" i="35"/>
  <c r="O476" i="35"/>
  <c r="O475" i="35"/>
  <c r="O474" i="35"/>
  <c r="O473" i="35"/>
  <c r="O472" i="35"/>
  <c r="O471" i="35"/>
  <c r="O470" i="35"/>
  <c r="O469" i="35"/>
  <c r="O468" i="35"/>
  <c r="O467" i="35"/>
  <c r="T463" i="35"/>
  <c r="M463" i="35"/>
  <c r="G463" i="35"/>
  <c r="M462" i="35"/>
  <c r="J462" i="35"/>
  <c r="J463" i="35" s="1"/>
  <c r="G462" i="35"/>
  <c r="D462" i="35"/>
  <c r="D463" i="35" s="1"/>
  <c r="O461" i="35"/>
  <c r="O460" i="35"/>
  <c r="O459" i="35"/>
  <c r="O458" i="35"/>
  <c r="O457" i="35"/>
  <c r="O456" i="35"/>
  <c r="O455" i="35"/>
  <c r="O454" i="35"/>
  <c r="O453" i="35"/>
  <c r="O452" i="35"/>
  <c r="O451" i="35"/>
  <c r="O450" i="35"/>
  <c r="O462" i="35" s="1"/>
  <c r="O463" i="35" s="1"/>
  <c r="S446" i="35"/>
  <c r="R446" i="35"/>
  <c r="Q446" i="35"/>
  <c r="P446" i="35"/>
  <c r="J446" i="35"/>
  <c r="M445" i="35"/>
  <c r="M446" i="35" s="1"/>
  <c r="J445" i="35"/>
  <c r="G445" i="35"/>
  <c r="G446" i="35" s="1"/>
  <c r="D445" i="35"/>
  <c r="D446" i="35" s="1"/>
  <c r="O444" i="35"/>
  <c r="O443" i="35"/>
  <c r="O442" i="35"/>
  <c r="O441" i="35"/>
  <c r="O440" i="35"/>
  <c r="O439" i="35"/>
  <c r="O438" i="35"/>
  <c r="O437" i="35"/>
  <c r="O436" i="35"/>
  <c r="O435" i="35"/>
  <c r="O434" i="35"/>
  <c r="O433" i="35"/>
  <c r="R429" i="35"/>
  <c r="Q429" i="35"/>
  <c r="P429" i="35"/>
  <c r="T429" i="35" s="1"/>
  <c r="M428" i="35"/>
  <c r="M429" i="35" s="1"/>
  <c r="J428" i="35"/>
  <c r="J429" i="35" s="1"/>
  <c r="G428" i="35"/>
  <c r="G429" i="35" s="1"/>
  <c r="D428" i="35"/>
  <c r="D429" i="35" s="1"/>
  <c r="O427" i="35"/>
  <c r="O426" i="35"/>
  <c r="O425" i="35"/>
  <c r="O424" i="35"/>
  <c r="O423" i="35"/>
  <c r="O422" i="35"/>
  <c r="O421" i="35"/>
  <c r="O420" i="35"/>
  <c r="O419" i="35"/>
  <c r="O418" i="35"/>
  <c r="O417" i="35"/>
  <c r="O416" i="35"/>
  <c r="R412" i="35"/>
  <c r="Q412" i="35"/>
  <c r="T412" i="35" s="1"/>
  <c r="P412" i="35"/>
  <c r="M411" i="35"/>
  <c r="M412" i="35" s="1"/>
  <c r="J411" i="35"/>
  <c r="J412" i="35" s="1"/>
  <c r="G411" i="35"/>
  <c r="G412" i="35" s="1"/>
  <c r="D411" i="35"/>
  <c r="D412" i="35" s="1"/>
  <c r="O410" i="35"/>
  <c r="O409" i="35"/>
  <c r="O408" i="35"/>
  <c r="O407" i="35"/>
  <c r="O406" i="35"/>
  <c r="O405" i="35"/>
  <c r="O404" i="35"/>
  <c r="O403" i="35"/>
  <c r="O402" i="35"/>
  <c r="O401" i="35"/>
  <c r="O400" i="35"/>
  <c r="O399" i="35"/>
  <c r="T395" i="35"/>
  <c r="R395" i="35"/>
  <c r="Q395" i="35"/>
  <c r="P395" i="35"/>
  <c r="J395" i="35"/>
  <c r="M394" i="35"/>
  <c r="M395" i="35" s="1"/>
  <c r="J394" i="35"/>
  <c r="G394" i="35"/>
  <c r="G395" i="35" s="1"/>
  <c r="D394" i="35"/>
  <c r="D395" i="35" s="1"/>
  <c r="O393" i="35"/>
  <c r="O392" i="35"/>
  <c r="O391" i="35"/>
  <c r="O390" i="35"/>
  <c r="O389" i="35"/>
  <c r="O388" i="35"/>
  <c r="O387" i="35"/>
  <c r="O386" i="35"/>
  <c r="O385" i="35"/>
  <c r="O384" i="35"/>
  <c r="O383" i="35"/>
  <c r="O382" i="35"/>
  <c r="S378" i="35"/>
  <c r="R378" i="35"/>
  <c r="Q378" i="35"/>
  <c r="P378" i="35"/>
  <c r="G378" i="35"/>
  <c r="M377" i="35"/>
  <c r="M378" i="35" s="1"/>
  <c r="J377" i="35"/>
  <c r="J378" i="35" s="1"/>
  <c r="G377" i="35"/>
  <c r="D377" i="35"/>
  <c r="D378" i="35" s="1"/>
  <c r="O376" i="35"/>
  <c r="O375" i="35"/>
  <c r="O374" i="35"/>
  <c r="O373" i="35"/>
  <c r="O372" i="35"/>
  <c r="O371" i="35"/>
  <c r="O370" i="35"/>
  <c r="O369" i="35"/>
  <c r="O368" i="35"/>
  <c r="O367" i="35"/>
  <c r="O366" i="35"/>
  <c r="O365" i="35"/>
  <c r="S361" i="35"/>
  <c r="R361" i="35"/>
  <c r="Q361" i="35"/>
  <c r="P361" i="35"/>
  <c r="J361" i="35"/>
  <c r="M360" i="35"/>
  <c r="M361" i="35" s="1"/>
  <c r="J360" i="35"/>
  <c r="G360" i="35"/>
  <c r="G361" i="35" s="1"/>
  <c r="D360" i="35"/>
  <c r="D361" i="35" s="1"/>
  <c r="O359" i="35"/>
  <c r="O358" i="35"/>
  <c r="O357" i="35"/>
  <c r="O356" i="35"/>
  <c r="O355" i="35"/>
  <c r="O354" i="35"/>
  <c r="O353" i="35"/>
  <c r="O352" i="35"/>
  <c r="O351" i="35"/>
  <c r="O350" i="35"/>
  <c r="O349" i="35"/>
  <c r="O348" i="35"/>
  <c r="S344" i="35"/>
  <c r="R344" i="35"/>
  <c r="Q344" i="35"/>
  <c r="P344" i="35"/>
  <c r="T344" i="35" s="1"/>
  <c r="M344" i="35"/>
  <c r="G344" i="35"/>
  <c r="M343" i="35"/>
  <c r="J343" i="35"/>
  <c r="J344" i="35" s="1"/>
  <c r="G343" i="35"/>
  <c r="D343" i="35"/>
  <c r="D344" i="35" s="1"/>
  <c r="O342" i="35"/>
  <c r="O341" i="35"/>
  <c r="O340" i="35"/>
  <c r="O339" i="35"/>
  <c r="O338" i="35"/>
  <c r="O337" i="35"/>
  <c r="O336" i="35"/>
  <c r="O335" i="35"/>
  <c r="O334" i="35"/>
  <c r="O333" i="35"/>
  <c r="O332" i="35"/>
  <c r="O331" i="35"/>
  <c r="R327" i="35"/>
  <c r="Q327" i="35"/>
  <c r="P327" i="35"/>
  <c r="G327" i="35"/>
  <c r="M326" i="35"/>
  <c r="M327" i="35" s="1"/>
  <c r="J326" i="35"/>
  <c r="J327" i="35" s="1"/>
  <c r="G326" i="35"/>
  <c r="D326" i="35"/>
  <c r="D327" i="35" s="1"/>
  <c r="O325" i="35"/>
  <c r="O324" i="35"/>
  <c r="O323" i="35"/>
  <c r="O322" i="35"/>
  <c r="O321" i="35"/>
  <c r="O320" i="35"/>
  <c r="O319" i="35"/>
  <c r="O318" i="35"/>
  <c r="O317" i="35"/>
  <c r="O316" i="35"/>
  <c r="O315" i="35"/>
  <c r="O314" i="35"/>
  <c r="O326" i="35" s="1"/>
  <c r="O327" i="35" s="1"/>
  <c r="R310" i="35"/>
  <c r="Q310" i="35"/>
  <c r="P310" i="35"/>
  <c r="T310" i="35" s="1"/>
  <c r="M310" i="35"/>
  <c r="G310" i="35"/>
  <c r="M309" i="35"/>
  <c r="J309" i="35"/>
  <c r="J310" i="35" s="1"/>
  <c r="G309" i="35"/>
  <c r="D309" i="35"/>
  <c r="D310" i="35" s="1"/>
  <c r="O308" i="35"/>
  <c r="O307" i="35"/>
  <c r="O306" i="35"/>
  <c r="O305" i="35"/>
  <c r="O304" i="35"/>
  <c r="O303" i="35"/>
  <c r="O302" i="35"/>
  <c r="O301" i="35"/>
  <c r="O300" i="35"/>
  <c r="O299" i="35"/>
  <c r="O298" i="35"/>
  <c r="O297" i="35"/>
  <c r="O309" i="35" s="1"/>
  <c r="O310" i="35" s="1"/>
  <c r="R293" i="35"/>
  <c r="Q293" i="35"/>
  <c r="P293" i="35"/>
  <c r="G293" i="35"/>
  <c r="M292" i="35"/>
  <c r="M293" i="35" s="1"/>
  <c r="J292" i="35"/>
  <c r="G292" i="35"/>
  <c r="D292" i="35"/>
  <c r="D293" i="35" s="1"/>
  <c r="O291" i="35"/>
  <c r="O290" i="35"/>
  <c r="O289" i="35"/>
  <c r="O288" i="35"/>
  <c r="O287" i="35"/>
  <c r="O286" i="35"/>
  <c r="O285" i="35"/>
  <c r="O284" i="35"/>
  <c r="O283" i="35"/>
  <c r="O282" i="35"/>
  <c r="O281" i="35"/>
  <c r="O280" i="35"/>
  <c r="S276" i="35"/>
  <c r="R276" i="35"/>
  <c r="Q276" i="35"/>
  <c r="P276" i="35"/>
  <c r="M275" i="35"/>
  <c r="J275" i="35"/>
  <c r="J276" i="35" s="1"/>
  <c r="G275" i="35"/>
  <c r="G276" i="35" s="1"/>
  <c r="D275" i="35"/>
  <c r="D276" i="35" s="1"/>
  <c r="O274" i="35"/>
  <c r="O273" i="35"/>
  <c r="O272" i="35"/>
  <c r="O271" i="35"/>
  <c r="O270" i="35"/>
  <c r="O269" i="35"/>
  <c r="O268" i="35"/>
  <c r="O267" i="35"/>
  <c r="O266" i="35"/>
  <c r="O265" i="35"/>
  <c r="O264" i="35"/>
  <c r="O263" i="35"/>
  <c r="O275" i="35" s="1"/>
  <c r="O276" i="35" s="1"/>
  <c r="S259" i="35"/>
  <c r="R259" i="35"/>
  <c r="Q259" i="35"/>
  <c r="P259" i="35"/>
  <c r="T259" i="35" s="1"/>
  <c r="M258" i="35"/>
  <c r="M259" i="35" s="1"/>
  <c r="J258" i="35"/>
  <c r="J259" i="35" s="1"/>
  <c r="G258" i="35"/>
  <c r="G259" i="35" s="1"/>
  <c r="D258" i="35"/>
  <c r="D259" i="35" s="1"/>
  <c r="O257" i="35"/>
  <c r="O256" i="35"/>
  <c r="O255" i="35"/>
  <c r="O254" i="35"/>
  <c r="O253" i="35"/>
  <c r="O252" i="35"/>
  <c r="O251" i="35"/>
  <c r="O250" i="35"/>
  <c r="O249" i="35"/>
  <c r="O248" i="35"/>
  <c r="O247" i="35"/>
  <c r="O246" i="35"/>
  <c r="R242" i="35"/>
  <c r="Q242" i="35"/>
  <c r="P242" i="35"/>
  <c r="M241" i="35"/>
  <c r="M242" i="35" s="1"/>
  <c r="J241" i="35"/>
  <c r="J242" i="35" s="1"/>
  <c r="G241" i="35"/>
  <c r="G242" i="35" s="1"/>
  <c r="D241" i="35"/>
  <c r="D242" i="35" s="1"/>
  <c r="O240" i="35"/>
  <c r="O239" i="35"/>
  <c r="O238" i="35"/>
  <c r="O237" i="35"/>
  <c r="O236" i="35"/>
  <c r="O235" i="35"/>
  <c r="O234" i="35"/>
  <c r="O233" i="35"/>
  <c r="O232" i="35"/>
  <c r="O231" i="35"/>
  <c r="O230" i="35"/>
  <c r="O229" i="35"/>
  <c r="S225" i="35"/>
  <c r="R225" i="35"/>
  <c r="Q225" i="35"/>
  <c r="P225" i="35"/>
  <c r="J225" i="35"/>
  <c r="D225" i="35"/>
  <c r="M224" i="35"/>
  <c r="M225" i="35" s="1"/>
  <c r="J224" i="35"/>
  <c r="G224" i="35"/>
  <c r="G225" i="35" s="1"/>
  <c r="D224" i="35"/>
  <c r="O223" i="35"/>
  <c r="O222" i="35"/>
  <c r="O221" i="35"/>
  <c r="O220" i="35"/>
  <c r="O219" i="35"/>
  <c r="O218" i="35"/>
  <c r="O217" i="35"/>
  <c r="O216" i="35"/>
  <c r="O215" i="35"/>
  <c r="O214" i="35"/>
  <c r="O213" i="35"/>
  <c r="O212" i="35"/>
  <c r="O211" i="35"/>
  <c r="O210" i="35"/>
  <c r="O209" i="35"/>
  <c r="O224" i="35" s="1"/>
  <c r="O225" i="35" s="1"/>
  <c r="S205" i="35"/>
  <c r="R205" i="35"/>
  <c r="Q205" i="35"/>
  <c r="P205" i="35"/>
  <c r="T205" i="35" s="1"/>
  <c r="M204" i="35"/>
  <c r="M205" i="35" s="1"/>
  <c r="J204" i="35"/>
  <c r="J205" i="35" s="1"/>
  <c r="G204" i="35"/>
  <c r="G205" i="35" s="1"/>
  <c r="D204" i="35"/>
  <c r="D205" i="35" s="1"/>
  <c r="O203" i="35"/>
  <c r="O202" i="35"/>
  <c r="O201" i="35"/>
  <c r="O200" i="35"/>
  <c r="O199" i="35"/>
  <c r="O198" i="35"/>
  <c r="O197" i="35"/>
  <c r="O196" i="35"/>
  <c r="O195" i="35"/>
  <c r="O194" i="35"/>
  <c r="O193" i="35"/>
  <c r="O192" i="35"/>
  <c r="S188" i="35"/>
  <c r="R188" i="35"/>
  <c r="Q188" i="35"/>
  <c r="P188" i="35"/>
  <c r="G188" i="35"/>
  <c r="M187" i="35"/>
  <c r="M188" i="35" s="1"/>
  <c r="J187" i="35"/>
  <c r="J188" i="35" s="1"/>
  <c r="G187" i="35"/>
  <c r="D187" i="35"/>
  <c r="D188" i="35" s="1"/>
  <c r="O186" i="35"/>
  <c r="O185" i="35"/>
  <c r="O184" i="35"/>
  <c r="O183" i="35"/>
  <c r="O182" i="35"/>
  <c r="O181" i="35"/>
  <c r="O180" i="35"/>
  <c r="O179" i="35"/>
  <c r="O178" i="35"/>
  <c r="O177" i="35"/>
  <c r="O176" i="35"/>
  <c r="O175" i="35"/>
  <c r="O187" i="35" s="1"/>
  <c r="O188" i="35" s="1"/>
  <c r="R171" i="35"/>
  <c r="Q171" i="35"/>
  <c r="P171" i="35"/>
  <c r="M171" i="35"/>
  <c r="M170" i="35"/>
  <c r="J170" i="35"/>
  <c r="J171" i="35" s="1"/>
  <c r="G170" i="35"/>
  <c r="G171" i="35" s="1"/>
  <c r="D170" i="35"/>
  <c r="D171" i="35" s="1"/>
  <c r="O169" i="35"/>
  <c r="O168" i="35"/>
  <c r="O167" i="35"/>
  <c r="O166" i="35"/>
  <c r="O165" i="35"/>
  <c r="O164" i="35"/>
  <c r="O163" i="35"/>
  <c r="O162" i="35"/>
  <c r="O161" i="35"/>
  <c r="O160" i="35"/>
  <c r="O159" i="35"/>
  <c r="O158" i="35"/>
  <c r="R154" i="35"/>
  <c r="Q154" i="35"/>
  <c r="P154" i="35"/>
  <c r="T154" i="35" s="1"/>
  <c r="G154" i="35"/>
  <c r="M153" i="35"/>
  <c r="M154" i="35" s="1"/>
  <c r="J153" i="35"/>
  <c r="J154" i="35" s="1"/>
  <c r="G153" i="35"/>
  <c r="D153" i="35"/>
  <c r="D154" i="35" s="1"/>
  <c r="O152" i="35"/>
  <c r="O151" i="35"/>
  <c r="O150" i="35"/>
  <c r="O149" i="35"/>
  <c r="O148" i="35"/>
  <c r="O147" i="35"/>
  <c r="O146" i="35"/>
  <c r="O145" i="35"/>
  <c r="O144" i="35"/>
  <c r="O143" i="35"/>
  <c r="O142" i="35"/>
  <c r="O141" i="35"/>
  <c r="O140" i="35"/>
  <c r="O139" i="35"/>
  <c r="O153" i="35" s="1"/>
  <c r="O154" i="35" s="1"/>
  <c r="S135" i="35"/>
  <c r="R135" i="35"/>
  <c r="Q135" i="35"/>
  <c r="P135" i="35"/>
  <c r="M134" i="35"/>
  <c r="M135" i="35" s="1"/>
  <c r="J134" i="35"/>
  <c r="J135" i="35" s="1"/>
  <c r="G134" i="35"/>
  <c r="G135" i="35" s="1"/>
  <c r="D134" i="35"/>
  <c r="D135" i="35" s="1"/>
  <c r="O133" i="35"/>
  <c r="O132" i="35"/>
  <c r="O131" i="35"/>
  <c r="O130" i="35"/>
  <c r="O129" i="35"/>
  <c r="O128" i="35"/>
  <c r="O127" i="35"/>
  <c r="O126" i="35"/>
  <c r="O125" i="35"/>
  <c r="O124" i="35"/>
  <c r="O123" i="35"/>
  <c r="O122" i="35"/>
  <c r="S118" i="35"/>
  <c r="R118" i="35"/>
  <c r="Q118" i="35"/>
  <c r="P118" i="35"/>
  <c r="G118" i="35"/>
  <c r="M117" i="35"/>
  <c r="M118" i="35" s="1"/>
  <c r="J117" i="35"/>
  <c r="J118" i="35" s="1"/>
  <c r="G117" i="35"/>
  <c r="D117" i="35"/>
  <c r="D118" i="35" s="1"/>
  <c r="O116" i="35"/>
  <c r="O115" i="35"/>
  <c r="O114" i="35"/>
  <c r="O113" i="35"/>
  <c r="O112" i="35"/>
  <c r="O111" i="35"/>
  <c r="O110" i="35"/>
  <c r="O109" i="35"/>
  <c r="O108" i="35"/>
  <c r="O107" i="35"/>
  <c r="O106" i="35"/>
  <c r="O105" i="35"/>
  <c r="O117" i="35" s="1"/>
  <c r="O118" i="35" s="1"/>
  <c r="R101" i="35"/>
  <c r="Q101" i="35"/>
  <c r="P101" i="35"/>
  <c r="M101" i="35"/>
  <c r="G101" i="35"/>
  <c r="M100" i="35"/>
  <c r="J100" i="35"/>
  <c r="J101" i="35" s="1"/>
  <c r="G100" i="35"/>
  <c r="D100" i="35"/>
  <c r="D101" i="35" s="1"/>
  <c r="O99" i="35"/>
  <c r="O98" i="35"/>
  <c r="O97" i="35"/>
  <c r="O96" i="35"/>
  <c r="O95" i="35"/>
  <c r="O94" i="35"/>
  <c r="O93" i="35"/>
  <c r="O92" i="35"/>
  <c r="O91" i="35"/>
  <c r="O90" i="35"/>
  <c r="O89" i="35"/>
  <c r="O88" i="35"/>
  <c r="O100" i="35" s="1"/>
  <c r="O101" i="35" s="1"/>
  <c r="R84" i="35"/>
  <c r="Q84" i="35"/>
  <c r="P84" i="35"/>
  <c r="T84" i="35" s="1"/>
  <c r="G84" i="35"/>
  <c r="M83" i="35"/>
  <c r="M84" i="35" s="1"/>
  <c r="J83" i="35"/>
  <c r="J84" i="35" s="1"/>
  <c r="G83" i="35"/>
  <c r="D83" i="35"/>
  <c r="D84" i="35" s="1"/>
  <c r="O82" i="35"/>
  <c r="O81" i="35"/>
  <c r="O80" i="35"/>
  <c r="O79" i="35"/>
  <c r="O78" i="35"/>
  <c r="O77" i="35"/>
  <c r="O76" i="35"/>
  <c r="O75" i="35"/>
  <c r="O74" i="35"/>
  <c r="O73" i="35"/>
  <c r="O72" i="35"/>
  <c r="O71" i="35"/>
  <c r="S67" i="35"/>
  <c r="R67" i="35"/>
  <c r="Q67" i="35"/>
  <c r="P67" i="35"/>
  <c r="J67" i="35"/>
  <c r="M66" i="35"/>
  <c r="M67" i="35" s="1"/>
  <c r="J66" i="35"/>
  <c r="G66" i="35"/>
  <c r="G67" i="35" s="1"/>
  <c r="D66" i="35"/>
  <c r="D67" i="35" s="1"/>
  <c r="O65" i="35"/>
  <c r="O64" i="35"/>
  <c r="O63" i="35"/>
  <c r="O62" i="35"/>
  <c r="O61" i="35"/>
  <c r="O60" i="35"/>
  <c r="O59" i="35"/>
  <c r="O58" i="35"/>
  <c r="O57" i="35"/>
  <c r="O56" i="35"/>
  <c r="O55" i="35"/>
  <c r="O54" i="35"/>
  <c r="S50" i="35"/>
  <c r="R50" i="35"/>
  <c r="Q50" i="35"/>
  <c r="P50" i="35"/>
  <c r="T50" i="35" s="1"/>
  <c r="M49" i="35"/>
  <c r="M50" i="35" s="1"/>
  <c r="J49" i="35"/>
  <c r="J50" i="35" s="1"/>
  <c r="G49" i="35"/>
  <c r="G50" i="35" s="1"/>
  <c r="D49" i="35"/>
  <c r="D50" i="35" s="1"/>
  <c r="O48" i="35"/>
  <c r="O47" i="35"/>
  <c r="O46" i="35"/>
  <c r="O45" i="35"/>
  <c r="O44" i="35"/>
  <c r="O43" i="35"/>
  <c r="O42" i="35"/>
  <c r="O41" i="35"/>
  <c r="O40" i="35"/>
  <c r="O39" i="35"/>
  <c r="O38" i="35"/>
  <c r="O37" i="35"/>
  <c r="S33" i="35"/>
  <c r="R33" i="35"/>
  <c r="Q33" i="35"/>
  <c r="P33" i="35"/>
  <c r="J33" i="35"/>
  <c r="M32" i="35"/>
  <c r="M33" i="35" s="1"/>
  <c r="J32" i="35"/>
  <c r="G32" i="35"/>
  <c r="G33" i="35" s="1"/>
  <c r="D32" i="35"/>
  <c r="D33" i="35" s="1"/>
  <c r="O31" i="35"/>
  <c r="O30" i="35"/>
  <c r="O29" i="35"/>
  <c r="O28" i="35"/>
  <c r="O27" i="35"/>
  <c r="O26" i="35"/>
  <c r="O25" i="35"/>
  <c r="O24" i="35"/>
  <c r="O23" i="35"/>
  <c r="O22" i="35"/>
  <c r="O21" i="35"/>
  <c r="O20" i="35"/>
  <c r="R16" i="35"/>
  <c r="Q16" i="35"/>
  <c r="T16" i="35" s="1"/>
  <c r="P16" i="35"/>
  <c r="J16" i="35"/>
  <c r="M15" i="35"/>
  <c r="M16" i="35" s="1"/>
  <c r="J15" i="35"/>
  <c r="G15" i="35"/>
  <c r="D15" i="35"/>
  <c r="D16" i="35" s="1"/>
  <c r="O14" i="35"/>
  <c r="O13" i="35"/>
  <c r="O12" i="35"/>
  <c r="O11" i="35"/>
  <c r="O10" i="35"/>
  <c r="O9" i="35"/>
  <c r="O8" i="35"/>
  <c r="O7" i="35"/>
  <c r="O6" i="35"/>
  <c r="O5" i="35"/>
  <c r="O4" i="35"/>
  <c r="O3" i="35"/>
  <c r="T463" i="25"/>
  <c r="S463" i="25"/>
  <c r="R463" i="25"/>
  <c r="Q463" i="25"/>
  <c r="P463" i="25"/>
  <c r="T480" i="25"/>
  <c r="R480" i="25"/>
  <c r="Q480" i="25"/>
  <c r="P480" i="25"/>
  <c r="T497" i="25"/>
  <c r="R497" i="25"/>
  <c r="Q497" i="25"/>
  <c r="P497" i="25"/>
  <c r="T446" i="25"/>
  <c r="S446" i="25"/>
  <c r="Q446" i="25"/>
  <c r="P412" i="25"/>
  <c r="T412" i="25" s="1"/>
  <c r="R412" i="25"/>
  <c r="Q412" i="25"/>
  <c r="S395" i="25"/>
  <c r="R395" i="25"/>
  <c r="Q395" i="25"/>
  <c r="P395" i="25"/>
  <c r="P378" i="25"/>
  <c r="T378" i="25" s="1"/>
  <c r="R378" i="25"/>
  <c r="Q378" i="25"/>
  <c r="R344" i="25"/>
  <c r="Q344" i="25"/>
  <c r="P344" i="25"/>
  <c r="Q361" i="25"/>
  <c r="T361" i="25" s="1"/>
  <c r="P361" i="25"/>
  <c r="R327" i="25"/>
  <c r="Q327" i="25"/>
  <c r="P327" i="25"/>
  <c r="R293" i="25"/>
  <c r="Q293" i="25"/>
  <c r="P293" i="25"/>
  <c r="R276" i="25"/>
  <c r="Q276" i="25"/>
  <c r="P276" i="25"/>
  <c r="S276" i="25"/>
  <c r="R259" i="25"/>
  <c r="Q259" i="25"/>
  <c r="R242" i="25"/>
  <c r="Q242" i="25"/>
  <c r="P242" i="25"/>
  <c r="R225" i="25"/>
  <c r="Q225" i="25"/>
  <c r="P225" i="25"/>
  <c r="S205" i="25"/>
  <c r="Q205" i="25"/>
  <c r="P205" i="25"/>
  <c r="S171" i="25"/>
  <c r="R171" i="25"/>
  <c r="Q171" i="25"/>
  <c r="P171" i="25"/>
  <c r="R154" i="25"/>
  <c r="P154" i="25"/>
  <c r="T154" i="25" s="1"/>
  <c r="L171" i="5"/>
  <c r="C171" i="5"/>
  <c r="L169" i="5"/>
  <c r="I169" i="5"/>
  <c r="I171" i="5" s="1"/>
  <c r="F169" i="5"/>
  <c r="F171" i="5" s="1"/>
  <c r="C169" i="5"/>
  <c r="N169" i="5" s="1"/>
  <c r="F157" i="5"/>
  <c r="L155" i="5"/>
  <c r="L157" i="5" s="1"/>
  <c r="I155" i="5"/>
  <c r="I157" i="5" s="1"/>
  <c r="F155" i="5"/>
  <c r="C155" i="5"/>
  <c r="C157" i="5" s="1"/>
  <c r="F143" i="5"/>
  <c r="N141" i="5"/>
  <c r="N143" i="5" s="1"/>
  <c r="L141" i="5"/>
  <c r="L143" i="5" s="1"/>
  <c r="I141" i="5"/>
  <c r="I143" i="5" s="1"/>
  <c r="F141" i="5"/>
  <c r="C141" i="5"/>
  <c r="C143" i="5" s="1"/>
  <c r="F129" i="5"/>
  <c r="L127" i="5"/>
  <c r="L129" i="5" s="1"/>
  <c r="I127" i="5"/>
  <c r="I129" i="5" s="1"/>
  <c r="F127" i="5"/>
  <c r="C127" i="5"/>
  <c r="C129" i="5" s="1"/>
  <c r="I115" i="5"/>
  <c r="F115" i="5"/>
  <c r="L113" i="5"/>
  <c r="L115" i="5" s="1"/>
  <c r="I113" i="5"/>
  <c r="F113" i="5"/>
  <c r="C113" i="5"/>
  <c r="C115" i="5" s="1"/>
  <c r="L101" i="5"/>
  <c r="I101" i="5"/>
  <c r="N99" i="5"/>
  <c r="N101" i="5" s="1"/>
  <c r="L99" i="5"/>
  <c r="I99" i="5"/>
  <c r="F99" i="5"/>
  <c r="F101" i="5" s="1"/>
  <c r="C99" i="5"/>
  <c r="C101" i="5" s="1"/>
  <c r="Q135" i="25"/>
  <c r="P135" i="25"/>
  <c r="P118" i="25"/>
  <c r="T118" i="25" s="1"/>
  <c r="R118" i="25"/>
  <c r="Q118" i="25"/>
  <c r="O109" i="25"/>
  <c r="S101" i="25"/>
  <c r="R101" i="25"/>
  <c r="Q101" i="25"/>
  <c r="P101" i="25"/>
  <c r="S84" i="25"/>
  <c r="R84" i="25"/>
  <c r="Q84" i="25"/>
  <c r="P84" i="25"/>
  <c r="R50" i="25"/>
  <c r="Q50" i="25"/>
  <c r="P50" i="25"/>
  <c r="S33" i="25"/>
  <c r="R33" i="25"/>
  <c r="Q33" i="25"/>
  <c r="P33" i="25"/>
  <c r="T514" i="35" l="1"/>
  <c r="T497" i="35"/>
  <c r="T480" i="35"/>
  <c r="T446" i="35"/>
  <c r="P539" i="35"/>
  <c r="O377" i="35"/>
  <c r="O378" i="35" s="1"/>
  <c r="R539" i="35"/>
  <c r="T327" i="35"/>
  <c r="O292" i="35"/>
  <c r="O293" i="35" s="1"/>
  <c r="T276" i="35"/>
  <c r="S539" i="35"/>
  <c r="O258" i="35"/>
  <c r="O259" i="35" s="1"/>
  <c r="O241" i="35"/>
  <c r="O242" i="35" s="1"/>
  <c r="T188" i="35"/>
  <c r="O170" i="35"/>
  <c r="O171" i="35" s="1"/>
  <c r="O134" i="35"/>
  <c r="O135" i="35" s="1"/>
  <c r="T118" i="35"/>
  <c r="O83" i="35"/>
  <c r="O84" i="35" s="1"/>
  <c r="T67" i="35"/>
  <c r="S536" i="35"/>
  <c r="O49" i="35"/>
  <c r="O50" i="35" s="1"/>
  <c r="R536" i="35"/>
  <c r="O15" i="35"/>
  <c r="O16" i="35" s="1"/>
  <c r="D535" i="35"/>
  <c r="T135" i="35"/>
  <c r="D538" i="35"/>
  <c r="J538" i="35"/>
  <c r="J539" i="35" s="1"/>
  <c r="T361" i="35"/>
  <c r="O479" i="35"/>
  <c r="O480" i="35" s="1"/>
  <c r="Q536" i="35"/>
  <c r="G16" i="35"/>
  <c r="G535" i="35"/>
  <c r="G538" i="35"/>
  <c r="G539" i="35" s="1"/>
  <c r="J535" i="35"/>
  <c r="T33" i="35"/>
  <c r="O66" i="35"/>
  <c r="O67" i="35" s="1"/>
  <c r="T101" i="35"/>
  <c r="O204" i="35"/>
  <c r="O205" i="35" s="1"/>
  <c r="T242" i="35"/>
  <c r="O360" i="35"/>
  <c r="O361" i="35" s="1"/>
  <c r="O411" i="35"/>
  <c r="O412" i="35" s="1"/>
  <c r="O445" i="35"/>
  <c r="O446" i="35" s="1"/>
  <c r="M535" i="35"/>
  <c r="P536" i="35"/>
  <c r="O32" i="35"/>
  <c r="O33" i="35" s="1"/>
  <c r="T171" i="35"/>
  <c r="T225" i="35"/>
  <c r="M276" i="35"/>
  <c r="M538" i="35"/>
  <c r="M539" i="35" s="1"/>
  <c r="Q539" i="35"/>
  <c r="O343" i="35"/>
  <c r="O344" i="35" s="1"/>
  <c r="T378" i="35"/>
  <c r="O394" i="35"/>
  <c r="O395" i="35" s="1"/>
  <c r="O428" i="35"/>
  <c r="O429" i="35" s="1"/>
  <c r="O496" i="35"/>
  <c r="O497" i="35" s="1"/>
  <c r="O530" i="35"/>
  <c r="O531" i="35" s="1"/>
  <c r="J293" i="35"/>
  <c r="T293" i="35"/>
  <c r="T293" i="25"/>
  <c r="T171" i="25"/>
  <c r="N171" i="5"/>
  <c r="O169" i="5"/>
  <c r="N155" i="5"/>
  <c r="O141" i="5"/>
  <c r="N127" i="5"/>
  <c r="N113" i="5"/>
  <c r="O99" i="5"/>
  <c r="T84" i="25"/>
  <c r="T33" i="25"/>
  <c r="T514" i="26"/>
  <c r="S514" i="26"/>
  <c r="R514" i="26"/>
  <c r="Q514" i="26"/>
  <c r="P514" i="26"/>
  <c r="T497" i="26"/>
  <c r="R497" i="26"/>
  <c r="Q497" i="26"/>
  <c r="P497" i="26"/>
  <c r="T463" i="26"/>
  <c r="T480" i="26"/>
  <c r="S480" i="26"/>
  <c r="R480" i="26"/>
  <c r="Q480" i="26"/>
  <c r="P480" i="26"/>
  <c r="T446" i="26"/>
  <c r="S446" i="26"/>
  <c r="R446" i="26"/>
  <c r="Q446" i="26"/>
  <c r="P446" i="26"/>
  <c r="R429" i="26"/>
  <c r="Q429" i="26"/>
  <c r="P429" i="26"/>
  <c r="Q412" i="26"/>
  <c r="T412" i="26" s="1"/>
  <c r="R412" i="26"/>
  <c r="P412" i="26"/>
  <c r="R395" i="26"/>
  <c r="Q395" i="26"/>
  <c r="P395" i="26"/>
  <c r="S378" i="26"/>
  <c r="R378" i="26"/>
  <c r="Q378" i="26"/>
  <c r="P378" i="26"/>
  <c r="R361" i="26"/>
  <c r="Q361" i="26"/>
  <c r="P361" i="26"/>
  <c r="R327" i="26"/>
  <c r="Q327" i="26"/>
  <c r="P327" i="26"/>
  <c r="R293" i="26"/>
  <c r="Q293" i="26"/>
  <c r="P293" i="26"/>
  <c r="S276" i="26"/>
  <c r="R276" i="26"/>
  <c r="Q276" i="26"/>
  <c r="P276" i="26"/>
  <c r="T259" i="26"/>
  <c r="S259" i="26"/>
  <c r="R259" i="26"/>
  <c r="Q259" i="26"/>
  <c r="P259" i="26"/>
  <c r="Q242" i="26"/>
  <c r="R242" i="26"/>
  <c r="P242" i="26"/>
  <c r="R205" i="26"/>
  <c r="Q205" i="26"/>
  <c r="P205" i="26"/>
  <c r="S205" i="26"/>
  <c r="T188" i="26"/>
  <c r="S188" i="26"/>
  <c r="S536" i="26" s="1"/>
  <c r="R188" i="26"/>
  <c r="Q188" i="26"/>
  <c r="P188" i="26"/>
  <c r="R171" i="26"/>
  <c r="Q171" i="26"/>
  <c r="P171" i="26"/>
  <c r="R154" i="26"/>
  <c r="Q154" i="26"/>
  <c r="P154" i="26"/>
  <c r="S135" i="26"/>
  <c r="R135" i="26"/>
  <c r="Q135" i="26"/>
  <c r="P135" i="26"/>
  <c r="S118" i="26"/>
  <c r="R118" i="26"/>
  <c r="Q118" i="26"/>
  <c r="P118" i="26"/>
  <c r="R84" i="26"/>
  <c r="Q84" i="26"/>
  <c r="P84" i="26"/>
  <c r="S67" i="26"/>
  <c r="R67" i="26"/>
  <c r="Q67" i="26"/>
  <c r="P67" i="26"/>
  <c r="S50" i="26"/>
  <c r="R50" i="26"/>
  <c r="Q50" i="26"/>
  <c r="P50" i="26"/>
  <c r="S33" i="26"/>
  <c r="R33" i="26"/>
  <c r="Q33" i="26"/>
  <c r="P33" i="26"/>
  <c r="R16" i="26"/>
  <c r="Q16" i="26"/>
  <c r="P16" i="26"/>
  <c r="T532" i="27"/>
  <c r="S532" i="27"/>
  <c r="R532" i="27"/>
  <c r="Q532" i="27"/>
  <c r="P532" i="27"/>
  <c r="J540" i="27"/>
  <c r="S498" i="27"/>
  <c r="R498" i="27"/>
  <c r="Q498" i="27"/>
  <c r="P498" i="27"/>
  <c r="T481" i="27"/>
  <c r="R481" i="27"/>
  <c r="Q481" i="27"/>
  <c r="P481" i="27"/>
  <c r="T464" i="27"/>
  <c r="R464" i="27"/>
  <c r="Q464" i="27"/>
  <c r="P464" i="27"/>
  <c r="T447" i="27"/>
  <c r="R447" i="27"/>
  <c r="Q447" i="27"/>
  <c r="P447" i="27"/>
  <c r="Q430" i="27"/>
  <c r="P430" i="27"/>
  <c r="T413" i="27"/>
  <c r="R413" i="27"/>
  <c r="Q413" i="27"/>
  <c r="P413" i="27"/>
  <c r="R379" i="27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P542" i="35" l="1"/>
  <c r="S542" i="35"/>
  <c r="R542" i="35"/>
  <c r="J541" i="35"/>
  <c r="J542" i="35" s="1"/>
  <c r="J536" i="35"/>
  <c r="Q542" i="35"/>
  <c r="O538" i="35"/>
  <c r="D539" i="35"/>
  <c r="O539" i="35" s="1"/>
  <c r="G536" i="35"/>
  <c r="G541" i="35"/>
  <c r="G542" i="35" s="1"/>
  <c r="D541" i="35"/>
  <c r="D542" i="35" s="1"/>
  <c r="O535" i="35"/>
  <c r="D536" i="35"/>
  <c r="M536" i="35"/>
  <c r="M541" i="35"/>
  <c r="M542" i="35" s="1"/>
  <c r="N157" i="5"/>
  <c r="O155" i="5"/>
  <c r="N129" i="5"/>
  <c r="O127" i="5"/>
  <c r="N115" i="5"/>
  <c r="O113" i="5"/>
  <c r="T67" i="26"/>
  <c r="T16" i="26"/>
  <c r="T498" i="27"/>
  <c r="N71" i="5"/>
  <c r="N73" i="5" s="1"/>
  <c r="N85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2" i="27" s="1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M496" i="26"/>
  <c r="M497" i="26" s="1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M479" i="26"/>
  <c r="M480" i="26" s="1"/>
  <c r="J479" i="26"/>
  <c r="J480" i="26" s="1"/>
  <c r="G479" i="26"/>
  <c r="G480" i="26" s="1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M445" i="26"/>
  <c r="M446" i="26" s="1"/>
  <c r="J445" i="26"/>
  <c r="J446" i="26" s="1"/>
  <c r="G445" i="26"/>
  <c r="G446" i="26" s="1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M411" i="26"/>
  <c r="M412" i="26" s="1"/>
  <c r="J411" i="26"/>
  <c r="J412" i="26" s="1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T378" i="26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M275" i="26"/>
  <c r="J275" i="26"/>
  <c r="J276" i="26" s="1"/>
  <c r="G275" i="26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M241" i="26"/>
  <c r="M242" i="26" s="1"/>
  <c r="J241" i="26"/>
  <c r="J242" i="26" s="1"/>
  <c r="G241" i="26"/>
  <c r="G242" i="26" s="1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M187" i="26"/>
  <c r="M188" i="26" s="1"/>
  <c r="J187" i="26"/>
  <c r="J188" i="26" s="1"/>
  <c r="G187" i="26"/>
  <c r="G188" i="26" s="1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M170" i="26"/>
  <c r="M171" i="26" s="1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M153" i="26"/>
  <c r="M154" i="26" s="1"/>
  <c r="J153" i="26"/>
  <c r="J154" i="26" s="1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4" i="26"/>
  <c r="M135" i="26" s="1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T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0" i="25"/>
  <c r="M531" i="25" s="1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6" i="25"/>
  <c r="M497" i="25" s="1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M445" i="25"/>
  <c r="M446" i="25" s="1"/>
  <c r="J445" i="25"/>
  <c r="J446" i="25" s="1"/>
  <c r="G445" i="25"/>
  <c r="G446" i="25" s="1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M411" i="25"/>
  <c r="M412" i="25" s="1"/>
  <c r="J411" i="25"/>
  <c r="J412" i="25" s="1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M326" i="25"/>
  <c r="M327" i="25" s="1"/>
  <c r="J326" i="25"/>
  <c r="J327" i="25" s="1"/>
  <c r="G326" i="25"/>
  <c r="G327" i="25" s="1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Q310" i="25"/>
  <c r="P310" i="25"/>
  <c r="M309" i="25"/>
  <c r="M310" i="25" s="1"/>
  <c r="J309" i="25"/>
  <c r="J310" i="25" s="1"/>
  <c r="G309" i="25"/>
  <c r="G310" i="25" s="1"/>
  <c r="D309" i="25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M292" i="25"/>
  <c r="M293" i="25" s="1"/>
  <c r="J292" i="25"/>
  <c r="J293" i="25" s="1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M224" i="25"/>
  <c r="M225" i="25" s="1"/>
  <c r="J224" i="25"/>
  <c r="J225" i="25" s="1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M204" i="25"/>
  <c r="M205" i="25" s="1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M187" i="25"/>
  <c r="J187" i="25"/>
  <c r="J188" i="25" s="1"/>
  <c r="G187" i="25"/>
  <c r="G188" i="25" s="1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M170" i="25"/>
  <c r="M171" i="25" s="1"/>
  <c r="J170" i="25"/>
  <c r="J171" i="25" s="1"/>
  <c r="G170" i="25"/>
  <c r="G171" i="25" s="1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M153" i="25"/>
  <c r="M154" i="25" s="1"/>
  <c r="J153" i="25"/>
  <c r="J154" i="25" s="1"/>
  <c r="G153" i="25"/>
  <c r="G154" i="25" s="1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4" i="25"/>
  <c r="M135" i="25" s="1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M117" i="25"/>
  <c r="M118" i="25" s="1"/>
  <c r="J117" i="25"/>
  <c r="J118" i="25" s="1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8" i="25"/>
  <c r="O107" i="25"/>
  <c r="O106" i="25"/>
  <c r="O105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M83" i="25"/>
  <c r="M84" i="25" s="1"/>
  <c r="J83" i="25"/>
  <c r="J84" i="25" s="1"/>
  <c r="G83" i="25"/>
  <c r="G84" i="25" s="1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536" i="35" l="1"/>
  <c r="O542" i="35" s="1"/>
  <c r="O541" i="35"/>
  <c r="O71" i="5"/>
  <c r="T242" i="25"/>
  <c r="O170" i="25"/>
  <c r="O171" i="25" s="1"/>
  <c r="O187" i="25"/>
  <c r="O188" i="25" s="1"/>
  <c r="R539" i="25"/>
  <c r="T395" i="25"/>
  <c r="O224" i="25"/>
  <c r="O225" i="25" s="1"/>
  <c r="O309" i="25"/>
  <c r="O310" i="25" s="1"/>
  <c r="D538" i="25"/>
  <c r="D539" i="25" s="1"/>
  <c r="O377" i="25"/>
  <c r="O378" i="25" s="1"/>
  <c r="O445" i="25"/>
  <c r="O446" i="25" s="1"/>
  <c r="T67" i="25"/>
  <c r="O411" i="25"/>
  <c r="O412" i="25" s="1"/>
  <c r="O530" i="25"/>
  <c r="O531" i="25" s="1"/>
  <c r="T101" i="25"/>
  <c r="T50" i="25"/>
  <c r="O513" i="26"/>
  <c r="O514" i="26" s="1"/>
  <c r="O479" i="26"/>
  <c r="O480" i="26" s="1"/>
  <c r="O445" i="26"/>
  <c r="O446" i="26" s="1"/>
  <c r="T395" i="26"/>
  <c r="O326" i="26"/>
  <c r="O327" i="26" s="1"/>
  <c r="G538" i="26"/>
  <c r="G539" i="26" s="1"/>
  <c r="T276" i="26"/>
  <c r="O241" i="26"/>
  <c r="O242" i="26" s="1"/>
  <c r="T205" i="26"/>
  <c r="O187" i="26"/>
  <c r="O188" i="26" s="1"/>
  <c r="O117" i="26"/>
  <c r="O118" i="26" s="1"/>
  <c r="T84" i="26"/>
  <c r="O66" i="26"/>
  <c r="O67" i="26" s="1"/>
  <c r="T50" i="26"/>
  <c r="O32" i="26"/>
  <c r="O33" i="26" s="1"/>
  <c r="O531" i="27"/>
  <c r="O532" i="27" s="1"/>
  <c r="O378" i="27"/>
  <c r="O379" i="27" s="1"/>
  <c r="T362" i="27"/>
  <c r="N87" i="5"/>
  <c r="O85" i="5" s="1"/>
  <c r="C13" i="5"/>
  <c r="N11" i="5"/>
  <c r="C31" i="5"/>
  <c r="N29" i="5"/>
  <c r="R536" i="25"/>
  <c r="T188" i="25"/>
  <c r="G538" i="25"/>
  <c r="G539" i="25" s="1"/>
  <c r="P539" i="25"/>
  <c r="T276" i="25"/>
  <c r="S536" i="25"/>
  <c r="O83" i="25"/>
  <c r="O84" i="25" s="1"/>
  <c r="O153" i="25"/>
  <c r="O154" i="25" s="1"/>
  <c r="Q536" i="26"/>
  <c r="G535" i="25"/>
  <c r="M538" i="25"/>
  <c r="M539" i="25" s="1"/>
  <c r="O15" i="25"/>
  <c r="O16" i="25" s="1"/>
  <c r="D535" i="25"/>
  <c r="D536" i="25" s="1"/>
  <c r="D16" i="25"/>
  <c r="J535" i="25"/>
  <c r="Q536" i="25"/>
  <c r="O66" i="25"/>
  <c r="O67" i="25" s="1"/>
  <c r="O117" i="25"/>
  <c r="O118" i="25" s="1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O32" i="25"/>
  <c r="O33" i="25" s="1"/>
  <c r="O49" i="25"/>
  <c r="O50" i="25" s="1"/>
  <c r="O100" i="25"/>
  <c r="O101" i="25" s="1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43" i="25"/>
  <c r="O344" i="25" s="1"/>
  <c r="O428" i="25"/>
  <c r="O429" i="25" s="1"/>
  <c r="O479" i="25"/>
  <c r="O480" i="25" s="1"/>
  <c r="O15" i="26"/>
  <c r="O16" i="26" s="1"/>
  <c r="D535" i="26"/>
  <c r="D536" i="26" s="1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T463" i="29"/>
  <c r="T310" i="25"/>
  <c r="T327" i="25"/>
  <c r="O496" i="25"/>
  <c r="O497" i="25" s="1"/>
  <c r="G535" i="26"/>
  <c r="G536" i="26" s="1"/>
  <c r="O100" i="26"/>
  <c r="O101" i="26" s="1"/>
  <c r="T118" i="26"/>
  <c r="O134" i="26"/>
  <c r="O135" i="26" s="1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J535" i="26"/>
  <c r="P536" i="26"/>
  <c r="D538" i="26"/>
  <c r="G16" i="26"/>
  <c r="G276" i="26"/>
  <c r="M535" i="26"/>
  <c r="M276" i="26"/>
  <c r="G16" i="25"/>
  <c r="J33" i="25"/>
  <c r="G276" i="25"/>
  <c r="D310" i="25"/>
  <c r="M535" i="25"/>
  <c r="P536" i="25"/>
  <c r="J276" i="25"/>
  <c r="M276" i="25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G541" i="25" l="1"/>
  <c r="G542" i="25" s="1"/>
  <c r="R542" i="25"/>
  <c r="Q542" i="25"/>
  <c r="O539" i="25"/>
  <c r="J541" i="25"/>
  <c r="J542" i="25" s="1"/>
  <c r="D541" i="25"/>
  <c r="D542" i="25" s="1"/>
  <c r="J536" i="25"/>
  <c r="O535" i="25"/>
  <c r="G536" i="25"/>
  <c r="R542" i="26"/>
  <c r="P542" i="26"/>
  <c r="Q542" i="26"/>
  <c r="G541" i="26"/>
  <c r="G542" i="26" s="1"/>
  <c r="Q543" i="27"/>
  <c r="P543" i="27"/>
  <c r="N45" i="5"/>
  <c r="O43" i="5" s="1"/>
  <c r="N13" i="5"/>
  <c r="O11" i="5" s="1"/>
  <c r="N31" i="5"/>
  <c r="O29" i="5" s="1"/>
  <c r="S542" i="25"/>
  <c r="O538" i="25"/>
  <c r="P542" i="25"/>
  <c r="J542" i="27"/>
  <c r="J543" i="27" s="1"/>
  <c r="R543" i="27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36" i="25" l="1"/>
  <c r="O542" i="25" s="1"/>
  <c r="O541" i="25"/>
  <c r="O536" i="26"/>
  <c r="O542" i="26" s="1"/>
  <c r="O542" i="27"/>
  <c r="M536" i="3"/>
  <c r="M537" i="3" s="1"/>
  <c r="O543" i="27"/>
  <c r="O541" i="28"/>
  <c r="O541" i="29"/>
  <c r="O542" i="29"/>
  <c r="O536" i="28"/>
  <c r="O542" i="28" s="1"/>
  <c r="O541" i="26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<sst xmlns="http://schemas.openxmlformats.org/spreadsheetml/2006/main" count="13971" uniqueCount="335">
  <si>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</si>
  <si>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</si>
  <si>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</si>
  <si>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</si>
  <si>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</si>
  <si>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</si>
  <si>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</si>
  <si>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</si>
  <si>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</si>
  <si>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</si>
  <si>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</si>
  <si>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</si>
  <si>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</si>
  <si>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</si>
  <si>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</si>
  <si>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</si>
  <si>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</si>
  <si>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</si>
  <si>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</si>
  <si>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</si>
  <si>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</si>
  <si>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</si>
  <si>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</si>
  <si>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</si>
  <si>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</si>
  <si>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</si>
  <si>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</si>
  <si>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</si>
  <si>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</si>
  <si>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</si>
  <si>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</si>
  <si>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</si>
  <si>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</si>
  <si>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</si>
  <si>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</si>
  <si>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</si>
  <si>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</si>
  <si>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</si>
  <si>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</si>
  <si>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</si>
  <si>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</si>
  <si>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</si>
  <si>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</si>
  <si>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</si>
  <si>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</si>
  <si>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</si>
  <si>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</si>
  <si>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</si>
  <si>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</si>
  <si>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</si>
  <si>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</si>
  <si>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</si>
  <si>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</si>
  <si>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</si>
  <si>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</si>
  <si>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</si>
  <si>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</si>
  <si>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</si>
  <si>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</si>
  <si>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</si>
  <si>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</si>
  <si>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</si>
  <si>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</si>
  <si>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</si>
  <si>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</si>
  <si>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</si>
  <si>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</si>
  <si>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</si>
  <si>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</si>
  <si>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</si>
  <si>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</si>
  <si>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</si>
  <si>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</si>
  <si>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</si>
  <si>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</si>
  <si>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</si>
  <si>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</si>
  <si>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</si>
  <si>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</si>
  <si>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</si>
  <si>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</si>
  <si>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</si>
  <si>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</si>
  <si>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</si>
  <si>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</si>
  <si>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</si>
  <si>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</si>
  <si>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</si>
  <si>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</si>
  <si>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</si>
  <si>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</si>
  <si>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</si>
  <si>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</si>
  <si>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</si>
  <si>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</si>
  <si>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</si>
  <si>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</si>
  <si>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</si>
  <si>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</si>
  <si>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</si>
  <si>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</si>
  <si>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</si>
  <si>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</si>
  <si>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</si>
  <si>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</si>
  <si>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</si>
  <si>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</si>
  <si>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</si>
  <si>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</si>
  <si>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</si>
  <si>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</si>
  <si>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</si>
  <si>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</si>
  <si>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</si>
  <si>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</si>
  <si>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</si>
  <si>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</si>
  <si>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</si>
  <si>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</si>
  <si>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</si>
  <si>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</si>
  <si>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</si>
  <si>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</si>
  <si>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</si>
  <si>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</si>
  <si>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</si>
  <si>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</si>
  <si>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</si>
  <si>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</si>
  <si>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</si>
  <si>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</si>
  <si>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</si>
  <si>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</si>
  <si>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</si>
  <si>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</si>
  <si>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</si>
  <si>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</si>
  <si>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</si>
  <si>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</si>
  <si>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</si>
  <si>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</si>
  <si>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</si>
  <si>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</si>
  <si>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</si>
  <si>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</si>
  <si>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</si>
  <si>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</si>
  <si>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</si>
  <si>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</si>
  <si>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</si>
  <si>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</si>
  <si>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</si>
  <si>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</si>
  <si>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</si>
  <si>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</si>
  <si>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</si>
  <si>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</si>
  <si>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</si>
  <si>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</si>
  <si>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</si>
  <si>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</si>
  <si>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</si>
  <si>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</si>
  <si>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</si>
  <si>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</si>
  <si>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</si>
  <si>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</si>
  <si>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</si>
  <si>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</si>
  <si>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</si>
  <si>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</si>
  <si>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</si>
  <si>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</si>
  <si>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</si>
  <si>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</si>
  <si>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</si>
  <si>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</si>
  <si>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</si>
  <si>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</si>
  <si>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</si>
  <si>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</si>
  <si>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</si>
  <si>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</si>
  <si>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</si>
  <si>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</si>
  <si>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</si>
  <si>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</si>
  <si>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</si>
  <si>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</si>
  <si>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</si>
  <si>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</si>
  <si>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</si>
  <si>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</si>
  <si>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</si>
  <si>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</si>
  <si>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</si>
  <si>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</si>
  <si>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</si>
  <si>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</si>
  <si>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</si>
  <si>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</si>
  <si>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</si>
  <si>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</si>
  <si>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</si>
  <si>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</si>
  <si>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</si>
  <si>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</si>
  <si>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</si>
  <si>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</si>
  <si>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</si>
  <si>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</si>
  <si>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</si>
  <si>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</si>
  <si>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</si>
  <si>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</si>
  <si>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</si>
  <si>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</si>
  <si>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</si>
  <si>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</si>
  <si>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</si>
  <si>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</si>
  <si>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</si>
  <si>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</si>
  <si>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</si>
  <si>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</si>
  <si>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</si>
  <si>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</si>
  <si>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</si>
  <si>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</si>
  <si>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</si>
  <si>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</si>
  <si>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</si>
  <si>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</si>
  <si>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</si>
  <si>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</si>
  <si>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</si>
  <si>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</si>
  <si>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</si>
  <si>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</si>
  <si>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</si>
  <si>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</si>
  <si>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</si>
  <si>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</si>
  <si>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</si>
  <si>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</si>
  <si>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</si>
  <si>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</si>
  <si>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</si>
  <si>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</si>
  <si>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</si>
  <si>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</si>
  <si>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</si>
  <si>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</si>
  <si>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</si>
  <si>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</si>
  <si>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</si>
  <si>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</si>
  <si>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</si>
  <si>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</si>
  <si>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</si>
  <si>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</si>
  <si>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</si>
  <si>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</si>
  <si>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</si>
  <si>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</si>
  <si>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</si>
  <si>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</si>
  <si>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</si>
  <si>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</si>
  <si>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</si>
  <si>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</si>
  <si>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</si>
  <si>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</si>
  <si>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</si>
  <si>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</si>
  <si>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</si>
  <si>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</si>
  <si>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</si>
  <si>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</si>
  <si>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</si>
  <si>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</si>
  <si>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</si>
  <si>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</si>
  <si>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</si>
  <si>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</si>
  <si>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</si>
  <si>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</si>
  <si>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</si>
  <si>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</si>
  <si>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</si>
  <si>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</si>
  <si>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</si>
  <si>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</si>
  <si>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</si>
  <si>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</si>
  <si>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</si>
  <si>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</si>
  <si>
    <t>CORRTE E BARBA</t>
  </si>
  <si>
    <t>CRDITI</t>
  </si>
  <si>
    <t>C/BT</t>
  </si>
  <si>
    <t>CREDTO</t>
  </si>
  <si>
    <t xml:space="preserve">DIENHRIO </t>
  </si>
  <si>
    <t>SOBRANCELHA</t>
  </si>
  <si>
    <t xml:space="preserve">CEERVEJA </t>
  </si>
  <si>
    <t xml:space="preserve">BARBOTERAPIA </t>
  </si>
  <si>
    <t>CORTER</t>
  </si>
  <si>
    <t xml:space="preserve">OLEO </t>
  </si>
  <si>
    <t>]</t>
  </si>
  <si>
    <t>C/B/G</t>
  </si>
  <si>
    <t>CREITO</t>
  </si>
  <si>
    <t>LAVAMP</t>
  </si>
  <si>
    <t xml:space="preserve">POMADA </t>
  </si>
  <si>
    <t xml:space="preserve">C / B / S </t>
  </si>
  <si>
    <t>MINOXIDIL</t>
  </si>
  <si>
    <t>CORT E BARBA</t>
  </si>
  <si>
    <t>PE E BARBA</t>
  </si>
  <si>
    <t>PÍX</t>
  </si>
  <si>
    <t>CPIX</t>
  </si>
  <si>
    <t>C/B/L</t>
  </si>
  <si>
    <t>PIGMENTAÇÃO</t>
  </si>
  <si>
    <t>MINOX</t>
  </si>
  <si>
    <t>P/D</t>
  </si>
  <si>
    <t>SHAP MINOX</t>
  </si>
  <si>
    <t>SHAMPOO</t>
  </si>
  <si>
    <t>POMADA  PO</t>
  </si>
  <si>
    <t>DEBITIO</t>
  </si>
  <si>
    <t>PROGRESSIVA</t>
  </si>
  <si>
    <t>CORTE E PIGMENT</t>
  </si>
  <si>
    <t>C/B/P</t>
  </si>
  <si>
    <t>PEZIN</t>
  </si>
  <si>
    <t>J</t>
  </si>
  <si>
    <t>cerva</t>
  </si>
  <si>
    <t>PACOTE YURI</t>
  </si>
  <si>
    <t>BARBA E CORTE</t>
  </si>
  <si>
    <t xml:space="preserve">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</si>
</sst>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7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0" xfId="0" applyNumberFormat="1"/>
    <xf numFmtId="0" fontId="6" fillId="0" borderId="5" xfId="0" applyFont="1" applyBorder="1" applyAlignment="1">
      <alignment wrapText="1"/>
    </xf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0" fillId="9" borderId="16" xfId="0" applyFill="1" applyBorder="1"/>
    <xf numFmtId="14" fontId="0" fillId="9" borderId="16" xfId="0" applyNumberFormat="1" applyFill="1" applyBorder="1"/>
    <xf numFmtId="0" fontId="0" fillId="9" borderId="42" xfId="0" applyFill="1" applyBorder="1"/>
    <xf numFmtId="14" fontId="0" fillId="9" borderId="42" xfId="0" applyNumberFormat="1" applyFill="1" applyBorder="1"/>
    <xf numFmtId="14" fontId="0" fillId="0" borderId="42" xfId="0" applyNumberFormat="1" applyBorder="1"/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14" fontId="0" fillId="0" borderId="47" xfId="0" applyNumberFormat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9" borderId="43" xfId="0" applyFill="1" applyBorder="1" applyAlignment="1">
      <alignment horizontal="center"/>
    </xf>
    <xf numFmtId="14" fontId="0" fillId="9" borderId="44" xfId="0" applyNumberFormat="1" applyFill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0" fontId="0" fillId="9" borderId="38" xfId="0" applyFill="1" applyBorder="1" applyAlignment="1">
      <alignment horizontal="center"/>
    </xf>
    <xf numFmtId="14" fontId="0" fillId="9" borderId="39" xfId="0" applyNumberFormat="1" applyFill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7" fillId="11" borderId="40" xfId="0" applyFont="1" applyFill="1" applyBorder="1" applyAlignment="1">
      <alignment horizontal="center"/>
    </xf>
    <xf numFmtId="0" fontId="6" fillId="0" borderId="40" xfId="0" applyFont="1" applyBorder="1"/>
    <xf numFmtId="0" fontId="1" fillId="0" borderId="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2" fillId="2" borderId="16" xfId="0" applyFont="1" applyFill="1" applyBorder="1" applyAlignment="1">
      <alignment horizontal="center" wrapText="1"/>
    </xf>
    <xf numFmtId="0" fontId="1" fillId="0" borderId="63" xfId="0" applyFont="1" applyBorder="1" applyAlignment="1">
      <alignment wrapText="1"/>
    </xf>
    <xf numFmtId="0" fontId="1" fillId="0" borderId="52" xfId="0" applyFont="1" applyBorder="1" applyAlignment="1">
      <alignment wrapText="1"/>
    </xf>
    <xf numFmtId="0" fontId="1" fillId="0" borderId="64" xfId="0" applyFont="1" applyBorder="1" applyAlignment="1">
      <alignment wrapText="1"/>
    </xf>
    <xf numFmtId="0" fontId="1" fillId="0" borderId="65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62" xfId="0" applyFont="1" applyFill="1" applyBorder="1" applyAlignment="1">
      <alignment horizontal="center" vertical="center" wrapText="1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50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33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33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33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33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0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33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33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33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0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33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33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33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0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3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3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33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33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43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33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33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0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44</v>
      </c>
      <c r="C105" s="1" t="s">
        <v>45</v>
      </c>
      <c r="D105" s="2">
        <v>40</v>
      </c>
      <c r="E105" s="1" t="s">
        <v>44</v>
      </c>
      <c r="F105" s="1" t="s">
        <v>45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33"/>
      <c r="B106" s="1" t="s">
        <v>48</v>
      </c>
      <c r="C106" s="1" t="s">
        <v>11</v>
      </c>
      <c r="D106" s="2">
        <v>65</v>
      </c>
      <c r="E106" s="1" t="s">
        <v>44</v>
      </c>
      <c r="F106" s="1" t="s">
        <v>46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33"/>
      <c r="B107" s="1" t="s">
        <v>33</v>
      </c>
      <c r="C107" s="1" t="s">
        <v>11</v>
      </c>
      <c r="D107" s="1">
        <v>40</v>
      </c>
      <c r="E107" s="1" t="s">
        <v>44</v>
      </c>
      <c r="F107" s="1" t="s">
        <v>47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33"/>
      <c r="B108" s="1" t="s">
        <v>49</v>
      </c>
      <c r="C108" s="1" t="s">
        <v>10</v>
      </c>
      <c r="D108" s="1">
        <v>80</v>
      </c>
      <c r="E108" s="1" t="s">
        <v>44</v>
      </c>
      <c r="F108" s="1" t="s">
        <v>45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33"/>
      <c r="B110" s="1"/>
      <c r="C110" s="1"/>
      <c r="D110" s="1"/>
      <c r="E110" s="1" t="s">
        <v>44</v>
      </c>
      <c r="F110" s="1" t="s">
        <v>45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0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43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33"/>
      <c r="B123" s="1" t="s">
        <v>51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43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33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50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33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43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0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33</v>
      </c>
      <c r="C139" s="1" t="s">
        <v>11</v>
      </c>
      <c r="D139" s="2">
        <v>40</v>
      </c>
      <c r="E139" s="1" t="s">
        <v>43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33"/>
      <c r="B140" s="1" t="s">
        <v>43</v>
      </c>
      <c r="C140" s="1" t="s">
        <v>10</v>
      </c>
      <c r="D140" s="2">
        <v>80</v>
      </c>
      <c r="E140" s="1" t="s">
        <v>52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33"/>
      <c r="B141" s="1" t="s">
        <v>33</v>
      </c>
      <c r="C141" s="1" t="s">
        <v>11</v>
      </c>
      <c r="D141" s="1">
        <v>40</v>
      </c>
      <c r="E141" s="1" t="s">
        <v>43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33"/>
      <c r="B142" s="1" t="s">
        <v>43</v>
      </c>
      <c r="C142" s="1" t="s">
        <v>9</v>
      </c>
      <c r="D142" s="1">
        <v>80</v>
      </c>
      <c r="E142" s="1" t="s">
        <v>43</v>
      </c>
      <c r="F142" s="1" t="s">
        <v>10</v>
      </c>
      <c r="G142" s="1">
        <v>80</v>
      </c>
      <c r="H142" s="1"/>
      <c r="I142" s="1"/>
      <c r="J142" s="1"/>
      <c r="K142" s="1" t="s">
        <v>53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33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0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33</v>
      </c>
      <c r="C158" s="1" t="s">
        <v>9</v>
      </c>
      <c r="D158" s="2">
        <v>45</v>
      </c>
      <c r="E158" s="1" t="s">
        <v>43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33"/>
      <c r="B159" s="1" t="s">
        <v>33</v>
      </c>
      <c r="C159" s="1" t="s">
        <v>11</v>
      </c>
      <c r="D159" s="2">
        <v>40</v>
      </c>
      <c r="E159" s="1" t="s">
        <v>43</v>
      </c>
      <c r="F159" s="1" t="s">
        <v>11</v>
      </c>
      <c r="G159" s="2">
        <v>40</v>
      </c>
      <c r="H159" s="1"/>
      <c r="I159" s="1"/>
      <c r="J159" s="1"/>
      <c r="K159" s="1" t="s">
        <v>50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33"/>
      <c r="B160" s="1" t="s">
        <v>33</v>
      </c>
      <c r="C160" s="1" t="s">
        <v>11</v>
      </c>
      <c r="D160" s="1">
        <v>40</v>
      </c>
      <c r="E160" s="1" t="s">
        <v>43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33"/>
      <c r="B161" s="1" t="s">
        <v>33</v>
      </c>
      <c r="C161" s="1" t="s">
        <v>9</v>
      </c>
      <c r="D161" s="1">
        <v>35</v>
      </c>
      <c r="E161" s="1" t="s">
        <v>43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33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33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0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54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33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33"/>
      <c r="B177" s="1" t="s">
        <v>55</v>
      </c>
      <c r="C177" s="1" t="s">
        <v>56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33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33"/>
      <c r="B179" s="1" t="s">
        <v>55</v>
      </c>
      <c r="C179" s="1" t="s">
        <v>56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43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33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57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43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0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43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33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52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33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55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33"/>
      <c r="B212" s="1"/>
      <c r="C212" s="1"/>
      <c r="D212" s="1"/>
      <c r="E212" s="1" t="s">
        <v>43</v>
      </c>
      <c r="F212" s="1" t="s">
        <v>9</v>
      </c>
      <c r="G212" s="1">
        <v>80</v>
      </c>
      <c r="H212" s="1"/>
      <c r="I212" s="1"/>
      <c r="J212" s="1"/>
      <c r="K212" s="1" t="s">
        <v>43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33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0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59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33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33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61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33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33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33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0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33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62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33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33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33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0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55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33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33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33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63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43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64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0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33"/>
      <c r="B281" s="1" t="s">
        <v>55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65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33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43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33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33"/>
      <c r="B285" s="1" t="s">
        <v>33</v>
      </c>
      <c r="C285" s="1" t="s">
        <v>9</v>
      </c>
      <c r="D285" s="37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0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33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33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33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33"/>
      <c r="B301" s="1" t="s">
        <v>55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33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33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33"/>
      <c r="B304" s="1"/>
      <c r="C304" s="1"/>
      <c r="D304" s="1"/>
      <c r="E304" s="1" t="s">
        <v>43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33"/>
      <c r="B305" s="1"/>
      <c r="C305" s="1"/>
      <c r="D305" s="1"/>
      <c r="E305" s="1" t="s">
        <v>43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33"/>
      <c r="B306" s="1"/>
      <c r="C306" s="1"/>
      <c r="D306" s="1"/>
      <c r="E306" s="1" t="s">
        <v>59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0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3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3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33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33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33"/>
      <c r="B334" s="1"/>
      <c r="C334" s="1"/>
      <c r="D334" s="1"/>
      <c r="E334" s="1" t="s">
        <v>67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33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33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0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33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33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33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0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43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43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33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55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33"/>
      <c r="B368" s="1" t="s">
        <v>68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33"/>
      <c r="B369" s="1" t="s">
        <v>69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43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33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70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33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0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33</v>
      </c>
      <c r="C382" s="1" t="s">
        <v>14</v>
      </c>
      <c r="D382" s="2">
        <v>40</v>
      </c>
      <c r="E382" s="1" t="s">
        <v>43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33"/>
      <c r="B383" s="1" t="s">
        <v>51</v>
      </c>
      <c r="C383" s="1" t="s">
        <v>11</v>
      </c>
      <c r="D383" s="2">
        <v>70</v>
      </c>
      <c r="E383" s="1" t="s">
        <v>52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33"/>
      <c r="B384" s="1" t="s">
        <v>55</v>
      </c>
      <c r="C384" s="1" t="s">
        <v>11</v>
      </c>
      <c r="D384" s="1">
        <v>40</v>
      </c>
      <c r="E384" s="1" t="s">
        <v>43</v>
      </c>
      <c r="F384" s="1" t="s">
        <v>10</v>
      </c>
      <c r="G384" s="2">
        <v>80</v>
      </c>
      <c r="H384" s="1"/>
      <c r="I384" s="1"/>
      <c r="J384" s="1"/>
      <c r="K384" s="1" t="s">
        <v>55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33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33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43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0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72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33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71</v>
      </c>
      <c r="I400" s="1" t="s">
        <v>37</v>
      </c>
      <c r="J400" s="1">
        <v>60</v>
      </c>
      <c r="K400" s="1" t="s">
        <v>52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33"/>
      <c r="B401" s="1" t="s">
        <v>41</v>
      </c>
      <c r="C401" s="1" t="s">
        <v>11</v>
      </c>
      <c r="D401" s="1">
        <v>80</v>
      </c>
      <c r="E401" s="1" t="s">
        <v>43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33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33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33"/>
      <c r="B404" s="1"/>
      <c r="C404" s="1"/>
      <c r="D404" s="1"/>
      <c r="E404" s="1" t="s">
        <v>43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0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43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33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33"/>
      <c r="B418" s="1" t="s">
        <v>33</v>
      </c>
      <c r="C418" s="1" t="s">
        <v>9</v>
      </c>
      <c r="D418" s="1">
        <v>45</v>
      </c>
      <c r="E418" s="1" t="s">
        <v>73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33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33"/>
      <c r="B420" s="1" t="s">
        <v>76</v>
      </c>
      <c r="C420" s="1" t="s">
        <v>11</v>
      </c>
      <c r="D420" s="1">
        <v>60</v>
      </c>
      <c r="E420" s="1" t="s">
        <v>33</v>
      </c>
      <c r="F420" s="1" t="s">
        <v>74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33"/>
      <c r="B421" s="1" t="s">
        <v>33</v>
      </c>
      <c r="C421" s="1" t="s">
        <v>11</v>
      </c>
      <c r="D421" s="1">
        <v>40</v>
      </c>
      <c r="E421" s="1" t="s">
        <v>43</v>
      </c>
      <c r="F421" s="1" t="s">
        <v>59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33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33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33"/>
      <c r="B424" s="1"/>
      <c r="C424" s="1"/>
      <c r="D424" s="1"/>
      <c r="E424" s="1" t="s">
        <v>43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33"/>
      <c r="B425" s="1"/>
      <c r="C425" s="1"/>
      <c r="D425" s="1"/>
      <c r="E425" s="1" t="s">
        <v>43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0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19" ht="15.75" thickBot="1">
      <c r="A433" s="13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33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3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19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64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33"/>
      <c r="B451" s="1"/>
      <c r="C451" s="1"/>
      <c r="D451" s="2"/>
      <c r="E451" s="1" t="s">
        <v>43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64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33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33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33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33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59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0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33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54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33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78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33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33"/>
      <c r="B471" s="1"/>
      <c r="C471" s="1"/>
      <c r="D471" s="1"/>
      <c r="E471" s="1" t="s">
        <v>43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33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33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33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79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80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0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 t="s">
        <v>81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33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33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33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33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0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71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33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71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33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83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33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33"/>
      <c r="B505" s="1" t="s">
        <v>83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0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33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33"/>
      <c r="B520" s="1" t="s">
        <v>36</v>
      </c>
      <c r="C520" s="1" t="s">
        <v>84</v>
      </c>
      <c r="D520" s="1">
        <v>45</v>
      </c>
      <c r="E520" s="1" t="s">
        <v>83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33"/>
      <c r="B521" s="1" t="s">
        <v>43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33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33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85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33"/>
      <c r="B524" s="1" t="s">
        <v>55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 t="s">
        <v>85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 t="s">
        <v>86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2075</v>
      </c>
      <c r="E535" s="6" t="s">
        <v>8</v>
      </c>
      <c r="F535" s="6" t="s">
        <v>12</v>
      </c>
      <c r="G535" s="27">
        <f>SUM(G15,G32,G49,G66,G83,G100,G117,G134,G153,G170,G187,G204,G224,G241,G258)</f>
        <v>2295</v>
      </c>
      <c r="H535" s="6" t="s">
        <v>8</v>
      </c>
      <c r="I535" s="6" t="s">
        <v>12</v>
      </c>
      <c r="J535" s="27">
        <f>SUM(J15,J32,J49,J66,J83,J100,J117,J134,J153,J170,J187,J204,J224,J241,J258)</f>
        <v>515</v>
      </c>
      <c r="K535" s="6" t="s">
        <v>8</v>
      </c>
      <c r="L535" s="6" t="s">
        <v>12</v>
      </c>
      <c r="M535" s="27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0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2980</v>
      </c>
      <c r="E538" s="6" t="s">
        <v>8</v>
      </c>
      <c r="F538" s="6" t="s">
        <v>12</v>
      </c>
      <c r="G538" s="27">
        <f>SUM(G275,G292,G309,G326,G343,G360,G377,G394,G411,G428,G445,G462,G479,G496,G513,G530)</f>
        <v>3510</v>
      </c>
      <c r="H538" s="6" t="s">
        <v>8</v>
      </c>
      <c r="I538" s="6" t="s">
        <v>12</v>
      </c>
      <c r="J538" s="27">
        <f>SUM(J275,J292,J309,J326,J343,J360,J377,J394,J411,J428,J445,J462,J479,J496,J513,J530)</f>
        <v>2015</v>
      </c>
      <c r="K538" s="6" t="s">
        <v>8</v>
      </c>
      <c r="L538" s="6" t="s">
        <v>12</v>
      </c>
      <c r="M538" s="27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0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5055</v>
      </c>
      <c r="E541" s="6" t="s">
        <v>8</v>
      </c>
      <c r="F541" s="6" t="s">
        <v>12</v>
      </c>
      <c r="G541" s="27">
        <f>SUM(G535,G538)</f>
        <v>5805</v>
      </c>
      <c r="H541" s="6" t="s">
        <v>8</v>
      </c>
      <c r="I541" s="6" t="s">
        <v>12</v>
      </c>
      <c r="J541" s="27">
        <f>SUM(J535,J538)</f>
        <v>2530</v>
      </c>
      <c r="K541" s="6" t="s">
        <v>8</v>
      </c>
      <c r="L541" s="6" t="s">
        <v>12</v>
      </c>
      <c r="M541" s="27">
        <f>SUM(M535,M538)</f>
        <v>7495</v>
      </c>
      <c r="N541" s="6" t="s">
        <v>8</v>
      </c>
      <c r="O541" s="7">
        <f>SUM(O535,O538)</f>
        <v>20885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0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33">
        <v>1</v>
      </c>
      <c r="B1" s="201" t="s">
        <v>0</v>
      </c>
      <c r="C1" s="202"/>
      <c r="D1" s="203"/>
      <c r="E1" s="134" t="s">
        <v>1</v>
      </c>
      <c r="F1" s="135"/>
      <c r="G1" s="136"/>
      <c r="H1" s="137" t="s">
        <v>2</v>
      </c>
      <c r="I1" s="138"/>
      <c r="J1" s="139"/>
      <c r="K1" s="140" t="s">
        <v>3</v>
      </c>
      <c r="L1" s="141"/>
      <c r="M1" s="142"/>
      <c r="N1" s="143" t="s">
        <v>4</v>
      </c>
      <c r="O1" s="144"/>
      <c r="P1" s="145"/>
      <c r="Q1" s="146" t="s">
        <v>8</v>
      </c>
      <c r="R1" s="147"/>
    </row>
    <row r="2" spans="1:18" ht="15.75" customHeight="1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48"/>
      <c r="R2" s="149"/>
    </row>
    <row r="3" spans="1:18" ht="15.75" customHeight="1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33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33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33">
        <v>2</v>
      </c>
      <c r="B18" s="201" t="s">
        <v>0</v>
      </c>
      <c r="C18" s="202"/>
      <c r="D18" s="203"/>
      <c r="E18" s="134" t="s">
        <v>1</v>
      </c>
      <c r="F18" s="135"/>
      <c r="G18" s="136"/>
      <c r="H18" s="137" t="s">
        <v>2</v>
      </c>
      <c r="I18" s="138"/>
      <c r="J18" s="139"/>
      <c r="K18" s="140" t="s">
        <v>3</v>
      </c>
      <c r="L18" s="141"/>
      <c r="M18" s="142"/>
      <c r="N18" s="143" t="s">
        <v>4</v>
      </c>
      <c r="O18" s="144"/>
      <c r="P18" s="145"/>
      <c r="Q18" s="146" t="s">
        <v>8</v>
      </c>
      <c r="R18" s="147"/>
    </row>
    <row r="19" spans="1:18" ht="15.75" customHeight="1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48"/>
      <c r="R19" s="149"/>
    </row>
    <row r="20" spans="1:18" ht="15.75" customHeight="1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33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33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33">
        <v>3</v>
      </c>
      <c r="B35" s="201" t="s">
        <v>0</v>
      </c>
      <c r="C35" s="202"/>
      <c r="D35" s="203"/>
      <c r="E35" s="134" t="s">
        <v>1</v>
      </c>
      <c r="F35" s="135"/>
      <c r="G35" s="136"/>
      <c r="H35" s="137" t="s">
        <v>2</v>
      </c>
      <c r="I35" s="138"/>
      <c r="J35" s="139"/>
      <c r="K35" s="140" t="s">
        <v>3</v>
      </c>
      <c r="L35" s="141"/>
      <c r="M35" s="142"/>
      <c r="N35" s="143" t="s">
        <v>4</v>
      </c>
      <c r="O35" s="144"/>
      <c r="P35" s="145"/>
      <c r="Q35" s="146" t="s">
        <v>8</v>
      </c>
      <c r="R35" s="147"/>
    </row>
    <row r="36" spans="1:18" ht="15.75" customHeight="1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48"/>
      <c r="R36" s="149"/>
    </row>
    <row r="37" spans="1:18" ht="15.75" customHeight="1" thickBot="1">
      <c r="A37" s="13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33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33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33">
        <v>4</v>
      </c>
      <c r="B52" s="201" t="s">
        <v>0</v>
      </c>
      <c r="C52" s="202"/>
      <c r="D52" s="203"/>
      <c r="E52" s="134" t="s">
        <v>1</v>
      </c>
      <c r="F52" s="135"/>
      <c r="G52" s="136"/>
      <c r="H52" s="137" t="s">
        <v>2</v>
      </c>
      <c r="I52" s="138"/>
      <c r="J52" s="139"/>
      <c r="K52" s="140" t="s">
        <v>3</v>
      </c>
      <c r="L52" s="141"/>
      <c r="M52" s="142"/>
      <c r="N52" s="143" t="s">
        <v>4</v>
      </c>
      <c r="O52" s="144"/>
      <c r="P52" s="145"/>
      <c r="Q52" s="146" t="s">
        <v>8</v>
      </c>
      <c r="R52" s="147"/>
    </row>
    <row r="53" spans="1:18" ht="15.75" customHeight="1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48"/>
      <c r="R53" s="149"/>
    </row>
    <row r="54" spans="1:18" ht="15.75" customHeight="1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33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33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33">
        <v>5</v>
      </c>
      <c r="B69" s="201" t="s">
        <v>0</v>
      </c>
      <c r="C69" s="202"/>
      <c r="D69" s="203"/>
      <c r="E69" s="134" t="s">
        <v>1</v>
      </c>
      <c r="F69" s="135"/>
      <c r="G69" s="136"/>
      <c r="H69" s="137" t="s">
        <v>2</v>
      </c>
      <c r="I69" s="138"/>
      <c r="J69" s="139"/>
      <c r="K69" s="140" t="s">
        <v>3</v>
      </c>
      <c r="L69" s="141"/>
      <c r="M69" s="142"/>
      <c r="N69" s="143" t="s">
        <v>4</v>
      </c>
      <c r="O69" s="144"/>
      <c r="P69" s="145"/>
      <c r="Q69" s="146" t="s">
        <v>8</v>
      </c>
      <c r="R69" s="147"/>
    </row>
    <row r="70" spans="1:18" ht="15.75" customHeight="1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48"/>
      <c r="R70" s="149"/>
    </row>
    <row r="71" spans="1:18" ht="15.75" customHeight="1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33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33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33">
        <v>6</v>
      </c>
      <c r="B86" s="201" t="s">
        <v>0</v>
      </c>
      <c r="C86" s="202"/>
      <c r="D86" s="203"/>
      <c r="E86" s="134" t="s">
        <v>1</v>
      </c>
      <c r="F86" s="135"/>
      <c r="G86" s="136"/>
      <c r="H86" s="137" t="s">
        <v>2</v>
      </c>
      <c r="I86" s="138"/>
      <c r="J86" s="139"/>
      <c r="K86" s="140" t="s">
        <v>3</v>
      </c>
      <c r="L86" s="141"/>
      <c r="M86" s="142"/>
      <c r="N86" s="143" t="s">
        <v>4</v>
      </c>
      <c r="O86" s="144"/>
      <c r="P86" s="145"/>
      <c r="Q86" s="146" t="s">
        <v>8</v>
      </c>
      <c r="R86" s="147"/>
    </row>
    <row r="87" spans="1:18" ht="15.75" customHeight="1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48"/>
      <c r="R87" s="149"/>
    </row>
    <row r="88" spans="1:18" ht="15.75" customHeight="1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33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33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33">
        <v>7</v>
      </c>
      <c r="B103" s="201" t="s">
        <v>0</v>
      </c>
      <c r="C103" s="202"/>
      <c r="D103" s="203"/>
      <c r="E103" s="134" t="s">
        <v>1</v>
      </c>
      <c r="F103" s="135"/>
      <c r="G103" s="136"/>
      <c r="H103" s="137" t="s">
        <v>2</v>
      </c>
      <c r="I103" s="138"/>
      <c r="J103" s="139"/>
      <c r="K103" s="140" t="s">
        <v>3</v>
      </c>
      <c r="L103" s="141"/>
      <c r="M103" s="142"/>
      <c r="N103" s="143" t="s">
        <v>4</v>
      </c>
      <c r="O103" s="144"/>
      <c r="P103" s="145"/>
      <c r="Q103" s="146" t="s">
        <v>8</v>
      </c>
      <c r="R103" s="147"/>
    </row>
    <row r="104" spans="1:18" ht="15.75" customHeight="1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48"/>
      <c r="R104" s="149"/>
    </row>
    <row r="105" spans="1:18" ht="15.75" customHeight="1" thickBot="1">
      <c r="A105" s="13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33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33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3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3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33">
        <v>8</v>
      </c>
      <c r="B120" s="201" t="s">
        <v>0</v>
      </c>
      <c r="C120" s="202"/>
      <c r="D120" s="203"/>
      <c r="E120" s="134" t="s">
        <v>1</v>
      </c>
      <c r="F120" s="135"/>
      <c r="G120" s="136"/>
      <c r="H120" s="137" t="s">
        <v>2</v>
      </c>
      <c r="I120" s="138"/>
      <c r="J120" s="139"/>
      <c r="K120" s="140" t="s">
        <v>3</v>
      </c>
      <c r="L120" s="141"/>
      <c r="M120" s="142"/>
      <c r="N120" s="143" t="s">
        <v>4</v>
      </c>
      <c r="O120" s="144"/>
      <c r="P120" s="145"/>
      <c r="Q120" s="146" t="s">
        <v>8</v>
      </c>
      <c r="R120" s="147"/>
    </row>
    <row r="121" spans="1:18" ht="15.75" customHeight="1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48"/>
      <c r="R121" s="149"/>
    </row>
    <row r="122" spans="1:18" ht="15.75" customHeight="1" thickBot="1">
      <c r="A122" s="13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33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33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3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3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33">
        <v>9</v>
      </c>
      <c r="B137" s="201" t="s">
        <v>0</v>
      </c>
      <c r="C137" s="202"/>
      <c r="D137" s="203"/>
      <c r="E137" s="134" t="s">
        <v>1</v>
      </c>
      <c r="F137" s="135"/>
      <c r="G137" s="136"/>
      <c r="H137" s="137" t="s">
        <v>2</v>
      </c>
      <c r="I137" s="138"/>
      <c r="J137" s="139"/>
      <c r="K137" s="140" t="s">
        <v>3</v>
      </c>
      <c r="L137" s="141"/>
      <c r="M137" s="142"/>
      <c r="N137" s="143" t="s">
        <v>4</v>
      </c>
      <c r="O137" s="144"/>
      <c r="P137" s="145"/>
      <c r="Q137" s="146" t="s">
        <v>8</v>
      </c>
      <c r="R137" s="147"/>
    </row>
    <row r="138" spans="1:18" ht="15.75" customHeight="1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48"/>
      <c r="R138" s="149"/>
    </row>
    <row r="139" spans="1:18" ht="15.75" customHeight="1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33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33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33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33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33">
        <v>10</v>
      </c>
      <c r="B154" s="201" t="s">
        <v>0</v>
      </c>
      <c r="C154" s="202"/>
      <c r="D154" s="203"/>
      <c r="E154" s="134" t="s">
        <v>1</v>
      </c>
      <c r="F154" s="135"/>
      <c r="G154" s="136"/>
      <c r="H154" s="137" t="s">
        <v>2</v>
      </c>
      <c r="I154" s="138"/>
      <c r="J154" s="139"/>
      <c r="K154" s="140" t="s">
        <v>3</v>
      </c>
      <c r="L154" s="141"/>
      <c r="M154" s="142"/>
      <c r="N154" s="143" t="s">
        <v>4</v>
      </c>
      <c r="O154" s="144"/>
      <c r="P154" s="145"/>
      <c r="Q154" s="146" t="s">
        <v>8</v>
      </c>
      <c r="R154" s="147"/>
    </row>
    <row r="155" spans="1:18" ht="15.75" customHeight="1" thickBot="1">
      <c r="A155" s="133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48"/>
      <c r="R155" s="149"/>
    </row>
    <row r="156" spans="1:18" ht="15.75" customHeight="1" thickBot="1">
      <c r="A156" s="133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33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33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3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3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33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33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33">
        <v>11</v>
      </c>
      <c r="B171" s="201" t="s">
        <v>0</v>
      </c>
      <c r="C171" s="202"/>
      <c r="D171" s="203"/>
      <c r="E171" s="134" t="s">
        <v>1</v>
      </c>
      <c r="F171" s="135"/>
      <c r="G171" s="136"/>
      <c r="H171" s="137" t="s">
        <v>2</v>
      </c>
      <c r="I171" s="138"/>
      <c r="J171" s="139"/>
      <c r="K171" s="140" t="s">
        <v>3</v>
      </c>
      <c r="L171" s="141"/>
      <c r="M171" s="142"/>
      <c r="N171" s="143" t="s">
        <v>4</v>
      </c>
      <c r="O171" s="144"/>
      <c r="P171" s="145"/>
      <c r="Q171" s="146" t="s">
        <v>8</v>
      </c>
      <c r="R171" s="147"/>
    </row>
    <row r="172" spans="1:18" ht="15.75" customHeight="1" thickBot="1">
      <c r="A172" s="133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48"/>
      <c r="R172" s="149"/>
    </row>
    <row r="173" spans="1:18" ht="15.75" customHeight="1" thickBot="1">
      <c r="A173" s="133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33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33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3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3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33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33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33">
        <v>12</v>
      </c>
      <c r="B188" s="201" t="s">
        <v>0</v>
      </c>
      <c r="C188" s="202"/>
      <c r="D188" s="203"/>
      <c r="E188" s="134" t="s">
        <v>1</v>
      </c>
      <c r="F188" s="135"/>
      <c r="G188" s="136"/>
      <c r="H188" s="137" t="s">
        <v>2</v>
      </c>
      <c r="I188" s="138"/>
      <c r="J188" s="139"/>
      <c r="K188" s="140" t="s">
        <v>3</v>
      </c>
      <c r="L188" s="141"/>
      <c r="M188" s="142"/>
      <c r="N188" s="143" t="s">
        <v>4</v>
      </c>
      <c r="O188" s="144"/>
      <c r="P188" s="145"/>
      <c r="Q188" s="146" t="s">
        <v>8</v>
      </c>
      <c r="R188" s="147"/>
    </row>
    <row r="189" spans="1:18" ht="15.75" customHeight="1" thickBot="1">
      <c r="A189" s="133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48"/>
      <c r="R189" s="149"/>
    </row>
    <row r="190" spans="1:18" ht="15.75" customHeight="1" thickBot="1">
      <c r="A190" s="133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33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33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3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3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3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3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33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33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33">
        <v>13</v>
      </c>
      <c r="B205" s="201" t="s">
        <v>0</v>
      </c>
      <c r="C205" s="202"/>
      <c r="D205" s="203"/>
      <c r="E205" s="134" t="s">
        <v>1</v>
      </c>
      <c r="F205" s="135"/>
      <c r="G205" s="136"/>
      <c r="H205" s="137" t="s">
        <v>2</v>
      </c>
      <c r="I205" s="138"/>
      <c r="J205" s="139"/>
      <c r="K205" s="140" t="s">
        <v>3</v>
      </c>
      <c r="L205" s="141"/>
      <c r="M205" s="142"/>
      <c r="N205" s="143" t="s">
        <v>4</v>
      </c>
      <c r="O205" s="144"/>
      <c r="P205" s="145"/>
      <c r="Q205" s="146" t="s">
        <v>8</v>
      </c>
      <c r="R205" s="147"/>
    </row>
    <row r="206" spans="1:18" ht="15.75" customHeight="1" thickBot="1">
      <c r="A206" s="133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48"/>
      <c r="R206" s="149"/>
    </row>
    <row r="207" spans="1:18" ht="15.75" customHeight="1" thickBot="1">
      <c r="A207" s="133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33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33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3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3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3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33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33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33">
        <v>14</v>
      </c>
      <c r="B222" s="201" t="s">
        <v>0</v>
      </c>
      <c r="C222" s="202"/>
      <c r="D222" s="203"/>
      <c r="E222" s="134" t="s">
        <v>1</v>
      </c>
      <c r="F222" s="135"/>
      <c r="G222" s="136"/>
      <c r="H222" s="137" t="s">
        <v>2</v>
      </c>
      <c r="I222" s="138"/>
      <c r="J222" s="139"/>
      <c r="K222" s="140" t="s">
        <v>3</v>
      </c>
      <c r="L222" s="141"/>
      <c r="M222" s="142"/>
      <c r="N222" s="143" t="s">
        <v>4</v>
      </c>
      <c r="O222" s="144"/>
      <c r="P222" s="145"/>
      <c r="Q222" s="146" t="s">
        <v>8</v>
      </c>
      <c r="R222" s="147"/>
    </row>
    <row r="223" spans="1:18" ht="15.75" customHeight="1" thickBot="1">
      <c r="A223" s="133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48"/>
      <c r="R223" s="149"/>
    </row>
    <row r="224" spans="1:18" ht="15.75" customHeight="1" thickBot="1">
      <c r="A224" s="133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33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33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3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3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3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3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3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33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33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33">
        <v>15</v>
      </c>
      <c r="B239" s="201" t="s">
        <v>0</v>
      </c>
      <c r="C239" s="202"/>
      <c r="D239" s="203"/>
      <c r="E239" s="134" t="s">
        <v>1</v>
      </c>
      <c r="F239" s="135"/>
      <c r="G239" s="136"/>
      <c r="H239" s="137" t="s">
        <v>2</v>
      </c>
      <c r="I239" s="138"/>
      <c r="J239" s="139"/>
      <c r="K239" s="140" t="s">
        <v>3</v>
      </c>
      <c r="L239" s="141"/>
      <c r="M239" s="142"/>
      <c r="N239" s="143" t="s">
        <v>4</v>
      </c>
      <c r="O239" s="144"/>
      <c r="P239" s="145"/>
      <c r="Q239" s="146" t="s">
        <v>8</v>
      </c>
      <c r="R239" s="147"/>
    </row>
    <row r="240" spans="1:18" ht="15.75" customHeight="1" thickBot="1">
      <c r="A240" s="133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48"/>
      <c r="R240" s="149"/>
    </row>
    <row r="241" spans="1:18" ht="15.75" customHeight="1" thickBot="1">
      <c r="A241" s="133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33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33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3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3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3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3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3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33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33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33">
        <v>16</v>
      </c>
      <c r="B256" s="201" t="s">
        <v>0</v>
      </c>
      <c r="C256" s="202"/>
      <c r="D256" s="203"/>
      <c r="E256" s="134" t="s">
        <v>1</v>
      </c>
      <c r="F256" s="135"/>
      <c r="G256" s="136"/>
      <c r="H256" s="137" t="s">
        <v>2</v>
      </c>
      <c r="I256" s="138"/>
      <c r="J256" s="139"/>
      <c r="K256" s="140" t="s">
        <v>3</v>
      </c>
      <c r="L256" s="141"/>
      <c r="M256" s="142"/>
      <c r="N256" s="143" t="s">
        <v>4</v>
      </c>
      <c r="O256" s="144"/>
      <c r="P256" s="145"/>
      <c r="Q256" s="146" t="s">
        <v>8</v>
      </c>
      <c r="R256" s="147"/>
    </row>
    <row r="257" spans="1:18" ht="15.75" customHeight="1" thickBot="1">
      <c r="A257" s="133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48"/>
      <c r="R257" s="149"/>
    </row>
    <row r="258" spans="1:18" ht="15.75" customHeight="1" thickBot="1">
      <c r="A258" s="133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33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33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3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3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3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3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3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33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33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33">
        <v>17</v>
      </c>
      <c r="B273" s="201" t="s">
        <v>0</v>
      </c>
      <c r="C273" s="202"/>
      <c r="D273" s="203"/>
      <c r="E273" s="134" t="s">
        <v>1</v>
      </c>
      <c r="F273" s="135"/>
      <c r="G273" s="136"/>
      <c r="H273" s="137" t="s">
        <v>2</v>
      </c>
      <c r="I273" s="138"/>
      <c r="J273" s="139"/>
      <c r="K273" s="140" t="s">
        <v>3</v>
      </c>
      <c r="L273" s="141"/>
      <c r="M273" s="142"/>
      <c r="N273" s="143" t="s">
        <v>4</v>
      </c>
      <c r="O273" s="144"/>
      <c r="P273" s="145"/>
      <c r="Q273" s="146" t="s">
        <v>8</v>
      </c>
      <c r="R273" s="147"/>
    </row>
    <row r="274" spans="1:18" ht="15.75" customHeight="1" thickBot="1">
      <c r="A274" s="133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48"/>
      <c r="R274" s="149"/>
    </row>
    <row r="275" spans="1:18" ht="15.75" customHeight="1" thickBot="1">
      <c r="A275" s="133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33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33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3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3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3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3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3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33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33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33">
        <v>18</v>
      </c>
      <c r="B290" s="201" t="s">
        <v>0</v>
      </c>
      <c r="C290" s="202"/>
      <c r="D290" s="203"/>
      <c r="E290" s="134" t="s">
        <v>1</v>
      </c>
      <c r="F290" s="135"/>
      <c r="G290" s="136"/>
      <c r="H290" s="137" t="s">
        <v>2</v>
      </c>
      <c r="I290" s="138"/>
      <c r="J290" s="139"/>
      <c r="K290" s="140" t="s">
        <v>3</v>
      </c>
      <c r="L290" s="141"/>
      <c r="M290" s="142"/>
      <c r="N290" s="143" t="s">
        <v>4</v>
      </c>
      <c r="O290" s="144"/>
      <c r="P290" s="145"/>
      <c r="Q290" s="146" t="s">
        <v>8</v>
      </c>
      <c r="R290" s="147"/>
    </row>
    <row r="291" spans="1:18" ht="15.75" customHeight="1" thickBot="1">
      <c r="A291" s="133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48"/>
      <c r="R291" s="149"/>
    </row>
    <row r="292" spans="1:18" ht="15.75" customHeight="1" thickBot="1">
      <c r="A292" s="133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33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33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3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3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3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3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3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33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33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33">
        <v>19</v>
      </c>
      <c r="B307" s="201" t="s">
        <v>0</v>
      </c>
      <c r="C307" s="202"/>
      <c r="D307" s="203"/>
      <c r="E307" s="134" t="s">
        <v>1</v>
      </c>
      <c r="F307" s="135"/>
      <c r="G307" s="136"/>
      <c r="H307" s="137" t="s">
        <v>2</v>
      </c>
      <c r="I307" s="138"/>
      <c r="J307" s="139"/>
      <c r="K307" s="140" t="s">
        <v>3</v>
      </c>
      <c r="L307" s="141"/>
      <c r="M307" s="142"/>
      <c r="N307" s="143" t="s">
        <v>4</v>
      </c>
      <c r="O307" s="144"/>
      <c r="P307" s="145"/>
      <c r="Q307" s="146" t="s">
        <v>8</v>
      </c>
      <c r="R307" s="147"/>
    </row>
    <row r="308" spans="1:18" ht="15.75" customHeight="1" thickBot="1">
      <c r="A308" s="133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48"/>
      <c r="R308" s="149"/>
    </row>
    <row r="309" spans="1:18" ht="15.75" customHeight="1" thickBot="1">
      <c r="A309" s="133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33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33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3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3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3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3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3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33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33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33">
        <v>20</v>
      </c>
      <c r="B324" s="201" t="s">
        <v>0</v>
      </c>
      <c r="C324" s="202"/>
      <c r="D324" s="203"/>
      <c r="E324" s="134" t="s">
        <v>1</v>
      </c>
      <c r="F324" s="135"/>
      <c r="G324" s="136"/>
      <c r="H324" s="137" t="s">
        <v>2</v>
      </c>
      <c r="I324" s="138"/>
      <c r="J324" s="139"/>
      <c r="K324" s="140" t="s">
        <v>3</v>
      </c>
      <c r="L324" s="141"/>
      <c r="M324" s="142"/>
      <c r="N324" s="143" t="s">
        <v>4</v>
      </c>
      <c r="O324" s="144"/>
      <c r="P324" s="145"/>
      <c r="Q324" s="146" t="s">
        <v>8</v>
      </c>
      <c r="R324" s="147"/>
    </row>
    <row r="325" spans="1:18" ht="15.75" customHeight="1" thickBot="1">
      <c r="A325" s="133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48"/>
      <c r="R325" s="149"/>
    </row>
    <row r="326" spans="1:18" ht="15.75" customHeight="1" thickBot="1">
      <c r="A326" s="133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33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33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3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3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3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3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3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3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3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3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3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33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33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33">
        <v>21</v>
      </c>
      <c r="B341" s="201" t="s">
        <v>0</v>
      </c>
      <c r="C341" s="202"/>
      <c r="D341" s="203"/>
      <c r="E341" s="134" t="s">
        <v>1</v>
      </c>
      <c r="F341" s="135"/>
      <c r="G341" s="136"/>
      <c r="H341" s="137" t="s">
        <v>2</v>
      </c>
      <c r="I341" s="138"/>
      <c r="J341" s="139"/>
      <c r="K341" s="140" t="s">
        <v>3</v>
      </c>
      <c r="L341" s="141"/>
      <c r="M341" s="142"/>
      <c r="N341" s="143" t="s">
        <v>4</v>
      </c>
      <c r="O341" s="144"/>
      <c r="P341" s="145"/>
      <c r="Q341" s="146" t="s">
        <v>8</v>
      </c>
      <c r="R341" s="147"/>
    </row>
    <row r="342" spans="1:18" ht="15.75" customHeight="1" thickBot="1">
      <c r="A342" s="133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48"/>
      <c r="R342" s="149"/>
    </row>
    <row r="343" spans="1:18" ht="15.75" customHeight="1" thickBot="1">
      <c r="A343" s="133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33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33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3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3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3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3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3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33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33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33">
        <v>22</v>
      </c>
      <c r="B358" s="201" t="s">
        <v>0</v>
      </c>
      <c r="C358" s="202"/>
      <c r="D358" s="203"/>
      <c r="E358" s="134" t="s">
        <v>1</v>
      </c>
      <c r="F358" s="135"/>
      <c r="G358" s="136"/>
      <c r="H358" s="137" t="s">
        <v>2</v>
      </c>
      <c r="I358" s="138"/>
      <c r="J358" s="139"/>
      <c r="K358" s="140" t="s">
        <v>3</v>
      </c>
      <c r="L358" s="141"/>
      <c r="M358" s="142"/>
      <c r="N358" s="143" t="s">
        <v>4</v>
      </c>
      <c r="O358" s="144"/>
      <c r="P358" s="145"/>
      <c r="Q358" s="146" t="s">
        <v>8</v>
      </c>
      <c r="R358" s="147"/>
    </row>
    <row r="359" spans="1:18" ht="15.75" customHeight="1" thickBot="1">
      <c r="A359" s="133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48"/>
      <c r="R359" s="149"/>
    </row>
    <row r="360" spans="1:18" ht="15.75" customHeight="1" thickBot="1">
      <c r="A360" s="133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33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33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3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3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3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3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3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33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33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33">
        <v>23</v>
      </c>
      <c r="B375" s="201" t="s">
        <v>0</v>
      </c>
      <c r="C375" s="202"/>
      <c r="D375" s="203"/>
      <c r="E375" s="134" t="s">
        <v>1</v>
      </c>
      <c r="F375" s="135"/>
      <c r="G375" s="136"/>
      <c r="H375" s="137" t="s">
        <v>2</v>
      </c>
      <c r="I375" s="138"/>
      <c r="J375" s="139"/>
      <c r="K375" s="140" t="s">
        <v>3</v>
      </c>
      <c r="L375" s="141"/>
      <c r="M375" s="142"/>
      <c r="N375" s="143" t="s">
        <v>4</v>
      </c>
      <c r="O375" s="144"/>
      <c r="P375" s="145"/>
      <c r="Q375" s="146" t="s">
        <v>8</v>
      </c>
      <c r="R375" s="147"/>
    </row>
    <row r="376" spans="1:18" ht="15.75" customHeight="1" thickBot="1">
      <c r="A376" s="133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48"/>
      <c r="R376" s="149"/>
    </row>
    <row r="377" spans="1:18" ht="15.75" customHeight="1" thickBot="1">
      <c r="A377" s="133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33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33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3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3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3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3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3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33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33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33">
        <v>24</v>
      </c>
      <c r="B392" s="201" t="s">
        <v>0</v>
      </c>
      <c r="C392" s="202"/>
      <c r="D392" s="203"/>
      <c r="E392" s="134" t="s">
        <v>1</v>
      </c>
      <c r="F392" s="135"/>
      <c r="G392" s="136"/>
      <c r="H392" s="137" t="s">
        <v>2</v>
      </c>
      <c r="I392" s="138"/>
      <c r="J392" s="139"/>
      <c r="K392" s="140" t="s">
        <v>3</v>
      </c>
      <c r="L392" s="141"/>
      <c r="M392" s="142"/>
      <c r="N392" s="143" t="s">
        <v>4</v>
      </c>
      <c r="O392" s="144"/>
      <c r="P392" s="145"/>
      <c r="Q392" s="146" t="s">
        <v>8</v>
      </c>
      <c r="R392" s="147"/>
    </row>
    <row r="393" spans="1:18" ht="15.75" customHeight="1" thickBot="1">
      <c r="A393" s="133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48"/>
      <c r="R393" s="149"/>
    </row>
    <row r="394" spans="1:18" ht="15.75" customHeight="1" thickBot="1">
      <c r="A394" s="133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33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33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3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3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3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3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3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33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33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33">
        <v>25</v>
      </c>
      <c r="B409" s="201" t="s">
        <v>0</v>
      </c>
      <c r="C409" s="202"/>
      <c r="D409" s="203"/>
      <c r="E409" s="134" t="s">
        <v>1</v>
      </c>
      <c r="F409" s="135"/>
      <c r="G409" s="136"/>
      <c r="H409" s="137" t="s">
        <v>2</v>
      </c>
      <c r="I409" s="138"/>
      <c r="J409" s="139"/>
      <c r="K409" s="140" t="s">
        <v>3</v>
      </c>
      <c r="L409" s="141"/>
      <c r="M409" s="142"/>
      <c r="N409" s="143" t="s">
        <v>4</v>
      </c>
      <c r="O409" s="144"/>
      <c r="P409" s="145"/>
      <c r="Q409" s="146" t="s">
        <v>8</v>
      </c>
      <c r="R409" s="147"/>
    </row>
    <row r="410" spans="1:18" ht="15.75" customHeight="1" thickBot="1">
      <c r="A410" s="133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48"/>
      <c r="R410" s="149"/>
    </row>
    <row r="411" spans="1:18" ht="15.75" customHeight="1" thickBot="1">
      <c r="A411" s="133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33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33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3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3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3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3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3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33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33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33">
        <v>26</v>
      </c>
      <c r="B426" s="201" t="s">
        <v>0</v>
      </c>
      <c r="C426" s="202"/>
      <c r="D426" s="203"/>
      <c r="E426" s="134" t="s">
        <v>1</v>
      </c>
      <c r="F426" s="135"/>
      <c r="G426" s="136"/>
      <c r="H426" s="137" t="s">
        <v>2</v>
      </c>
      <c r="I426" s="138"/>
      <c r="J426" s="139"/>
      <c r="K426" s="140" t="s">
        <v>3</v>
      </c>
      <c r="L426" s="141"/>
      <c r="M426" s="142"/>
      <c r="N426" s="143" t="s">
        <v>4</v>
      </c>
      <c r="O426" s="144"/>
      <c r="P426" s="145"/>
      <c r="Q426" s="146" t="s">
        <v>8</v>
      </c>
      <c r="R426" s="147"/>
    </row>
    <row r="427" spans="1:18" ht="15.75" customHeight="1" thickBot="1">
      <c r="A427" s="133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48"/>
      <c r="R427" s="149"/>
    </row>
    <row r="428" spans="1:18" ht="15.75" customHeight="1" thickBot="1">
      <c r="A428" s="133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33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33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3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3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3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3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3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33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33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33">
        <v>27</v>
      </c>
      <c r="B443" s="201" t="s">
        <v>0</v>
      </c>
      <c r="C443" s="202"/>
      <c r="D443" s="203"/>
      <c r="E443" s="134" t="s">
        <v>1</v>
      </c>
      <c r="F443" s="135"/>
      <c r="G443" s="136"/>
      <c r="H443" s="137" t="s">
        <v>2</v>
      </c>
      <c r="I443" s="138"/>
      <c r="J443" s="139"/>
      <c r="K443" s="140" t="s">
        <v>3</v>
      </c>
      <c r="L443" s="141"/>
      <c r="M443" s="142"/>
      <c r="N443" s="143" t="s">
        <v>4</v>
      </c>
      <c r="O443" s="144"/>
      <c r="P443" s="145"/>
      <c r="Q443" s="146" t="s">
        <v>8</v>
      </c>
      <c r="R443" s="147"/>
    </row>
    <row r="444" spans="1:18" ht="15.75" customHeight="1" thickBot="1">
      <c r="A444" s="133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48"/>
      <c r="R444" s="149"/>
    </row>
    <row r="445" spans="1:18" ht="15.75" customHeight="1" thickBot="1">
      <c r="A445" s="133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33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33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3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3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3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3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3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33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33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33">
        <v>28</v>
      </c>
      <c r="B460" s="201" t="s">
        <v>0</v>
      </c>
      <c r="C460" s="202"/>
      <c r="D460" s="203"/>
      <c r="E460" s="134" t="s">
        <v>1</v>
      </c>
      <c r="F460" s="135"/>
      <c r="G460" s="136"/>
      <c r="H460" s="137" t="s">
        <v>2</v>
      </c>
      <c r="I460" s="138"/>
      <c r="J460" s="139"/>
      <c r="K460" s="140" t="s">
        <v>3</v>
      </c>
      <c r="L460" s="141"/>
      <c r="M460" s="142"/>
      <c r="N460" s="143" t="s">
        <v>4</v>
      </c>
      <c r="O460" s="144"/>
      <c r="P460" s="145"/>
      <c r="Q460" s="146" t="s">
        <v>8</v>
      </c>
      <c r="R460" s="147"/>
    </row>
    <row r="461" spans="1:18" ht="15.75" customHeight="1" thickBot="1">
      <c r="A461" s="133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48"/>
      <c r="R461" s="149"/>
    </row>
    <row r="462" spans="1:18" ht="15.75" customHeight="1" thickBot="1">
      <c r="A462" s="133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33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33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3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3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3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3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3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33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33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33">
        <v>29</v>
      </c>
      <c r="B477" s="201" t="s">
        <v>0</v>
      </c>
      <c r="C477" s="202"/>
      <c r="D477" s="203"/>
      <c r="E477" s="134" t="s">
        <v>1</v>
      </c>
      <c r="F477" s="135"/>
      <c r="G477" s="136"/>
      <c r="H477" s="137" t="s">
        <v>2</v>
      </c>
      <c r="I477" s="138"/>
      <c r="J477" s="139"/>
      <c r="K477" s="140" t="s">
        <v>3</v>
      </c>
      <c r="L477" s="141"/>
      <c r="M477" s="142"/>
      <c r="N477" s="143" t="s">
        <v>4</v>
      </c>
      <c r="O477" s="144"/>
      <c r="P477" s="145"/>
      <c r="Q477" s="146" t="s">
        <v>8</v>
      </c>
      <c r="R477" s="147"/>
    </row>
    <row r="478" spans="1:18" ht="15.75" customHeight="1" thickBot="1">
      <c r="A478" s="133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48"/>
      <c r="R478" s="149"/>
    </row>
    <row r="479" spans="1:18" ht="15.75" customHeight="1" thickBot="1">
      <c r="A479" s="133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33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33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3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3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3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3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3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33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33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33">
        <v>30</v>
      </c>
      <c r="B494" s="201" t="s">
        <v>0</v>
      </c>
      <c r="C494" s="202"/>
      <c r="D494" s="203"/>
      <c r="E494" s="134" t="s">
        <v>1</v>
      </c>
      <c r="F494" s="135"/>
      <c r="G494" s="136"/>
      <c r="H494" s="137" t="s">
        <v>2</v>
      </c>
      <c r="I494" s="138"/>
      <c r="J494" s="139"/>
      <c r="K494" s="140" t="s">
        <v>3</v>
      </c>
      <c r="L494" s="141"/>
      <c r="M494" s="142"/>
      <c r="N494" s="143" t="s">
        <v>4</v>
      </c>
      <c r="O494" s="144"/>
      <c r="P494" s="145"/>
      <c r="Q494" s="146" t="s">
        <v>8</v>
      </c>
      <c r="R494" s="147"/>
    </row>
    <row r="495" spans="1:18" ht="15.75" customHeight="1" thickBot="1">
      <c r="A495" s="133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48"/>
      <c r="R495" s="149"/>
    </row>
    <row r="496" spans="1:18" ht="15.75" customHeight="1" thickBot="1">
      <c r="A496" s="133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33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33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3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3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3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3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3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33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33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33">
        <v>31</v>
      </c>
      <c r="B511" s="201" t="s">
        <v>0</v>
      </c>
      <c r="C511" s="202"/>
      <c r="D511" s="203"/>
      <c r="E511" s="134" t="s">
        <v>1</v>
      </c>
      <c r="F511" s="135"/>
      <c r="G511" s="136"/>
      <c r="H511" s="137" t="s">
        <v>2</v>
      </c>
      <c r="I511" s="138"/>
      <c r="J511" s="139"/>
      <c r="K511" s="140" t="s">
        <v>3</v>
      </c>
      <c r="L511" s="141"/>
      <c r="M511" s="142"/>
      <c r="N511" s="143" t="s">
        <v>4</v>
      </c>
      <c r="O511" s="144"/>
      <c r="P511" s="145"/>
      <c r="Q511" s="146" t="s">
        <v>8</v>
      </c>
      <c r="R511" s="147"/>
    </row>
    <row r="512" spans="1:18" ht="15.75" customHeight="1" thickBot="1">
      <c r="A512" s="133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48"/>
      <c r="R512" s="149"/>
    </row>
    <row r="513" spans="1:18" ht="15.75" customHeight="1" thickBot="1">
      <c r="A513" s="133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33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33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3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3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3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3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3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33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33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50"/>
      <c r="B528" s="204" t="s">
        <v>0</v>
      </c>
      <c r="C528" s="205"/>
      <c r="D528" s="206"/>
      <c r="E528" s="152" t="s">
        <v>1</v>
      </c>
      <c r="F528" s="153"/>
      <c r="G528" s="154"/>
      <c r="H528" s="155" t="s">
        <v>2</v>
      </c>
      <c r="I528" s="156"/>
      <c r="J528" s="157"/>
      <c r="K528" s="158" t="s">
        <v>3</v>
      </c>
      <c r="L528" s="159"/>
      <c r="M528" s="160"/>
      <c r="N528" s="161" t="s">
        <v>4</v>
      </c>
      <c r="O528" s="162"/>
      <c r="P528" s="163"/>
      <c r="Q528" s="5"/>
      <c r="R528" s="5"/>
    </row>
    <row r="529" spans="1:18" ht="15.75" customHeight="1" thickTop="1" thickBot="1">
      <c r="A529" s="151"/>
      <c r="B529" s="207" t="s">
        <v>16</v>
      </c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5"/>
    </row>
    <row r="530" spans="1:18" ht="15.75" customHeight="1" thickTop="1" thickBot="1">
      <c r="A530" s="151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51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51"/>
      <c r="B532" s="207" t="s">
        <v>15</v>
      </c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5"/>
    </row>
    <row r="533" spans="1:18" ht="15.75" customHeight="1" thickTop="1" thickBot="1">
      <c r="A533" s="151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51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51"/>
      <c r="B535" s="208" t="s">
        <v>8</v>
      </c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</row>
    <row r="536" spans="1:18" ht="15.75" customHeight="1" thickBot="1">
      <c r="A536" s="151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51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44"/>
      <c r="B1" s="44"/>
      <c r="C1" s="44"/>
      <c r="D1" s="44"/>
      <c r="E1" s="44"/>
      <c r="F1" s="44"/>
      <c r="G1" s="215" t="s">
        <v>94</v>
      </c>
      <c r="H1" s="215"/>
      <c r="I1" s="45" t="s">
        <v>94</v>
      </c>
      <c r="J1" s="45" t="s">
        <v>94</v>
      </c>
      <c r="K1" s="45" t="s">
        <v>94</v>
      </c>
      <c r="L1" s="45" t="s">
        <v>94</v>
      </c>
      <c r="M1" s="45" t="s">
        <v>94</v>
      </c>
      <c r="N1" s="45" t="s">
        <v>94</v>
      </c>
      <c r="O1" s="45" t="s">
        <v>94</v>
      </c>
      <c r="P1" s="45" t="s">
        <v>94</v>
      </c>
      <c r="Q1" s="45" t="s">
        <v>94</v>
      </c>
      <c r="R1" s="45" t="s">
        <v>94</v>
      </c>
      <c r="S1" s="45" t="s">
        <v>94</v>
      </c>
    </row>
    <row r="2" spans="1:20" ht="15.75" thickBot="1">
      <c r="A2" s="54" t="s">
        <v>91</v>
      </c>
      <c r="B2" s="55" t="s">
        <v>99</v>
      </c>
      <c r="C2" s="55" t="s">
        <v>5</v>
      </c>
      <c r="D2" s="55" t="s">
        <v>92</v>
      </c>
      <c r="E2" s="217" t="s">
        <v>98</v>
      </c>
      <c r="F2" s="217"/>
      <c r="G2" s="217" t="s">
        <v>28</v>
      </c>
      <c r="H2" s="217"/>
      <c r="I2" s="55" t="s">
        <v>29</v>
      </c>
      <c r="J2" s="55" t="s">
        <v>30</v>
      </c>
      <c r="K2" s="55" t="s">
        <v>30</v>
      </c>
      <c r="L2" s="55" t="s">
        <v>31</v>
      </c>
      <c r="M2" s="55" t="s">
        <v>32</v>
      </c>
      <c r="N2" s="55" t="s">
        <v>17</v>
      </c>
      <c r="O2" s="55" t="s">
        <v>20</v>
      </c>
      <c r="P2" s="55" t="s">
        <v>21</v>
      </c>
      <c r="Q2" s="55" t="s">
        <v>22</v>
      </c>
      <c r="R2" s="55" t="s">
        <v>25</v>
      </c>
      <c r="S2" s="56" t="s">
        <v>26</v>
      </c>
      <c r="T2" s="43"/>
    </row>
    <row r="3" spans="1:20">
      <c r="A3" s="52" t="s">
        <v>96</v>
      </c>
      <c r="B3" s="46" t="s">
        <v>100</v>
      </c>
      <c r="C3" s="46" t="s">
        <v>55</v>
      </c>
      <c r="D3" s="46" t="s">
        <v>97</v>
      </c>
      <c r="E3" s="216">
        <v>45692</v>
      </c>
      <c r="F3" s="214"/>
      <c r="G3" s="216">
        <v>45707</v>
      </c>
      <c r="H3" s="214"/>
      <c r="I3" s="59"/>
      <c r="J3" s="59"/>
      <c r="K3" s="59"/>
      <c r="L3" s="46"/>
      <c r="M3" s="46"/>
      <c r="N3" s="46"/>
      <c r="O3" s="46"/>
      <c r="P3" s="46"/>
      <c r="Q3" s="46"/>
      <c r="R3" s="46"/>
      <c r="S3" s="53"/>
      <c r="T3" s="43"/>
    </row>
    <row r="4" spans="1:20">
      <c r="A4" s="47" t="s">
        <v>101</v>
      </c>
      <c r="B4" s="17" t="s">
        <v>102</v>
      </c>
      <c r="C4" s="17" t="s">
        <v>52</v>
      </c>
      <c r="D4" s="17" t="s">
        <v>103</v>
      </c>
      <c r="E4" s="209">
        <v>45692</v>
      </c>
      <c r="F4" s="210"/>
      <c r="G4" s="209">
        <v>45707</v>
      </c>
      <c r="H4" s="210"/>
      <c r="I4" s="58"/>
      <c r="J4" s="58"/>
      <c r="K4" s="58"/>
      <c r="S4" s="48"/>
      <c r="T4" s="43"/>
    </row>
    <row r="5" spans="1:20">
      <c r="A5" s="47" t="s">
        <v>104</v>
      </c>
      <c r="B5" s="17" t="s">
        <v>106</v>
      </c>
      <c r="C5" s="17" t="s">
        <v>33</v>
      </c>
      <c r="D5" s="17" t="s">
        <v>105</v>
      </c>
      <c r="E5" s="209">
        <v>45692</v>
      </c>
      <c r="F5" s="210"/>
      <c r="G5" s="209"/>
      <c r="H5" s="210"/>
      <c r="I5" s="60">
        <v>45722</v>
      </c>
      <c r="J5" s="58"/>
      <c r="K5" s="58"/>
      <c r="S5" s="48"/>
      <c r="T5" s="43"/>
    </row>
    <row r="6" spans="1:20">
      <c r="A6" s="47" t="s">
        <v>107</v>
      </c>
      <c r="B6" s="17" t="s">
        <v>109</v>
      </c>
      <c r="C6" s="17" t="s">
        <v>33</v>
      </c>
      <c r="D6" s="17" t="s">
        <v>108</v>
      </c>
      <c r="E6" s="209">
        <v>45692</v>
      </c>
      <c r="F6" s="210"/>
      <c r="G6" s="209"/>
      <c r="H6" s="210"/>
      <c r="I6" s="60">
        <v>45719</v>
      </c>
      <c r="J6" s="58"/>
      <c r="K6" s="58"/>
      <c r="S6" s="48"/>
      <c r="T6" s="43"/>
    </row>
    <row r="7" spans="1:20">
      <c r="A7" s="47" t="s">
        <v>112</v>
      </c>
      <c r="B7" s="17" t="s">
        <v>113</v>
      </c>
      <c r="C7" s="17" t="s">
        <v>43</v>
      </c>
      <c r="D7" s="17" t="s">
        <v>111</v>
      </c>
      <c r="E7" s="209">
        <v>45694</v>
      </c>
      <c r="F7" s="210"/>
      <c r="G7" s="209">
        <v>45714</v>
      </c>
      <c r="H7" s="210"/>
      <c r="I7" s="58"/>
      <c r="J7" s="58"/>
      <c r="K7" s="58"/>
      <c r="S7" s="48"/>
      <c r="T7" s="43"/>
    </row>
    <row r="8" spans="1:20">
      <c r="A8" s="47" t="s">
        <v>132</v>
      </c>
      <c r="B8" s="17" t="s">
        <v>133</v>
      </c>
      <c r="C8" s="17" t="s">
        <v>43</v>
      </c>
      <c r="D8" s="17" t="s">
        <v>134</v>
      </c>
      <c r="E8" s="209">
        <v>45696</v>
      </c>
      <c r="F8" s="210"/>
      <c r="G8" s="210"/>
      <c r="H8" s="210"/>
      <c r="I8" s="209">
        <v>45723</v>
      </c>
      <c r="J8" s="210"/>
      <c r="K8" s="58"/>
      <c r="S8" s="48"/>
      <c r="T8" s="43"/>
    </row>
    <row r="9" spans="1:20">
      <c r="A9" s="47" t="s">
        <v>186</v>
      </c>
      <c r="B9" s="17" t="s">
        <v>187</v>
      </c>
      <c r="C9" s="17" t="s">
        <v>188</v>
      </c>
      <c r="D9" s="17">
        <v>61999512097</v>
      </c>
      <c r="E9" s="209">
        <v>45696</v>
      </c>
      <c r="F9" s="210"/>
      <c r="G9" s="209"/>
      <c r="H9" s="210"/>
      <c r="I9" s="209">
        <v>45723</v>
      </c>
      <c r="J9" s="210"/>
      <c r="K9" s="58"/>
      <c r="S9" s="48"/>
      <c r="T9" s="43"/>
    </row>
    <row r="10" spans="1:20">
      <c r="A10" s="74" t="s">
        <v>226</v>
      </c>
      <c r="B10" s="75" t="s">
        <v>227</v>
      </c>
      <c r="C10" s="75" t="s">
        <v>89</v>
      </c>
      <c r="D10" s="75" t="s">
        <v>250</v>
      </c>
      <c r="E10" s="211">
        <v>45702</v>
      </c>
      <c r="F10" s="212"/>
      <c r="G10" s="211"/>
      <c r="H10" s="212"/>
      <c r="I10" s="211">
        <v>45717</v>
      </c>
      <c r="J10" s="212"/>
      <c r="K10" s="81">
        <v>45752</v>
      </c>
      <c r="S10" s="48"/>
      <c r="T10" s="43"/>
    </row>
    <row r="11" spans="1:20">
      <c r="A11" s="47" t="s">
        <v>229</v>
      </c>
      <c r="B11" s="17" t="s">
        <v>231</v>
      </c>
      <c r="C11" s="17" t="s">
        <v>33</v>
      </c>
      <c r="D11" s="17" t="s">
        <v>230</v>
      </c>
      <c r="E11" s="209">
        <v>45702</v>
      </c>
      <c r="F11" s="210"/>
      <c r="G11" s="210"/>
      <c r="H11" s="210"/>
      <c r="I11" s="60">
        <v>45722</v>
      </c>
      <c r="S11" s="48"/>
      <c r="T11" s="43"/>
    </row>
    <row r="12" spans="1:20">
      <c r="A12" s="47" t="s">
        <v>240</v>
      </c>
      <c r="B12" s="17" t="s">
        <v>242</v>
      </c>
      <c r="C12" s="17" t="s">
        <v>43</v>
      </c>
      <c r="D12" s="17" t="s">
        <v>241</v>
      </c>
      <c r="E12" s="209">
        <v>45703</v>
      </c>
      <c r="F12" s="210"/>
      <c r="G12" s="210"/>
      <c r="H12" s="210"/>
      <c r="S12" s="48"/>
      <c r="T12" s="43"/>
    </row>
    <row r="13" spans="1:20">
      <c r="A13" s="47" t="s">
        <v>248</v>
      </c>
      <c r="C13" s="17" t="s">
        <v>33</v>
      </c>
      <c r="D13" s="17" t="s">
        <v>249</v>
      </c>
      <c r="E13" s="209">
        <v>45706</v>
      </c>
      <c r="F13" s="210"/>
      <c r="G13" s="210"/>
      <c r="H13" s="210"/>
      <c r="I13" s="76">
        <v>45732</v>
      </c>
      <c r="S13" s="48"/>
      <c r="T13" s="43"/>
    </row>
    <row r="14" spans="1:20">
      <c r="A14" s="47" t="s">
        <v>252</v>
      </c>
      <c r="C14" s="17" t="s">
        <v>35</v>
      </c>
      <c r="D14" s="17" t="s">
        <v>253</v>
      </c>
      <c r="E14" s="209">
        <v>45708</v>
      </c>
      <c r="F14" s="210"/>
      <c r="G14" s="209"/>
      <c r="H14" s="210"/>
      <c r="I14" s="76">
        <v>45733</v>
      </c>
      <c r="K14" s="76">
        <v>45763</v>
      </c>
      <c r="L14" s="76">
        <v>45763</v>
      </c>
      <c r="S14" s="48"/>
      <c r="T14" s="43"/>
    </row>
    <row r="15" spans="1:20">
      <c r="A15" s="47"/>
      <c r="E15" s="210"/>
      <c r="F15" s="210"/>
      <c r="G15" s="210"/>
      <c r="H15" s="210"/>
      <c r="S15" s="48"/>
      <c r="T15" s="43"/>
    </row>
    <row r="16" spans="1:20">
      <c r="A16" s="47"/>
      <c r="E16" s="210"/>
      <c r="F16" s="210"/>
      <c r="G16" s="210"/>
      <c r="H16" s="210"/>
      <c r="S16" s="48"/>
      <c r="T16" s="43"/>
    </row>
    <row r="17" spans="1:20">
      <c r="A17" s="47"/>
      <c r="E17" s="210"/>
      <c r="F17" s="210"/>
      <c r="G17" s="210"/>
      <c r="H17" s="210"/>
      <c r="S17" s="48"/>
      <c r="T17" s="43"/>
    </row>
    <row r="18" spans="1:20">
      <c r="A18" s="47"/>
      <c r="E18" s="210"/>
      <c r="F18" s="210"/>
      <c r="G18" s="210"/>
      <c r="H18" s="210"/>
      <c r="S18" s="48"/>
      <c r="T18" s="43"/>
    </row>
    <row r="19" spans="1:20">
      <c r="A19" s="47"/>
      <c r="E19" s="210"/>
      <c r="F19" s="210"/>
      <c r="G19" s="210"/>
      <c r="H19" s="210"/>
      <c r="S19" s="48"/>
      <c r="T19" s="43"/>
    </row>
    <row r="20" spans="1:20">
      <c r="A20" s="47"/>
      <c r="E20" s="210"/>
      <c r="F20" s="210"/>
      <c r="G20" s="210"/>
      <c r="H20" s="210"/>
      <c r="S20" s="48"/>
      <c r="T20" s="43"/>
    </row>
    <row r="21" spans="1:20">
      <c r="A21" s="47"/>
      <c r="E21" s="210"/>
      <c r="F21" s="210"/>
      <c r="G21" s="210"/>
      <c r="H21" s="210"/>
      <c r="S21" s="48"/>
      <c r="T21" s="43"/>
    </row>
    <row r="22" spans="1:20">
      <c r="A22" s="47"/>
      <c r="E22" s="210"/>
      <c r="F22" s="210"/>
      <c r="G22" s="210"/>
      <c r="H22" s="210"/>
      <c r="S22" s="48"/>
      <c r="T22" s="43"/>
    </row>
    <row r="23" spans="1:20">
      <c r="A23" s="47"/>
      <c r="E23" s="210"/>
      <c r="F23" s="210"/>
      <c r="G23" s="210"/>
      <c r="H23" s="210"/>
      <c r="S23" s="48"/>
      <c r="T23" s="43"/>
    </row>
    <row r="24" spans="1:20">
      <c r="A24" s="47"/>
      <c r="E24" s="210"/>
      <c r="F24" s="210"/>
      <c r="G24" s="210"/>
      <c r="H24" s="210"/>
      <c r="S24" s="48"/>
      <c r="T24" s="43"/>
    </row>
    <row r="25" spans="1:20">
      <c r="A25" s="47"/>
      <c r="E25" s="210"/>
      <c r="F25" s="210"/>
      <c r="G25" s="210"/>
      <c r="H25" s="210"/>
      <c r="S25" s="48"/>
      <c r="T25" s="43"/>
    </row>
    <row r="26" spans="1:20">
      <c r="A26" s="47"/>
      <c r="E26" s="210"/>
      <c r="F26" s="210"/>
      <c r="G26" s="210"/>
      <c r="H26" s="210"/>
      <c r="S26" s="48"/>
      <c r="T26" s="43"/>
    </row>
    <row r="27" spans="1:20">
      <c r="A27" s="47"/>
      <c r="E27" s="210"/>
      <c r="F27" s="210"/>
      <c r="G27" s="210"/>
      <c r="H27" s="210"/>
      <c r="S27" s="48"/>
      <c r="T27" s="43"/>
    </row>
    <row r="28" spans="1:20">
      <c r="A28" s="47"/>
      <c r="E28" s="210"/>
      <c r="F28" s="210"/>
      <c r="G28" s="210"/>
      <c r="H28" s="210"/>
      <c r="S28" s="48"/>
      <c r="T28" s="43"/>
    </row>
    <row r="29" spans="1:20">
      <c r="A29" s="47"/>
      <c r="E29" s="210"/>
      <c r="F29" s="210"/>
      <c r="G29" s="210"/>
      <c r="H29" s="210"/>
      <c r="S29" s="48"/>
      <c r="T29" s="43"/>
    </row>
    <row r="30" spans="1:20">
      <c r="A30" s="47"/>
      <c r="E30" s="210"/>
      <c r="F30" s="210"/>
      <c r="G30" s="210"/>
      <c r="H30" s="210"/>
      <c r="S30" s="48"/>
      <c r="T30" s="43"/>
    </row>
    <row r="31" spans="1:20">
      <c r="A31" s="47"/>
      <c r="E31" s="210"/>
      <c r="F31" s="210"/>
      <c r="G31" s="210"/>
      <c r="H31" s="210"/>
      <c r="S31" s="48"/>
      <c r="T31" s="43"/>
    </row>
    <row r="32" spans="1:20">
      <c r="A32" s="47"/>
      <c r="E32" s="210"/>
      <c r="F32" s="210"/>
      <c r="G32" s="210"/>
      <c r="H32" s="210"/>
      <c r="S32" s="48"/>
      <c r="T32" s="43"/>
    </row>
    <row r="33" spans="1:20">
      <c r="A33" s="47"/>
      <c r="E33" s="210"/>
      <c r="F33" s="210"/>
      <c r="G33" s="210"/>
      <c r="H33" s="210"/>
      <c r="S33" s="48"/>
      <c r="T33" s="43"/>
    </row>
    <row r="34" spans="1:20">
      <c r="A34" s="47"/>
      <c r="E34" s="210"/>
      <c r="F34" s="210"/>
      <c r="G34" s="210"/>
      <c r="H34" s="210"/>
      <c r="S34" s="48"/>
      <c r="T34" s="43"/>
    </row>
    <row r="35" spans="1:20">
      <c r="A35" s="47"/>
      <c r="E35" s="210"/>
      <c r="F35" s="210"/>
      <c r="G35" s="210"/>
      <c r="H35" s="210"/>
      <c r="S35" s="48"/>
      <c r="T35" s="43"/>
    </row>
    <row r="36" spans="1:20">
      <c r="A36" s="47"/>
      <c r="E36" s="210"/>
      <c r="F36" s="210"/>
      <c r="G36" s="210"/>
      <c r="H36" s="210"/>
      <c r="S36" s="48"/>
      <c r="T36" s="43"/>
    </row>
    <row r="37" spans="1:20">
      <c r="A37" s="47"/>
      <c r="E37" s="210"/>
      <c r="F37" s="210"/>
      <c r="G37" s="210"/>
      <c r="H37" s="210"/>
      <c r="S37" s="48"/>
      <c r="T37" s="43"/>
    </row>
    <row r="38" spans="1:20">
      <c r="A38" s="47"/>
      <c r="E38" s="210"/>
      <c r="F38" s="210"/>
      <c r="G38" s="210"/>
      <c r="H38" s="210"/>
      <c r="S38" s="48"/>
      <c r="T38" s="43"/>
    </row>
    <row r="39" spans="1:20">
      <c r="A39" s="47"/>
      <c r="E39" s="210"/>
      <c r="F39" s="210"/>
      <c r="G39" s="210"/>
      <c r="H39" s="210"/>
      <c r="S39" s="48"/>
      <c r="T39" s="43"/>
    </row>
    <row r="40" spans="1:20">
      <c r="A40" s="47"/>
      <c r="E40" s="210"/>
      <c r="F40" s="210"/>
      <c r="G40" s="210"/>
      <c r="H40" s="210"/>
      <c r="S40" s="48"/>
      <c r="T40" s="43"/>
    </row>
    <row r="41" spans="1:20">
      <c r="A41" s="47"/>
      <c r="E41" s="210"/>
      <c r="F41" s="210"/>
      <c r="G41" s="210"/>
      <c r="H41" s="210"/>
      <c r="S41" s="48"/>
      <c r="T41" s="43"/>
    </row>
    <row r="42" spans="1:20">
      <c r="A42" s="47"/>
      <c r="E42" s="210"/>
      <c r="F42" s="210"/>
      <c r="G42" s="210"/>
      <c r="H42" s="210"/>
      <c r="S42" s="48"/>
      <c r="T42" s="43"/>
    </row>
    <row r="43" spans="1:20">
      <c r="A43" s="47"/>
      <c r="E43" s="210"/>
      <c r="F43" s="210"/>
      <c r="G43" s="210"/>
      <c r="H43" s="210"/>
      <c r="S43" s="48"/>
      <c r="T43" s="43"/>
    </row>
    <row r="44" spans="1:20">
      <c r="A44" s="47"/>
      <c r="E44" s="210"/>
      <c r="F44" s="210"/>
      <c r="G44" s="210"/>
      <c r="H44" s="210"/>
      <c r="S44" s="48"/>
      <c r="T44" s="43"/>
    </row>
    <row r="45" spans="1:20">
      <c r="A45" s="47"/>
      <c r="E45" s="210"/>
      <c r="F45" s="210"/>
      <c r="G45" s="210"/>
      <c r="H45" s="210"/>
      <c r="S45" s="48"/>
      <c r="T45" s="43"/>
    </row>
    <row r="46" spans="1:20">
      <c r="A46" s="47"/>
      <c r="E46" s="210"/>
      <c r="F46" s="210"/>
      <c r="G46" s="210"/>
      <c r="H46" s="210"/>
      <c r="S46" s="48"/>
      <c r="T46" s="43"/>
    </row>
    <row r="47" spans="1:20">
      <c r="A47" s="47"/>
      <c r="E47" s="210"/>
      <c r="F47" s="210"/>
      <c r="G47" s="210"/>
      <c r="H47" s="210"/>
      <c r="S47" s="48"/>
      <c r="T47" s="43"/>
    </row>
    <row r="48" spans="1:20">
      <c r="A48" s="47"/>
      <c r="E48" s="210"/>
      <c r="F48" s="210"/>
      <c r="G48" s="210"/>
      <c r="H48" s="210"/>
      <c r="S48" s="48"/>
      <c r="T48" s="43"/>
    </row>
    <row r="49" spans="1:20">
      <c r="A49" s="47"/>
      <c r="E49" s="210"/>
      <c r="F49" s="210"/>
      <c r="G49" s="210"/>
      <c r="H49" s="210"/>
      <c r="S49" s="48"/>
      <c r="T49" s="43"/>
    </row>
    <row r="50" spans="1:20">
      <c r="A50" s="47"/>
      <c r="E50" s="210"/>
      <c r="F50" s="210"/>
      <c r="G50" s="210"/>
      <c r="H50" s="210"/>
      <c r="S50" s="48"/>
      <c r="T50" s="43"/>
    </row>
    <row r="51" spans="1:20">
      <c r="A51" s="47"/>
      <c r="E51" s="210"/>
      <c r="F51" s="210"/>
      <c r="G51" s="210"/>
      <c r="H51" s="210"/>
      <c r="S51" s="48"/>
      <c r="T51" s="43"/>
    </row>
    <row r="52" spans="1:20">
      <c r="A52" s="47"/>
      <c r="E52" s="210"/>
      <c r="F52" s="210"/>
      <c r="G52" s="210"/>
      <c r="H52" s="210"/>
      <c r="S52" s="48"/>
      <c r="T52" s="43"/>
    </row>
    <row r="53" spans="1:20">
      <c r="A53" s="47"/>
      <c r="E53" s="210"/>
      <c r="F53" s="210"/>
      <c r="G53" s="210"/>
      <c r="H53" s="210"/>
      <c r="S53" s="48"/>
      <c r="T53" s="43"/>
    </row>
    <row r="54" spans="1:20">
      <c r="A54" s="47"/>
      <c r="E54" s="210"/>
      <c r="F54" s="210"/>
      <c r="G54" s="210"/>
      <c r="H54" s="210"/>
      <c r="S54" s="48"/>
      <c r="T54" s="43"/>
    </row>
    <row r="55" spans="1:20">
      <c r="A55" s="47"/>
      <c r="E55" s="210"/>
      <c r="F55" s="210"/>
      <c r="G55" s="210"/>
      <c r="H55" s="210"/>
      <c r="S55" s="48"/>
      <c r="T55" s="43"/>
    </row>
    <row r="56" spans="1:20">
      <c r="A56" s="47"/>
      <c r="E56" s="210"/>
      <c r="F56" s="210"/>
      <c r="G56" s="210"/>
      <c r="H56" s="210"/>
      <c r="S56" s="48"/>
      <c r="T56" s="43"/>
    </row>
    <row r="57" spans="1:20">
      <c r="A57" s="47"/>
      <c r="E57" s="210"/>
      <c r="F57" s="210"/>
      <c r="G57" s="210"/>
      <c r="H57" s="210"/>
      <c r="S57" s="48"/>
      <c r="T57" s="43"/>
    </row>
    <row r="58" spans="1:20">
      <c r="A58" s="47"/>
      <c r="E58" s="210"/>
      <c r="F58" s="210"/>
      <c r="G58" s="210"/>
      <c r="H58" s="210"/>
      <c r="S58" s="48"/>
      <c r="T58" s="43"/>
    </row>
    <row r="59" spans="1:20">
      <c r="A59" s="47"/>
      <c r="E59" s="210"/>
      <c r="F59" s="210"/>
      <c r="G59" s="210"/>
      <c r="H59" s="210"/>
      <c r="S59" s="48"/>
      <c r="T59" s="43"/>
    </row>
    <row r="60" spans="1:20">
      <c r="A60" s="47"/>
      <c r="E60" s="210"/>
      <c r="F60" s="210"/>
      <c r="G60" s="210"/>
      <c r="H60" s="210"/>
      <c r="S60" s="48"/>
      <c r="T60" s="43"/>
    </row>
    <row r="61" spans="1:20">
      <c r="A61" s="47"/>
      <c r="E61" s="210"/>
      <c r="F61" s="210"/>
      <c r="G61" s="210"/>
      <c r="H61" s="210"/>
      <c r="S61" s="48"/>
      <c r="T61" s="43"/>
    </row>
    <row r="62" spans="1:20">
      <c r="A62" s="47"/>
      <c r="E62" s="210"/>
      <c r="F62" s="210"/>
      <c r="G62" s="210"/>
      <c r="H62" s="210"/>
      <c r="S62" s="48"/>
      <c r="T62" s="43"/>
    </row>
    <row r="63" spans="1:20">
      <c r="A63" s="47"/>
      <c r="E63" s="210"/>
      <c r="F63" s="210"/>
      <c r="G63" s="210"/>
      <c r="H63" s="210"/>
      <c r="S63" s="48"/>
      <c r="T63" s="43"/>
    </row>
    <row r="64" spans="1:20">
      <c r="A64" s="47"/>
      <c r="E64" s="210"/>
      <c r="F64" s="210"/>
      <c r="G64" s="210"/>
      <c r="H64" s="210"/>
      <c r="S64" s="48"/>
      <c r="T64" s="43"/>
    </row>
    <row r="65" spans="1:20">
      <c r="A65" s="47"/>
      <c r="E65" s="210"/>
      <c r="F65" s="210"/>
      <c r="G65" s="210"/>
      <c r="H65" s="210"/>
      <c r="S65" s="48"/>
      <c r="T65" s="43"/>
    </row>
    <row r="66" spans="1:20">
      <c r="A66" s="47"/>
      <c r="E66" s="210"/>
      <c r="F66" s="210"/>
      <c r="G66" s="210"/>
      <c r="H66" s="210"/>
      <c r="S66" s="48"/>
      <c r="T66" s="43"/>
    </row>
    <row r="67" spans="1:20">
      <c r="A67" s="47"/>
      <c r="E67" s="210"/>
      <c r="F67" s="210"/>
      <c r="G67" s="210"/>
      <c r="H67" s="210"/>
      <c r="S67" s="48"/>
      <c r="T67" s="43"/>
    </row>
    <row r="68" spans="1:20">
      <c r="A68" s="47"/>
      <c r="E68" s="210"/>
      <c r="F68" s="210"/>
      <c r="G68" s="210"/>
      <c r="H68" s="210"/>
      <c r="S68" s="48"/>
      <c r="T68" s="43"/>
    </row>
    <row r="69" spans="1:20">
      <c r="A69" s="47"/>
      <c r="E69" s="210"/>
      <c r="F69" s="210"/>
      <c r="G69" s="210"/>
      <c r="H69" s="210"/>
      <c r="S69" s="48"/>
      <c r="T69" s="43"/>
    </row>
    <row r="70" spans="1:20">
      <c r="A70" s="47"/>
      <c r="E70" s="210"/>
      <c r="F70" s="210"/>
      <c r="G70" s="210"/>
      <c r="H70" s="210"/>
      <c r="S70" s="48"/>
      <c r="T70" s="43"/>
    </row>
    <row r="71" spans="1:20">
      <c r="A71" s="47"/>
      <c r="E71" s="210"/>
      <c r="F71" s="210"/>
      <c r="G71" s="210"/>
      <c r="H71" s="210"/>
      <c r="S71" s="48"/>
      <c r="T71" s="43"/>
    </row>
    <row r="72" spans="1:20">
      <c r="A72" s="47"/>
      <c r="E72" s="210"/>
      <c r="F72" s="210"/>
      <c r="G72" s="210"/>
      <c r="H72" s="210"/>
      <c r="S72" s="48"/>
      <c r="T72" s="43"/>
    </row>
    <row r="73" spans="1:20">
      <c r="A73" s="47"/>
      <c r="E73" s="210"/>
      <c r="F73" s="210"/>
      <c r="G73" s="210"/>
      <c r="H73" s="210"/>
      <c r="S73" s="48"/>
      <c r="T73" s="43"/>
    </row>
    <row r="74" spans="1:20">
      <c r="A74" s="47"/>
      <c r="E74" s="210"/>
      <c r="F74" s="210"/>
      <c r="G74" s="210"/>
      <c r="H74" s="210"/>
      <c r="S74" s="48"/>
      <c r="T74" s="43"/>
    </row>
    <row r="75" spans="1:20">
      <c r="A75" s="47"/>
      <c r="E75" s="210"/>
      <c r="F75" s="210"/>
      <c r="G75" s="210"/>
      <c r="H75" s="210"/>
      <c r="S75" s="48"/>
      <c r="T75" s="43"/>
    </row>
    <row r="76" spans="1:20">
      <c r="A76" s="47"/>
      <c r="E76" s="210"/>
      <c r="F76" s="210"/>
      <c r="G76" s="210"/>
      <c r="H76" s="210"/>
      <c r="S76" s="48"/>
      <c r="T76" s="43"/>
    </row>
    <row r="77" spans="1:20">
      <c r="A77" s="47"/>
      <c r="E77" s="210"/>
      <c r="F77" s="210"/>
      <c r="G77" s="210"/>
      <c r="H77" s="210"/>
      <c r="S77" s="48"/>
      <c r="T77" s="43"/>
    </row>
    <row r="78" spans="1:20">
      <c r="A78" s="47"/>
      <c r="E78" s="210"/>
      <c r="F78" s="210"/>
      <c r="G78" s="210"/>
      <c r="H78" s="210"/>
      <c r="S78" s="48"/>
      <c r="T78" s="43"/>
    </row>
    <row r="79" spans="1:20">
      <c r="A79" s="47"/>
      <c r="E79" s="210"/>
      <c r="F79" s="210"/>
      <c r="G79" s="210"/>
      <c r="H79" s="210"/>
      <c r="S79" s="48"/>
      <c r="T79" s="43"/>
    </row>
    <row r="80" spans="1:20">
      <c r="A80" s="47"/>
      <c r="E80" s="210"/>
      <c r="F80" s="210"/>
      <c r="G80" s="210"/>
      <c r="H80" s="210"/>
      <c r="S80" s="48"/>
      <c r="T80" s="43"/>
    </row>
    <row r="81" spans="1:20">
      <c r="A81" s="47"/>
      <c r="E81" s="210"/>
      <c r="F81" s="210"/>
      <c r="G81" s="210"/>
      <c r="H81" s="210"/>
      <c r="S81" s="48"/>
      <c r="T81" s="43"/>
    </row>
    <row r="82" spans="1:20">
      <c r="A82" s="47"/>
      <c r="E82" s="210"/>
      <c r="F82" s="210"/>
      <c r="G82" s="210"/>
      <c r="H82" s="210"/>
      <c r="S82" s="48"/>
      <c r="T82" s="43"/>
    </row>
    <row r="83" spans="1:20">
      <c r="A83" s="47"/>
      <c r="E83" s="210"/>
      <c r="F83" s="210"/>
      <c r="G83" s="210"/>
      <c r="H83" s="210"/>
      <c r="S83" s="48"/>
      <c r="T83" s="43"/>
    </row>
    <row r="84" spans="1:20">
      <c r="A84" s="47"/>
      <c r="E84" s="210"/>
      <c r="F84" s="210"/>
      <c r="G84" s="210"/>
      <c r="H84" s="210"/>
      <c r="S84" s="48"/>
      <c r="T84" s="43"/>
    </row>
    <row r="85" spans="1:20">
      <c r="A85" s="47"/>
      <c r="E85" s="210"/>
      <c r="F85" s="210"/>
      <c r="G85" s="210"/>
      <c r="H85" s="210"/>
      <c r="S85" s="48"/>
      <c r="T85" s="43"/>
    </row>
    <row r="86" spans="1:20">
      <c r="A86" s="47"/>
      <c r="E86" s="210"/>
      <c r="F86" s="210"/>
      <c r="G86" s="210"/>
      <c r="H86" s="210"/>
      <c r="S86" s="48"/>
      <c r="T86" s="43"/>
    </row>
    <row r="87" spans="1:20">
      <c r="A87" s="47"/>
      <c r="E87" s="210"/>
      <c r="F87" s="210"/>
      <c r="G87" s="210"/>
      <c r="H87" s="210"/>
      <c r="S87" s="48"/>
      <c r="T87" s="43"/>
    </row>
    <row r="88" spans="1:20">
      <c r="A88" s="47"/>
      <c r="E88" s="210"/>
      <c r="F88" s="210"/>
      <c r="G88" s="210"/>
      <c r="H88" s="210"/>
      <c r="S88" s="48"/>
      <c r="T88" s="43"/>
    </row>
    <row r="89" spans="1:20">
      <c r="A89" s="47"/>
      <c r="E89" s="210"/>
      <c r="F89" s="210"/>
      <c r="G89" s="210"/>
      <c r="H89" s="210"/>
      <c r="S89" s="48"/>
      <c r="T89" s="43"/>
    </row>
    <row r="90" spans="1:20">
      <c r="A90" s="47"/>
      <c r="E90" s="210"/>
      <c r="F90" s="210"/>
      <c r="G90" s="210"/>
      <c r="H90" s="210"/>
      <c r="S90" s="48"/>
      <c r="T90" s="43"/>
    </row>
    <row r="91" spans="1:20">
      <c r="A91" s="47"/>
      <c r="E91" s="210"/>
      <c r="F91" s="210"/>
      <c r="G91" s="210"/>
      <c r="H91" s="210"/>
      <c r="S91" s="48"/>
      <c r="T91" s="43"/>
    </row>
    <row r="92" spans="1:20">
      <c r="A92" s="47"/>
      <c r="E92" s="210"/>
      <c r="F92" s="210"/>
      <c r="G92" s="210"/>
      <c r="H92" s="210"/>
      <c r="S92" s="48"/>
      <c r="T92" s="43"/>
    </row>
    <row r="93" spans="1:20">
      <c r="A93" s="47"/>
      <c r="E93" s="210"/>
      <c r="F93" s="210"/>
      <c r="G93" s="210"/>
      <c r="H93" s="210"/>
      <c r="S93" s="48"/>
      <c r="T93" s="43"/>
    </row>
    <row r="94" spans="1:20">
      <c r="A94" s="47"/>
      <c r="E94" s="210"/>
      <c r="F94" s="210"/>
      <c r="G94" s="210"/>
      <c r="H94" s="210"/>
      <c r="S94" s="48"/>
      <c r="T94" s="43"/>
    </row>
    <row r="95" spans="1:20">
      <c r="A95" s="47"/>
      <c r="E95" s="210"/>
      <c r="F95" s="210"/>
      <c r="G95" s="210"/>
      <c r="H95" s="210"/>
      <c r="S95" s="48"/>
      <c r="T95" s="43"/>
    </row>
    <row r="96" spans="1:20">
      <c r="A96" s="47"/>
      <c r="E96" s="210"/>
      <c r="F96" s="210"/>
      <c r="G96" s="210"/>
      <c r="H96" s="210"/>
      <c r="S96" s="48"/>
      <c r="T96" s="43"/>
    </row>
    <row r="97" spans="1:20">
      <c r="A97" s="47"/>
      <c r="E97" s="210"/>
      <c r="F97" s="210"/>
      <c r="G97" s="210"/>
      <c r="H97" s="210"/>
      <c r="S97" s="48"/>
      <c r="T97" s="43"/>
    </row>
    <row r="98" spans="1:20">
      <c r="A98" s="47"/>
      <c r="E98" s="210"/>
      <c r="F98" s="210"/>
      <c r="G98" s="210"/>
      <c r="H98" s="210"/>
      <c r="S98" s="48"/>
      <c r="T98" s="43"/>
    </row>
    <row r="99" spans="1:20">
      <c r="A99" s="47"/>
      <c r="E99" s="210"/>
      <c r="F99" s="210"/>
      <c r="G99" s="210"/>
      <c r="H99" s="210"/>
      <c r="S99" s="48"/>
      <c r="T99" s="43"/>
    </row>
    <row r="100" spans="1:20">
      <c r="A100" s="47"/>
      <c r="E100" s="210"/>
      <c r="F100" s="210"/>
      <c r="G100" s="210"/>
      <c r="H100" s="210"/>
      <c r="S100" s="48"/>
      <c r="T100" s="43"/>
    </row>
    <row r="101" spans="1:20">
      <c r="A101" s="47"/>
      <c r="E101" s="210"/>
      <c r="F101" s="210"/>
      <c r="G101" s="210"/>
      <c r="H101" s="210"/>
      <c r="S101" s="48"/>
      <c r="T101" s="43"/>
    </row>
    <row r="102" spans="1:20">
      <c r="A102" s="47"/>
      <c r="E102" s="210"/>
      <c r="F102" s="210"/>
      <c r="G102" s="210"/>
      <c r="H102" s="210"/>
      <c r="S102" s="48"/>
      <c r="T102" s="43"/>
    </row>
    <row r="103" spans="1:20">
      <c r="A103" s="47"/>
      <c r="E103" s="210"/>
      <c r="F103" s="210"/>
      <c r="G103" s="210"/>
      <c r="H103" s="210"/>
      <c r="S103" s="48"/>
      <c r="T103" s="43"/>
    </row>
    <row r="104" spans="1:20">
      <c r="A104" s="47"/>
      <c r="E104" s="210"/>
      <c r="F104" s="210"/>
      <c r="G104" s="210"/>
      <c r="H104" s="210"/>
      <c r="S104" s="48"/>
      <c r="T104" s="43"/>
    </row>
    <row r="105" spans="1:20">
      <c r="A105" s="47"/>
      <c r="E105" s="210"/>
      <c r="F105" s="210"/>
      <c r="G105" s="210"/>
      <c r="H105" s="210"/>
      <c r="S105" s="48"/>
      <c r="T105" s="43"/>
    </row>
    <row r="106" spans="1:20">
      <c r="A106" s="47"/>
      <c r="E106" s="210"/>
      <c r="F106" s="210"/>
      <c r="G106" s="210"/>
      <c r="H106" s="210"/>
      <c r="S106" s="48"/>
      <c r="T106" s="43"/>
    </row>
    <row r="107" spans="1:20">
      <c r="A107" s="47"/>
      <c r="E107" s="210"/>
      <c r="F107" s="210"/>
      <c r="G107" s="210"/>
      <c r="H107" s="210"/>
      <c r="S107" s="48"/>
      <c r="T107" s="43"/>
    </row>
    <row r="108" spans="1:20">
      <c r="A108" s="47"/>
      <c r="E108" s="210"/>
      <c r="F108" s="210"/>
      <c r="G108" s="210"/>
      <c r="H108" s="210"/>
      <c r="S108" s="48"/>
      <c r="T108" s="43"/>
    </row>
    <row r="109" spans="1:20">
      <c r="A109" s="47"/>
      <c r="E109" s="210"/>
      <c r="F109" s="210"/>
      <c r="G109" s="210"/>
      <c r="H109" s="210"/>
      <c r="S109" s="48"/>
      <c r="T109" s="43"/>
    </row>
    <row r="110" spans="1:20">
      <c r="A110" s="47"/>
      <c r="E110" s="210"/>
      <c r="F110" s="210"/>
      <c r="G110" s="210"/>
      <c r="H110" s="210"/>
      <c r="S110" s="48"/>
      <c r="T110" s="43"/>
    </row>
    <row r="111" spans="1:20">
      <c r="A111" s="47"/>
      <c r="E111" s="210"/>
      <c r="F111" s="210"/>
      <c r="G111" s="210"/>
      <c r="H111" s="210"/>
      <c r="S111" s="48"/>
      <c r="T111" s="43"/>
    </row>
    <row r="112" spans="1:20">
      <c r="A112" s="47"/>
      <c r="E112" s="210"/>
      <c r="F112" s="210"/>
      <c r="G112" s="210"/>
      <c r="H112" s="210"/>
      <c r="S112" s="48"/>
      <c r="T112" s="43"/>
    </row>
    <row r="113" spans="1:20">
      <c r="A113" s="47"/>
      <c r="E113" s="210"/>
      <c r="F113" s="210"/>
      <c r="G113" s="210"/>
      <c r="H113" s="210"/>
      <c r="S113" s="48"/>
      <c r="T113" s="43"/>
    </row>
    <row r="114" spans="1:20">
      <c r="A114" s="47"/>
      <c r="E114" s="210"/>
      <c r="F114" s="210"/>
      <c r="G114" s="210"/>
      <c r="H114" s="210"/>
      <c r="S114" s="48"/>
      <c r="T114" s="43"/>
    </row>
    <row r="115" spans="1:20">
      <c r="A115" s="47"/>
      <c r="E115" s="210"/>
      <c r="F115" s="210"/>
      <c r="G115" s="210"/>
      <c r="H115" s="210"/>
      <c r="S115" s="48"/>
      <c r="T115" s="43"/>
    </row>
    <row r="116" spans="1:20">
      <c r="A116" s="47"/>
      <c r="E116" s="210"/>
      <c r="F116" s="210"/>
      <c r="G116" s="210"/>
      <c r="H116" s="210"/>
      <c r="S116" s="48"/>
      <c r="T116" s="43"/>
    </row>
    <row r="117" spans="1:20">
      <c r="A117" s="47"/>
      <c r="E117" s="210"/>
      <c r="F117" s="210"/>
      <c r="G117" s="210"/>
      <c r="H117" s="210"/>
      <c r="S117" s="48"/>
      <c r="T117" s="43"/>
    </row>
    <row r="118" spans="1:20">
      <c r="A118" s="47"/>
      <c r="E118" s="210"/>
      <c r="F118" s="210"/>
      <c r="G118" s="210"/>
      <c r="H118" s="210"/>
      <c r="S118" s="48"/>
      <c r="T118" s="43"/>
    </row>
    <row r="119" spans="1:20">
      <c r="A119" s="47"/>
      <c r="E119" s="210"/>
      <c r="F119" s="210"/>
      <c r="G119" s="210"/>
      <c r="H119" s="210"/>
      <c r="S119" s="48"/>
      <c r="T119" s="43"/>
    </row>
    <row r="120" spans="1:20">
      <c r="A120" s="47"/>
      <c r="E120" s="210"/>
      <c r="F120" s="210"/>
      <c r="G120" s="210"/>
      <c r="H120" s="210"/>
      <c r="S120" s="48"/>
      <c r="T120" s="43"/>
    </row>
    <row r="121" spans="1:20">
      <c r="A121" s="47"/>
      <c r="E121" s="210"/>
      <c r="F121" s="210"/>
      <c r="G121" s="210"/>
      <c r="H121" s="210"/>
      <c r="S121" s="48"/>
      <c r="T121" s="43"/>
    </row>
    <row r="122" spans="1:20">
      <c r="A122" s="47"/>
      <c r="E122" s="210"/>
      <c r="F122" s="210"/>
      <c r="G122" s="210"/>
      <c r="H122" s="210"/>
      <c r="S122" s="48"/>
      <c r="T122" s="43"/>
    </row>
    <row r="123" spans="1:20">
      <c r="A123" s="47"/>
      <c r="E123" s="210"/>
      <c r="F123" s="210"/>
      <c r="G123" s="210"/>
      <c r="H123" s="210"/>
      <c r="S123" s="48"/>
      <c r="T123" s="43"/>
    </row>
    <row r="124" spans="1:20">
      <c r="A124" s="47"/>
      <c r="E124" s="210"/>
      <c r="F124" s="210"/>
      <c r="G124" s="210"/>
      <c r="H124" s="210"/>
      <c r="S124" s="48"/>
      <c r="T124" s="43"/>
    </row>
    <row r="125" spans="1:20">
      <c r="A125" s="47"/>
      <c r="E125" s="210"/>
      <c r="F125" s="210"/>
      <c r="G125" s="210"/>
      <c r="H125" s="210"/>
      <c r="S125" s="48"/>
      <c r="T125" s="43"/>
    </row>
    <row r="126" spans="1:20">
      <c r="A126" s="47"/>
      <c r="E126" s="210"/>
      <c r="F126" s="210"/>
      <c r="G126" s="210"/>
      <c r="H126" s="210"/>
      <c r="S126" s="48"/>
      <c r="T126" s="43"/>
    </row>
    <row r="127" spans="1:20">
      <c r="A127" s="47"/>
      <c r="E127" s="210"/>
      <c r="F127" s="210"/>
      <c r="G127" s="210"/>
      <c r="H127" s="210"/>
      <c r="S127" s="48"/>
      <c r="T127" s="43"/>
    </row>
    <row r="128" spans="1:20">
      <c r="A128" s="47"/>
      <c r="E128" s="210"/>
      <c r="F128" s="210"/>
      <c r="G128" s="210"/>
      <c r="H128" s="210"/>
      <c r="S128" s="48"/>
      <c r="T128" s="43"/>
    </row>
    <row r="129" spans="1:20">
      <c r="A129" s="47"/>
      <c r="E129" s="210"/>
      <c r="F129" s="210"/>
      <c r="G129" s="210"/>
      <c r="H129" s="210"/>
      <c r="S129" s="48"/>
      <c r="T129" s="43"/>
    </row>
    <row r="130" spans="1:20">
      <c r="A130" s="47"/>
      <c r="E130" s="210"/>
      <c r="F130" s="210"/>
      <c r="G130" s="210"/>
      <c r="H130" s="210"/>
      <c r="S130" s="48"/>
      <c r="T130" s="43"/>
    </row>
    <row r="131" spans="1:20">
      <c r="A131" s="47"/>
      <c r="E131" s="210"/>
      <c r="F131" s="210"/>
      <c r="G131" s="210"/>
      <c r="H131" s="210"/>
      <c r="S131" s="48"/>
      <c r="T131" s="43"/>
    </row>
    <row r="132" spans="1:20">
      <c r="A132" s="47"/>
      <c r="E132" s="210"/>
      <c r="F132" s="210"/>
      <c r="G132" s="210"/>
      <c r="H132" s="210"/>
      <c r="S132" s="48"/>
      <c r="T132" s="43"/>
    </row>
    <row r="133" spans="1:20">
      <c r="A133" s="47"/>
      <c r="E133" s="210"/>
      <c r="F133" s="210"/>
      <c r="G133" s="210"/>
      <c r="H133" s="210"/>
      <c r="S133" s="48"/>
      <c r="T133" s="43"/>
    </row>
    <row r="134" spans="1:20">
      <c r="A134" s="47"/>
      <c r="E134" s="210"/>
      <c r="F134" s="210"/>
      <c r="G134" s="210"/>
      <c r="H134" s="210"/>
      <c r="S134" s="48"/>
      <c r="T134" s="43"/>
    </row>
    <row r="135" spans="1:20">
      <c r="A135" s="47"/>
      <c r="E135" s="210"/>
      <c r="F135" s="210"/>
      <c r="G135" s="210"/>
      <c r="H135" s="210"/>
      <c r="S135" s="48"/>
      <c r="T135" s="43"/>
    </row>
    <row r="136" spans="1:20">
      <c r="A136" s="47"/>
      <c r="E136" s="210"/>
      <c r="F136" s="210"/>
      <c r="G136" s="210"/>
      <c r="H136" s="210"/>
      <c r="S136" s="48"/>
      <c r="T136" s="43"/>
    </row>
    <row r="137" spans="1:20">
      <c r="A137" s="47"/>
      <c r="E137" s="210"/>
      <c r="F137" s="210"/>
      <c r="G137" s="210"/>
      <c r="H137" s="210"/>
      <c r="S137" s="48"/>
      <c r="T137" s="43"/>
    </row>
    <row r="138" spans="1:20">
      <c r="A138" s="47"/>
      <c r="E138" s="210"/>
      <c r="F138" s="210"/>
      <c r="G138" s="210"/>
      <c r="H138" s="210"/>
      <c r="S138" s="48"/>
      <c r="T138" s="43"/>
    </row>
    <row r="139" spans="1:20">
      <c r="A139" s="47"/>
      <c r="E139" s="210"/>
      <c r="F139" s="210"/>
      <c r="G139" s="210"/>
      <c r="H139" s="210"/>
      <c r="S139" s="48"/>
      <c r="T139" s="43"/>
    </row>
    <row r="140" spans="1:20">
      <c r="A140" s="47"/>
      <c r="E140" s="210"/>
      <c r="F140" s="210"/>
      <c r="G140" s="210"/>
      <c r="H140" s="210"/>
      <c r="S140" s="48"/>
      <c r="T140" s="43"/>
    </row>
    <row r="141" spans="1:20">
      <c r="A141" s="47"/>
      <c r="E141" s="210"/>
      <c r="F141" s="210"/>
      <c r="G141" s="210"/>
      <c r="H141" s="210"/>
      <c r="S141" s="48"/>
      <c r="T141" s="43"/>
    </row>
    <row r="142" spans="1:20">
      <c r="A142" s="47"/>
      <c r="E142" s="210"/>
      <c r="F142" s="210"/>
      <c r="G142" s="210"/>
      <c r="H142" s="210"/>
      <c r="S142" s="48"/>
      <c r="T142" s="43"/>
    </row>
    <row r="143" spans="1:20">
      <c r="A143" s="47"/>
      <c r="E143" s="210"/>
      <c r="F143" s="210"/>
      <c r="G143" s="210"/>
      <c r="H143" s="210"/>
      <c r="S143" s="48"/>
      <c r="T143" s="43"/>
    </row>
    <row r="144" spans="1:20">
      <c r="A144" s="47"/>
      <c r="E144" s="210"/>
      <c r="F144" s="210"/>
      <c r="G144" s="210"/>
      <c r="H144" s="210"/>
      <c r="S144" s="48"/>
      <c r="T144" s="43"/>
    </row>
    <row r="145" spans="1:20">
      <c r="A145" s="47"/>
      <c r="E145" s="210"/>
      <c r="F145" s="210"/>
      <c r="G145" s="210"/>
      <c r="H145" s="210"/>
      <c r="S145" s="48"/>
      <c r="T145" s="43"/>
    </row>
    <row r="146" spans="1:20">
      <c r="A146" s="47"/>
      <c r="E146" s="210"/>
      <c r="F146" s="210"/>
      <c r="G146" s="210"/>
      <c r="H146" s="210"/>
      <c r="S146" s="48"/>
      <c r="T146" s="43"/>
    </row>
    <row r="147" spans="1:20" ht="15.75" thickBot="1">
      <c r="A147" s="49"/>
      <c r="B147" s="50"/>
      <c r="C147" s="50"/>
      <c r="D147" s="50"/>
      <c r="E147" s="213"/>
      <c r="F147" s="213"/>
      <c r="G147" s="213"/>
      <c r="H147" s="213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1"/>
      <c r="T147" s="43"/>
    </row>
    <row r="148" spans="1:20">
      <c r="A148" s="46"/>
      <c r="B148" s="46"/>
      <c r="C148" s="46"/>
      <c r="D148" s="46"/>
      <c r="E148" s="214"/>
      <c r="F148" s="214"/>
      <c r="G148" s="214"/>
      <c r="H148" s="214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41" t="s">
        <v>91</v>
      </c>
      <c r="B1" s="42" t="s">
        <v>99</v>
      </c>
      <c r="C1" s="42" t="s">
        <v>92</v>
      </c>
      <c r="D1" s="223" t="s">
        <v>93</v>
      </c>
      <c r="E1" s="223"/>
      <c r="F1" s="223" t="s">
        <v>94</v>
      </c>
      <c r="G1" s="224"/>
    </row>
    <row r="2" spans="1:7">
      <c r="A2" s="19" t="s">
        <v>119</v>
      </c>
      <c r="B2" t="s">
        <v>120</v>
      </c>
      <c r="C2" t="s">
        <v>118</v>
      </c>
      <c r="D2" s="225">
        <v>45696</v>
      </c>
      <c r="E2" s="218"/>
      <c r="F2" s="225">
        <v>45712</v>
      </c>
      <c r="G2" s="219"/>
    </row>
    <row r="3" spans="1:7">
      <c r="A3" s="19" t="s">
        <v>235</v>
      </c>
      <c r="B3" t="s">
        <v>237</v>
      </c>
      <c r="C3" t="s">
        <v>236</v>
      </c>
      <c r="D3" s="225">
        <v>45703</v>
      </c>
      <c r="E3" s="218"/>
      <c r="F3" s="225">
        <v>45730</v>
      </c>
      <c r="G3" s="219"/>
    </row>
    <row r="4" spans="1:7">
      <c r="A4" s="19" t="s">
        <v>258</v>
      </c>
      <c r="B4" t="s">
        <v>259</v>
      </c>
      <c r="C4">
        <v>61992481276</v>
      </c>
      <c r="D4" s="222">
        <v>45710</v>
      </c>
      <c r="E4" s="218"/>
      <c r="F4" s="218"/>
      <c r="G4" s="219"/>
    </row>
    <row r="5" spans="1:7">
      <c r="A5" s="19" t="s">
        <v>260</v>
      </c>
      <c r="C5">
        <v>62986250241</v>
      </c>
      <c r="D5" s="218"/>
      <c r="E5" s="218"/>
      <c r="F5" s="218"/>
      <c r="G5" s="219"/>
    </row>
    <row r="6" spans="1:7">
      <c r="A6" s="19" t="s">
        <v>272</v>
      </c>
      <c r="C6">
        <v>61982038114</v>
      </c>
      <c r="D6" s="222">
        <v>45717</v>
      </c>
      <c r="E6" s="218"/>
      <c r="F6" s="222">
        <v>45734</v>
      </c>
      <c r="G6" s="219"/>
    </row>
    <row r="7" spans="1:7">
      <c r="A7" s="19"/>
      <c r="D7" s="218"/>
      <c r="E7" s="218"/>
      <c r="F7" s="218"/>
      <c r="G7" s="219"/>
    </row>
    <row r="8" spans="1:7">
      <c r="A8" s="19"/>
      <c r="D8" s="218"/>
      <c r="E8" s="218"/>
      <c r="F8" s="218"/>
      <c r="G8" s="219"/>
    </row>
    <row r="9" spans="1:7">
      <c r="A9" s="19"/>
      <c r="D9" s="218"/>
      <c r="E9" s="218"/>
      <c r="F9" s="218"/>
      <c r="G9" s="219"/>
    </row>
    <row r="10" spans="1:7">
      <c r="A10" s="19"/>
      <c r="D10" s="218"/>
      <c r="E10" s="218"/>
      <c r="F10" s="218"/>
      <c r="G10" s="219"/>
    </row>
    <row r="11" spans="1:7">
      <c r="A11" s="19"/>
      <c r="D11" s="218"/>
      <c r="E11" s="218"/>
      <c r="F11" s="218"/>
      <c r="G11" s="219"/>
    </row>
    <row r="12" spans="1:7">
      <c r="A12" s="19"/>
      <c r="D12" s="218"/>
      <c r="E12" s="218"/>
      <c r="F12" s="218"/>
      <c r="G12" s="219"/>
    </row>
    <row r="13" spans="1:7">
      <c r="A13" s="19"/>
      <c r="D13" s="218"/>
      <c r="E13" s="218"/>
      <c r="F13" s="218"/>
      <c r="G13" s="219"/>
    </row>
    <row r="14" spans="1:7">
      <c r="A14" s="19"/>
      <c r="D14" s="218"/>
      <c r="E14" s="218"/>
      <c r="F14" s="218"/>
      <c r="G14" s="219"/>
    </row>
    <row r="15" spans="1:7">
      <c r="A15" s="19"/>
      <c r="D15" s="218"/>
      <c r="E15" s="218"/>
      <c r="F15" s="218"/>
      <c r="G15" s="219"/>
    </row>
    <row r="16" spans="1:7">
      <c r="A16" s="19"/>
      <c r="D16" s="218"/>
      <c r="E16" s="218"/>
      <c r="F16" s="218"/>
      <c r="G16" s="219"/>
    </row>
    <row r="17" spans="1:7">
      <c r="A17" s="19"/>
      <c r="D17" s="218"/>
      <c r="E17" s="218"/>
      <c r="F17" s="218"/>
      <c r="G17" s="219"/>
    </row>
    <row r="18" spans="1:7">
      <c r="A18" s="19"/>
      <c r="D18" s="218"/>
      <c r="E18" s="218"/>
      <c r="F18" s="218"/>
      <c r="G18" s="219"/>
    </row>
    <row r="19" spans="1:7">
      <c r="A19" s="19"/>
      <c r="D19" s="218"/>
      <c r="E19" s="218"/>
      <c r="F19" s="218"/>
      <c r="G19" s="219"/>
    </row>
    <row r="20" spans="1:7">
      <c r="A20" s="19"/>
      <c r="D20" s="218"/>
      <c r="E20" s="218"/>
      <c r="F20" s="218"/>
      <c r="G20" s="219"/>
    </row>
    <row r="21" spans="1:7">
      <c r="A21" s="19"/>
      <c r="D21" s="218"/>
      <c r="E21" s="218"/>
      <c r="F21" s="218"/>
      <c r="G21" s="219"/>
    </row>
    <row r="22" spans="1:7">
      <c r="A22" s="19"/>
      <c r="D22" s="218"/>
      <c r="E22" s="218"/>
      <c r="F22" s="218"/>
      <c r="G22" s="219"/>
    </row>
    <row r="23" spans="1:7">
      <c r="A23" s="19"/>
      <c r="D23" s="218"/>
      <c r="E23" s="218"/>
      <c r="F23" s="218"/>
      <c r="G23" s="219"/>
    </row>
    <row r="24" spans="1:7">
      <c r="A24" s="19"/>
      <c r="D24" s="218"/>
      <c r="E24" s="218"/>
      <c r="F24" s="218"/>
      <c r="G24" s="219"/>
    </row>
    <row r="25" spans="1:7">
      <c r="A25" s="19"/>
      <c r="D25" s="218"/>
      <c r="E25" s="218"/>
      <c r="F25" s="218"/>
      <c r="G25" s="219"/>
    </row>
    <row r="26" spans="1:7">
      <c r="A26" s="19"/>
      <c r="D26" s="218"/>
      <c r="E26" s="218"/>
      <c r="F26" s="218"/>
      <c r="G26" s="219"/>
    </row>
    <row r="27" spans="1:7">
      <c r="A27" s="19"/>
      <c r="D27" s="218"/>
      <c r="E27" s="218"/>
      <c r="F27" s="218"/>
      <c r="G27" s="219"/>
    </row>
    <row r="28" spans="1:7">
      <c r="A28" s="19"/>
      <c r="D28" s="218"/>
      <c r="E28" s="218"/>
      <c r="F28" s="218"/>
      <c r="G28" s="219"/>
    </row>
    <row r="29" spans="1:7">
      <c r="A29" s="19"/>
      <c r="D29" s="218"/>
      <c r="E29" s="218"/>
      <c r="F29" s="218"/>
      <c r="G29" s="219"/>
    </row>
    <row r="30" spans="1:7">
      <c r="A30" s="19"/>
      <c r="D30" s="218"/>
      <c r="E30" s="218"/>
      <c r="F30" s="218"/>
      <c r="G30" s="219"/>
    </row>
    <row r="31" spans="1:7">
      <c r="A31" s="19"/>
      <c r="D31" s="218"/>
      <c r="E31" s="218"/>
      <c r="F31" s="218"/>
      <c r="G31" s="219"/>
    </row>
    <row r="32" spans="1:7">
      <c r="A32" s="19"/>
      <c r="D32" s="218"/>
      <c r="E32" s="218"/>
      <c r="F32" s="218"/>
      <c r="G32" s="219"/>
    </row>
    <row r="33" spans="1:7">
      <c r="A33" s="19"/>
      <c r="D33" s="218"/>
      <c r="E33" s="218"/>
      <c r="F33" s="218"/>
      <c r="G33" s="219"/>
    </row>
    <row r="34" spans="1:7">
      <c r="A34" s="19"/>
      <c r="D34" s="218"/>
      <c r="E34" s="218"/>
      <c r="F34" s="218"/>
      <c r="G34" s="219"/>
    </row>
    <row r="35" spans="1:7">
      <c r="A35" s="19"/>
      <c r="D35" s="218"/>
      <c r="E35" s="218"/>
      <c r="F35" s="218"/>
      <c r="G35" s="219"/>
    </row>
    <row r="36" spans="1:7">
      <c r="A36" s="19"/>
      <c r="D36" s="218"/>
      <c r="E36" s="218"/>
      <c r="F36" s="218"/>
      <c r="G36" s="219"/>
    </row>
    <row r="37" spans="1:7">
      <c r="A37" s="19"/>
      <c r="D37" s="218"/>
      <c r="E37" s="218"/>
      <c r="F37" s="218"/>
      <c r="G37" s="219"/>
    </row>
    <row r="38" spans="1:7">
      <c r="A38" s="19"/>
      <c r="D38" s="218"/>
      <c r="E38" s="218"/>
      <c r="F38" s="218"/>
      <c r="G38" s="219"/>
    </row>
    <row r="39" spans="1:7">
      <c r="A39" s="19"/>
      <c r="D39" s="218"/>
      <c r="E39" s="218"/>
      <c r="F39" s="218"/>
      <c r="G39" s="219"/>
    </row>
    <row r="40" spans="1:7">
      <c r="A40" s="19"/>
      <c r="D40" s="218"/>
      <c r="E40" s="218"/>
      <c r="F40" s="218"/>
      <c r="G40" s="219"/>
    </row>
    <row r="41" spans="1:7">
      <c r="A41" s="19"/>
      <c r="D41" s="218"/>
      <c r="E41" s="218"/>
      <c r="F41" s="218"/>
      <c r="G41" s="219"/>
    </row>
    <row r="42" spans="1:7">
      <c r="A42" s="19"/>
      <c r="D42" s="218"/>
      <c r="E42" s="218"/>
      <c r="F42" s="218"/>
      <c r="G42" s="219"/>
    </row>
    <row r="43" spans="1:7">
      <c r="A43" s="19"/>
      <c r="D43" s="218"/>
      <c r="E43" s="218"/>
      <c r="F43" s="218"/>
      <c r="G43" s="219"/>
    </row>
    <row r="44" spans="1:7">
      <c r="A44" s="19"/>
      <c r="D44" s="218"/>
      <c r="E44" s="218"/>
      <c r="F44" s="218"/>
      <c r="G44" s="219"/>
    </row>
    <row r="45" spans="1:7">
      <c r="A45" s="19"/>
      <c r="D45" s="218"/>
      <c r="E45" s="218"/>
      <c r="F45" s="218"/>
      <c r="G45" s="219"/>
    </row>
    <row r="46" spans="1:7">
      <c r="A46" s="19"/>
      <c r="D46" s="218"/>
      <c r="E46" s="218"/>
      <c r="F46" s="218"/>
      <c r="G46" s="219"/>
    </row>
    <row r="47" spans="1:7">
      <c r="A47" s="19"/>
      <c r="D47" s="218"/>
      <c r="E47" s="218"/>
      <c r="F47" s="218"/>
      <c r="G47" s="219"/>
    </row>
    <row r="48" spans="1:7">
      <c r="A48" s="19"/>
      <c r="D48" s="218"/>
      <c r="E48" s="218"/>
      <c r="F48" s="218"/>
      <c r="G48" s="219"/>
    </row>
    <row r="49" spans="1:7">
      <c r="A49" s="19"/>
      <c r="D49" s="218"/>
      <c r="E49" s="218"/>
      <c r="F49" s="218"/>
      <c r="G49" s="219"/>
    </row>
    <row r="50" spans="1:7">
      <c r="A50" s="19"/>
      <c r="D50" s="218"/>
      <c r="E50" s="218"/>
      <c r="F50" s="218"/>
      <c r="G50" s="219"/>
    </row>
    <row r="51" spans="1:7">
      <c r="A51" s="19"/>
      <c r="D51" s="218"/>
      <c r="E51" s="218"/>
      <c r="F51" s="218"/>
      <c r="G51" s="219"/>
    </row>
    <row r="52" spans="1:7">
      <c r="A52" s="19"/>
      <c r="D52" s="218"/>
      <c r="E52" s="218"/>
      <c r="F52" s="218"/>
      <c r="G52" s="219"/>
    </row>
    <row r="53" spans="1:7">
      <c r="A53" s="19"/>
      <c r="D53" s="218"/>
      <c r="E53" s="218"/>
      <c r="F53" s="218"/>
      <c r="G53" s="219"/>
    </row>
    <row r="54" spans="1:7">
      <c r="A54" s="19"/>
      <c r="D54" s="218"/>
      <c r="E54" s="218"/>
      <c r="F54" s="218"/>
      <c r="G54" s="219"/>
    </row>
    <row r="55" spans="1:7">
      <c r="A55" s="19"/>
      <c r="D55" s="218"/>
      <c r="E55" s="218"/>
      <c r="F55" s="218"/>
      <c r="G55" s="219"/>
    </row>
    <row r="56" spans="1:7">
      <c r="A56" s="19"/>
      <c r="D56" s="218"/>
      <c r="E56" s="218"/>
      <c r="F56" s="218"/>
      <c r="G56" s="219"/>
    </row>
    <row r="57" spans="1:7">
      <c r="A57" s="19"/>
      <c r="D57" s="218"/>
      <c r="E57" s="218"/>
      <c r="F57" s="218"/>
      <c r="G57" s="219"/>
    </row>
    <row r="58" spans="1:7">
      <c r="A58" s="19"/>
      <c r="D58" s="218"/>
      <c r="E58" s="218"/>
      <c r="F58" s="218"/>
      <c r="G58" s="219"/>
    </row>
    <row r="59" spans="1:7">
      <c r="A59" s="19"/>
      <c r="D59" s="218"/>
      <c r="E59" s="218"/>
      <c r="F59" s="218"/>
      <c r="G59" s="219"/>
    </row>
    <row r="60" spans="1:7">
      <c r="A60" s="19"/>
      <c r="D60" s="218"/>
      <c r="E60" s="218"/>
      <c r="F60" s="218"/>
      <c r="G60" s="219"/>
    </row>
    <row r="61" spans="1:7">
      <c r="A61" s="19"/>
      <c r="D61" s="218"/>
      <c r="E61" s="218"/>
      <c r="F61" s="218"/>
      <c r="G61" s="219"/>
    </row>
    <row r="62" spans="1:7">
      <c r="A62" s="19"/>
      <c r="D62" s="218"/>
      <c r="E62" s="218"/>
      <c r="F62" s="218"/>
      <c r="G62" s="219"/>
    </row>
    <row r="63" spans="1:7">
      <c r="A63" s="19"/>
      <c r="D63" s="218"/>
      <c r="E63" s="218"/>
      <c r="F63" s="218"/>
      <c r="G63" s="219"/>
    </row>
    <row r="64" spans="1:7">
      <c r="A64" s="19"/>
      <c r="D64" s="218"/>
      <c r="E64" s="218"/>
      <c r="F64" s="218"/>
      <c r="G64" s="219"/>
    </row>
    <row r="65" spans="1:7">
      <c r="A65" s="19"/>
      <c r="D65" s="218"/>
      <c r="E65" s="218"/>
      <c r="F65" s="218"/>
      <c r="G65" s="219"/>
    </row>
    <row r="66" spans="1:7">
      <c r="A66" s="19"/>
      <c r="D66" s="218"/>
      <c r="E66" s="218"/>
      <c r="F66" s="218"/>
      <c r="G66" s="219"/>
    </row>
    <row r="67" spans="1:7">
      <c r="A67" s="19"/>
      <c r="D67" s="218"/>
      <c r="E67" s="218"/>
      <c r="F67" s="218"/>
      <c r="G67" s="219"/>
    </row>
    <row r="68" spans="1:7">
      <c r="A68" s="19"/>
      <c r="D68" s="218"/>
      <c r="E68" s="218"/>
      <c r="F68" s="218"/>
      <c r="G68" s="219"/>
    </row>
    <row r="69" spans="1:7">
      <c r="A69" s="19"/>
      <c r="D69" s="218"/>
      <c r="E69" s="218"/>
      <c r="F69" s="218"/>
      <c r="G69" s="219"/>
    </row>
    <row r="70" spans="1:7">
      <c r="A70" s="19"/>
      <c r="D70" s="218"/>
      <c r="E70" s="218"/>
      <c r="F70" s="218"/>
      <c r="G70" s="219"/>
    </row>
    <row r="71" spans="1:7">
      <c r="A71" s="19"/>
      <c r="D71" s="218"/>
      <c r="E71" s="218"/>
      <c r="F71" s="218"/>
      <c r="G71" s="219"/>
    </row>
    <row r="72" spans="1:7">
      <c r="A72" s="19"/>
      <c r="D72" s="218"/>
      <c r="E72" s="218"/>
      <c r="F72" s="218"/>
      <c r="G72" s="219"/>
    </row>
    <row r="73" spans="1:7">
      <c r="A73" s="19"/>
      <c r="D73" s="218"/>
      <c r="E73" s="218"/>
      <c r="F73" s="218"/>
      <c r="G73" s="219"/>
    </row>
    <row r="74" spans="1:7">
      <c r="A74" s="19"/>
      <c r="D74" s="218"/>
      <c r="E74" s="218"/>
      <c r="F74" s="218"/>
      <c r="G74" s="219"/>
    </row>
    <row r="75" spans="1:7">
      <c r="A75" s="19"/>
      <c r="D75" s="218"/>
      <c r="E75" s="218"/>
      <c r="F75" s="218"/>
      <c r="G75" s="219"/>
    </row>
    <row r="76" spans="1:7">
      <c r="A76" s="19"/>
      <c r="D76" s="218"/>
      <c r="E76" s="218"/>
      <c r="F76" s="218"/>
      <c r="G76" s="219"/>
    </row>
    <row r="77" spans="1:7">
      <c r="A77" s="19"/>
      <c r="D77" s="218"/>
      <c r="E77" s="218"/>
      <c r="F77" s="218"/>
      <c r="G77" s="219"/>
    </row>
    <row r="78" spans="1:7">
      <c r="A78" s="19"/>
      <c r="D78" s="218"/>
      <c r="E78" s="218"/>
      <c r="F78" s="218"/>
      <c r="G78" s="219"/>
    </row>
    <row r="79" spans="1:7">
      <c r="A79" s="19"/>
      <c r="D79" s="218"/>
      <c r="E79" s="218"/>
      <c r="F79" s="218"/>
      <c r="G79" s="219"/>
    </row>
    <row r="80" spans="1:7">
      <c r="A80" s="19"/>
      <c r="D80" s="218"/>
      <c r="E80" s="218"/>
      <c r="F80" s="218"/>
      <c r="G80" s="219"/>
    </row>
    <row r="81" spans="1:7">
      <c r="A81" s="19"/>
      <c r="D81" s="218"/>
      <c r="E81" s="218"/>
      <c r="F81" s="218"/>
      <c r="G81" s="219"/>
    </row>
    <row r="82" spans="1:7">
      <c r="A82" s="19"/>
      <c r="D82" s="218"/>
      <c r="E82" s="218"/>
      <c r="F82" s="218"/>
      <c r="G82" s="219"/>
    </row>
    <row r="83" spans="1:7">
      <c r="A83" s="19"/>
      <c r="D83" s="218"/>
      <c r="E83" s="218"/>
      <c r="F83" s="218"/>
      <c r="G83" s="219"/>
    </row>
    <row r="84" spans="1:7">
      <c r="A84" s="19"/>
      <c r="D84" s="218"/>
      <c r="E84" s="218"/>
      <c r="F84" s="218"/>
      <c r="G84" s="219"/>
    </row>
    <row r="85" spans="1:7">
      <c r="A85" s="19"/>
      <c r="D85" s="218"/>
      <c r="E85" s="218"/>
      <c r="F85" s="218"/>
      <c r="G85" s="219"/>
    </row>
    <row r="86" spans="1:7">
      <c r="A86" s="19"/>
      <c r="D86" s="218"/>
      <c r="E86" s="218"/>
      <c r="F86" s="218"/>
      <c r="G86" s="219"/>
    </row>
    <row r="87" spans="1:7">
      <c r="A87" s="19"/>
      <c r="D87" s="218"/>
      <c r="E87" s="218"/>
      <c r="F87" s="218"/>
      <c r="G87" s="219"/>
    </row>
    <row r="88" spans="1:7">
      <c r="A88" s="19"/>
      <c r="D88" s="218"/>
      <c r="E88" s="218"/>
      <c r="F88" s="218"/>
      <c r="G88" s="219"/>
    </row>
    <row r="89" spans="1:7">
      <c r="A89" s="19"/>
      <c r="D89" s="218"/>
      <c r="E89" s="218"/>
      <c r="F89" s="218"/>
      <c r="G89" s="219"/>
    </row>
    <row r="90" spans="1:7">
      <c r="A90" s="19"/>
      <c r="D90" s="218"/>
      <c r="E90" s="218"/>
      <c r="F90" s="218"/>
      <c r="G90" s="219"/>
    </row>
    <row r="91" spans="1:7">
      <c r="A91" s="19"/>
      <c r="D91" s="218"/>
      <c r="E91" s="218"/>
      <c r="F91" s="218"/>
      <c r="G91" s="219"/>
    </row>
    <row r="92" spans="1:7">
      <c r="A92" s="19"/>
      <c r="D92" s="218"/>
      <c r="E92" s="218"/>
      <c r="F92" s="218"/>
      <c r="G92" s="219"/>
    </row>
    <row r="93" spans="1:7">
      <c r="A93" s="19"/>
      <c r="D93" s="218"/>
      <c r="E93" s="218"/>
      <c r="F93" s="218"/>
      <c r="G93" s="219"/>
    </row>
    <row r="94" spans="1:7">
      <c r="A94" s="19"/>
      <c r="D94" s="218"/>
      <c r="E94" s="218"/>
      <c r="F94" s="218"/>
      <c r="G94" s="219"/>
    </row>
    <row r="95" spans="1:7">
      <c r="A95" s="19"/>
      <c r="D95" s="218"/>
      <c r="E95" s="218"/>
      <c r="F95" s="218"/>
      <c r="G95" s="219"/>
    </row>
    <row r="96" spans="1:7">
      <c r="A96" s="19"/>
      <c r="D96" s="218"/>
      <c r="E96" s="218"/>
      <c r="F96" s="218"/>
      <c r="G96" s="219"/>
    </row>
    <row r="97" spans="1:7">
      <c r="A97" s="19"/>
      <c r="D97" s="218"/>
      <c r="E97" s="218"/>
      <c r="F97" s="218"/>
      <c r="G97" s="219"/>
    </row>
    <row r="98" spans="1:7">
      <c r="A98" s="19"/>
      <c r="D98" s="218"/>
      <c r="E98" s="218"/>
      <c r="F98" s="218"/>
      <c r="G98" s="219"/>
    </row>
    <row r="99" spans="1:7">
      <c r="A99" s="19"/>
      <c r="D99" s="218"/>
      <c r="E99" s="218"/>
      <c r="F99" s="218"/>
      <c r="G99" s="219"/>
    </row>
    <row r="100" spans="1:7">
      <c r="A100" s="19"/>
      <c r="D100" s="218"/>
      <c r="E100" s="218"/>
      <c r="F100" s="218"/>
      <c r="G100" s="219"/>
    </row>
    <row r="101" spans="1:7">
      <c r="A101" s="19"/>
      <c r="D101" s="218"/>
      <c r="E101" s="218"/>
      <c r="F101" s="218"/>
      <c r="G101" s="219"/>
    </row>
    <row r="102" spans="1:7">
      <c r="A102" s="19"/>
      <c r="D102" s="218"/>
      <c r="E102" s="218"/>
      <c r="F102" s="218"/>
      <c r="G102" s="219"/>
    </row>
    <row r="103" spans="1:7">
      <c r="A103" s="19"/>
      <c r="D103" s="218"/>
      <c r="E103" s="218"/>
      <c r="F103" s="218"/>
      <c r="G103" s="219"/>
    </row>
    <row r="104" spans="1:7">
      <c r="A104" s="19"/>
      <c r="D104" s="218"/>
      <c r="E104" s="218"/>
      <c r="F104" s="218"/>
      <c r="G104" s="219"/>
    </row>
    <row r="105" spans="1:7">
      <c r="A105" s="19"/>
      <c r="D105" s="218"/>
      <c r="E105" s="218"/>
      <c r="F105" s="218"/>
      <c r="G105" s="219"/>
    </row>
    <row r="106" spans="1:7">
      <c r="A106" s="19"/>
      <c r="D106" s="218"/>
      <c r="E106" s="218"/>
      <c r="F106" s="218"/>
      <c r="G106" s="219"/>
    </row>
    <row r="107" spans="1:7">
      <c r="A107" s="19"/>
      <c r="D107" s="218"/>
      <c r="E107" s="218"/>
      <c r="F107" s="218"/>
      <c r="G107" s="219"/>
    </row>
    <row r="108" spans="1:7">
      <c r="A108" s="19"/>
      <c r="D108" s="218"/>
      <c r="E108" s="218"/>
      <c r="F108" s="218"/>
      <c r="G108" s="219"/>
    </row>
    <row r="109" spans="1:7">
      <c r="A109" s="19"/>
      <c r="D109" s="218"/>
      <c r="E109" s="218"/>
      <c r="F109" s="218"/>
      <c r="G109" s="219"/>
    </row>
    <row r="110" spans="1:7">
      <c r="A110" s="19"/>
      <c r="D110" s="218"/>
      <c r="E110" s="218"/>
      <c r="F110" s="218"/>
      <c r="G110" s="219"/>
    </row>
    <row r="111" spans="1:7">
      <c r="A111" s="19"/>
      <c r="D111" s="218"/>
      <c r="E111" s="218"/>
      <c r="F111" s="218"/>
      <c r="G111" s="219"/>
    </row>
    <row r="112" spans="1:7">
      <c r="A112" s="19"/>
      <c r="D112" s="218"/>
      <c r="E112" s="218"/>
      <c r="F112" s="218"/>
      <c r="G112" s="219"/>
    </row>
    <row r="113" spans="1:7">
      <c r="A113" s="19"/>
      <c r="D113" s="218"/>
      <c r="E113" s="218"/>
      <c r="F113" s="218"/>
      <c r="G113" s="219"/>
    </row>
    <row r="114" spans="1:7">
      <c r="A114" s="19"/>
      <c r="D114" s="218"/>
      <c r="E114" s="218"/>
      <c r="F114" s="218"/>
      <c r="G114" s="219"/>
    </row>
    <row r="115" spans="1:7">
      <c r="A115" s="19"/>
      <c r="D115" s="218"/>
      <c r="E115" s="218"/>
      <c r="F115" s="218"/>
      <c r="G115" s="219"/>
    </row>
    <row r="116" spans="1:7">
      <c r="A116" s="19"/>
      <c r="D116" s="218"/>
      <c r="E116" s="218"/>
      <c r="F116" s="218"/>
      <c r="G116" s="219"/>
    </row>
    <row r="117" spans="1:7">
      <c r="A117" s="19"/>
      <c r="D117" s="218"/>
      <c r="E117" s="218"/>
      <c r="F117" s="218"/>
      <c r="G117" s="219"/>
    </row>
    <row r="118" spans="1:7">
      <c r="A118" s="19"/>
      <c r="D118" s="218"/>
      <c r="E118" s="218"/>
      <c r="F118" s="218"/>
      <c r="G118" s="219"/>
    </row>
    <row r="119" spans="1:7">
      <c r="A119" s="19"/>
      <c r="D119" s="218"/>
      <c r="E119" s="218"/>
      <c r="F119" s="218"/>
      <c r="G119" s="219"/>
    </row>
    <row r="120" spans="1:7">
      <c r="A120" s="19"/>
      <c r="D120" s="218"/>
      <c r="E120" s="218"/>
      <c r="F120" s="218"/>
      <c r="G120" s="219"/>
    </row>
    <row r="121" spans="1:7">
      <c r="A121" s="19"/>
      <c r="D121" s="218"/>
      <c r="E121" s="218"/>
      <c r="F121" s="218"/>
      <c r="G121" s="219"/>
    </row>
    <row r="122" spans="1:7">
      <c r="A122" s="19"/>
      <c r="D122" s="218"/>
      <c r="E122" s="218"/>
      <c r="F122" s="218"/>
      <c r="G122" s="219"/>
    </row>
    <row r="123" spans="1:7">
      <c r="A123" s="19"/>
      <c r="D123" s="218"/>
      <c r="E123" s="218"/>
      <c r="F123" s="218"/>
      <c r="G123" s="219"/>
    </row>
    <row r="124" spans="1:7">
      <c r="A124" s="19"/>
      <c r="D124" s="218"/>
      <c r="E124" s="218"/>
      <c r="F124" s="218"/>
      <c r="G124" s="219"/>
    </row>
    <row r="125" spans="1:7">
      <c r="A125" s="19"/>
      <c r="D125" s="218"/>
      <c r="E125" s="218"/>
      <c r="F125" s="218"/>
      <c r="G125" s="219"/>
    </row>
    <row r="126" spans="1:7">
      <c r="A126" s="19"/>
      <c r="D126" s="218"/>
      <c r="E126" s="218"/>
      <c r="F126" s="218"/>
      <c r="G126" s="219"/>
    </row>
    <row r="127" spans="1:7">
      <c r="A127" s="19"/>
      <c r="D127" s="218"/>
      <c r="E127" s="218"/>
      <c r="F127" s="218"/>
      <c r="G127" s="219"/>
    </row>
    <row r="128" spans="1:7">
      <c r="A128" s="19"/>
      <c r="D128" s="218"/>
      <c r="E128" s="218"/>
      <c r="F128" s="218"/>
      <c r="G128" s="219"/>
    </row>
    <row r="129" spans="1:7">
      <c r="A129" s="19"/>
      <c r="D129" s="218"/>
      <c r="E129" s="218"/>
      <c r="F129" s="218"/>
      <c r="G129" s="219"/>
    </row>
    <row r="130" spans="1:7">
      <c r="A130" s="19"/>
      <c r="D130" s="218"/>
      <c r="E130" s="218"/>
      <c r="F130" s="218"/>
      <c r="G130" s="219"/>
    </row>
    <row r="131" spans="1:7">
      <c r="A131" s="19"/>
      <c r="D131" s="218"/>
      <c r="E131" s="218"/>
      <c r="F131" s="218"/>
      <c r="G131" s="219"/>
    </row>
    <row r="132" spans="1:7">
      <c r="A132" s="19"/>
      <c r="D132" s="218"/>
      <c r="E132" s="218"/>
      <c r="F132" s="218"/>
      <c r="G132" s="219"/>
    </row>
    <row r="133" spans="1:7">
      <c r="A133" s="19"/>
      <c r="D133" s="218"/>
      <c r="E133" s="218"/>
      <c r="F133" s="218"/>
      <c r="G133" s="219"/>
    </row>
    <row r="134" spans="1:7">
      <c r="A134" s="19"/>
      <c r="D134" s="218"/>
      <c r="E134" s="218"/>
      <c r="F134" s="218"/>
      <c r="G134" s="219"/>
    </row>
    <row r="135" spans="1:7">
      <c r="A135" s="19"/>
      <c r="D135" s="218"/>
      <c r="E135" s="218"/>
      <c r="F135" s="218"/>
      <c r="G135" s="219"/>
    </row>
    <row r="136" spans="1:7">
      <c r="A136" s="19"/>
      <c r="D136" s="218"/>
      <c r="E136" s="218"/>
      <c r="F136" s="218"/>
      <c r="G136" s="219"/>
    </row>
    <row r="137" spans="1:7">
      <c r="A137" s="19"/>
      <c r="D137" s="218"/>
      <c r="E137" s="218"/>
      <c r="F137" s="218"/>
      <c r="G137" s="219"/>
    </row>
    <row r="138" spans="1:7">
      <c r="A138" s="19"/>
      <c r="D138" s="218"/>
      <c r="E138" s="218"/>
      <c r="F138" s="218"/>
      <c r="G138" s="219"/>
    </row>
    <row r="139" spans="1:7">
      <c r="A139" s="19"/>
      <c r="D139" s="218"/>
      <c r="E139" s="218"/>
      <c r="F139" s="218"/>
      <c r="G139" s="219"/>
    </row>
    <row r="140" spans="1:7">
      <c r="A140" s="19"/>
      <c r="D140" s="218"/>
      <c r="E140" s="218"/>
      <c r="F140" s="218"/>
      <c r="G140" s="219"/>
    </row>
    <row r="141" spans="1:7">
      <c r="A141" s="19"/>
      <c r="D141" s="218"/>
      <c r="E141" s="218"/>
      <c r="F141" s="218"/>
      <c r="G141" s="219"/>
    </row>
    <row r="142" spans="1:7">
      <c r="A142" s="19"/>
      <c r="D142" s="218"/>
      <c r="E142" s="218"/>
      <c r="F142" s="218"/>
      <c r="G142" s="219"/>
    </row>
    <row r="143" spans="1:7">
      <c r="A143" s="19"/>
      <c r="D143" s="218"/>
      <c r="E143" s="218"/>
      <c r="F143" s="218"/>
      <c r="G143" s="219"/>
    </row>
    <row r="144" spans="1:7">
      <c r="A144" s="19"/>
      <c r="D144" s="218"/>
      <c r="E144" s="218"/>
      <c r="F144" s="218"/>
      <c r="G144" s="219"/>
    </row>
    <row r="145" spans="1:7">
      <c r="A145" s="19"/>
      <c r="D145" s="218"/>
      <c r="E145" s="218"/>
      <c r="F145" s="218"/>
      <c r="G145" s="219"/>
    </row>
    <row r="146" spans="1:7">
      <c r="A146" s="19"/>
      <c r="D146" s="218"/>
      <c r="E146" s="218"/>
      <c r="F146" s="218"/>
      <c r="G146" s="219"/>
    </row>
    <row r="147" spans="1:7" ht="15.75" thickBot="1">
      <c r="A147" s="20"/>
      <c r="B147" s="40"/>
      <c r="C147" s="40"/>
      <c r="D147" s="220"/>
      <c r="E147" s="220"/>
      <c r="F147" s="220"/>
      <c r="G147" s="221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41" t="s">
        <v>91</v>
      </c>
      <c r="B1" s="42" t="s">
        <v>92</v>
      </c>
      <c r="C1" s="223" t="s">
        <v>93</v>
      </c>
      <c r="D1" s="223"/>
      <c r="E1" s="223" t="s">
        <v>94</v>
      </c>
      <c r="F1" s="224"/>
    </row>
    <row r="2" spans="1:6">
      <c r="A2" s="19" t="s">
        <v>190</v>
      </c>
      <c r="B2" t="s">
        <v>191</v>
      </c>
      <c r="C2" s="225">
        <v>45696</v>
      </c>
      <c r="D2" s="218"/>
      <c r="E2" s="218" t="s">
        <v>137</v>
      </c>
      <c r="F2" s="219"/>
    </row>
    <row r="3" spans="1:6">
      <c r="A3" s="19" t="s">
        <v>132</v>
      </c>
      <c r="B3" t="s">
        <v>228</v>
      </c>
      <c r="C3" s="225">
        <v>45702</v>
      </c>
      <c r="D3" s="218"/>
      <c r="E3" s="218"/>
      <c r="F3" s="219"/>
    </row>
    <row r="4" spans="1:6">
      <c r="A4" s="19"/>
      <c r="C4" s="218"/>
      <c r="D4" s="218"/>
      <c r="E4" s="218"/>
      <c r="F4" s="219"/>
    </row>
    <row r="5" spans="1:6">
      <c r="A5" s="19"/>
      <c r="C5" s="218"/>
      <c r="D5" s="218"/>
      <c r="E5" s="218"/>
      <c r="F5" s="219"/>
    </row>
    <row r="6" spans="1:6">
      <c r="A6" s="19"/>
      <c r="C6" s="218"/>
      <c r="D6" s="218"/>
      <c r="E6" s="218"/>
      <c r="F6" s="219"/>
    </row>
    <row r="7" spans="1:6">
      <c r="A7" s="19"/>
      <c r="C7" s="218"/>
      <c r="D7" s="218"/>
      <c r="E7" s="218"/>
      <c r="F7" s="219"/>
    </row>
    <row r="8" spans="1:6">
      <c r="A8" s="19"/>
      <c r="C8" s="218"/>
      <c r="D8" s="218"/>
      <c r="E8" s="218"/>
      <c r="F8" s="219"/>
    </row>
    <row r="9" spans="1:6">
      <c r="A9" s="19"/>
      <c r="C9" s="218"/>
      <c r="D9" s="218"/>
      <c r="E9" s="218"/>
      <c r="F9" s="219"/>
    </row>
    <row r="10" spans="1:6">
      <c r="A10" s="19"/>
      <c r="C10" s="218"/>
      <c r="D10" s="218"/>
      <c r="E10" s="218"/>
      <c r="F10" s="219"/>
    </row>
    <row r="11" spans="1:6">
      <c r="A11" s="19"/>
      <c r="C11" s="218"/>
      <c r="D11" s="218"/>
      <c r="E11" s="218"/>
      <c r="F11" s="219"/>
    </row>
    <row r="12" spans="1:6">
      <c r="A12" s="19"/>
      <c r="C12" s="218"/>
      <c r="D12" s="218"/>
      <c r="E12" s="218"/>
      <c r="F12" s="219"/>
    </row>
    <row r="13" spans="1:6">
      <c r="A13" s="19"/>
      <c r="C13" s="218"/>
      <c r="D13" s="218"/>
      <c r="E13" s="218"/>
      <c r="F13" s="219"/>
    </row>
    <row r="14" spans="1:6">
      <c r="A14" s="19"/>
      <c r="C14" s="218"/>
      <c r="D14" s="218"/>
      <c r="E14" s="218"/>
      <c r="F14" s="219"/>
    </row>
    <row r="15" spans="1:6">
      <c r="A15" s="19"/>
      <c r="C15" s="218"/>
      <c r="D15" s="218"/>
      <c r="E15" s="218"/>
      <c r="F15" s="219"/>
    </row>
    <row r="16" spans="1:6">
      <c r="A16" s="19"/>
      <c r="C16" s="218"/>
      <c r="D16" s="218"/>
      <c r="E16" s="218"/>
      <c r="F16" s="219"/>
    </row>
    <row r="17" spans="1:6">
      <c r="A17" s="19"/>
      <c r="C17" s="218"/>
      <c r="D17" s="218"/>
      <c r="E17" s="218"/>
      <c r="F17" s="219"/>
    </row>
    <row r="18" spans="1:6">
      <c r="A18" s="19"/>
      <c r="C18" s="218"/>
      <c r="D18" s="218"/>
      <c r="E18" s="218"/>
      <c r="F18" s="219"/>
    </row>
    <row r="19" spans="1:6">
      <c r="A19" s="19"/>
      <c r="C19" s="218"/>
      <c r="D19" s="218"/>
      <c r="E19" s="218"/>
      <c r="F19" s="219"/>
    </row>
    <row r="20" spans="1:6">
      <c r="A20" s="19"/>
      <c r="C20" s="218"/>
      <c r="D20" s="218"/>
      <c r="E20" s="218"/>
      <c r="F20" s="219"/>
    </row>
    <row r="21" spans="1:6">
      <c r="A21" s="19"/>
      <c r="C21" s="218"/>
      <c r="D21" s="218"/>
      <c r="E21" s="218"/>
      <c r="F21" s="219"/>
    </row>
    <row r="22" spans="1:6">
      <c r="A22" s="19"/>
      <c r="C22" s="218"/>
      <c r="D22" s="218"/>
      <c r="E22" s="218"/>
      <c r="F22" s="219"/>
    </row>
    <row r="23" spans="1:6">
      <c r="A23" s="19"/>
      <c r="C23" s="218"/>
      <c r="D23" s="218"/>
      <c r="E23" s="218"/>
      <c r="F23" s="219"/>
    </row>
    <row r="24" spans="1:6">
      <c r="A24" s="19"/>
      <c r="C24" s="218"/>
      <c r="D24" s="218"/>
      <c r="E24" s="218"/>
      <c r="F24" s="219"/>
    </row>
    <row r="25" spans="1:6">
      <c r="A25" s="19"/>
      <c r="C25" s="218"/>
      <c r="D25" s="218"/>
      <c r="E25" s="218"/>
      <c r="F25" s="219"/>
    </row>
    <row r="26" spans="1:6">
      <c r="A26" s="19"/>
      <c r="C26" s="218"/>
      <c r="D26" s="218"/>
      <c r="E26" s="218"/>
      <c r="F26" s="219"/>
    </row>
    <row r="27" spans="1:6">
      <c r="A27" s="19"/>
      <c r="C27" s="218"/>
      <c r="D27" s="218"/>
      <c r="E27" s="218"/>
      <c r="F27" s="219"/>
    </row>
    <row r="28" spans="1:6">
      <c r="A28" s="19"/>
      <c r="C28" s="218"/>
      <c r="D28" s="218"/>
      <c r="E28" s="218"/>
      <c r="F28" s="219"/>
    </row>
    <row r="29" spans="1:6">
      <c r="A29" s="19"/>
      <c r="C29" s="218"/>
      <c r="D29" s="218"/>
      <c r="E29" s="218"/>
      <c r="F29" s="219"/>
    </row>
    <row r="30" spans="1:6">
      <c r="A30" s="19"/>
      <c r="C30" s="218"/>
      <c r="D30" s="218"/>
      <c r="E30" s="218"/>
      <c r="F30" s="219"/>
    </row>
    <row r="31" spans="1:6">
      <c r="A31" s="19"/>
      <c r="C31" s="218"/>
      <c r="D31" s="218"/>
      <c r="E31" s="218"/>
      <c r="F31" s="219"/>
    </row>
    <row r="32" spans="1:6">
      <c r="A32" s="19"/>
      <c r="C32" s="218"/>
      <c r="D32" s="218"/>
      <c r="E32" s="218"/>
      <c r="F32" s="219"/>
    </row>
    <row r="33" spans="1:6">
      <c r="A33" s="19"/>
      <c r="C33" s="218"/>
      <c r="D33" s="218"/>
      <c r="E33" s="218"/>
      <c r="F33" s="219"/>
    </row>
    <row r="34" spans="1:6">
      <c r="A34" s="19"/>
      <c r="C34" s="218"/>
      <c r="D34" s="218"/>
      <c r="E34" s="218"/>
      <c r="F34" s="219"/>
    </row>
    <row r="35" spans="1:6">
      <c r="A35" s="19"/>
      <c r="C35" s="218"/>
      <c r="D35" s="218"/>
      <c r="E35" s="218"/>
      <c r="F35" s="219"/>
    </row>
    <row r="36" spans="1:6">
      <c r="A36" s="19"/>
      <c r="C36" s="218"/>
      <c r="D36" s="218"/>
      <c r="E36" s="218"/>
      <c r="F36" s="219"/>
    </row>
    <row r="37" spans="1:6">
      <c r="A37" s="19"/>
      <c r="C37" s="218"/>
      <c r="D37" s="218"/>
      <c r="E37" s="218"/>
      <c r="F37" s="219"/>
    </row>
    <row r="38" spans="1:6">
      <c r="A38" s="19"/>
      <c r="C38" s="218"/>
      <c r="D38" s="218"/>
      <c r="E38" s="218"/>
      <c r="F38" s="219"/>
    </row>
    <row r="39" spans="1:6">
      <c r="A39" s="19"/>
      <c r="C39" s="218"/>
      <c r="D39" s="218"/>
      <c r="E39" s="218"/>
      <c r="F39" s="219"/>
    </row>
    <row r="40" spans="1:6">
      <c r="A40" s="19"/>
      <c r="C40" s="218"/>
      <c r="D40" s="218"/>
      <c r="E40" s="218"/>
      <c r="F40" s="219"/>
    </row>
    <row r="41" spans="1:6">
      <c r="A41" s="19"/>
      <c r="C41" s="218"/>
      <c r="D41" s="218"/>
      <c r="E41" s="218"/>
      <c r="F41" s="219"/>
    </row>
    <row r="42" spans="1:6">
      <c r="A42" s="19"/>
      <c r="C42" s="218"/>
      <c r="D42" s="218"/>
      <c r="E42" s="218"/>
      <c r="F42" s="219"/>
    </row>
    <row r="43" spans="1:6">
      <c r="A43" s="19"/>
      <c r="C43" s="218"/>
      <c r="D43" s="218"/>
      <c r="E43" s="218"/>
      <c r="F43" s="219"/>
    </row>
    <row r="44" spans="1:6">
      <c r="A44" s="19"/>
      <c r="C44" s="218"/>
      <c r="D44" s="218"/>
      <c r="E44" s="218"/>
      <c r="F44" s="219"/>
    </row>
    <row r="45" spans="1:6">
      <c r="A45" s="19"/>
      <c r="C45" s="218"/>
      <c r="D45" s="218"/>
      <c r="E45" s="218"/>
      <c r="F45" s="219"/>
    </row>
    <row r="46" spans="1:6">
      <c r="A46" s="19"/>
      <c r="C46" s="218"/>
      <c r="D46" s="218"/>
      <c r="E46" s="218"/>
      <c r="F46" s="219"/>
    </row>
    <row r="47" spans="1:6">
      <c r="A47" s="19"/>
      <c r="C47" s="218"/>
      <c r="D47" s="218"/>
      <c r="E47" s="218"/>
      <c r="F47" s="219"/>
    </row>
    <row r="48" spans="1:6">
      <c r="A48" s="19"/>
      <c r="C48" s="218"/>
      <c r="D48" s="218"/>
      <c r="E48" s="218"/>
      <c r="F48" s="219"/>
    </row>
    <row r="49" spans="1:6">
      <c r="A49" s="19"/>
      <c r="C49" s="218"/>
      <c r="D49" s="218"/>
      <c r="E49" s="218"/>
      <c r="F49" s="219"/>
    </row>
    <row r="50" spans="1:6">
      <c r="A50" s="19"/>
      <c r="C50" s="218"/>
      <c r="D50" s="218"/>
      <c r="E50" s="218"/>
      <c r="F50" s="219"/>
    </row>
    <row r="51" spans="1:6">
      <c r="A51" s="19"/>
      <c r="C51" s="218"/>
      <c r="D51" s="218"/>
      <c r="E51" s="218"/>
      <c r="F51" s="219"/>
    </row>
    <row r="52" spans="1:6">
      <c r="A52" s="19"/>
      <c r="C52" s="218"/>
      <c r="D52" s="218"/>
      <c r="E52" s="218"/>
      <c r="F52" s="219"/>
    </row>
    <row r="53" spans="1:6">
      <c r="A53" s="19"/>
      <c r="C53" s="218"/>
      <c r="D53" s="218"/>
      <c r="E53" s="218"/>
      <c r="F53" s="219"/>
    </row>
    <row r="54" spans="1:6">
      <c r="A54" s="19"/>
      <c r="C54" s="218"/>
      <c r="D54" s="218"/>
      <c r="E54" s="218"/>
      <c r="F54" s="219"/>
    </row>
    <row r="55" spans="1:6">
      <c r="A55" s="19"/>
      <c r="C55" s="218"/>
      <c r="D55" s="218"/>
      <c r="E55" s="218"/>
      <c r="F55" s="219"/>
    </row>
    <row r="56" spans="1:6">
      <c r="A56" s="19"/>
      <c r="C56" s="218"/>
      <c r="D56" s="218"/>
      <c r="E56" s="218"/>
      <c r="F56" s="219"/>
    </row>
    <row r="57" spans="1:6">
      <c r="A57" s="19"/>
      <c r="C57" s="218"/>
      <c r="D57" s="218"/>
      <c r="E57" s="218"/>
      <c r="F57" s="219"/>
    </row>
    <row r="58" spans="1:6">
      <c r="A58" s="19"/>
      <c r="C58" s="218"/>
      <c r="D58" s="218"/>
      <c r="E58" s="218"/>
      <c r="F58" s="219"/>
    </row>
    <row r="59" spans="1:6">
      <c r="A59" s="19"/>
      <c r="C59" s="218"/>
      <c r="D59" s="218"/>
      <c r="E59" s="218"/>
      <c r="F59" s="219"/>
    </row>
    <row r="60" spans="1:6">
      <c r="A60" s="19"/>
      <c r="C60" s="218"/>
      <c r="D60" s="218"/>
      <c r="E60" s="218"/>
      <c r="F60" s="219"/>
    </row>
    <row r="61" spans="1:6">
      <c r="A61" s="19"/>
      <c r="C61" s="218"/>
      <c r="D61" s="218"/>
      <c r="E61" s="218"/>
      <c r="F61" s="219"/>
    </row>
    <row r="62" spans="1:6">
      <c r="A62" s="19"/>
      <c r="C62" s="218"/>
      <c r="D62" s="218"/>
      <c r="E62" s="218"/>
      <c r="F62" s="219"/>
    </row>
    <row r="63" spans="1:6">
      <c r="A63" s="19"/>
      <c r="C63" s="218"/>
      <c r="D63" s="218"/>
      <c r="E63" s="218"/>
      <c r="F63" s="219"/>
    </row>
    <row r="64" spans="1:6">
      <c r="A64" s="19"/>
      <c r="C64" s="218"/>
      <c r="D64" s="218"/>
      <c r="E64" s="218"/>
      <c r="F64" s="219"/>
    </row>
    <row r="65" spans="1:6">
      <c r="A65" s="19"/>
      <c r="C65" s="218"/>
      <c r="D65" s="218"/>
      <c r="E65" s="218"/>
      <c r="F65" s="219"/>
    </row>
    <row r="66" spans="1:6">
      <c r="A66" s="19"/>
      <c r="C66" s="218"/>
      <c r="D66" s="218"/>
      <c r="E66" s="218"/>
      <c r="F66" s="219"/>
    </row>
    <row r="67" spans="1:6">
      <c r="A67" s="19"/>
      <c r="C67" s="218"/>
      <c r="D67" s="218"/>
      <c r="E67" s="218"/>
      <c r="F67" s="219"/>
    </row>
    <row r="68" spans="1:6">
      <c r="A68" s="19"/>
      <c r="C68" s="218"/>
      <c r="D68" s="218"/>
      <c r="E68" s="218"/>
      <c r="F68" s="219"/>
    </row>
    <row r="69" spans="1:6">
      <c r="A69" s="19"/>
      <c r="C69" s="218"/>
      <c r="D69" s="218"/>
      <c r="E69" s="218"/>
      <c r="F69" s="219"/>
    </row>
    <row r="70" spans="1:6">
      <c r="A70" s="19"/>
      <c r="C70" s="218"/>
      <c r="D70" s="218"/>
      <c r="E70" s="218"/>
      <c r="F70" s="219"/>
    </row>
    <row r="71" spans="1:6">
      <c r="A71" s="19"/>
      <c r="C71" s="218"/>
      <c r="D71" s="218"/>
      <c r="E71" s="218"/>
      <c r="F71" s="219"/>
    </row>
    <row r="72" spans="1:6">
      <c r="A72" s="19"/>
      <c r="C72" s="218"/>
      <c r="D72" s="218"/>
      <c r="E72" s="218"/>
      <c r="F72" s="219"/>
    </row>
    <row r="73" spans="1:6">
      <c r="A73" s="19"/>
      <c r="C73" s="218"/>
      <c r="D73" s="218"/>
      <c r="E73" s="218"/>
      <c r="F73" s="219"/>
    </row>
    <row r="74" spans="1:6">
      <c r="A74" s="19"/>
      <c r="C74" s="218"/>
      <c r="D74" s="218"/>
      <c r="E74" s="218"/>
      <c r="F74" s="219"/>
    </row>
    <row r="75" spans="1:6">
      <c r="A75" s="19"/>
      <c r="C75" s="218"/>
      <c r="D75" s="218"/>
      <c r="E75" s="218"/>
      <c r="F75" s="219"/>
    </row>
    <row r="76" spans="1:6">
      <c r="A76" s="19"/>
      <c r="C76" s="218"/>
      <c r="D76" s="218"/>
      <c r="E76" s="218"/>
      <c r="F76" s="219"/>
    </row>
    <row r="77" spans="1:6">
      <c r="A77" s="19"/>
      <c r="C77" s="218"/>
      <c r="D77" s="218"/>
      <c r="E77" s="218"/>
      <c r="F77" s="219"/>
    </row>
    <row r="78" spans="1:6">
      <c r="A78" s="19"/>
      <c r="C78" s="218"/>
      <c r="D78" s="218"/>
      <c r="E78" s="218"/>
      <c r="F78" s="219"/>
    </row>
    <row r="79" spans="1:6">
      <c r="A79" s="19"/>
      <c r="C79" s="218"/>
      <c r="D79" s="218"/>
      <c r="E79" s="218"/>
      <c r="F79" s="219"/>
    </row>
    <row r="80" spans="1:6">
      <c r="A80" s="19"/>
      <c r="C80" s="218"/>
      <c r="D80" s="218"/>
      <c r="E80" s="218"/>
      <c r="F80" s="219"/>
    </row>
    <row r="81" spans="1:6">
      <c r="A81" s="19"/>
      <c r="C81" s="218"/>
      <c r="D81" s="218"/>
      <c r="E81" s="218"/>
      <c r="F81" s="219"/>
    </row>
    <row r="82" spans="1:6">
      <c r="A82" s="19"/>
      <c r="C82" s="218"/>
      <c r="D82" s="218"/>
      <c r="E82" s="218"/>
      <c r="F82" s="219"/>
    </row>
    <row r="83" spans="1:6">
      <c r="A83" s="19"/>
      <c r="C83" s="218"/>
      <c r="D83" s="218"/>
      <c r="E83" s="218"/>
      <c r="F83" s="219"/>
    </row>
    <row r="84" spans="1:6">
      <c r="A84" s="19"/>
      <c r="C84" s="218"/>
      <c r="D84" s="218"/>
      <c r="E84" s="218"/>
      <c r="F84" s="219"/>
    </row>
    <row r="85" spans="1:6">
      <c r="A85" s="19"/>
      <c r="C85" s="218"/>
      <c r="D85" s="218"/>
      <c r="E85" s="218"/>
      <c r="F85" s="219"/>
    </row>
    <row r="86" spans="1:6">
      <c r="A86" s="19"/>
      <c r="C86" s="218"/>
      <c r="D86" s="218"/>
      <c r="E86" s="218"/>
      <c r="F86" s="219"/>
    </row>
    <row r="87" spans="1:6">
      <c r="A87" s="19"/>
      <c r="C87" s="218"/>
      <c r="D87" s="218"/>
      <c r="E87" s="218"/>
      <c r="F87" s="219"/>
    </row>
    <row r="88" spans="1:6">
      <c r="A88" s="19"/>
      <c r="C88" s="218"/>
      <c r="D88" s="218"/>
      <c r="E88" s="218"/>
      <c r="F88" s="219"/>
    </row>
    <row r="89" spans="1:6">
      <c r="A89" s="19"/>
      <c r="C89" s="218"/>
      <c r="D89" s="218"/>
      <c r="E89" s="218"/>
      <c r="F89" s="219"/>
    </row>
    <row r="90" spans="1:6">
      <c r="A90" s="19"/>
      <c r="C90" s="218"/>
      <c r="D90" s="218"/>
      <c r="E90" s="218"/>
      <c r="F90" s="219"/>
    </row>
    <row r="91" spans="1:6">
      <c r="A91" s="19"/>
      <c r="C91" s="218"/>
      <c r="D91" s="218"/>
      <c r="E91" s="218"/>
      <c r="F91" s="219"/>
    </row>
    <row r="92" spans="1:6">
      <c r="A92" s="19"/>
      <c r="C92" s="218"/>
      <c r="D92" s="218"/>
      <c r="E92" s="218"/>
      <c r="F92" s="219"/>
    </row>
    <row r="93" spans="1:6">
      <c r="A93" s="19"/>
      <c r="C93" s="218"/>
      <c r="D93" s="218"/>
      <c r="E93" s="218"/>
      <c r="F93" s="219"/>
    </row>
    <row r="94" spans="1:6">
      <c r="A94" s="19"/>
      <c r="C94" s="218"/>
      <c r="D94" s="218"/>
      <c r="E94" s="218"/>
      <c r="F94" s="219"/>
    </row>
    <row r="95" spans="1:6">
      <c r="A95" s="19"/>
      <c r="C95" s="218"/>
      <c r="D95" s="218"/>
      <c r="E95" s="218"/>
      <c r="F95" s="219"/>
    </row>
    <row r="96" spans="1:6">
      <c r="A96" s="19"/>
      <c r="C96" s="218"/>
      <c r="D96" s="218"/>
      <c r="E96" s="218"/>
      <c r="F96" s="219"/>
    </row>
    <row r="97" spans="1:6">
      <c r="A97" s="19"/>
      <c r="C97" s="218"/>
      <c r="D97" s="218"/>
      <c r="E97" s="218"/>
      <c r="F97" s="219"/>
    </row>
    <row r="98" spans="1:6">
      <c r="A98" s="19"/>
      <c r="C98" s="218"/>
      <c r="D98" s="218"/>
      <c r="E98" s="218"/>
      <c r="F98" s="219"/>
    </row>
    <row r="99" spans="1:6">
      <c r="A99" s="19"/>
      <c r="C99" s="218"/>
      <c r="D99" s="218"/>
      <c r="E99" s="218"/>
      <c r="F99" s="219"/>
    </row>
    <row r="100" spans="1:6">
      <c r="A100" s="19"/>
      <c r="C100" s="218"/>
      <c r="D100" s="218"/>
      <c r="E100" s="218"/>
      <c r="F100" s="219"/>
    </row>
    <row r="101" spans="1:6">
      <c r="A101" s="19"/>
      <c r="C101" s="218"/>
      <c r="D101" s="218"/>
      <c r="E101" s="218"/>
      <c r="F101" s="219"/>
    </row>
    <row r="102" spans="1:6">
      <c r="A102" s="19"/>
      <c r="C102" s="218"/>
      <c r="D102" s="218"/>
      <c r="E102" s="218"/>
      <c r="F102" s="219"/>
    </row>
    <row r="103" spans="1:6">
      <c r="A103" s="19"/>
      <c r="C103" s="218"/>
      <c r="D103" s="218"/>
      <c r="E103" s="218"/>
      <c r="F103" s="219"/>
    </row>
    <row r="104" spans="1:6">
      <c r="A104" s="19"/>
      <c r="C104" s="218"/>
      <c r="D104" s="218"/>
      <c r="E104" s="218"/>
      <c r="F104" s="219"/>
    </row>
    <row r="105" spans="1:6">
      <c r="A105" s="19"/>
      <c r="C105" s="218"/>
      <c r="D105" s="218"/>
      <c r="E105" s="218"/>
      <c r="F105" s="219"/>
    </row>
    <row r="106" spans="1:6">
      <c r="A106" s="19"/>
      <c r="C106" s="218"/>
      <c r="D106" s="218"/>
      <c r="E106" s="218"/>
      <c r="F106" s="219"/>
    </row>
    <row r="107" spans="1:6">
      <c r="A107" s="19"/>
      <c r="C107" s="218"/>
      <c r="D107" s="218"/>
      <c r="E107" s="218"/>
      <c r="F107" s="219"/>
    </row>
    <row r="108" spans="1:6">
      <c r="A108" s="19"/>
      <c r="C108" s="218"/>
      <c r="D108" s="218"/>
      <c r="E108" s="218"/>
      <c r="F108" s="219"/>
    </row>
    <row r="109" spans="1:6">
      <c r="A109" s="19"/>
      <c r="C109" s="218"/>
      <c r="D109" s="218"/>
      <c r="E109" s="218"/>
      <c r="F109" s="219"/>
    </row>
    <row r="110" spans="1:6">
      <c r="A110" s="19"/>
      <c r="C110" s="218"/>
      <c r="D110" s="218"/>
      <c r="E110" s="218"/>
      <c r="F110" s="219"/>
    </row>
    <row r="111" spans="1:6">
      <c r="A111" s="19"/>
      <c r="C111" s="218"/>
      <c r="D111" s="218"/>
      <c r="E111" s="218"/>
      <c r="F111" s="219"/>
    </row>
    <row r="112" spans="1:6">
      <c r="A112" s="19"/>
      <c r="C112" s="218"/>
      <c r="D112" s="218"/>
      <c r="E112" s="218"/>
      <c r="F112" s="219"/>
    </row>
    <row r="113" spans="1:6">
      <c r="A113" s="19"/>
      <c r="C113" s="218"/>
      <c r="D113" s="218"/>
      <c r="E113" s="218"/>
      <c r="F113" s="219"/>
    </row>
    <row r="114" spans="1:6">
      <c r="A114" s="19"/>
      <c r="C114" s="218"/>
      <c r="D114" s="218"/>
      <c r="E114" s="218"/>
      <c r="F114" s="219"/>
    </row>
    <row r="115" spans="1:6">
      <c r="A115" s="19"/>
      <c r="C115" s="218"/>
      <c r="D115" s="218"/>
      <c r="E115" s="218"/>
      <c r="F115" s="219"/>
    </row>
    <row r="116" spans="1:6">
      <c r="A116" s="19"/>
      <c r="C116" s="218"/>
      <c r="D116" s="218"/>
      <c r="E116" s="218"/>
      <c r="F116" s="219"/>
    </row>
    <row r="117" spans="1:6">
      <c r="A117" s="19"/>
      <c r="C117" s="218"/>
      <c r="D117" s="218"/>
      <c r="E117" s="218"/>
      <c r="F117" s="219"/>
    </row>
    <row r="118" spans="1:6">
      <c r="A118" s="19"/>
      <c r="C118" s="218"/>
      <c r="D118" s="218"/>
      <c r="E118" s="218"/>
      <c r="F118" s="219"/>
    </row>
    <row r="119" spans="1:6">
      <c r="A119" s="19"/>
      <c r="C119" s="218"/>
      <c r="D119" s="218"/>
      <c r="E119" s="218"/>
      <c r="F119" s="219"/>
    </row>
    <row r="120" spans="1:6">
      <c r="A120" s="19"/>
      <c r="C120" s="218"/>
      <c r="D120" s="218"/>
      <c r="E120" s="218"/>
      <c r="F120" s="219"/>
    </row>
    <row r="121" spans="1:6">
      <c r="A121" s="19"/>
      <c r="C121" s="218"/>
      <c r="D121" s="218"/>
      <c r="E121" s="218"/>
      <c r="F121" s="219"/>
    </row>
    <row r="122" spans="1:6">
      <c r="A122" s="19"/>
      <c r="C122" s="218"/>
      <c r="D122" s="218"/>
      <c r="E122" s="218"/>
      <c r="F122" s="219"/>
    </row>
    <row r="123" spans="1:6">
      <c r="A123" s="19"/>
      <c r="C123" s="218"/>
      <c r="D123" s="218"/>
      <c r="E123" s="218"/>
      <c r="F123" s="219"/>
    </row>
    <row r="124" spans="1:6">
      <c r="A124" s="19"/>
      <c r="C124" s="218"/>
      <c r="D124" s="218"/>
      <c r="E124" s="218"/>
      <c r="F124" s="219"/>
    </row>
    <row r="125" spans="1:6">
      <c r="A125" s="19"/>
      <c r="C125" s="218"/>
      <c r="D125" s="218"/>
      <c r="E125" s="218"/>
      <c r="F125" s="219"/>
    </row>
    <row r="126" spans="1:6">
      <c r="A126" s="19"/>
      <c r="C126" s="218"/>
      <c r="D126" s="218"/>
      <c r="E126" s="218"/>
      <c r="F126" s="219"/>
    </row>
    <row r="127" spans="1:6">
      <c r="A127" s="19"/>
      <c r="C127" s="218"/>
      <c r="D127" s="218"/>
      <c r="E127" s="218"/>
      <c r="F127" s="219"/>
    </row>
    <row r="128" spans="1:6">
      <c r="A128" s="19"/>
      <c r="C128" s="218"/>
      <c r="D128" s="218"/>
      <c r="E128" s="218"/>
      <c r="F128" s="219"/>
    </row>
    <row r="129" spans="1:6">
      <c r="A129" s="19"/>
      <c r="C129" s="218"/>
      <c r="D129" s="218"/>
      <c r="E129" s="218"/>
      <c r="F129" s="219"/>
    </row>
    <row r="130" spans="1:6">
      <c r="A130" s="19"/>
      <c r="C130" s="218"/>
      <c r="D130" s="218"/>
      <c r="E130" s="218"/>
      <c r="F130" s="219"/>
    </row>
    <row r="131" spans="1:6">
      <c r="A131" s="19"/>
      <c r="C131" s="218"/>
      <c r="D131" s="218"/>
      <c r="E131" s="218"/>
      <c r="F131" s="219"/>
    </row>
    <row r="132" spans="1:6">
      <c r="A132" s="19"/>
      <c r="C132" s="218"/>
      <c r="D132" s="218"/>
      <c r="E132" s="218"/>
      <c r="F132" s="219"/>
    </row>
    <row r="133" spans="1:6">
      <c r="A133" s="19"/>
      <c r="C133" s="218"/>
      <c r="D133" s="218"/>
      <c r="E133" s="218"/>
      <c r="F133" s="219"/>
    </row>
    <row r="134" spans="1:6">
      <c r="A134" s="19"/>
      <c r="C134" s="218"/>
      <c r="D134" s="218"/>
      <c r="E134" s="218"/>
      <c r="F134" s="219"/>
    </row>
    <row r="135" spans="1:6">
      <c r="A135" s="19"/>
      <c r="C135" s="218"/>
      <c r="D135" s="218"/>
      <c r="E135" s="218"/>
      <c r="F135" s="219"/>
    </row>
    <row r="136" spans="1:6">
      <c r="A136" s="19"/>
      <c r="C136" s="218"/>
      <c r="D136" s="218"/>
      <c r="E136" s="218"/>
      <c r="F136" s="219"/>
    </row>
    <row r="137" spans="1:6">
      <c r="A137" s="19"/>
      <c r="C137" s="218"/>
      <c r="D137" s="218"/>
      <c r="E137" s="218"/>
      <c r="F137" s="219"/>
    </row>
    <row r="138" spans="1:6">
      <c r="A138" s="19"/>
      <c r="C138" s="218"/>
      <c r="D138" s="218"/>
      <c r="E138" s="218"/>
      <c r="F138" s="219"/>
    </row>
    <row r="139" spans="1:6">
      <c r="A139" s="19"/>
      <c r="C139" s="218"/>
      <c r="D139" s="218"/>
      <c r="E139" s="218"/>
      <c r="F139" s="219"/>
    </row>
    <row r="140" spans="1:6">
      <c r="A140" s="19"/>
      <c r="C140" s="218"/>
      <c r="D140" s="218"/>
      <c r="E140" s="218"/>
      <c r="F140" s="219"/>
    </row>
    <row r="141" spans="1:6">
      <c r="A141" s="19"/>
      <c r="C141" s="218"/>
      <c r="D141" s="218"/>
      <c r="E141" s="218"/>
      <c r="F141" s="219"/>
    </row>
    <row r="142" spans="1:6">
      <c r="A142" s="19"/>
      <c r="C142" s="218"/>
      <c r="D142" s="218"/>
      <c r="E142" s="218"/>
      <c r="F142" s="219"/>
    </row>
    <row r="143" spans="1:6">
      <c r="A143" s="19"/>
      <c r="C143" s="218"/>
      <c r="D143" s="218"/>
      <c r="E143" s="218"/>
      <c r="F143" s="219"/>
    </row>
    <row r="144" spans="1:6">
      <c r="A144" s="19"/>
      <c r="C144" s="218"/>
      <c r="D144" s="218"/>
      <c r="E144" s="218"/>
      <c r="F144" s="219"/>
    </row>
    <row r="145" spans="1:6">
      <c r="A145" s="19"/>
      <c r="C145" s="218"/>
      <c r="D145" s="218"/>
      <c r="E145" s="218"/>
      <c r="F145" s="219"/>
    </row>
    <row r="146" spans="1:6">
      <c r="A146" s="19"/>
      <c r="C146" s="218"/>
      <c r="D146" s="218"/>
      <c r="E146" s="218"/>
      <c r="F146" s="219"/>
    </row>
    <row r="147" spans="1:6" ht="15.75" thickBot="1">
      <c r="A147" s="20"/>
      <c r="B147" s="40"/>
      <c r="C147" s="220"/>
      <c r="D147" s="220"/>
      <c r="E147" s="220"/>
      <c r="F147" s="22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71" t="s">
        <v>91</v>
      </c>
      <c r="B1" s="72" t="s">
        <v>92</v>
      </c>
      <c r="C1" s="235" t="s">
        <v>93</v>
      </c>
      <c r="D1" s="235"/>
      <c r="E1" s="235" t="s">
        <v>224</v>
      </c>
      <c r="F1" s="236"/>
      <c r="G1" s="70" t="s">
        <v>167</v>
      </c>
      <c r="H1" s="73"/>
      <c r="I1" s="70" t="s">
        <v>180</v>
      </c>
      <c r="J1" s="70" t="s">
        <v>273</v>
      </c>
      <c r="K1" s="70" t="s">
        <v>254</v>
      </c>
      <c r="L1" s="70" t="s">
        <v>274</v>
      </c>
    </row>
    <row r="2" spans="1:12">
      <c r="A2" s="19" t="s">
        <v>122</v>
      </c>
      <c r="B2" t="s">
        <v>123</v>
      </c>
      <c r="C2" s="228" t="s">
        <v>124</v>
      </c>
      <c r="D2" s="228"/>
      <c r="E2" s="228" t="s">
        <v>127</v>
      </c>
      <c r="F2" s="229"/>
      <c r="G2" t="s">
        <v>36</v>
      </c>
      <c r="I2" t="s">
        <v>179</v>
      </c>
      <c r="K2" t="s">
        <v>251</v>
      </c>
      <c r="L2" t="s">
        <v>293</v>
      </c>
    </row>
    <row r="3" spans="1:12">
      <c r="A3" s="19" t="s">
        <v>125</v>
      </c>
      <c r="B3" t="s">
        <v>126</v>
      </c>
      <c r="C3" s="232" t="s">
        <v>124</v>
      </c>
      <c r="D3" s="232"/>
      <c r="E3" s="232" t="s">
        <v>128</v>
      </c>
      <c r="F3" s="233"/>
      <c r="G3" t="s">
        <v>36</v>
      </c>
      <c r="I3" t="s">
        <v>179</v>
      </c>
      <c r="K3" t="s">
        <v>233</v>
      </c>
    </row>
    <row r="4" spans="1:12">
      <c r="A4" s="19" t="s">
        <v>129</v>
      </c>
      <c r="B4" t="s">
        <v>135</v>
      </c>
      <c r="C4" s="228" t="s">
        <v>124</v>
      </c>
      <c r="D4" s="228"/>
      <c r="E4" s="228" t="s">
        <v>127</v>
      </c>
      <c r="F4" s="229"/>
      <c r="G4" t="s">
        <v>36</v>
      </c>
      <c r="I4" t="s">
        <v>179</v>
      </c>
      <c r="K4" t="s">
        <v>263</v>
      </c>
    </row>
    <row r="5" spans="1:12">
      <c r="A5" s="63" t="s">
        <v>130</v>
      </c>
      <c r="B5" s="64" t="s">
        <v>131</v>
      </c>
      <c r="C5" s="234" t="s">
        <v>124</v>
      </c>
      <c r="D5" s="226"/>
      <c r="E5" s="226" t="s">
        <v>137</v>
      </c>
      <c r="F5" s="227"/>
      <c r="G5" t="s">
        <v>36</v>
      </c>
      <c r="I5" t="s">
        <v>182</v>
      </c>
    </row>
    <row r="6" spans="1:12">
      <c r="A6" s="19" t="s">
        <v>136</v>
      </c>
      <c r="B6" s="69" t="s">
        <v>138</v>
      </c>
      <c r="C6" s="232" t="s">
        <v>124</v>
      </c>
      <c r="D6" s="232"/>
      <c r="E6" s="232" t="s">
        <v>128</v>
      </c>
      <c r="F6" s="233"/>
      <c r="G6" t="s">
        <v>35</v>
      </c>
      <c r="I6" t="s">
        <v>182</v>
      </c>
    </row>
    <row r="7" spans="1:12">
      <c r="A7" s="19" t="s">
        <v>139</v>
      </c>
      <c r="B7" t="s">
        <v>140</v>
      </c>
      <c r="C7" s="226" t="s">
        <v>141</v>
      </c>
      <c r="D7" s="226"/>
      <c r="E7" s="226" t="s">
        <v>137</v>
      </c>
      <c r="F7" s="227"/>
      <c r="G7" t="s">
        <v>36</v>
      </c>
      <c r="I7" t="s">
        <v>179</v>
      </c>
      <c r="L7" s="36" t="s">
        <v>292</v>
      </c>
    </row>
    <row r="8" spans="1:12">
      <c r="A8" s="19" t="s">
        <v>142</v>
      </c>
      <c r="B8" t="s">
        <v>143</v>
      </c>
      <c r="C8" s="226" t="s">
        <v>144</v>
      </c>
      <c r="D8" s="226"/>
      <c r="E8" s="226" t="s">
        <v>137</v>
      </c>
      <c r="F8" s="227"/>
      <c r="G8" t="s">
        <v>36</v>
      </c>
      <c r="I8" t="s">
        <v>183</v>
      </c>
    </row>
    <row r="9" spans="1:12">
      <c r="A9" s="19" t="s">
        <v>145</v>
      </c>
      <c r="B9" t="s">
        <v>146</v>
      </c>
      <c r="C9" s="230" t="s">
        <v>158</v>
      </c>
      <c r="D9" s="230"/>
      <c r="E9" s="230" t="s">
        <v>163</v>
      </c>
      <c r="F9" s="231"/>
      <c r="G9" t="s">
        <v>36</v>
      </c>
      <c r="I9" t="s">
        <v>179</v>
      </c>
    </row>
    <row r="10" spans="1:12">
      <c r="A10" s="19" t="s">
        <v>147</v>
      </c>
      <c r="B10" t="s">
        <v>148</v>
      </c>
      <c r="C10" s="226" t="s">
        <v>155</v>
      </c>
      <c r="D10" s="226"/>
      <c r="E10" s="226" t="s">
        <v>137</v>
      </c>
      <c r="F10" s="227"/>
      <c r="G10" t="s">
        <v>36</v>
      </c>
      <c r="I10" t="s">
        <v>179</v>
      </c>
    </row>
    <row r="11" spans="1:12">
      <c r="A11" s="19" t="s">
        <v>149</v>
      </c>
      <c r="B11" t="s">
        <v>150</v>
      </c>
      <c r="C11" s="226" t="s">
        <v>151</v>
      </c>
      <c r="D11" s="226"/>
      <c r="E11" s="226" t="s">
        <v>137</v>
      </c>
      <c r="F11" s="227"/>
      <c r="G11" t="s">
        <v>35</v>
      </c>
      <c r="I11" t="s">
        <v>179</v>
      </c>
    </row>
    <row r="12" spans="1:12">
      <c r="A12" s="19" t="s">
        <v>152</v>
      </c>
      <c r="B12" t="s">
        <v>153</v>
      </c>
      <c r="C12" s="228" t="s">
        <v>154</v>
      </c>
      <c r="D12" s="228"/>
      <c r="E12" s="228" t="s">
        <v>127</v>
      </c>
      <c r="F12" s="229"/>
      <c r="G12" t="s">
        <v>71</v>
      </c>
      <c r="I12" t="s">
        <v>184</v>
      </c>
      <c r="K12" t="s">
        <v>264</v>
      </c>
    </row>
    <row r="13" spans="1:12">
      <c r="A13" s="19" t="s">
        <v>156</v>
      </c>
      <c r="B13" t="s">
        <v>157</v>
      </c>
      <c r="C13" s="226" t="s">
        <v>158</v>
      </c>
      <c r="D13" s="226"/>
      <c r="E13" s="226" t="s">
        <v>137</v>
      </c>
      <c r="F13" s="227"/>
      <c r="G13" t="s">
        <v>36</v>
      </c>
      <c r="I13" t="s">
        <v>189</v>
      </c>
    </row>
    <row r="14" spans="1:12">
      <c r="A14" s="65" t="s">
        <v>159</v>
      </c>
      <c r="B14" s="66" t="s">
        <v>160</v>
      </c>
      <c r="C14" s="228" t="s">
        <v>124</v>
      </c>
      <c r="D14" s="228"/>
      <c r="E14" s="228" t="s">
        <v>127</v>
      </c>
      <c r="F14" s="229"/>
      <c r="G14" t="s">
        <v>35</v>
      </c>
      <c r="I14" t="s">
        <v>179</v>
      </c>
    </row>
    <row r="15" spans="1:12">
      <c r="A15" s="65" t="s">
        <v>161</v>
      </c>
      <c r="B15" s="66" t="s">
        <v>162</v>
      </c>
      <c r="C15" s="228" t="s">
        <v>124</v>
      </c>
      <c r="D15" s="228"/>
      <c r="E15" s="228" t="s">
        <v>127</v>
      </c>
      <c r="F15" s="229"/>
      <c r="G15" t="s">
        <v>35</v>
      </c>
      <c r="I15" t="s">
        <v>179</v>
      </c>
    </row>
    <row r="16" spans="1:12">
      <c r="A16" s="19" t="s">
        <v>164</v>
      </c>
      <c r="B16" t="s">
        <v>165</v>
      </c>
      <c r="C16" s="226" t="s">
        <v>158</v>
      </c>
      <c r="D16" s="226"/>
      <c r="E16" s="226" t="s">
        <v>137</v>
      </c>
      <c r="F16" s="227"/>
      <c r="G16" t="s">
        <v>71</v>
      </c>
      <c r="I16" t="s">
        <v>181</v>
      </c>
    </row>
    <row r="17" spans="1:11">
      <c r="A17" s="19" t="s">
        <v>166</v>
      </c>
      <c r="B17" t="s">
        <v>169</v>
      </c>
      <c r="C17" s="226" t="s">
        <v>170</v>
      </c>
      <c r="D17" s="226"/>
      <c r="E17" s="226" t="s">
        <v>137</v>
      </c>
      <c r="F17" s="227"/>
      <c r="G17" t="s">
        <v>36</v>
      </c>
      <c r="I17" t="s">
        <v>179</v>
      </c>
    </row>
    <row r="18" spans="1:11">
      <c r="A18" s="19" t="s">
        <v>171</v>
      </c>
      <c r="B18" t="s">
        <v>172</v>
      </c>
      <c r="C18" s="226" t="s">
        <v>173</v>
      </c>
      <c r="D18" s="226"/>
      <c r="E18" s="226" t="s">
        <v>137</v>
      </c>
      <c r="F18" s="227"/>
      <c r="G18" t="s">
        <v>35</v>
      </c>
      <c r="I18" t="s">
        <v>185</v>
      </c>
    </row>
    <row r="19" spans="1:11">
      <c r="A19" s="19" t="s">
        <v>175</v>
      </c>
      <c r="B19" t="s">
        <v>176</v>
      </c>
      <c r="C19" s="226" t="s">
        <v>174</v>
      </c>
      <c r="D19" s="226"/>
      <c r="E19" s="226" t="s">
        <v>137</v>
      </c>
      <c r="F19" s="227"/>
      <c r="G19" t="s">
        <v>36</v>
      </c>
      <c r="H19" t="s">
        <v>177</v>
      </c>
      <c r="I19" t="s">
        <v>178</v>
      </c>
    </row>
    <row r="20" spans="1:11">
      <c r="A20" s="63" t="s">
        <v>193</v>
      </c>
      <c r="B20" s="64" t="s">
        <v>194</v>
      </c>
      <c r="C20" s="226" t="s">
        <v>124</v>
      </c>
      <c r="D20" s="226"/>
      <c r="E20" s="226" t="s">
        <v>137</v>
      </c>
      <c r="F20" s="227"/>
      <c r="G20" t="s">
        <v>33</v>
      </c>
      <c r="I20" t="s">
        <v>179</v>
      </c>
    </row>
    <row r="21" spans="1:11">
      <c r="A21" s="63" t="s">
        <v>195</v>
      </c>
      <c r="B21" s="64" t="s">
        <v>196</v>
      </c>
      <c r="C21" s="226" t="s">
        <v>197</v>
      </c>
      <c r="D21" s="226"/>
      <c r="E21" s="226" t="s">
        <v>137</v>
      </c>
      <c r="F21" s="227"/>
      <c r="G21" t="s">
        <v>188</v>
      </c>
      <c r="I21" t="s">
        <v>179</v>
      </c>
    </row>
    <row r="22" spans="1:11">
      <c r="A22" s="19" t="s">
        <v>202</v>
      </c>
      <c r="B22" t="s">
        <v>203</v>
      </c>
      <c r="C22" s="228" t="s">
        <v>204</v>
      </c>
      <c r="D22" s="228"/>
      <c r="E22" s="228" t="s">
        <v>127</v>
      </c>
      <c r="F22" s="229"/>
      <c r="G22" t="s">
        <v>71</v>
      </c>
      <c r="I22" t="s">
        <v>205</v>
      </c>
    </row>
    <row r="23" spans="1:11">
      <c r="A23" s="67" t="s">
        <v>199</v>
      </c>
      <c r="B23" s="68" t="s">
        <v>200</v>
      </c>
      <c r="C23" s="232" t="s">
        <v>197</v>
      </c>
      <c r="D23" s="232"/>
      <c r="E23" s="232" t="s">
        <v>128</v>
      </c>
      <c r="F23" s="233"/>
      <c r="G23" t="s">
        <v>35</v>
      </c>
      <c r="I23" t="s">
        <v>201</v>
      </c>
      <c r="K23" t="s">
        <v>246</v>
      </c>
    </row>
    <row r="24" spans="1:11">
      <c r="A24" s="65" t="s">
        <v>207</v>
      </c>
      <c r="B24" s="66" t="s">
        <v>206</v>
      </c>
      <c r="C24" s="228" t="s">
        <v>170</v>
      </c>
      <c r="D24" s="228"/>
      <c r="E24" s="228" t="s">
        <v>127</v>
      </c>
      <c r="F24" s="229"/>
      <c r="G24" t="s">
        <v>35</v>
      </c>
      <c r="I24" t="s">
        <v>179</v>
      </c>
      <c r="K24" t="s">
        <v>267</v>
      </c>
    </row>
    <row r="25" spans="1:11">
      <c r="A25" s="61" t="s">
        <v>208</v>
      </c>
      <c r="B25" s="62" t="s">
        <v>209</v>
      </c>
      <c r="C25" s="230" t="s">
        <v>204</v>
      </c>
      <c r="D25" s="230"/>
      <c r="E25" s="230" t="s">
        <v>210</v>
      </c>
      <c r="F25" s="231"/>
      <c r="G25" t="s">
        <v>36</v>
      </c>
      <c r="I25" t="s">
        <v>179</v>
      </c>
    </row>
    <row r="26" spans="1:11">
      <c r="A26" s="63" t="s">
        <v>211</v>
      </c>
      <c r="B26" s="64" t="s">
        <v>212</v>
      </c>
      <c r="C26" s="226" t="s">
        <v>204</v>
      </c>
      <c r="D26" s="226"/>
      <c r="E26" s="226" t="s">
        <v>137</v>
      </c>
      <c r="F26" s="227"/>
      <c r="G26" t="s">
        <v>36</v>
      </c>
      <c r="I26" t="s">
        <v>179</v>
      </c>
    </row>
    <row r="27" spans="1:11">
      <c r="A27" s="63" t="s">
        <v>213</v>
      </c>
      <c r="B27" s="64" t="s">
        <v>214</v>
      </c>
      <c r="C27" s="226" t="s">
        <v>204</v>
      </c>
      <c r="D27" s="226"/>
      <c r="E27" s="226" t="s">
        <v>137</v>
      </c>
      <c r="F27" s="227"/>
      <c r="G27" t="s">
        <v>36</v>
      </c>
    </row>
    <row r="28" spans="1:11">
      <c r="A28" s="63" t="s">
        <v>215</v>
      </c>
      <c r="B28" s="64" t="s">
        <v>216</v>
      </c>
      <c r="C28" s="226" t="s">
        <v>204</v>
      </c>
      <c r="D28" s="226"/>
      <c r="E28" s="226" t="s">
        <v>137</v>
      </c>
      <c r="F28" s="227"/>
      <c r="G28" t="s">
        <v>36</v>
      </c>
    </row>
    <row r="29" spans="1:11">
      <c r="A29" s="19" t="s">
        <v>217</v>
      </c>
      <c r="B29" t="s">
        <v>218</v>
      </c>
      <c r="C29" s="226" t="s">
        <v>204</v>
      </c>
      <c r="D29" s="226"/>
      <c r="E29" s="226" t="s">
        <v>137</v>
      </c>
      <c r="F29" s="227"/>
      <c r="G29" t="s">
        <v>36</v>
      </c>
      <c r="I29" t="s">
        <v>179</v>
      </c>
    </row>
    <row r="30" spans="1:11">
      <c r="A30" s="19" t="s">
        <v>221</v>
      </c>
      <c r="B30" t="s">
        <v>222</v>
      </c>
      <c r="C30" s="226" t="s">
        <v>223</v>
      </c>
      <c r="D30" s="226"/>
      <c r="E30" s="226" t="s">
        <v>137</v>
      </c>
      <c r="F30" s="227"/>
      <c r="G30" t="s">
        <v>35</v>
      </c>
      <c r="I30" t="s">
        <v>121</v>
      </c>
    </row>
    <row r="31" spans="1:11">
      <c r="A31" s="19" t="s">
        <v>234</v>
      </c>
      <c r="B31" s="69" t="s">
        <v>232</v>
      </c>
      <c r="C31" s="226" t="s">
        <v>233</v>
      </c>
      <c r="D31" s="226"/>
      <c r="E31" s="226" t="s">
        <v>137</v>
      </c>
      <c r="F31" s="227"/>
      <c r="G31" t="s">
        <v>36</v>
      </c>
      <c r="I31" t="s">
        <v>179</v>
      </c>
    </row>
    <row r="32" spans="1:11">
      <c r="A32" s="19" t="s">
        <v>244</v>
      </c>
      <c r="B32" t="s">
        <v>245</v>
      </c>
      <c r="C32" s="228" t="s">
        <v>170</v>
      </c>
      <c r="D32" s="228"/>
      <c r="E32" s="228" t="s">
        <v>127</v>
      </c>
      <c r="F32" s="229"/>
      <c r="G32" t="s">
        <v>36</v>
      </c>
      <c r="I32" t="s">
        <v>247</v>
      </c>
    </row>
    <row r="33" spans="1:6">
      <c r="A33" s="19"/>
      <c r="C33" s="218"/>
      <c r="D33" s="218"/>
      <c r="E33" s="218"/>
      <c r="F33" s="219"/>
    </row>
    <row r="34" spans="1:6">
      <c r="A34" s="19"/>
      <c r="C34" s="218"/>
      <c r="D34" s="218"/>
      <c r="E34" s="218"/>
      <c r="F34" s="219"/>
    </row>
    <row r="35" spans="1:6">
      <c r="A35" s="19"/>
      <c r="C35" s="218"/>
      <c r="D35" s="218"/>
      <c r="E35" s="218"/>
      <c r="F35" s="219"/>
    </row>
    <row r="36" spans="1:6">
      <c r="A36" s="19"/>
      <c r="C36" s="218"/>
      <c r="D36" s="218"/>
      <c r="E36" s="218"/>
      <c r="F36" s="219"/>
    </row>
    <row r="37" spans="1:6">
      <c r="A37" s="19"/>
      <c r="C37" s="218"/>
      <c r="D37" s="218"/>
      <c r="E37" s="218"/>
      <c r="F37" s="219"/>
    </row>
    <row r="38" spans="1:6">
      <c r="A38" s="19"/>
      <c r="C38" s="218"/>
      <c r="D38" s="218"/>
      <c r="E38" s="218"/>
      <c r="F38" s="219"/>
    </row>
    <row r="39" spans="1:6">
      <c r="A39" s="19"/>
      <c r="C39" s="218"/>
      <c r="D39" s="218"/>
      <c r="E39" s="218"/>
      <c r="F39" s="219"/>
    </row>
    <row r="40" spans="1:6">
      <c r="A40" s="19"/>
      <c r="C40" s="218"/>
      <c r="D40" s="218"/>
      <c r="E40" s="218"/>
      <c r="F40" s="219"/>
    </row>
    <row r="41" spans="1:6">
      <c r="A41" s="19"/>
      <c r="C41" s="218"/>
      <c r="D41" s="218"/>
      <c r="E41" s="218"/>
      <c r="F41" s="219"/>
    </row>
    <row r="42" spans="1:6">
      <c r="A42" s="19"/>
      <c r="C42" s="218"/>
      <c r="D42" s="218"/>
      <c r="E42" s="218"/>
      <c r="F42" s="219"/>
    </row>
    <row r="43" spans="1:6">
      <c r="A43" s="19"/>
      <c r="C43" s="218"/>
      <c r="D43" s="218"/>
      <c r="E43" s="218"/>
      <c r="F43" s="219"/>
    </row>
    <row r="44" spans="1:6">
      <c r="A44" s="19"/>
      <c r="C44" s="218"/>
      <c r="D44" s="218"/>
      <c r="E44" s="218"/>
      <c r="F44" s="219"/>
    </row>
    <row r="45" spans="1:6">
      <c r="A45" s="19"/>
      <c r="C45" s="218"/>
      <c r="D45" s="218"/>
      <c r="E45" s="218"/>
      <c r="F45" s="219"/>
    </row>
    <row r="46" spans="1:6">
      <c r="A46" s="19"/>
      <c r="C46" s="218"/>
      <c r="D46" s="218"/>
      <c r="E46" s="218"/>
      <c r="F46" s="219"/>
    </row>
    <row r="47" spans="1:6">
      <c r="A47" s="19"/>
      <c r="C47" s="218"/>
      <c r="D47" s="218"/>
      <c r="E47" s="218"/>
      <c r="F47" s="219"/>
    </row>
    <row r="48" spans="1:6">
      <c r="A48" s="19"/>
      <c r="C48" s="218"/>
      <c r="D48" s="218"/>
      <c r="E48" s="218"/>
      <c r="F48" s="219"/>
    </row>
    <row r="49" spans="1:6">
      <c r="A49" s="19"/>
      <c r="C49" s="218"/>
      <c r="D49" s="218"/>
      <c r="E49" s="218"/>
      <c r="F49" s="219"/>
    </row>
    <row r="50" spans="1:6">
      <c r="A50" s="19"/>
      <c r="C50" s="218"/>
      <c r="D50" s="218"/>
      <c r="E50" s="218"/>
      <c r="F50" s="219"/>
    </row>
    <row r="51" spans="1:6">
      <c r="A51" s="19"/>
      <c r="C51" s="218"/>
      <c r="D51" s="218"/>
      <c r="E51" s="218"/>
      <c r="F51" s="219"/>
    </row>
    <row r="52" spans="1:6">
      <c r="A52" s="19"/>
      <c r="C52" s="218"/>
      <c r="D52" s="218"/>
      <c r="E52" s="218"/>
      <c r="F52" s="219"/>
    </row>
    <row r="53" spans="1:6">
      <c r="A53" s="19"/>
      <c r="C53" s="218"/>
      <c r="D53" s="218"/>
      <c r="E53" s="218"/>
      <c r="F53" s="219"/>
    </row>
    <row r="54" spans="1:6">
      <c r="A54" s="19"/>
      <c r="C54" s="218"/>
      <c r="D54" s="218"/>
      <c r="E54" s="218"/>
      <c r="F54" s="219"/>
    </row>
    <row r="55" spans="1:6">
      <c r="A55" s="19"/>
      <c r="C55" s="218"/>
      <c r="D55" s="218"/>
      <c r="E55" s="218"/>
      <c r="F55" s="219"/>
    </row>
    <row r="56" spans="1:6">
      <c r="A56" s="19"/>
      <c r="C56" s="218"/>
      <c r="D56" s="218"/>
      <c r="E56" s="218"/>
      <c r="F56" s="219"/>
    </row>
    <row r="57" spans="1:6">
      <c r="A57" s="19"/>
      <c r="C57" s="218"/>
      <c r="D57" s="218"/>
      <c r="E57" s="218"/>
      <c r="F57" s="219"/>
    </row>
    <row r="58" spans="1:6">
      <c r="A58" s="19"/>
      <c r="C58" s="218"/>
      <c r="D58" s="218"/>
      <c r="E58" s="218"/>
      <c r="F58" s="219"/>
    </row>
    <row r="59" spans="1:6">
      <c r="A59" s="19"/>
      <c r="C59" s="218"/>
      <c r="D59" s="218"/>
      <c r="E59" s="218"/>
      <c r="F59" s="219"/>
    </row>
    <row r="60" spans="1:6">
      <c r="A60" s="19"/>
      <c r="C60" s="218"/>
      <c r="D60" s="218"/>
      <c r="E60" s="218"/>
      <c r="F60" s="219"/>
    </row>
    <row r="61" spans="1:6">
      <c r="A61" s="19"/>
      <c r="C61" s="218"/>
      <c r="D61" s="218"/>
      <c r="E61" s="218"/>
      <c r="F61" s="219"/>
    </row>
    <row r="62" spans="1:6">
      <c r="A62" s="19"/>
      <c r="C62" s="218"/>
      <c r="D62" s="218"/>
      <c r="E62" s="218"/>
      <c r="F62" s="219"/>
    </row>
    <row r="63" spans="1:6">
      <c r="A63" s="19"/>
      <c r="C63" s="218"/>
      <c r="D63" s="218"/>
      <c r="E63" s="218"/>
      <c r="F63" s="219"/>
    </row>
    <row r="64" spans="1:6">
      <c r="A64" s="19"/>
      <c r="C64" s="218"/>
      <c r="D64" s="218"/>
      <c r="E64" s="218"/>
      <c r="F64" s="219"/>
    </row>
    <row r="65" spans="1:6">
      <c r="A65" s="19"/>
      <c r="C65" s="218"/>
      <c r="D65" s="218"/>
      <c r="E65" s="218"/>
      <c r="F65" s="219"/>
    </row>
    <row r="66" spans="1:6">
      <c r="A66" s="19"/>
      <c r="C66" s="218"/>
      <c r="D66" s="218"/>
      <c r="E66" s="218"/>
      <c r="F66" s="219"/>
    </row>
    <row r="67" spans="1:6">
      <c r="A67" s="19"/>
      <c r="C67" s="218"/>
      <c r="D67" s="218"/>
      <c r="E67" s="218"/>
      <c r="F67" s="219"/>
    </row>
    <row r="68" spans="1:6">
      <c r="A68" s="19"/>
      <c r="C68" s="218"/>
      <c r="D68" s="218"/>
      <c r="E68" s="218"/>
      <c r="F68" s="219"/>
    </row>
    <row r="69" spans="1:6">
      <c r="A69" s="19"/>
      <c r="C69" s="218"/>
      <c r="D69" s="218"/>
      <c r="E69" s="218"/>
      <c r="F69" s="219"/>
    </row>
    <row r="70" spans="1:6">
      <c r="A70" s="19"/>
      <c r="C70" s="218"/>
      <c r="D70" s="218"/>
      <c r="E70" s="218"/>
      <c r="F70" s="219"/>
    </row>
    <row r="71" spans="1:6">
      <c r="A71" s="19"/>
      <c r="C71" s="218"/>
      <c r="D71" s="218"/>
      <c r="E71" s="218"/>
      <c r="F71" s="219"/>
    </row>
    <row r="72" spans="1:6">
      <c r="A72" s="19"/>
      <c r="C72" s="218"/>
      <c r="D72" s="218"/>
      <c r="E72" s="218"/>
      <c r="F72" s="219"/>
    </row>
    <row r="73" spans="1:6">
      <c r="A73" s="19"/>
      <c r="C73" s="218"/>
      <c r="D73" s="218"/>
      <c r="E73" s="218"/>
      <c r="F73" s="219"/>
    </row>
    <row r="74" spans="1:6">
      <c r="A74" s="19"/>
      <c r="C74" s="218"/>
      <c r="D74" s="218"/>
      <c r="E74" s="218"/>
      <c r="F74" s="219"/>
    </row>
    <row r="75" spans="1:6">
      <c r="A75" s="19"/>
      <c r="C75" s="218"/>
      <c r="D75" s="218"/>
      <c r="E75" s="218"/>
      <c r="F75" s="219"/>
    </row>
    <row r="76" spans="1:6">
      <c r="A76" s="19"/>
      <c r="C76" s="218"/>
      <c r="D76" s="218"/>
      <c r="E76" s="218"/>
      <c r="F76" s="219"/>
    </row>
    <row r="77" spans="1:6">
      <c r="A77" s="19"/>
      <c r="C77" s="218"/>
      <c r="D77" s="218"/>
      <c r="E77" s="218"/>
      <c r="F77" s="219"/>
    </row>
    <row r="78" spans="1:6">
      <c r="A78" s="19"/>
      <c r="C78" s="218"/>
      <c r="D78" s="218"/>
      <c r="E78" s="218"/>
      <c r="F78" s="219"/>
    </row>
    <row r="79" spans="1:6">
      <c r="A79" s="19"/>
      <c r="C79" s="218"/>
      <c r="D79" s="218"/>
      <c r="E79" s="218"/>
      <c r="F79" s="219"/>
    </row>
    <row r="80" spans="1:6">
      <c r="A80" s="19"/>
      <c r="C80" s="218"/>
      <c r="D80" s="218"/>
      <c r="E80" s="218"/>
      <c r="F80" s="219"/>
    </row>
    <row r="81" spans="1:6">
      <c r="A81" s="19"/>
      <c r="C81" s="218"/>
      <c r="D81" s="218"/>
      <c r="E81" s="218"/>
      <c r="F81" s="219"/>
    </row>
    <row r="82" spans="1:6">
      <c r="A82" s="19"/>
      <c r="C82" s="218"/>
      <c r="D82" s="218"/>
      <c r="E82" s="218"/>
      <c r="F82" s="219"/>
    </row>
    <row r="83" spans="1:6">
      <c r="A83" s="19"/>
      <c r="C83" s="218"/>
      <c r="D83" s="218"/>
      <c r="E83" s="218"/>
      <c r="F83" s="219"/>
    </row>
    <row r="84" spans="1:6">
      <c r="A84" s="19"/>
      <c r="C84" s="218"/>
      <c r="D84" s="218"/>
      <c r="E84" s="218"/>
      <c r="F84" s="219"/>
    </row>
    <row r="85" spans="1:6">
      <c r="A85" s="19"/>
      <c r="C85" s="218"/>
      <c r="D85" s="218"/>
      <c r="E85" s="218"/>
      <c r="F85" s="219"/>
    </row>
    <row r="86" spans="1:6">
      <c r="A86" s="19"/>
      <c r="C86" s="218"/>
      <c r="D86" s="218"/>
      <c r="E86" s="218"/>
      <c r="F86" s="219"/>
    </row>
    <row r="87" spans="1:6">
      <c r="A87" s="19"/>
      <c r="C87" s="218"/>
      <c r="D87" s="218"/>
      <c r="E87" s="218"/>
      <c r="F87" s="219"/>
    </row>
    <row r="88" spans="1:6">
      <c r="A88" s="19"/>
      <c r="C88" s="218"/>
      <c r="D88" s="218"/>
      <c r="E88" s="218"/>
      <c r="F88" s="219"/>
    </row>
    <row r="89" spans="1:6">
      <c r="A89" s="19"/>
      <c r="C89" s="218"/>
      <c r="D89" s="218"/>
      <c r="E89" s="218"/>
      <c r="F89" s="219"/>
    </row>
    <row r="90" spans="1:6">
      <c r="A90" s="19"/>
      <c r="C90" s="218"/>
      <c r="D90" s="218"/>
      <c r="E90" s="218"/>
      <c r="F90" s="219"/>
    </row>
    <row r="91" spans="1:6">
      <c r="A91" s="19"/>
      <c r="C91" s="218"/>
      <c r="D91" s="218"/>
      <c r="E91" s="218"/>
      <c r="F91" s="219"/>
    </row>
    <row r="92" spans="1:6">
      <c r="A92" s="19"/>
      <c r="C92" s="218"/>
      <c r="D92" s="218"/>
      <c r="E92" s="218"/>
      <c r="F92" s="219"/>
    </row>
    <row r="93" spans="1:6">
      <c r="A93" s="19"/>
      <c r="C93" s="218"/>
      <c r="D93" s="218"/>
      <c r="E93" s="218"/>
      <c r="F93" s="219"/>
    </row>
    <row r="94" spans="1:6">
      <c r="A94" s="19"/>
      <c r="C94" s="218"/>
      <c r="D94" s="218"/>
      <c r="E94" s="218"/>
      <c r="F94" s="219"/>
    </row>
    <row r="95" spans="1:6">
      <c r="A95" s="19"/>
      <c r="C95" s="218"/>
      <c r="D95" s="218"/>
      <c r="E95" s="218"/>
      <c r="F95" s="219"/>
    </row>
    <row r="96" spans="1:6">
      <c r="A96" s="19"/>
      <c r="C96" s="218"/>
      <c r="D96" s="218"/>
      <c r="E96" s="218"/>
      <c r="F96" s="219"/>
    </row>
    <row r="97" spans="1:6">
      <c r="A97" s="19"/>
      <c r="C97" s="218"/>
      <c r="D97" s="218"/>
      <c r="E97" s="218"/>
      <c r="F97" s="219"/>
    </row>
    <row r="98" spans="1:6">
      <c r="A98" s="19"/>
      <c r="C98" s="218"/>
      <c r="D98" s="218"/>
      <c r="E98" s="218"/>
      <c r="F98" s="219"/>
    </row>
    <row r="99" spans="1:6">
      <c r="A99" s="19"/>
      <c r="C99" s="218"/>
      <c r="D99" s="218"/>
      <c r="E99" s="218"/>
      <c r="F99" s="219"/>
    </row>
    <row r="100" spans="1:6">
      <c r="A100" s="19"/>
      <c r="C100" s="218"/>
      <c r="D100" s="218"/>
      <c r="E100" s="218"/>
      <c r="F100" s="219"/>
    </row>
    <row r="101" spans="1:6">
      <c r="A101" s="19"/>
      <c r="C101" s="218"/>
      <c r="D101" s="218"/>
      <c r="E101" s="218"/>
      <c r="F101" s="219"/>
    </row>
    <row r="102" spans="1:6">
      <c r="A102" s="19"/>
      <c r="C102" s="218"/>
      <c r="D102" s="218"/>
      <c r="E102" s="218"/>
      <c r="F102" s="219"/>
    </row>
    <row r="103" spans="1:6">
      <c r="A103" s="19"/>
      <c r="C103" s="218"/>
      <c r="D103" s="218"/>
      <c r="E103" s="218"/>
      <c r="F103" s="219"/>
    </row>
    <row r="104" spans="1:6">
      <c r="A104" s="19"/>
      <c r="C104" s="218"/>
      <c r="D104" s="218"/>
      <c r="E104" s="218"/>
      <c r="F104" s="219"/>
    </row>
    <row r="105" spans="1:6">
      <c r="A105" s="19"/>
      <c r="C105" s="218"/>
      <c r="D105" s="218"/>
      <c r="E105" s="218"/>
      <c r="F105" s="219"/>
    </row>
    <row r="106" spans="1:6">
      <c r="A106" s="19"/>
      <c r="C106" s="218"/>
      <c r="D106" s="218"/>
      <c r="E106" s="218"/>
      <c r="F106" s="219"/>
    </row>
    <row r="107" spans="1:6">
      <c r="A107" s="19"/>
      <c r="C107" s="218"/>
      <c r="D107" s="218"/>
      <c r="E107" s="218"/>
      <c r="F107" s="219"/>
    </row>
    <row r="108" spans="1:6">
      <c r="A108" s="19"/>
      <c r="C108" s="218"/>
      <c r="D108" s="218"/>
      <c r="E108" s="218"/>
      <c r="F108" s="219"/>
    </row>
    <row r="109" spans="1:6">
      <c r="A109" s="19"/>
      <c r="C109" s="218"/>
      <c r="D109" s="218"/>
      <c r="E109" s="218"/>
      <c r="F109" s="219"/>
    </row>
    <row r="110" spans="1:6">
      <c r="A110" s="19"/>
      <c r="C110" s="218"/>
      <c r="D110" s="218"/>
      <c r="E110" s="218"/>
      <c r="F110" s="219"/>
    </row>
    <row r="111" spans="1:6">
      <c r="A111" s="19"/>
      <c r="C111" s="218"/>
      <c r="D111" s="218"/>
      <c r="E111" s="218"/>
      <c r="F111" s="219"/>
    </row>
    <row r="112" spans="1:6">
      <c r="A112" s="19"/>
      <c r="C112" s="218"/>
      <c r="D112" s="218"/>
      <c r="E112" s="218"/>
      <c r="F112" s="219"/>
    </row>
    <row r="113" spans="1:6">
      <c r="A113" s="19"/>
      <c r="C113" s="218"/>
      <c r="D113" s="218"/>
      <c r="E113" s="218"/>
      <c r="F113" s="219"/>
    </row>
    <row r="114" spans="1:6">
      <c r="A114" s="19"/>
      <c r="C114" s="218"/>
      <c r="D114" s="218"/>
      <c r="E114" s="218"/>
      <c r="F114" s="219"/>
    </row>
    <row r="115" spans="1:6">
      <c r="A115" s="19"/>
      <c r="C115" s="218"/>
      <c r="D115" s="218"/>
      <c r="E115" s="218"/>
      <c r="F115" s="219"/>
    </row>
    <row r="116" spans="1:6">
      <c r="A116" s="19"/>
      <c r="C116" s="218"/>
      <c r="D116" s="218"/>
      <c r="E116" s="218"/>
      <c r="F116" s="219"/>
    </row>
    <row r="117" spans="1:6">
      <c r="A117" s="19"/>
      <c r="C117" s="218"/>
      <c r="D117" s="218"/>
      <c r="E117" s="218"/>
      <c r="F117" s="219"/>
    </row>
    <row r="118" spans="1:6">
      <c r="A118" s="19"/>
      <c r="C118" s="218"/>
      <c r="D118" s="218"/>
      <c r="E118" s="218"/>
      <c r="F118" s="219"/>
    </row>
    <row r="119" spans="1:6">
      <c r="A119" s="19"/>
      <c r="C119" s="218"/>
      <c r="D119" s="218"/>
      <c r="E119" s="218"/>
      <c r="F119" s="219"/>
    </row>
    <row r="120" spans="1:6">
      <c r="A120" s="19"/>
      <c r="C120" s="218"/>
      <c r="D120" s="218"/>
      <c r="E120" s="218"/>
      <c r="F120" s="219"/>
    </row>
    <row r="121" spans="1:6">
      <c r="A121" s="19"/>
      <c r="C121" s="218"/>
      <c r="D121" s="218"/>
      <c r="E121" s="218"/>
      <c r="F121" s="219"/>
    </row>
    <row r="122" spans="1:6">
      <c r="A122" s="19"/>
      <c r="C122" s="218"/>
      <c r="D122" s="218"/>
      <c r="E122" s="218"/>
      <c r="F122" s="219"/>
    </row>
    <row r="123" spans="1:6">
      <c r="A123" s="19"/>
      <c r="C123" s="218"/>
      <c r="D123" s="218"/>
      <c r="E123" s="218"/>
      <c r="F123" s="219"/>
    </row>
    <row r="124" spans="1:6">
      <c r="A124" s="19"/>
      <c r="C124" s="218"/>
      <c r="D124" s="218"/>
      <c r="E124" s="218"/>
      <c r="F124" s="219"/>
    </row>
    <row r="125" spans="1:6">
      <c r="A125" s="19"/>
      <c r="C125" s="218"/>
      <c r="D125" s="218"/>
      <c r="E125" s="218"/>
      <c r="F125" s="219"/>
    </row>
    <row r="126" spans="1:6">
      <c r="A126" s="19"/>
      <c r="C126" s="218"/>
      <c r="D126" s="218"/>
      <c r="E126" s="218"/>
      <c r="F126" s="219"/>
    </row>
    <row r="127" spans="1:6">
      <c r="A127" s="19"/>
      <c r="C127" s="218"/>
      <c r="D127" s="218"/>
      <c r="E127" s="218"/>
      <c r="F127" s="219"/>
    </row>
    <row r="128" spans="1:6">
      <c r="A128" s="19"/>
      <c r="C128" s="218"/>
      <c r="D128" s="218"/>
      <c r="E128" s="218"/>
      <c r="F128" s="219"/>
    </row>
    <row r="129" spans="1:6">
      <c r="A129" s="19"/>
      <c r="C129" s="218"/>
      <c r="D129" s="218"/>
      <c r="E129" s="218"/>
      <c r="F129" s="219"/>
    </row>
    <row r="130" spans="1:6">
      <c r="A130" s="19"/>
      <c r="C130" s="218"/>
      <c r="D130" s="218"/>
      <c r="E130" s="218"/>
      <c r="F130" s="219"/>
    </row>
    <row r="131" spans="1:6">
      <c r="A131" s="19"/>
      <c r="C131" s="218"/>
      <c r="D131" s="218"/>
      <c r="E131" s="218"/>
      <c r="F131" s="219"/>
    </row>
    <row r="132" spans="1:6">
      <c r="A132" s="19"/>
      <c r="C132" s="218"/>
      <c r="D132" s="218"/>
      <c r="E132" s="218"/>
      <c r="F132" s="219"/>
    </row>
    <row r="133" spans="1:6">
      <c r="A133" s="19"/>
      <c r="C133" s="218"/>
      <c r="D133" s="218"/>
      <c r="E133" s="218"/>
      <c r="F133" s="219"/>
    </row>
    <row r="134" spans="1:6">
      <c r="A134" s="19"/>
      <c r="C134" s="218"/>
      <c r="D134" s="218"/>
      <c r="E134" s="218"/>
      <c r="F134" s="219"/>
    </row>
    <row r="135" spans="1:6">
      <c r="A135" s="19"/>
      <c r="C135" s="218"/>
      <c r="D135" s="218"/>
      <c r="E135" s="218"/>
      <c r="F135" s="219"/>
    </row>
    <row r="136" spans="1:6">
      <c r="A136" s="19"/>
      <c r="C136" s="218"/>
      <c r="D136" s="218"/>
      <c r="E136" s="218"/>
      <c r="F136" s="219"/>
    </row>
    <row r="137" spans="1:6">
      <c r="A137" s="19"/>
      <c r="C137" s="218"/>
      <c r="D137" s="218"/>
      <c r="E137" s="218"/>
      <c r="F137" s="219"/>
    </row>
    <row r="138" spans="1:6">
      <c r="A138" s="19"/>
      <c r="C138" s="218"/>
      <c r="D138" s="218"/>
      <c r="E138" s="218"/>
      <c r="F138" s="219"/>
    </row>
    <row r="139" spans="1:6">
      <c r="A139" s="19"/>
      <c r="C139" s="218"/>
      <c r="D139" s="218"/>
      <c r="E139" s="218"/>
      <c r="F139" s="219"/>
    </row>
    <row r="140" spans="1:6">
      <c r="A140" s="19"/>
      <c r="C140" s="218"/>
      <c r="D140" s="218"/>
      <c r="E140" s="218"/>
      <c r="F140" s="219"/>
    </row>
    <row r="141" spans="1:6">
      <c r="A141" s="19"/>
      <c r="C141" s="218"/>
      <c r="D141" s="218"/>
      <c r="E141" s="218"/>
      <c r="F141" s="219"/>
    </row>
    <row r="142" spans="1:6">
      <c r="A142" s="19"/>
      <c r="C142" s="218"/>
      <c r="D142" s="218"/>
      <c r="E142" s="218"/>
      <c r="F142" s="219"/>
    </row>
    <row r="143" spans="1:6">
      <c r="A143" s="19"/>
      <c r="C143" s="218"/>
      <c r="D143" s="218"/>
      <c r="E143" s="218"/>
      <c r="F143" s="219"/>
    </row>
    <row r="144" spans="1:6">
      <c r="A144" s="19"/>
      <c r="C144" s="218"/>
      <c r="D144" s="218"/>
      <c r="E144" s="218"/>
      <c r="F144" s="219"/>
    </row>
    <row r="145" spans="1:6">
      <c r="A145" s="19"/>
      <c r="C145" s="218"/>
      <c r="D145" s="218"/>
      <c r="E145" s="218"/>
      <c r="F145" s="219"/>
    </row>
    <row r="146" spans="1:6">
      <c r="A146" s="19"/>
      <c r="C146" s="218"/>
      <c r="D146" s="218"/>
      <c r="E146" s="218"/>
      <c r="F146" s="219"/>
    </row>
    <row r="147" spans="1:6" ht="15.75" thickBot="1">
      <c r="A147" s="20"/>
      <c r="B147" s="40"/>
      <c r="C147" s="220"/>
      <c r="D147" s="220"/>
      <c r="E147" s="220"/>
      <c r="F147" s="221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87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33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55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33"/>
      <c r="B5" s="1" t="s">
        <v>33</v>
      </c>
      <c r="C5" s="1" t="s">
        <v>10</v>
      </c>
      <c r="D5" s="1">
        <v>45</v>
      </c>
      <c r="E5" s="1" t="s">
        <v>89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33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84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33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43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33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33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33"/>
      <c r="B10" s="1" t="s">
        <v>76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33"/>
      <c r="B11" s="1" t="s">
        <v>64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73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 t="s">
        <v>90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28">
        <f>SUM(O3:O14)</f>
        <v>1640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29">
        <f>O15/2</f>
        <v>820</v>
      </c>
      <c r="P16" s="30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33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73</v>
      </c>
      <c r="I38" s="1" t="s">
        <v>38</v>
      </c>
      <c r="J38" s="1">
        <v>40</v>
      </c>
      <c r="K38" s="1" t="s">
        <v>43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33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84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33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61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 t="s">
        <v>59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 t="s">
        <v>43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0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33"/>
      <c r="B55" s="1" t="s">
        <v>64</v>
      </c>
      <c r="C55" s="1" t="s">
        <v>10</v>
      </c>
      <c r="D55" s="2">
        <v>20</v>
      </c>
      <c r="E55" s="1" t="s">
        <v>33</v>
      </c>
      <c r="F55" s="1" t="s">
        <v>95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33"/>
      <c r="B56" s="1" t="s">
        <v>55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33"/>
      <c r="B57" s="1" t="s">
        <v>33</v>
      </c>
      <c r="C57" s="1" t="s">
        <v>10</v>
      </c>
      <c r="D57" s="1">
        <v>45</v>
      </c>
      <c r="E57" s="1" t="s">
        <v>43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33"/>
      <c r="B58" s="1" t="s">
        <v>33</v>
      </c>
      <c r="C58" s="1" t="s">
        <v>11</v>
      </c>
      <c r="D58" s="1">
        <v>40</v>
      </c>
      <c r="E58" s="1" t="s">
        <v>67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33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0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33"/>
      <c r="B72" s="1" t="s">
        <v>110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33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84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33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33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0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36</v>
      </c>
      <c r="C88" s="1" t="s">
        <v>34</v>
      </c>
      <c r="D88" s="2">
        <v>45</v>
      </c>
      <c r="E88" s="1" t="s">
        <v>55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43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33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73</v>
      </c>
      <c r="I89" s="1" t="s">
        <v>38</v>
      </c>
      <c r="J89" s="1">
        <v>40</v>
      </c>
      <c r="K89" s="1" t="s">
        <v>43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33"/>
      <c r="B90" s="1" t="s">
        <v>36</v>
      </c>
      <c r="C90" s="1" t="s">
        <v>38</v>
      </c>
      <c r="D90" s="1">
        <v>35</v>
      </c>
      <c r="E90" s="1" t="s">
        <v>52</v>
      </c>
      <c r="F90" s="1" t="s">
        <v>10</v>
      </c>
      <c r="G90" s="2">
        <v>45</v>
      </c>
      <c r="H90" s="1" t="s">
        <v>71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33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115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33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33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0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116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33"/>
      <c r="B106" s="1" t="s">
        <v>33</v>
      </c>
      <c r="C106" s="1" t="s">
        <v>117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33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33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33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0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121</v>
      </c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33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43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33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43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33"/>
      <c r="B125" s="1"/>
      <c r="C125" s="1"/>
      <c r="D125" s="1"/>
      <c r="E125" s="1" t="s">
        <v>43</v>
      </c>
      <c r="F125" s="1" t="s">
        <v>74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33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116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33"/>
      <c r="B127" s="1"/>
      <c r="C127" s="1"/>
      <c r="D127" s="1"/>
      <c r="E127" s="1" t="s">
        <v>43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0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 t="s">
        <v>43</v>
      </c>
      <c r="F158" s="1" t="s">
        <v>9</v>
      </c>
      <c r="G158" s="2">
        <v>80</v>
      </c>
      <c r="H158" s="1"/>
      <c r="I158" s="1"/>
      <c r="J158" s="2"/>
      <c r="K158" s="1" t="s">
        <v>43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33"/>
      <c r="B159" s="1"/>
      <c r="C159" s="1"/>
      <c r="D159" s="2"/>
      <c r="E159" s="1" t="s">
        <v>52</v>
      </c>
      <c r="F159" s="1" t="s">
        <v>9</v>
      </c>
      <c r="G159" s="2">
        <v>45</v>
      </c>
      <c r="H159" s="1"/>
      <c r="I159" s="1"/>
      <c r="J159" s="1"/>
      <c r="K159" s="1" t="s">
        <v>52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33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33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0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33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33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0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33"/>
      <c r="B193" s="1" t="s">
        <v>36</v>
      </c>
      <c r="C193" s="1" t="s">
        <v>34</v>
      </c>
      <c r="D193" s="2">
        <v>45</v>
      </c>
      <c r="E193" s="1" t="s">
        <v>73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33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3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33"/>
      <c r="B195" s="1" t="s">
        <v>219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57" t="s">
        <v>33</v>
      </c>
      <c r="I195" s="34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33"/>
      <c r="B196" s="1" t="s">
        <v>55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33"/>
      <c r="B197" s="1" t="s">
        <v>41</v>
      </c>
      <c r="C197" s="1" t="s">
        <v>220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0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 t="s">
        <v>55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33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87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0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/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84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33"/>
      <c r="B230" s="1" t="s">
        <v>36</v>
      </c>
      <c r="C230" s="1" t="s">
        <v>225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33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33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0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11</v>
      </c>
      <c r="D246" s="2">
        <v>40</v>
      </c>
      <c r="E246" s="1" t="s">
        <v>55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33"/>
      <c r="B247" s="1" t="s">
        <v>55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33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33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33"/>
      <c r="B251" s="1" t="s">
        <v>239</v>
      </c>
      <c r="C251" s="1" t="s">
        <v>10</v>
      </c>
      <c r="D251" s="1">
        <v>75</v>
      </c>
      <c r="E251" s="1" t="s">
        <v>43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238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43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 t="s">
        <v>43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0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3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/>
      <c r="C280" s="1"/>
      <c r="D280" s="2"/>
      <c r="E280" s="1" t="s">
        <v>59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33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33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33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33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0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33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33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33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33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0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33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33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33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33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0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 t="s">
        <v>255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43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33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73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33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33"/>
      <c r="B334" s="1" t="s">
        <v>33</v>
      </c>
      <c r="C334" s="1" t="s">
        <v>9</v>
      </c>
      <c r="D334" s="1">
        <v>45</v>
      </c>
      <c r="E334" s="1" t="s">
        <v>43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33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33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33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256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33"/>
      <c r="B338" s="1"/>
      <c r="C338" s="1"/>
      <c r="D338" s="1"/>
      <c r="E338" s="1" t="s">
        <v>73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0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33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33"/>
      <c r="B350" s="1" t="s">
        <v>36</v>
      </c>
      <c r="C350" s="1" t="s">
        <v>38</v>
      </c>
      <c r="D350" s="1">
        <v>40</v>
      </c>
      <c r="E350" s="1" t="s">
        <v>257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33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33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1" t="s">
        <v>47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0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10</v>
      </c>
      <c r="D366" s="2">
        <v>45</v>
      </c>
      <c r="E366" s="1" t="s">
        <v>85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33"/>
      <c r="B367" s="1" t="s">
        <v>33</v>
      </c>
      <c r="C367" s="1" t="s">
        <v>9</v>
      </c>
      <c r="D367" s="1">
        <v>45</v>
      </c>
      <c r="E367" s="1" t="s">
        <v>55</v>
      </c>
      <c r="F367" s="1" t="s">
        <v>10</v>
      </c>
      <c r="G367" s="2">
        <v>45</v>
      </c>
      <c r="H367" s="1" t="s">
        <v>55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33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84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33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73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33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33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0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3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/>
      <c r="C399" s="1"/>
      <c r="D399" s="2"/>
      <c r="E399" s="1" t="s">
        <v>256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33"/>
      <c r="B400" s="1"/>
      <c r="C400" s="1"/>
      <c r="D400" s="2"/>
      <c r="E400" s="1" t="s">
        <v>43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33"/>
      <c r="B401" s="1"/>
      <c r="C401" s="1"/>
      <c r="D401" s="1"/>
      <c r="E401" s="1" t="s">
        <v>43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0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33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33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33"/>
      <c r="B419" s="1"/>
      <c r="C419" s="1"/>
      <c r="D419" s="1"/>
      <c r="E419" s="1" t="s">
        <v>33</v>
      </c>
      <c r="F419" s="1" t="s">
        <v>262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33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33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33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0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 t="s">
        <v>36</v>
      </c>
      <c r="C433" s="1" t="s">
        <v>34</v>
      </c>
      <c r="D433" s="2">
        <v>45</v>
      </c>
      <c r="E433" s="1" t="s">
        <v>43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33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5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33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33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33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33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0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33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33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33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84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0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33"/>
      <c r="B468" s="1" t="s">
        <v>270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33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33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33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33"/>
      <c r="B472" s="1" t="s">
        <v>33</v>
      </c>
      <c r="C472" s="1" t="s">
        <v>11</v>
      </c>
      <c r="D472" s="1">
        <v>40</v>
      </c>
      <c r="E472" s="1" t="s">
        <v>270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33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33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33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 t="s">
        <v>271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0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3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3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19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19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19" ht="15.75" thickBot="1">
      <c r="A501" s="13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3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3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19">
      <c r="A514" s="13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19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19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2040</v>
      </c>
      <c r="E535" s="6" t="s">
        <v>8</v>
      </c>
      <c r="F535" s="6" t="s">
        <v>12</v>
      </c>
      <c r="G535" s="27">
        <f>SUM(G15,G32,G49,G66,G83,G100,G117,G134,G153,G170,G187,G204,G224,G241,G258)</f>
        <v>2760</v>
      </c>
      <c r="H535" s="6" t="s">
        <v>8</v>
      </c>
      <c r="I535" s="6" t="s">
        <v>12</v>
      </c>
      <c r="J535" s="27">
        <f>SUM(J15,J32,J49,J66,J83,J100,J117,J134,J153,J170,J187,J204,J224,J241,J258)</f>
        <v>3170</v>
      </c>
      <c r="K535" s="6" t="s">
        <v>8</v>
      </c>
      <c r="L535" s="6" t="s">
        <v>12</v>
      </c>
      <c r="M535" s="27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0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1905</v>
      </c>
      <c r="E538" s="6" t="s">
        <v>8</v>
      </c>
      <c r="F538" s="6" t="s">
        <v>12</v>
      </c>
      <c r="G538" s="27">
        <f>SUM(G275,G292,G309,G326,G343,G360,G377,G394,G411,G428,G445,G462,G479,G496,G513,G530)</f>
        <v>2775</v>
      </c>
      <c r="H538" s="6" t="s">
        <v>8</v>
      </c>
      <c r="I538" s="6" t="s">
        <v>12</v>
      </c>
      <c r="J538" s="27">
        <f>SUM(J275,J292,J309,J326,J343,J360,J377,J394,J411,J428,J445,J462,J479,J496,J513,J530)</f>
        <v>2793</v>
      </c>
      <c r="K538" s="6" t="s">
        <v>8</v>
      </c>
      <c r="L538" s="6" t="s">
        <v>12</v>
      </c>
      <c r="M538" s="27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0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3945</v>
      </c>
      <c r="E541" s="6" t="s">
        <v>8</v>
      </c>
      <c r="F541" s="6" t="s">
        <v>12</v>
      </c>
      <c r="G541" s="27">
        <f>SUM(G535,G538)</f>
        <v>5535</v>
      </c>
      <c r="H541" s="6" t="s">
        <v>8</v>
      </c>
      <c r="I541" s="6" t="s">
        <v>12</v>
      </c>
      <c r="J541" s="27">
        <f>SUM(J535,J538)</f>
        <v>5963</v>
      </c>
      <c r="K541" s="6" t="s">
        <v>8</v>
      </c>
      <c r="L541" s="6" t="s">
        <v>12</v>
      </c>
      <c r="M541" s="27">
        <f>SUM(M535,M538)</f>
        <v>4428</v>
      </c>
      <c r="N541" s="6" t="s">
        <v>8</v>
      </c>
      <c r="O541" s="7">
        <f>SUM(O535,O538)</f>
        <v>19871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0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opLeftCell="A9" zoomScale="80" zoomScaleNormal="80" workbookViewId="0">
      <selection activeCell="H488" sqref="H48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2.8554687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33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33"/>
      <c r="B5" s="1" t="s">
        <v>55</v>
      </c>
      <c r="C5" s="1" t="s">
        <v>11</v>
      </c>
      <c r="D5" s="1">
        <v>40</v>
      </c>
      <c r="E5" s="1" t="s">
        <v>43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33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33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 t="s">
        <v>276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945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472.5</v>
      </c>
      <c r="P16" s="30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73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3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3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0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64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33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33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33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33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0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33</v>
      </c>
      <c r="C88" s="1" t="s">
        <v>11</v>
      </c>
      <c r="D88" s="2">
        <v>45</v>
      </c>
      <c r="E88" s="1" t="s">
        <v>43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33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71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33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33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33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71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33"/>
      <c r="B93" s="1" t="s">
        <v>33</v>
      </c>
      <c r="C93" s="1" t="s">
        <v>37</v>
      </c>
      <c r="D93" s="1">
        <v>45</v>
      </c>
      <c r="E93" s="1" t="s">
        <v>67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33"/>
      <c r="B94" s="1"/>
      <c r="C94" s="1"/>
      <c r="D94" s="1"/>
      <c r="E94" s="1" t="s">
        <v>43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33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0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33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33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33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33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33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33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 t="s">
        <v>55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0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33"/>
      <c r="B123" s="1" t="s">
        <v>33</v>
      </c>
      <c r="C123" s="1" t="s">
        <v>9</v>
      </c>
      <c r="D123" s="2">
        <v>45</v>
      </c>
      <c r="E123" s="1" t="s">
        <v>55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33"/>
      <c r="B124" s="1" t="s">
        <v>64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33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33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33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33"/>
      <c r="B128" s="1" t="s">
        <v>278</v>
      </c>
      <c r="C128" s="1" t="s">
        <v>11</v>
      </c>
      <c r="D128" s="1">
        <v>70</v>
      </c>
      <c r="E128" s="1" t="s">
        <v>55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33"/>
      <c r="B129" s="1" t="s">
        <v>55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33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33"/>
      <c r="B131" s="1" t="s">
        <v>279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33"/>
      <c r="B132" s="1"/>
      <c r="C132" s="1"/>
      <c r="D132" s="1" t="s">
        <v>280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0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33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33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70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 t="s">
        <v>36</v>
      </c>
      <c r="I163" s="1" t="s">
        <v>281</v>
      </c>
      <c r="J163" s="1">
        <v>45</v>
      </c>
      <c r="K163" s="1" t="s">
        <v>43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43</v>
      </c>
      <c r="L166" s="1" t="s">
        <v>74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33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43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33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1" t="s">
        <v>11</v>
      </c>
      <c r="Q171" s="32" t="s">
        <v>9</v>
      </c>
      <c r="R171" s="32" t="s">
        <v>10</v>
      </c>
      <c r="S171" s="32" t="s">
        <v>14</v>
      </c>
    </row>
    <row r="172" spans="1:20">
      <c r="A172" s="133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0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33">
        <v>11</v>
      </c>
      <c r="B174" s="134" t="s">
        <v>1</v>
      </c>
      <c r="C174" s="135"/>
      <c r="D174" s="136"/>
      <c r="E174" s="137" t="s">
        <v>2</v>
      </c>
      <c r="F174" s="138"/>
      <c r="G174" s="139"/>
      <c r="H174" s="140" t="s">
        <v>3</v>
      </c>
      <c r="I174" s="141"/>
      <c r="J174" s="142"/>
      <c r="K174" s="143" t="s">
        <v>4</v>
      </c>
      <c r="L174" s="144"/>
      <c r="M174" s="145"/>
      <c r="N174" s="146" t="s">
        <v>8</v>
      </c>
      <c r="O174" s="147"/>
      <c r="P174" s="26"/>
    </row>
    <row r="175" spans="1:20" ht="15.75" thickBot="1">
      <c r="A175" s="133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48"/>
      <c r="O175" s="149"/>
      <c r="P175" s="26"/>
    </row>
    <row r="176" spans="1:20" ht="15.75" thickBot="1">
      <c r="A176" s="133"/>
      <c r="B176" s="1" t="s">
        <v>43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33"/>
      <c r="B177" s="1" t="s">
        <v>52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33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33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33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1" t="s">
        <v>11</v>
      </c>
      <c r="Q188" s="32" t="s">
        <v>9</v>
      </c>
      <c r="R188" s="32" t="s">
        <v>10</v>
      </c>
      <c r="S188" s="32" t="s">
        <v>14</v>
      </c>
    </row>
    <row r="189" spans="1:20">
      <c r="A189" s="133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0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33">
        <v>12</v>
      </c>
      <c r="B191" s="134" t="s">
        <v>1</v>
      </c>
      <c r="C191" s="135"/>
      <c r="D191" s="136"/>
      <c r="E191" s="137" t="s">
        <v>2</v>
      </c>
      <c r="F191" s="138"/>
      <c r="G191" s="139"/>
      <c r="H191" s="140" t="s">
        <v>3</v>
      </c>
      <c r="I191" s="141"/>
      <c r="J191" s="142"/>
      <c r="K191" s="143" t="s">
        <v>4</v>
      </c>
      <c r="L191" s="144"/>
      <c r="M191" s="145"/>
      <c r="N191" s="146" t="s">
        <v>8</v>
      </c>
      <c r="O191" s="147"/>
      <c r="P191" s="26"/>
    </row>
    <row r="192" spans="1:20" ht="15.75" thickBot="1">
      <c r="A192" s="133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48"/>
      <c r="O192" s="149"/>
      <c r="P192" s="26"/>
    </row>
    <row r="193" spans="1:20" ht="15.75" thickBot="1">
      <c r="A193" s="133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33"/>
      <c r="B194" s="1" t="s">
        <v>33</v>
      </c>
      <c r="C194" s="1" t="s">
        <v>11</v>
      </c>
      <c r="D194" s="2">
        <v>40</v>
      </c>
      <c r="E194" s="1" t="s">
        <v>265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33"/>
      <c r="B195" s="1" t="s">
        <v>33</v>
      </c>
      <c r="C195" s="1" t="s">
        <v>14</v>
      </c>
      <c r="D195" s="1">
        <v>40</v>
      </c>
      <c r="E195" s="1" t="s">
        <v>71</v>
      </c>
      <c r="F195" s="1" t="s">
        <v>11</v>
      </c>
      <c r="G195" s="2">
        <v>60</v>
      </c>
      <c r="H195" s="33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33"/>
      <c r="B196" s="1" t="s">
        <v>33</v>
      </c>
      <c r="C196" s="1" t="s">
        <v>11</v>
      </c>
      <c r="D196" s="1">
        <v>40</v>
      </c>
      <c r="E196" s="1" t="s">
        <v>265</v>
      </c>
      <c r="F196" s="1" t="s">
        <v>38</v>
      </c>
      <c r="G196" s="14">
        <v>20</v>
      </c>
      <c r="H196" s="34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33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33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33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1" t="s">
        <v>11</v>
      </c>
      <c r="Q205" s="32" t="s">
        <v>9</v>
      </c>
      <c r="R205" s="32" t="s">
        <v>10</v>
      </c>
      <c r="S205" s="32" t="s">
        <v>14</v>
      </c>
    </row>
    <row r="206" spans="1:20">
      <c r="A206" s="133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0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33">
        <v>13</v>
      </c>
      <c r="B208" s="134" t="s">
        <v>1</v>
      </c>
      <c r="C208" s="135"/>
      <c r="D208" s="136"/>
      <c r="E208" s="137" t="s">
        <v>2</v>
      </c>
      <c r="F208" s="138"/>
      <c r="G208" s="139"/>
      <c r="H208" s="140" t="s">
        <v>3</v>
      </c>
      <c r="I208" s="141"/>
      <c r="J208" s="142"/>
      <c r="K208" s="143" t="s">
        <v>4</v>
      </c>
      <c r="L208" s="144"/>
      <c r="M208" s="145"/>
      <c r="N208" s="146" t="s">
        <v>8</v>
      </c>
      <c r="O208" s="147"/>
      <c r="P208" s="26"/>
    </row>
    <row r="209" spans="1:16" ht="15.75" thickBot="1">
      <c r="A209" s="133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48"/>
      <c r="O209" s="149"/>
      <c r="P209" s="26"/>
    </row>
    <row r="210" spans="1:16" ht="15.75" thickBot="1">
      <c r="A210" s="133"/>
      <c r="B210" s="1" t="s">
        <v>73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33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33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33"/>
      <c r="B213" s="1" t="s">
        <v>33</v>
      </c>
      <c r="C213" s="1" t="s">
        <v>11</v>
      </c>
      <c r="D213" s="1">
        <v>40</v>
      </c>
      <c r="E213" s="1" t="s">
        <v>43</v>
      </c>
      <c r="F213" s="1" t="s">
        <v>10</v>
      </c>
      <c r="G213" s="1">
        <v>80</v>
      </c>
      <c r="H213" s="1"/>
      <c r="I213" s="1"/>
      <c r="J213" s="1"/>
      <c r="K213" s="1" t="s">
        <v>70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33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33"/>
      <c r="B215" s="1"/>
      <c r="C215" s="1"/>
      <c r="D215" s="1"/>
      <c r="E215" s="1" t="s">
        <v>61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33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33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3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33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1" t="s">
        <v>11</v>
      </c>
      <c r="Q225" s="32" t="s">
        <v>9</v>
      </c>
      <c r="R225" s="32" t="s">
        <v>10</v>
      </c>
      <c r="S225" s="32" t="s">
        <v>14</v>
      </c>
    </row>
    <row r="226" spans="1:20">
      <c r="A226" s="133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0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33">
        <v>14</v>
      </c>
      <c r="B228" s="134" t="s">
        <v>1</v>
      </c>
      <c r="C228" s="135"/>
      <c r="D228" s="136"/>
      <c r="E228" s="137" t="s">
        <v>2</v>
      </c>
      <c r="F228" s="138"/>
      <c r="G228" s="139"/>
      <c r="H228" s="140" t="s">
        <v>3</v>
      </c>
      <c r="I228" s="141"/>
      <c r="J228" s="142"/>
      <c r="K228" s="143" t="s">
        <v>4</v>
      </c>
      <c r="L228" s="144"/>
      <c r="M228" s="145"/>
      <c r="N228" s="146" t="s">
        <v>8</v>
      </c>
      <c r="O228" s="147"/>
      <c r="P228" s="26"/>
    </row>
    <row r="229" spans="1:20" ht="15.75" thickBot="1">
      <c r="A229" s="133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48"/>
      <c r="O229" s="149"/>
      <c r="P229" s="26"/>
    </row>
    <row r="230" spans="1:20" ht="15.75" thickBot="1">
      <c r="A230" s="133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43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33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43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33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52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33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33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33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1" t="s">
        <v>11</v>
      </c>
      <c r="Q242" s="32" t="s">
        <v>9</v>
      </c>
      <c r="R242" s="32" t="s">
        <v>10</v>
      </c>
      <c r="S242" s="32" t="s">
        <v>14</v>
      </c>
    </row>
    <row r="243" spans="1:20">
      <c r="A243" s="133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0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33">
        <v>15</v>
      </c>
      <c r="B245" s="134" t="s">
        <v>1</v>
      </c>
      <c r="C245" s="135"/>
      <c r="D245" s="136"/>
      <c r="E245" s="137" t="s">
        <v>2</v>
      </c>
      <c r="F245" s="138"/>
      <c r="G245" s="139"/>
      <c r="H245" s="140" t="s">
        <v>3</v>
      </c>
      <c r="I245" s="141"/>
      <c r="J245" s="142"/>
      <c r="K245" s="143" t="s">
        <v>4</v>
      </c>
      <c r="L245" s="144"/>
      <c r="M245" s="145"/>
      <c r="N245" s="146" t="s">
        <v>8</v>
      </c>
      <c r="O245" s="147"/>
      <c r="P245" s="26"/>
    </row>
    <row r="246" spans="1:20" ht="15.75" thickBot="1">
      <c r="A246" s="133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48"/>
      <c r="O246" s="149"/>
      <c r="P246" s="26"/>
    </row>
    <row r="247" spans="1:20" ht="15.75" thickBot="1">
      <c r="A247" s="133"/>
      <c r="B247" s="1" t="s">
        <v>33</v>
      </c>
      <c r="C247" s="1" t="s">
        <v>10</v>
      </c>
      <c r="D247" s="2">
        <v>45</v>
      </c>
      <c r="E247" s="1" t="s">
        <v>282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33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43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33"/>
      <c r="B249" s="1" t="s">
        <v>43</v>
      </c>
      <c r="C249" s="1" t="s">
        <v>10</v>
      </c>
      <c r="D249" s="1">
        <v>80</v>
      </c>
      <c r="E249" s="1" t="s">
        <v>55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43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33"/>
      <c r="B250" s="1" t="s">
        <v>55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55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33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33"/>
      <c r="B252" s="1" t="s">
        <v>43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283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 t="s">
        <v>36</v>
      </c>
      <c r="I254" s="1" t="s">
        <v>84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3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33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1" t="s">
        <v>11</v>
      </c>
      <c r="Q259" s="32" t="s">
        <v>9</v>
      </c>
      <c r="R259" s="32" t="s">
        <v>10</v>
      </c>
      <c r="S259" s="32" t="s">
        <v>14</v>
      </c>
    </row>
    <row r="260" spans="1:20">
      <c r="A260" s="133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0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33">
        <v>16</v>
      </c>
      <c r="B262" s="134" t="s">
        <v>1</v>
      </c>
      <c r="C262" s="135"/>
      <c r="D262" s="136"/>
      <c r="E262" s="137" t="s">
        <v>2</v>
      </c>
      <c r="F262" s="138"/>
      <c r="G262" s="139"/>
      <c r="H262" s="140" t="s">
        <v>3</v>
      </c>
      <c r="I262" s="141"/>
      <c r="J262" s="142"/>
      <c r="K262" s="143" t="s">
        <v>4</v>
      </c>
      <c r="L262" s="144"/>
      <c r="M262" s="145"/>
      <c r="N262" s="146" t="s">
        <v>8</v>
      </c>
      <c r="O262" s="147"/>
      <c r="P262" s="26"/>
    </row>
    <row r="263" spans="1:20" ht="15.75" thickBot="1">
      <c r="A263" s="133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48"/>
      <c r="O263" s="149"/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33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33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1" t="s">
        <v>11</v>
      </c>
      <c r="Q276" s="32" t="s">
        <v>9</v>
      </c>
      <c r="R276" s="32" t="s">
        <v>10</v>
      </c>
      <c r="S276" s="32" t="s">
        <v>14</v>
      </c>
    </row>
    <row r="277" spans="1:20">
      <c r="A277" s="133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0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33">
        <v>17</v>
      </c>
      <c r="B279" s="134" t="s">
        <v>1</v>
      </c>
      <c r="C279" s="135"/>
      <c r="D279" s="136"/>
      <c r="E279" s="137" t="s">
        <v>2</v>
      </c>
      <c r="F279" s="138"/>
      <c r="G279" s="139"/>
      <c r="H279" s="140" t="s">
        <v>3</v>
      </c>
      <c r="I279" s="141"/>
      <c r="J279" s="142"/>
      <c r="K279" s="143" t="s">
        <v>4</v>
      </c>
      <c r="L279" s="144"/>
      <c r="M279" s="145"/>
      <c r="N279" s="146" t="s">
        <v>8</v>
      </c>
      <c r="O279" s="147"/>
      <c r="P279" s="26"/>
    </row>
    <row r="280" spans="1:20" ht="15.75" thickBot="1">
      <c r="A280" s="133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48"/>
      <c r="O280" s="149"/>
      <c r="P280" s="26"/>
    </row>
    <row r="281" spans="1:20" ht="15.75" thickBot="1">
      <c r="A281" s="133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33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33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285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33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286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33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1" t="s">
        <v>11</v>
      </c>
      <c r="Q293" s="32" t="s">
        <v>9</v>
      </c>
      <c r="R293" s="32" t="s">
        <v>10</v>
      </c>
      <c r="S293" s="32" t="s">
        <v>14</v>
      </c>
    </row>
    <row r="294" spans="1:20">
      <c r="A294" s="133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0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33">
        <v>18</v>
      </c>
      <c r="B296" s="134" t="s">
        <v>1</v>
      </c>
      <c r="C296" s="135"/>
      <c r="D296" s="136"/>
      <c r="E296" s="137" t="s">
        <v>2</v>
      </c>
      <c r="F296" s="138"/>
      <c r="G296" s="139"/>
      <c r="H296" s="140" t="s">
        <v>3</v>
      </c>
      <c r="I296" s="141"/>
      <c r="J296" s="142"/>
      <c r="K296" s="143" t="s">
        <v>4</v>
      </c>
      <c r="L296" s="144"/>
      <c r="M296" s="145"/>
      <c r="N296" s="146" t="s">
        <v>8</v>
      </c>
      <c r="O296" s="147"/>
      <c r="P296" s="26"/>
    </row>
    <row r="297" spans="1:20" ht="15.75" thickBot="1">
      <c r="A297" s="133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48"/>
      <c r="O297" s="149"/>
      <c r="P297" s="26"/>
    </row>
    <row r="298" spans="1:20" ht="15.75" thickBot="1">
      <c r="A298" s="133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289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33"/>
      <c r="B299" s="1" t="s">
        <v>33</v>
      </c>
      <c r="C299" s="1" t="s">
        <v>10</v>
      </c>
      <c r="D299" s="2">
        <v>45</v>
      </c>
      <c r="E299" s="1" t="s">
        <v>290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33"/>
      <c r="B300" s="1" t="s">
        <v>291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43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33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1" t="s">
        <v>11</v>
      </c>
      <c r="Q310" s="32" t="s">
        <v>9</v>
      </c>
      <c r="R310" s="32" t="s">
        <v>10</v>
      </c>
      <c r="S310" s="32" t="s">
        <v>14</v>
      </c>
    </row>
    <row r="311" spans="1:20">
      <c r="A311" s="133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0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33">
        <v>19</v>
      </c>
      <c r="B313" s="134" t="s">
        <v>1</v>
      </c>
      <c r="C313" s="135"/>
      <c r="D313" s="136"/>
      <c r="E313" s="137" t="s">
        <v>2</v>
      </c>
      <c r="F313" s="138"/>
      <c r="G313" s="139"/>
      <c r="H313" s="140" t="s">
        <v>3</v>
      </c>
      <c r="I313" s="141"/>
      <c r="J313" s="142"/>
      <c r="K313" s="143" t="s">
        <v>4</v>
      </c>
      <c r="L313" s="144"/>
      <c r="M313" s="145"/>
      <c r="N313" s="146" t="s">
        <v>8</v>
      </c>
      <c r="O313" s="147"/>
      <c r="P313" s="26"/>
    </row>
    <row r="314" spans="1:20" ht="15.75" thickBot="1">
      <c r="A314" s="133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48"/>
      <c r="O314" s="149"/>
      <c r="P314" s="26"/>
    </row>
    <row r="315" spans="1:20" ht="15.75" thickBot="1">
      <c r="A315" s="133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33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33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33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33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33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1" t="s">
        <v>11</v>
      </c>
      <c r="Q327" s="32" t="s">
        <v>9</v>
      </c>
      <c r="R327" s="32" t="s">
        <v>10</v>
      </c>
      <c r="S327" s="32" t="s">
        <v>14</v>
      </c>
    </row>
    <row r="328" spans="1:20">
      <c r="A328" s="133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0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295</v>
      </c>
      <c r="L329" s="26"/>
      <c r="M329" s="26"/>
      <c r="N329" s="26"/>
      <c r="O329" s="26"/>
      <c r="P329" s="26"/>
    </row>
    <row r="330" spans="1:20" ht="15.75" thickBot="1">
      <c r="A330" s="133">
        <v>20</v>
      </c>
      <c r="B330" s="134" t="s">
        <v>1</v>
      </c>
      <c r="C330" s="135"/>
      <c r="D330" s="136"/>
      <c r="E330" s="137" t="s">
        <v>2</v>
      </c>
      <c r="F330" s="138"/>
      <c r="G330" s="139"/>
      <c r="H330" s="140" t="s">
        <v>3</v>
      </c>
      <c r="I330" s="141"/>
      <c r="J330" s="142"/>
      <c r="K330" s="143" t="s">
        <v>4</v>
      </c>
      <c r="L330" s="144"/>
      <c r="M330" s="145"/>
      <c r="N330" s="146" t="s">
        <v>8</v>
      </c>
      <c r="O330" s="147"/>
      <c r="P330" s="26"/>
    </row>
    <row r="331" spans="1:20" ht="15.75" thickBot="1">
      <c r="A331" s="133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48"/>
      <c r="O331" s="149"/>
      <c r="P331" s="26"/>
    </row>
    <row r="332" spans="1:20" ht="15.75" thickBot="1">
      <c r="A332" s="133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33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294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33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33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1" t="s">
        <v>11</v>
      </c>
      <c r="Q344" s="32" t="s">
        <v>9</v>
      </c>
      <c r="R344" s="32" t="s">
        <v>10</v>
      </c>
      <c r="S344" s="32" t="s">
        <v>14</v>
      </c>
    </row>
    <row r="345" spans="1:20">
      <c r="A345" s="133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0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33">
        <v>21</v>
      </c>
      <c r="B347" s="134" t="s">
        <v>1</v>
      </c>
      <c r="C347" s="135"/>
      <c r="D347" s="136"/>
      <c r="E347" s="137" t="s">
        <v>2</v>
      </c>
      <c r="F347" s="138"/>
      <c r="G347" s="139"/>
      <c r="H347" s="140" t="s">
        <v>3</v>
      </c>
      <c r="I347" s="141"/>
      <c r="J347" s="142"/>
      <c r="K347" s="143" t="s">
        <v>4</v>
      </c>
      <c r="L347" s="144"/>
      <c r="M347" s="145"/>
      <c r="N347" s="146" t="s">
        <v>8</v>
      </c>
      <c r="O347" s="147"/>
      <c r="P347" s="26"/>
    </row>
    <row r="348" spans="1:20" ht="15.75" thickBot="1">
      <c r="A348" s="133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48"/>
      <c r="O348" s="149"/>
      <c r="P348" s="26"/>
    </row>
    <row r="349" spans="1:20" ht="16.5" customHeight="1" thickBot="1">
      <c r="A349" s="133"/>
      <c r="B349" s="1" t="s">
        <v>33</v>
      </c>
      <c r="C349" s="1" t="s">
        <v>10</v>
      </c>
      <c r="D349" s="2">
        <v>45</v>
      </c>
      <c r="E349" s="1" t="s">
        <v>55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33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33"/>
      <c r="B351" s="1" t="s">
        <v>296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43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33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33"/>
      <c r="B353" s="1"/>
      <c r="C353" s="1"/>
      <c r="D353" s="1"/>
      <c r="E353" s="1" t="s">
        <v>54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33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1" t="s">
        <v>11</v>
      </c>
      <c r="Q361" s="32" t="s">
        <v>9</v>
      </c>
      <c r="R361" s="32" t="s">
        <v>10</v>
      </c>
      <c r="S361" s="32" t="s">
        <v>14</v>
      </c>
    </row>
    <row r="362" spans="1:20">
      <c r="A362" s="133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0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33">
        <v>22</v>
      </c>
      <c r="B364" s="134" t="s">
        <v>1</v>
      </c>
      <c r="C364" s="135"/>
      <c r="D364" s="136"/>
      <c r="E364" s="137" t="s">
        <v>2</v>
      </c>
      <c r="F364" s="138"/>
      <c r="G364" s="139"/>
      <c r="H364" s="140" t="s">
        <v>3</v>
      </c>
      <c r="I364" s="141"/>
      <c r="J364" s="142"/>
      <c r="K364" s="143" t="s">
        <v>4</v>
      </c>
      <c r="L364" s="144"/>
      <c r="M364" s="145"/>
      <c r="N364" s="146" t="s">
        <v>8</v>
      </c>
      <c r="O364" s="147"/>
      <c r="P364" s="26"/>
    </row>
    <row r="365" spans="1:20" ht="15.75" thickBot="1">
      <c r="A365" s="133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48"/>
      <c r="O365" s="149"/>
      <c r="P365" s="26"/>
    </row>
    <row r="366" spans="1:20" ht="15.75" thickBot="1">
      <c r="A366" s="133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33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33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59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33"/>
      <c r="B369" s="1"/>
      <c r="C369" s="1"/>
      <c r="D369" s="1"/>
      <c r="E369" s="1" t="s">
        <v>43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33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33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33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33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33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 t="s">
        <v>70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33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1" t="s">
        <v>11</v>
      </c>
      <c r="Q378" s="32" t="s">
        <v>9</v>
      </c>
      <c r="R378" s="32" t="s">
        <v>10</v>
      </c>
      <c r="S378" s="32" t="s">
        <v>14</v>
      </c>
    </row>
    <row r="379" spans="1:20">
      <c r="A379" s="133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0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33">
        <v>23</v>
      </c>
      <c r="B381" s="134" t="s">
        <v>1</v>
      </c>
      <c r="C381" s="135"/>
      <c r="D381" s="136"/>
      <c r="E381" s="137" t="s">
        <v>2</v>
      </c>
      <c r="F381" s="138"/>
      <c r="G381" s="139"/>
      <c r="H381" s="140" t="s">
        <v>3</v>
      </c>
      <c r="I381" s="141"/>
      <c r="J381" s="142"/>
      <c r="K381" s="143" t="s">
        <v>4</v>
      </c>
      <c r="L381" s="144"/>
      <c r="M381" s="145"/>
      <c r="N381" s="146" t="s">
        <v>8</v>
      </c>
      <c r="O381" s="147"/>
      <c r="P381" s="26"/>
    </row>
    <row r="382" spans="1:20" ht="15.75" thickBot="1">
      <c r="A382" s="133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48"/>
      <c r="O382" s="149"/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33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33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33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1" t="s">
        <v>11</v>
      </c>
      <c r="Q395" s="32" t="s">
        <v>9</v>
      </c>
      <c r="R395" s="32" t="s">
        <v>10</v>
      </c>
      <c r="S395" s="32" t="s">
        <v>14</v>
      </c>
    </row>
    <row r="396" spans="1:20">
      <c r="A396" s="133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0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33">
        <v>24</v>
      </c>
      <c r="B398" s="134" t="s">
        <v>1</v>
      </c>
      <c r="C398" s="135"/>
      <c r="D398" s="136"/>
      <c r="E398" s="137" t="s">
        <v>2</v>
      </c>
      <c r="F398" s="138"/>
      <c r="G398" s="139"/>
      <c r="H398" s="140" t="s">
        <v>3</v>
      </c>
      <c r="I398" s="141"/>
      <c r="J398" s="142"/>
      <c r="K398" s="143" t="s">
        <v>4</v>
      </c>
      <c r="L398" s="144"/>
      <c r="M398" s="145"/>
      <c r="N398" s="146" t="s">
        <v>8</v>
      </c>
      <c r="O398" s="147"/>
      <c r="P398" s="26"/>
    </row>
    <row r="399" spans="1:20" ht="15.75" thickBot="1">
      <c r="A399" s="133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48"/>
      <c r="O399" s="149"/>
      <c r="P399" s="26"/>
    </row>
    <row r="400" spans="1:20" ht="15.75" thickBot="1">
      <c r="A400" s="133"/>
      <c r="B400" s="1"/>
      <c r="C400" s="1"/>
      <c r="D400" s="2"/>
      <c r="E400" s="1" t="s">
        <v>33</v>
      </c>
      <c r="F400" s="1" t="s">
        <v>10</v>
      </c>
      <c r="G400" s="2">
        <v>45</v>
      </c>
      <c r="H400" s="1" t="s">
        <v>36</v>
      </c>
      <c r="I400" s="1" t="s">
        <v>34</v>
      </c>
      <c r="J400" s="2">
        <v>45</v>
      </c>
      <c r="K400" s="1" t="s">
        <v>297</v>
      </c>
      <c r="L400" s="1" t="s">
        <v>11</v>
      </c>
      <c r="M400" s="2">
        <v>70</v>
      </c>
      <c r="N400" s="1"/>
      <c r="O400" s="2">
        <f>SUM(D400,G400,J400,M400)</f>
        <v>160</v>
      </c>
      <c r="P400" s="26"/>
    </row>
    <row r="401" spans="1:20" ht="16.5" customHeight="1" thickBot="1">
      <c r="A401" s="133"/>
      <c r="B401" s="1"/>
      <c r="C401" s="1"/>
      <c r="D401" s="2"/>
      <c r="E401" s="1" t="s">
        <v>43</v>
      </c>
      <c r="F401" s="1" t="s">
        <v>10</v>
      </c>
      <c r="G401" s="2">
        <v>80</v>
      </c>
      <c r="H401" s="1" t="s">
        <v>35</v>
      </c>
      <c r="I401" s="1" t="s">
        <v>37</v>
      </c>
      <c r="J401" s="1">
        <v>80</v>
      </c>
      <c r="K401" s="1" t="s">
        <v>36</v>
      </c>
      <c r="L401" s="1" t="s">
        <v>38</v>
      </c>
      <c r="M401" s="2">
        <v>40</v>
      </c>
      <c r="N401" s="1"/>
      <c r="O401" s="2">
        <f t="shared" ref="O401:O411" si="23">SUM(D401,G401,J401,M401)</f>
        <v>200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2"/>
      <c r="H402" s="1"/>
      <c r="I402" s="1"/>
      <c r="J402" s="1"/>
      <c r="K402" s="1" t="s">
        <v>41</v>
      </c>
      <c r="L402" s="1" t="s">
        <v>34</v>
      </c>
      <c r="M402" s="1">
        <v>70</v>
      </c>
      <c r="N402" s="1"/>
      <c r="O402" s="2">
        <f t="shared" si="23"/>
        <v>70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 t="s">
        <v>43</v>
      </c>
      <c r="L403" s="1" t="s">
        <v>9</v>
      </c>
      <c r="M403" s="1">
        <v>80</v>
      </c>
      <c r="N403" s="1"/>
      <c r="O403" s="2">
        <f t="shared" si="23"/>
        <v>80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 t="s">
        <v>33</v>
      </c>
      <c r="L404" s="1" t="s">
        <v>11</v>
      </c>
      <c r="M404" s="1">
        <v>40</v>
      </c>
      <c r="N404" s="1"/>
      <c r="O404" s="2">
        <f t="shared" si="23"/>
        <v>40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20" ht="15.75" thickBot="1">
      <c r="A412" s="133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125</v>
      </c>
      <c r="H412" s="3" t="s">
        <v>8</v>
      </c>
      <c r="I412" s="3" t="s">
        <v>12</v>
      </c>
      <c r="J412" s="2">
        <f>SUM(J400:J411)</f>
        <v>125</v>
      </c>
      <c r="K412" s="3" t="s">
        <v>8</v>
      </c>
      <c r="L412" s="3" t="s">
        <v>12</v>
      </c>
      <c r="M412" s="2">
        <f>SUM(M400:M411)</f>
        <v>300</v>
      </c>
      <c r="N412" s="3" t="s">
        <v>8</v>
      </c>
      <c r="O412" s="2">
        <f>SUM(O400:O411)</f>
        <v>550</v>
      </c>
      <c r="P412" s="31" t="s">
        <v>11</v>
      </c>
      <c r="Q412" s="32" t="s">
        <v>9</v>
      </c>
      <c r="R412" s="32" t="s">
        <v>10</v>
      </c>
      <c r="S412" s="32" t="s">
        <v>14</v>
      </c>
    </row>
    <row r="413" spans="1:20">
      <c r="A413" s="133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62.5</v>
      </c>
      <c r="H413" s="9" t="s">
        <v>13</v>
      </c>
      <c r="I413" s="9" t="s">
        <v>12</v>
      </c>
      <c r="J413" s="10">
        <f>J412/2</f>
        <v>62.5</v>
      </c>
      <c r="K413" s="9" t="s">
        <v>13</v>
      </c>
      <c r="L413" s="9" t="s">
        <v>12</v>
      </c>
      <c r="M413" s="10">
        <f>M412/2</f>
        <v>150</v>
      </c>
      <c r="N413" s="9" t="s">
        <v>13</v>
      </c>
      <c r="O413" s="10">
        <f>O412/2</f>
        <v>275</v>
      </c>
      <c r="P413" s="30">
        <f>SUM(M400,M401,M404)</f>
        <v>150</v>
      </c>
      <c r="Q413" s="17">
        <f>SUM(J401,M403)</f>
        <v>160</v>
      </c>
      <c r="R413" s="17">
        <f>SUM(G400,G401,J400,M402)</f>
        <v>240</v>
      </c>
      <c r="S413" s="17"/>
      <c r="T413">
        <f>SUM(P413,Q413,R413,)</f>
        <v>550</v>
      </c>
    </row>
    <row r="414" spans="1:20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20" ht="15.75" thickBot="1">
      <c r="A415" s="133">
        <v>25</v>
      </c>
      <c r="B415" s="134" t="s">
        <v>1</v>
      </c>
      <c r="C415" s="135"/>
      <c r="D415" s="136"/>
      <c r="E415" s="137" t="s">
        <v>2</v>
      </c>
      <c r="F415" s="138"/>
      <c r="G415" s="139"/>
      <c r="H415" s="140" t="s">
        <v>3</v>
      </c>
      <c r="I415" s="141"/>
      <c r="J415" s="142"/>
      <c r="K415" s="143" t="s">
        <v>4</v>
      </c>
      <c r="L415" s="144"/>
      <c r="M415" s="145"/>
      <c r="N415" s="146" t="s">
        <v>8</v>
      </c>
      <c r="O415" s="147"/>
      <c r="P415" s="26"/>
    </row>
    <row r="416" spans="1:20" ht="15.75" thickBot="1">
      <c r="A416" s="133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48"/>
      <c r="O416" s="149"/>
      <c r="P416" s="26"/>
    </row>
    <row r="417" spans="1:20" ht="15.75" thickBot="1">
      <c r="A417" s="133"/>
      <c r="B417" s="1" t="s">
        <v>33</v>
      </c>
      <c r="C417" s="1" t="s">
        <v>9</v>
      </c>
      <c r="D417" s="2">
        <v>45</v>
      </c>
      <c r="E417" s="1" t="s">
        <v>33</v>
      </c>
      <c r="F417" s="1" t="s">
        <v>9</v>
      </c>
      <c r="G417" s="2">
        <v>45</v>
      </c>
      <c r="H417" s="1"/>
      <c r="I417" s="1"/>
      <c r="J417" s="2"/>
      <c r="K417" s="1" t="s">
        <v>43</v>
      </c>
      <c r="L417" s="1" t="s">
        <v>11</v>
      </c>
      <c r="M417" s="2">
        <v>80</v>
      </c>
      <c r="N417" s="1"/>
      <c r="O417" s="2">
        <f>SUM(D417,G417,J417,M417)</f>
        <v>170</v>
      </c>
      <c r="P417" s="26"/>
    </row>
    <row r="418" spans="1:20" ht="15.75" thickBot="1">
      <c r="A418" s="133"/>
      <c r="B418" s="1" t="s">
        <v>33</v>
      </c>
      <c r="C418" s="1" t="s">
        <v>11</v>
      </c>
      <c r="D418" s="2">
        <v>40</v>
      </c>
      <c r="E418" s="1" t="s">
        <v>33</v>
      </c>
      <c r="F418" s="1" t="s">
        <v>9</v>
      </c>
      <c r="G418" s="2">
        <v>45</v>
      </c>
      <c r="H418" s="1"/>
      <c r="I418" s="1"/>
      <c r="J418" s="1"/>
      <c r="K418" s="1" t="s">
        <v>52</v>
      </c>
      <c r="L418" s="1" t="s">
        <v>11</v>
      </c>
      <c r="M418" s="2">
        <v>40</v>
      </c>
      <c r="N418" s="1"/>
      <c r="O418" s="2">
        <f t="shared" ref="O418:O428" si="24">SUM(D418,G418,J418,M418)</f>
        <v>125</v>
      </c>
      <c r="P418" s="26"/>
    </row>
    <row r="419" spans="1:20" ht="15.75" thickBot="1">
      <c r="A419" s="133"/>
      <c r="B419" s="1" t="s">
        <v>33</v>
      </c>
      <c r="C419" s="1" t="s">
        <v>9</v>
      </c>
      <c r="D419" s="1">
        <v>45</v>
      </c>
      <c r="E419" s="1" t="s">
        <v>33</v>
      </c>
      <c r="F419" s="1" t="s">
        <v>9</v>
      </c>
      <c r="G419" s="2">
        <v>45</v>
      </c>
      <c r="H419" s="1"/>
      <c r="I419" s="1"/>
      <c r="J419" s="1"/>
      <c r="K419" s="1" t="s">
        <v>33</v>
      </c>
      <c r="L419" s="1" t="s">
        <v>9</v>
      </c>
      <c r="M419" s="1">
        <v>45</v>
      </c>
      <c r="N419" s="1"/>
      <c r="O419" s="2">
        <f t="shared" si="24"/>
        <v>135</v>
      </c>
      <c r="P419" s="26"/>
    </row>
    <row r="420" spans="1:20" ht="15.75" thickBot="1">
      <c r="A420" s="133"/>
      <c r="B420" s="1" t="s">
        <v>33</v>
      </c>
      <c r="C420" s="1" t="s">
        <v>9</v>
      </c>
      <c r="D420" s="1">
        <v>45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45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33"/>
      <c r="B429" s="3" t="s">
        <v>8</v>
      </c>
      <c r="C429" s="3" t="s">
        <v>12</v>
      </c>
      <c r="D429" s="2">
        <f>SUM(D417:D428)</f>
        <v>175</v>
      </c>
      <c r="E429" s="3" t="s">
        <v>8</v>
      </c>
      <c r="F429" s="3" t="s">
        <v>12</v>
      </c>
      <c r="G429" s="2">
        <f>SUM(G417:G428)</f>
        <v>135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165</v>
      </c>
      <c r="N429" s="3" t="s">
        <v>8</v>
      </c>
      <c r="O429" s="2">
        <f>SUM(O417:O428)</f>
        <v>475</v>
      </c>
      <c r="P429" s="31" t="s">
        <v>11</v>
      </c>
      <c r="Q429" s="32" t="s">
        <v>9</v>
      </c>
      <c r="R429" s="32" t="s">
        <v>10</v>
      </c>
      <c r="S429" s="32" t="s">
        <v>14</v>
      </c>
    </row>
    <row r="430" spans="1:20">
      <c r="A430" s="133"/>
      <c r="B430" s="9" t="s">
        <v>13</v>
      </c>
      <c r="C430" s="9" t="s">
        <v>12</v>
      </c>
      <c r="D430" s="10">
        <f>D429/2</f>
        <v>87.5</v>
      </c>
      <c r="E430" s="9" t="s">
        <v>13</v>
      </c>
      <c r="F430" s="9" t="s">
        <v>12</v>
      </c>
      <c r="G430" s="10">
        <f>G429/2</f>
        <v>67.5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82.5</v>
      </c>
      <c r="N430" s="9" t="s">
        <v>13</v>
      </c>
      <c r="O430" s="10">
        <f>O429/2</f>
        <v>237.5</v>
      </c>
      <c r="P430" s="30">
        <f>SUM(D418,M417,M418)</f>
        <v>160</v>
      </c>
      <c r="Q430" s="17">
        <f>SUM(D417,D419,D420,G417,G418,G419,M419)</f>
        <v>315</v>
      </c>
      <c r="R430" s="17"/>
      <c r="S430" s="17"/>
      <c r="T430">
        <f>SUM(P430,Q430,R430,S430)</f>
        <v>475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33">
        <v>26</v>
      </c>
      <c r="B432" s="134" t="s">
        <v>1</v>
      </c>
      <c r="C432" s="135"/>
      <c r="D432" s="136"/>
      <c r="E432" s="137" t="s">
        <v>2</v>
      </c>
      <c r="F432" s="138"/>
      <c r="G432" s="139"/>
      <c r="H432" s="140" t="s">
        <v>3</v>
      </c>
      <c r="I432" s="141"/>
      <c r="J432" s="142"/>
      <c r="K432" s="143" t="s">
        <v>4</v>
      </c>
      <c r="L432" s="144"/>
      <c r="M432" s="145"/>
      <c r="N432" s="146" t="s">
        <v>8</v>
      </c>
      <c r="O432" s="147"/>
      <c r="P432" s="26"/>
    </row>
    <row r="433" spans="1:20" ht="15.75" thickBot="1">
      <c r="A433" s="133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48"/>
      <c r="O433" s="149"/>
      <c r="P433" s="26"/>
    </row>
    <row r="434" spans="1:20" ht="15.75" thickBot="1">
      <c r="A434" s="133"/>
      <c r="B434" s="1" t="s">
        <v>33</v>
      </c>
      <c r="C434" s="1" t="s">
        <v>11</v>
      </c>
      <c r="D434" s="2">
        <v>40</v>
      </c>
      <c r="E434" s="1" t="s">
        <v>36</v>
      </c>
      <c r="F434" s="1" t="s">
        <v>38</v>
      </c>
      <c r="G434" s="2">
        <v>40</v>
      </c>
      <c r="H434" s="1" t="s">
        <v>36</v>
      </c>
      <c r="I434" s="1" t="s">
        <v>37</v>
      </c>
      <c r="J434" s="2">
        <v>40</v>
      </c>
      <c r="K434" s="1"/>
      <c r="L434" s="1"/>
      <c r="M434" s="2"/>
      <c r="N434" s="1"/>
      <c r="O434" s="2">
        <f>SUM(D434,G434,J434,M434)</f>
        <v>120</v>
      </c>
      <c r="P434" s="26"/>
    </row>
    <row r="435" spans="1:20" ht="15.75" thickBot="1">
      <c r="A435" s="133"/>
      <c r="B435" s="1" t="s">
        <v>36</v>
      </c>
      <c r="C435" s="1" t="s">
        <v>37</v>
      </c>
      <c r="D435" s="2">
        <v>45</v>
      </c>
      <c r="E435" s="1" t="s">
        <v>36</v>
      </c>
      <c r="F435" s="1" t="s">
        <v>38</v>
      </c>
      <c r="G435" s="35">
        <v>40</v>
      </c>
      <c r="H435" s="1" t="s">
        <v>36</v>
      </c>
      <c r="I435" s="1" t="s">
        <v>37</v>
      </c>
      <c r="J435" s="2">
        <v>45</v>
      </c>
      <c r="K435" s="1"/>
      <c r="L435" s="1"/>
      <c r="M435" s="2"/>
      <c r="N435" s="1"/>
      <c r="O435" s="2">
        <f t="shared" ref="O435:O445" si="25">SUM(D435,G435,J435,M435)</f>
        <v>130</v>
      </c>
      <c r="P435" s="26"/>
    </row>
    <row r="436" spans="1:20" ht="15.75" thickBot="1">
      <c r="A436" s="133"/>
      <c r="B436" s="1" t="s">
        <v>33</v>
      </c>
      <c r="C436" s="1" t="s">
        <v>37</v>
      </c>
      <c r="D436" s="1">
        <v>35</v>
      </c>
      <c r="E436" s="1" t="s">
        <v>36</v>
      </c>
      <c r="F436" s="1" t="s">
        <v>10</v>
      </c>
      <c r="G436" s="2">
        <v>45</v>
      </c>
      <c r="H436" s="1" t="s">
        <v>36</v>
      </c>
      <c r="I436" s="1" t="s">
        <v>37</v>
      </c>
      <c r="J436" s="1">
        <v>45</v>
      </c>
      <c r="K436" s="1"/>
      <c r="L436" s="1"/>
      <c r="M436" s="1"/>
      <c r="N436" s="1"/>
      <c r="O436" s="2">
        <f t="shared" si="25"/>
        <v>125</v>
      </c>
      <c r="P436" s="26"/>
    </row>
    <row r="437" spans="1:20" ht="15.75" thickBot="1">
      <c r="A437" s="133"/>
      <c r="B437" s="1"/>
      <c r="C437" s="1"/>
      <c r="D437" s="1"/>
      <c r="E437" s="1" t="s">
        <v>73</v>
      </c>
      <c r="F437" s="1" t="s">
        <v>38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85</v>
      </c>
      <c r="P437" s="26"/>
    </row>
    <row r="438" spans="1:20" ht="15.75" thickBot="1">
      <c r="A438" s="133"/>
      <c r="B438" s="1"/>
      <c r="C438" s="1"/>
      <c r="D438" s="1"/>
      <c r="E438" s="1" t="s">
        <v>67</v>
      </c>
      <c r="F438" s="1" t="s">
        <v>9</v>
      </c>
      <c r="G438" s="1">
        <v>75</v>
      </c>
      <c r="H438" s="1" t="s">
        <v>36</v>
      </c>
      <c r="I438" s="1" t="s">
        <v>37</v>
      </c>
      <c r="J438" s="1">
        <v>45</v>
      </c>
      <c r="K438" s="1"/>
      <c r="L438" s="1"/>
      <c r="M438" s="1"/>
      <c r="N438" s="1"/>
      <c r="O438" s="2">
        <f t="shared" si="25"/>
        <v>120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9</v>
      </c>
      <c r="G439" s="1">
        <v>45</v>
      </c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33"/>
      <c r="B440" s="1"/>
      <c r="C440" s="1"/>
      <c r="D440" s="1"/>
      <c r="E440" s="1" t="s">
        <v>33</v>
      </c>
      <c r="F440" s="1" t="s">
        <v>9</v>
      </c>
      <c r="G440" s="1">
        <v>45</v>
      </c>
      <c r="H440" s="1"/>
      <c r="I440" s="1"/>
      <c r="J440" s="1"/>
      <c r="K440" s="1"/>
      <c r="L440" s="1"/>
      <c r="M440" s="1"/>
      <c r="N440" s="1"/>
      <c r="O440" s="2">
        <f t="shared" si="25"/>
        <v>45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20" ht="15.75" thickBot="1">
      <c r="A446" s="133"/>
      <c r="B446" s="3" t="s">
        <v>8</v>
      </c>
      <c r="C446" s="3" t="s">
        <v>12</v>
      </c>
      <c r="D446" s="2">
        <f>SUM(D434:D445)</f>
        <v>120</v>
      </c>
      <c r="E446" s="3" t="s">
        <v>8</v>
      </c>
      <c r="F446" s="3" t="s">
        <v>12</v>
      </c>
      <c r="G446" s="2">
        <f>SUM(G434:G445)</f>
        <v>330</v>
      </c>
      <c r="H446" s="3" t="s">
        <v>8</v>
      </c>
      <c r="I446" s="3" t="s">
        <v>12</v>
      </c>
      <c r="J446" s="2">
        <f>SUM(J434:J445)</f>
        <v>220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670</v>
      </c>
      <c r="P446" s="31" t="s">
        <v>11</v>
      </c>
      <c r="Q446" s="32" t="s">
        <v>9</v>
      </c>
      <c r="R446" s="32" t="s">
        <v>10</v>
      </c>
      <c r="S446" s="32" t="s">
        <v>14</v>
      </c>
    </row>
    <row r="447" spans="1:20">
      <c r="A447" s="133"/>
      <c r="B447" s="9" t="s">
        <v>13</v>
      </c>
      <c r="C447" s="9" t="s">
        <v>12</v>
      </c>
      <c r="D447" s="10">
        <f>D446/2</f>
        <v>60</v>
      </c>
      <c r="E447" s="9" t="s">
        <v>13</v>
      </c>
      <c r="F447" s="9" t="s">
        <v>12</v>
      </c>
      <c r="G447" s="10">
        <f>G446/2</f>
        <v>165</v>
      </c>
      <c r="H447" s="9" t="s">
        <v>13</v>
      </c>
      <c r="I447" s="9" t="s">
        <v>12</v>
      </c>
      <c r="J447" s="10">
        <f>J446/2</f>
        <v>110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335</v>
      </c>
      <c r="P447" s="30">
        <f>SUM(D434,G434,G435,G437,)</f>
        <v>160</v>
      </c>
      <c r="Q447" s="17">
        <f>SUM(D435,D436,G438,G439,G440,J434,J435,J436,J437,J438)</f>
        <v>465</v>
      </c>
      <c r="R447" s="17">
        <f>SUM(G436)</f>
        <v>45</v>
      </c>
      <c r="S447" s="17"/>
      <c r="T447">
        <f>SUM(P447,Q447,R447)</f>
        <v>670</v>
      </c>
    </row>
    <row r="448" spans="1:20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20" ht="15.75" thickBot="1">
      <c r="A449" s="133">
        <v>27</v>
      </c>
      <c r="B449" s="134" t="s">
        <v>1</v>
      </c>
      <c r="C449" s="135"/>
      <c r="D449" s="136"/>
      <c r="E449" s="137" t="s">
        <v>2</v>
      </c>
      <c r="F449" s="138"/>
      <c r="G449" s="139"/>
      <c r="H449" s="140" t="s">
        <v>3</v>
      </c>
      <c r="I449" s="141"/>
      <c r="J449" s="142"/>
      <c r="K449" s="143" t="s">
        <v>4</v>
      </c>
      <c r="L449" s="144"/>
      <c r="M449" s="145"/>
      <c r="N449" s="146" t="s">
        <v>8</v>
      </c>
      <c r="O449" s="147"/>
      <c r="P449" s="26"/>
    </row>
    <row r="450" spans="1:20" ht="15.75" thickBot="1">
      <c r="A450" s="133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48"/>
      <c r="O450" s="149"/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 t="s">
        <v>33</v>
      </c>
      <c r="I451" s="1" t="s">
        <v>10</v>
      </c>
      <c r="J451" s="2">
        <v>45</v>
      </c>
      <c r="K451" s="1" t="s">
        <v>33</v>
      </c>
      <c r="L451" s="1" t="s">
        <v>10</v>
      </c>
      <c r="M451" s="2">
        <v>45</v>
      </c>
      <c r="N451" s="1"/>
      <c r="O451" s="2">
        <f>SUM(D451,G451,J451,M451)</f>
        <v>90</v>
      </c>
      <c r="P451" s="26"/>
    </row>
    <row r="452" spans="1:20" ht="15.75" thickBot="1">
      <c r="A452" s="133"/>
      <c r="B452" s="1"/>
      <c r="C452" s="1"/>
      <c r="D452" s="2"/>
      <c r="E452" s="1"/>
      <c r="F452" s="1"/>
      <c r="G452" s="2"/>
      <c r="H452" s="1" t="s">
        <v>36</v>
      </c>
      <c r="I452" s="1" t="s">
        <v>38</v>
      </c>
      <c r="J452" s="1">
        <v>40</v>
      </c>
      <c r="K452" s="1" t="s">
        <v>36</v>
      </c>
      <c r="L452" s="1" t="s">
        <v>38</v>
      </c>
      <c r="M452" s="2">
        <v>40</v>
      </c>
      <c r="N452" s="1"/>
      <c r="O452" s="2">
        <f t="shared" ref="O452:O462" si="26">SUM(D452,G452,J452,M452)</f>
        <v>80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2"/>
      <c r="H453" s="1" t="s">
        <v>36</v>
      </c>
      <c r="I453" s="1" t="s">
        <v>34</v>
      </c>
      <c r="J453" s="1">
        <v>45</v>
      </c>
      <c r="K453" s="1" t="s">
        <v>53</v>
      </c>
      <c r="L453" s="1" t="s">
        <v>38</v>
      </c>
      <c r="M453" s="2">
        <v>120</v>
      </c>
      <c r="N453" s="1"/>
      <c r="O453" s="2">
        <f t="shared" si="26"/>
        <v>165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2"/>
      <c r="N454" s="1"/>
      <c r="O454" s="2">
        <f t="shared" si="26"/>
        <v>45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20" ht="15.75" thickBot="1">
      <c r="A463" s="133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175</v>
      </c>
      <c r="K463" s="3" t="s">
        <v>8</v>
      </c>
      <c r="L463" s="3" t="s">
        <v>12</v>
      </c>
      <c r="M463" s="2">
        <f>SUM(M451:M462)</f>
        <v>205</v>
      </c>
      <c r="N463" s="3" t="s">
        <v>8</v>
      </c>
      <c r="O463" s="2">
        <f>SUM(O451:O462)</f>
        <v>380</v>
      </c>
      <c r="P463" s="31" t="s">
        <v>11</v>
      </c>
      <c r="Q463" s="32" t="s">
        <v>9</v>
      </c>
      <c r="R463" s="32" t="s">
        <v>10</v>
      </c>
      <c r="S463" s="32" t="s">
        <v>14</v>
      </c>
    </row>
    <row r="464" spans="1:20">
      <c r="A464" s="133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87.5</v>
      </c>
      <c r="K464" s="9" t="s">
        <v>13</v>
      </c>
      <c r="L464" s="9" t="s">
        <v>12</v>
      </c>
      <c r="M464" s="10">
        <f>M463/2</f>
        <v>102.5</v>
      </c>
      <c r="N464" s="9" t="s">
        <v>13</v>
      </c>
      <c r="O464" s="10">
        <f>O463/2</f>
        <v>190</v>
      </c>
      <c r="P464" s="30">
        <f>SUM(J452,M452,M453)</f>
        <v>200</v>
      </c>
      <c r="Q464" s="30">
        <f>SUM(J454)</f>
        <v>45</v>
      </c>
      <c r="R464" s="30">
        <f>SUM(J451,J453,M451)</f>
        <v>135</v>
      </c>
      <c r="S464" s="17"/>
      <c r="T464">
        <f>SUM(P464,Q464,R464)</f>
        <v>380</v>
      </c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33">
        <v>28</v>
      </c>
      <c r="B466" s="134" t="s">
        <v>1</v>
      </c>
      <c r="C466" s="135"/>
      <c r="D466" s="136"/>
      <c r="E466" s="137" t="s">
        <v>2</v>
      </c>
      <c r="F466" s="138"/>
      <c r="G466" s="139"/>
      <c r="H466" s="140" t="s">
        <v>3</v>
      </c>
      <c r="I466" s="141"/>
      <c r="J466" s="142"/>
      <c r="K466" s="143" t="s">
        <v>4</v>
      </c>
      <c r="L466" s="144"/>
      <c r="M466" s="145"/>
      <c r="N466" s="146" t="s">
        <v>8</v>
      </c>
      <c r="O466" s="147"/>
      <c r="P466" s="26"/>
    </row>
    <row r="467" spans="1:19" ht="15.75" thickBot="1">
      <c r="A467" s="133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48"/>
      <c r="O467" s="149"/>
      <c r="P467" s="26"/>
    </row>
    <row r="468" spans="1:19" ht="15.75" thickBot="1">
      <c r="A468" s="133"/>
      <c r="B468" s="1" t="s">
        <v>35</v>
      </c>
      <c r="C468" s="1" t="s">
        <v>34</v>
      </c>
      <c r="D468" s="2">
        <v>80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11</v>
      </c>
      <c r="J468" s="2">
        <v>40</v>
      </c>
      <c r="K468" s="1" t="s">
        <v>33</v>
      </c>
      <c r="L468" s="1" t="s">
        <v>11</v>
      </c>
      <c r="M468" s="2">
        <v>35</v>
      </c>
      <c r="N468" s="1"/>
      <c r="O468" s="2">
        <f>SUM(D468,G468,J468,M468)</f>
        <v>195</v>
      </c>
      <c r="P468" s="26"/>
    </row>
    <row r="469" spans="1:19" ht="15.75" thickBot="1">
      <c r="A469" s="133"/>
      <c r="B469" s="1" t="s">
        <v>36</v>
      </c>
      <c r="C469" s="1" t="s">
        <v>9</v>
      </c>
      <c r="D469" s="2">
        <v>45</v>
      </c>
      <c r="E469" s="1" t="s">
        <v>35</v>
      </c>
      <c r="F469" s="1" t="s">
        <v>34</v>
      </c>
      <c r="G469" s="2">
        <v>80</v>
      </c>
      <c r="H469" s="1" t="s">
        <v>36</v>
      </c>
      <c r="I469" s="1" t="s">
        <v>38</v>
      </c>
      <c r="J469" s="1">
        <v>40</v>
      </c>
      <c r="K469" s="1" t="s">
        <v>33</v>
      </c>
      <c r="L469" s="1" t="s">
        <v>9</v>
      </c>
      <c r="M469" s="2">
        <v>45</v>
      </c>
      <c r="N469" s="1"/>
      <c r="O469" s="2">
        <f t="shared" ref="O469:O479" si="27">SUM(D469,G469,J469,M469)</f>
        <v>210</v>
      </c>
      <c r="P469" s="26"/>
    </row>
    <row r="470" spans="1:19" ht="15.75" thickBot="1">
      <c r="A470" s="133"/>
      <c r="B470" s="1" t="s">
        <v>35</v>
      </c>
      <c r="C470" s="1" t="s">
        <v>11</v>
      </c>
      <c r="D470" s="1">
        <v>80</v>
      </c>
      <c r="E470" s="1" t="s">
        <v>36</v>
      </c>
      <c r="F470" s="1" t="s">
        <v>37</v>
      </c>
      <c r="G470" s="2">
        <v>45</v>
      </c>
      <c r="H470" s="1" t="s">
        <v>36</v>
      </c>
      <c r="I470" s="1" t="s">
        <v>9</v>
      </c>
      <c r="J470" s="1">
        <v>45</v>
      </c>
      <c r="K470" s="1" t="s">
        <v>43</v>
      </c>
      <c r="L470" s="1" t="s">
        <v>9</v>
      </c>
      <c r="M470" s="1">
        <v>70</v>
      </c>
      <c r="N470" s="1"/>
      <c r="O470" s="2">
        <f t="shared" si="27"/>
        <v>240</v>
      </c>
      <c r="P470" s="26"/>
    </row>
    <row r="471" spans="1:19" ht="15.75" thickBot="1">
      <c r="A471" s="133"/>
      <c r="B471" s="1" t="s">
        <v>33</v>
      </c>
      <c r="C471" s="1" t="s">
        <v>9</v>
      </c>
      <c r="D471" s="1">
        <v>45</v>
      </c>
      <c r="E471" s="1" t="s">
        <v>35</v>
      </c>
      <c r="F471" s="1" t="s">
        <v>37</v>
      </c>
      <c r="G471" s="1">
        <v>80</v>
      </c>
      <c r="H471" s="1" t="s">
        <v>36</v>
      </c>
      <c r="I471" s="1" t="s">
        <v>37</v>
      </c>
      <c r="J471" s="1">
        <v>45</v>
      </c>
      <c r="K471" s="1" t="s">
        <v>33</v>
      </c>
      <c r="L471" s="1" t="s">
        <v>11</v>
      </c>
      <c r="M471" s="1">
        <v>40</v>
      </c>
      <c r="N471" s="1"/>
      <c r="O471" s="2">
        <f t="shared" si="27"/>
        <v>210</v>
      </c>
      <c r="P471" s="26"/>
    </row>
    <row r="472" spans="1:19" ht="15.75" thickBot="1">
      <c r="A472" s="133"/>
      <c r="B472" s="1"/>
      <c r="C472" s="1"/>
      <c r="D472" s="1"/>
      <c r="E472" s="1" t="s">
        <v>33</v>
      </c>
      <c r="F472" s="1" t="s">
        <v>34</v>
      </c>
      <c r="G472" s="1">
        <v>45</v>
      </c>
      <c r="H472" s="1" t="s">
        <v>36</v>
      </c>
      <c r="I472" s="1" t="s">
        <v>37</v>
      </c>
      <c r="J472" s="1">
        <v>45</v>
      </c>
      <c r="K472" s="1" t="s">
        <v>36</v>
      </c>
      <c r="L472" s="1" t="s">
        <v>34</v>
      </c>
      <c r="M472" s="1">
        <v>45</v>
      </c>
      <c r="N472" s="1"/>
      <c r="O472" s="2">
        <f t="shared" si="27"/>
        <v>135</v>
      </c>
      <c r="P472" s="26"/>
    </row>
    <row r="473" spans="1:19" ht="15.75" thickBot="1">
      <c r="A473" s="133"/>
      <c r="B473" s="1"/>
      <c r="C473" s="1"/>
      <c r="D473" s="1"/>
      <c r="E473" s="1" t="s">
        <v>33</v>
      </c>
      <c r="F473" s="1" t="s">
        <v>37</v>
      </c>
      <c r="G473" s="1">
        <v>45</v>
      </c>
      <c r="H473" s="1"/>
      <c r="I473" s="1"/>
      <c r="J473" s="1"/>
      <c r="K473" s="1"/>
      <c r="L473" s="1"/>
      <c r="M473" s="1"/>
      <c r="N473" s="1"/>
      <c r="O473" s="2">
        <f t="shared" si="27"/>
        <v>45</v>
      </c>
      <c r="P473" s="26"/>
    </row>
    <row r="474" spans="1:19" ht="15.75" thickBot="1">
      <c r="A474" s="133"/>
      <c r="B474" s="1"/>
      <c r="C474" s="1"/>
      <c r="D474" s="1"/>
      <c r="E474" s="1" t="s">
        <v>33</v>
      </c>
      <c r="F474" s="1" t="s">
        <v>298</v>
      </c>
      <c r="G474" s="1">
        <v>45</v>
      </c>
      <c r="H474" s="1"/>
      <c r="I474" s="1"/>
      <c r="J474" s="1"/>
      <c r="K474" s="1"/>
      <c r="L474" s="1"/>
      <c r="M474" s="1"/>
      <c r="N474" s="1"/>
      <c r="O474" s="2">
        <f t="shared" si="27"/>
        <v>45</v>
      </c>
      <c r="P474" s="26"/>
    </row>
    <row r="475" spans="1:19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>
      <c r="A478" s="133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0">
        <f t="shared" si="27"/>
        <v>0</v>
      </c>
      <c r="P478" s="26"/>
    </row>
    <row r="479" spans="1:19">
      <c r="A479" s="167"/>
      <c r="B479" s="125"/>
      <c r="C479" s="125"/>
      <c r="D479" s="125"/>
      <c r="E479" s="125"/>
      <c r="F479" s="125"/>
      <c r="G479" s="125"/>
      <c r="H479" s="125"/>
      <c r="I479" s="125"/>
      <c r="J479" s="125"/>
      <c r="K479" s="125"/>
      <c r="L479" s="125"/>
      <c r="M479" s="125"/>
      <c r="N479" s="125"/>
      <c r="O479" s="126">
        <f t="shared" si="27"/>
        <v>0</v>
      </c>
      <c r="P479" s="26"/>
    </row>
    <row r="480" spans="1:19">
      <c r="A480" s="167"/>
      <c r="B480" s="127" t="s">
        <v>8</v>
      </c>
      <c r="C480" s="127" t="s">
        <v>12</v>
      </c>
      <c r="D480" s="126">
        <f>SUM(D468:D479)</f>
        <v>250</v>
      </c>
      <c r="E480" s="127" t="s">
        <v>8</v>
      </c>
      <c r="F480" s="127" t="s">
        <v>12</v>
      </c>
      <c r="G480" s="126">
        <f>SUM(G468:G479)</f>
        <v>380</v>
      </c>
      <c r="H480" s="127" t="s">
        <v>8</v>
      </c>
      <c r="I480" s="127" t="s">
        <v>12</v>
      </c>
      <c r="J480" s="126">
        <f>SUM(J468:J479)</f>
        <v>215</v>
      </c>
      <c r="K480" s="127" t="s">
        <v>8</v>
      </c>
      <c r="L480" s="127" t="s">
        <v>12</v>
      </c>
      <c r="M480" s="126">
        <f>SUM(M468:M479)</f>
        <v>235</v>
      </c>
      <c r="N480" s="127" t="s">
        <v>8</v>
      </c>
      <c r="O480" s="126">
        <f>SUM(O468:O479)</f>
        <v>1080</v>
      </c>
      <c r="P480" s="122" t="s">
        <v>11</v>
      </c>
      <c r="Q480" s="32" t="s">
        <v>9</v>
      </c>
      <c r="R480" s="32" t="s">
        <v>10</v>
      </c>
      <c r="S480" s="32" t="s">
        <v>14</v>
      </c>
    </row>
    <row r="481" spans="1:20">
      <c r="A481" s="167"/>
      <c r="B481" s="127" t="s">
        <v>13</v>
      </c>
      <c r="C481" s="127" t="s">
        <v>12</v>
      </c>
      <c r="D481" s="126">
        <f>D480/2</f>
        <v>125</v>
      </c>
      <c r="E481" s="127" t="s">
        <v>13</v>
      </c>
      <c r="F481" s="127" t="s">
        <v>12</v>
      </c>
      <c r="G481" s="126">
        <f>G480/2</f>
        <v>190</v>
      </c>
      <c r="H481" s="127" t="s">
        <v>13</v>
      </c>
      <c r="I481" s="127" t="s">
        <v>12</v>
      </c>
      <c r="J481" s="126">
        <f>J480/2</f>
        <v>107.5</v>
      </c>
      <c r="K481" s="127" t="s">
        <v>13</v>
      </c>
      <c r="L481" s="127" t="s">
        <v>12</v>
      </c>
      <c r="M481" s="126">
        <f>M480/2</f>
        <v>117.5</v>
      </c>
      <c r="N481" s="127" t="s">
        <v>13</v>
      </c>
      <c r="O481" s="126">
        <f>O480/2</f>
        <v>540</v>
      </c>
      <c r="P481" s="123">
        <f>SUM(D470,G468,J468,J469,M468,M471)</f>
        <v>275</v>
      </c>
      <c r="Q481" s="17">
        <f>SUM(D469,D471,G470,G471,G473,G474,J470,J471,J472,M469,M470)</f>
        <v>555</v>
      </c>
      <c r="R481" s="17">
        <f>SUM(D468,G469,G472,M472)</f>
        <v>250</v>
      </c>
      <c r="S481" s="17"/>
      <c r="T481">
        <f>SUM(P481,Q481,R481,S481)</f>
        <v>1080</v>
      </c>
    </row>
    <row r="482" spans="1:20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20" ht="15.75" thickBot="1">
      <c r="A483" s="133">
        <v>29</v>
      </c>
      <c r="B483" s="134" t="s">
        <v>1</v>
      </c>
      <c r="C483" s="135"/>
      <c r="D483" s="136"/>
      <c r="E483" s="137" t="s">
        <v>2</v>
      </c>
      <c r="F483" s="138"/>
      <c r="G483" s="139"/>
      <c r="H483" s="140" t="s">
        <v>3</v>
      </c>
      <c r="I483" s="141"/>
      <c r="J483" s="142"/>
      <c r="K483" s="143" t="s">
        <v>4</v>
      </c>
      <c r="L483" s="144"/>
      <c r="M483" s="145"/>
      <c r="N483" s="146" t="s">
        <v>8</v>
      </c>
      <c r="O483" s="147"/>
      <c r="P483" s="26"/>
    </row>
    <row r="484" spans="1:20" ht="15.75" thickBot="1">
      <c r="A484" s="133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48"/>
      <c r="O484" s="149"/>
      <c r="P484" s="26"/>
    </row>
    <row r="485" spans="1:20" ht="15.75" thickBot="1">
      <c r="A485" s="133"/>
      <c r="B485" s="1" t="s">
        <v>36</v>
      </c>
      <c r="C485" s="1" t="s">
        <v>34</v>
      </c>
      <c r="D485" s="2">
        <v>45</v>
      </c>
      <c r="E485" s="1" t="s">
        <v>33</v>
      </c>
      <c r="F485" s="1" t="s">
        <v>9</v>
      </c>
      <c r="G485" s="2">
        <v>45</v>
      </c>
      <c r="H485" s="1" t="s">
        <v>33</v>
      </c>
      <c r="I485" s="1" t="s">
        <v>9</v>
      </c>
      <c r="J485" s="2">
        <v>45</v>
      </c>
      <c r="K485" s="1" t="s">
        <v>33</v>
      </c>
      <c r="L485" s="1" t="s">
        <v>11</v>
      </c>
      <c r="M485" s="2">
        <v>40</v>
      </c>
      <c r="N485" s="1"/>
      <c r="O485" s="2">
        <f>SUM(D485,G485,J485,M485)</f>
        <v>175</v>
      </c>
      <c r="P485" s="26"/>
    </row>
    <row r="486" spans="1:20" ht="15.75" thickBot="1">
      <c r="A486" s="133"/>
      <c r="B486" s="1" t="s">
        <v>36</v>
      </c>
      <c r="C486" s="1" t="s">
        <v>9</v>
      </c>
      <c r="D486" s="2">
        <v>45</v>
      </c>
      <c r="E486" s="1" t="s">
        <v>299</v>
      </c>
      <c r="F486" s="1" t="s">
        <v>9</v>
      </c>
      <c r="G486" s="2">
        <v>115</v>
      </c>
      <c r="H486" s="1" t="s">
        <v>36</v>
      </c>
      <c r="I486" s="1" t="s">
        <v>38</v>
      </c>
      <c r="J486" s="1">
        <v>40</v>
      </c>
      <c r="K486" s="1" t="s">
        <v>78</v>
      </c>
      <c r="L486" s="1" t="s">
        <v>9</v>
      </c>
      <c r="M486" s="2">
        <v>120</v>
      </c>
      <c r="N486" s="1"/>
      <c r="O486" s="2">
        <f t="shared" ref="O486:O496" si="28">SUM(D486,G486,J486,M486)</f>
        <v>320</v>
      </c>
      <c r="P486" s="26"/>
    </row>
    <row r="487" spans="1:20" ht="15.75" thickBot="1">
      <c r="A487" s="133"/>
      <c r="B487" s="1" t="s">
        <v>36</v>
      </c>
      <c r="C487" s="1" t="s">
        <v>11</v>
      </c>
      <c r="D487" s="1">
        <v>40</v>
      </c>
      <c r="E487" s="1" t="s">
        <v>33</v>
      </c>
      <c r="F487" s="1" t="s">
        <v>10</v>
      </c>
      <c r="G487" s="2">
        <v>45</v>
      </c>
      <c r="H487" s="1" t="s">
        <v>35</v>
      </c>
      <c r="I487" s="1" t="s">
        <v>38</v>
      </c>
      <c r="J487" s="1">
        <v>80</v>
      </c>
      <c r="K487" s="1" t="s">
        <v>33</v>
      </c>
      <c r="L487" s="1" t="s">
        <v>300</v>
      </c>
      <c r="M487" s="1">
        <v>45</v>
      </c>
      <c r="N487" s="1"/>
      <c r="O487" s="2">
        <f t="shared" si="28"/>
        <v>210</v>
      </c>
      <c r="P487" s="26"/>
    </row>
    <row r="488" spans="1:20" ht="15.75" thickBot="1">
      <c r="A488" s="133"/>
      <c r="B488" s="1" t="s">
        <v>73</v>
      </c>
      <c r="C488" s="1" t="s">
        <v>38</v>
      </c>
      <c r="D488" s="1">
        <v>40</v>
      </c>
      <c r="E488" s="1" t="s">
        <v>43</v>
      </c>
      <c r="F488" s="1" t="s">
        <v>10</v>
      </c>
      <c r="G488" s="1">
        <v>80</v>
      </c>
      <c r="H488" s="1" t="s">
        <v>36</v>
      </c>
      <c r="I488" s="1" t="s">
        <v>301</v>
      </c>
      <c r="J488" s="1">
        <v>40</v>
      </c>
      <c r="K488" s="1" t="s">
        <v>33</v>
      </c>
      <c r="L488" s="1" t="s">
        <v>9</v>
      </c>
      <c r="M488" s="1">
        <v>45</v>
      </c>
      <c r="N488" s="1"/>
      <c r="O488" s="2">
        <f t="shared" si="28"/>
        <v>205</v>
      </c>
      <c r="P488" s="26"/>
    </row>
    <row r="489" spans="1:20" ht="15.75" thickBot="1">
      <c r="A489" s="133"/>
      <c r="B489" s="1" t="s">
        <v>41</v>
      </c>
      <c r="C489" s="1" t="s">
        <v>9</v>
      </c>
      <c r="D489" s="1">
        <v>80</v>
      </c>
      <c r="E489" s="1" t="s">
        <v>33</v>
      </c>
      <c r="F489" s="1" t="s">
        <v>9</v>
      </c>
      <c r="G489" s="1">
        <v>45</v>
      </c>
      <c r="H489" s="1" t="s">
        <v>36</v>
      </c>
      <c r="I489" s="1" t="s">
        <v>38</v>
      </c>
      <c r="J489" s="1">
        <v>40</v>
      </c>
      <c r="K489" s="1" t="s">
        <v>43</v>
      </c>
      <c r="L489" s="1" t="s">
        <v>9</v>
      </c>
      <c r="M489" s="1">
        <v>80</v>
      </c>
      <c r="N489" s="1"/>
      <c r="O489" s="2">
        <f t="shared" si="28"/>
        <v>245</v>
      </c>
      <c r="P489" s="26"/>
    </row>
    <row r="490" spans="1:20" ht="15.75" thickBot="1">
      <c r="A490" s="133"/>
      <c r="B490" s="1" t="s">
        <v>41</v>
      </c>
      <c r="C490" s="1" t="s">
        <v>11</v>
      </c>
      <c r="D490" s="1">
        <v>70</v>
      </c>
      <c r="E490" s="1" t="s">
        <v>33</v>
      </c>
      <c r="F490" s="1" t="s">
        <v>9</v>
      </c>
      <c r="G490" s="1">
        <v>45</v>
      </c>
      <c r="H490" s="1" t="s">
        <v>73</v>
      </c>
      <c r="I490" s="1" t="s">
        <v>38</v>
      </c>
      <c r="J490" s="1">
        <v>45</v>
      </c>
      <c r="K490" s="1" t="s">
        <v>36</v>
      </c>
      <c r="L490" s="1" t="s">
        <v>34</v>
      </c>
      <c r="M490" s="1">
        <v>45</v>
      </c>
      <c r="N490" s="1"/>
      <c r="O490" s="2">
        <f t="shared" si="28"/>
        <v>205</v>
      </c>
      <c r="P490" s="26"/>
    </row>
    <row r="491" spans="1:20" ht="15.75" thickBot="1">
      <c r="A491" s="133"/>
      <c r="B491" s="1"/>
      <c r="C491" s="1"/>
      <c r="D491" s="1"/>
      <c r="E491" s="1" t="s">
        <v>33</v>
      </c>
      <c r="F491" s="1" t="s">
        <v>9</v>
      </c>
      <c r="G491" s="1">
        <v>45</v>
      </c>
      <c r="H491" s="1" t="s">
        <v>36</v>
      </c>
      <c r="I491" s="1" t="s">
        <v>37</v>
      </c>
      <c r="J491" s="1">
        <v>45</v>
      </c>
      <c r="K491" s="1" t="s">
        <v>33</v>
      </c>
      <c r="L491" s="1" t="s">
        <v>9</v>
      </c>
      <c r="M491" s="1">
        <v>45</v>
      </c>
      <c r="N491" s="1"/>
      <c r="O491" s="2">
        <f t="shared" si="28"/>
        <v>135</v>
      </c>
      <c r="P491" s="26"/>
    </row>
    <row r="492" spans="1:20" ht="15.75" thickBot="1">
      <c r="A492" s="133"/>
      <c r="B492" s="1"/>
      <c r="C492" s="1"/>
      <c r="D492" s="1"/>
      <c r="E492" s="1"/>
      <c r="F492" s="1"/>
      <c r="G492" s="1"/>
      <c r="H492" s="1" t="s">
        <v>33</v>
      </c>
      <c r="I492" s="1" t="s">
        <v>9</v>
      </c>
      <c r="J492" s="1">
        <v>45</v>
      </c>
      <c r="K492" s="1" t="s">
        <v>43</v>
      </c>
      <c r="L492" s="1" t="s">
        <v>9</v>
      </c>
      <c r="M492" s="1">
        <v>80</v>
      </c>
      <c r="N492" s="1"/>
      <c r="O492" s="2">
        <f t="shared" si="28"/>
        <v>125</v>
      </c>
      <c r="P492" s="26"/>
    </row>
    <row r="493" spans="1:20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 t="s">
        <v>33</v>
      </c>
      <c r="L493" s="1" t="s">
        <v>9</v>
      </c>
      <c r="M493" s="1">
        <v>35</v>
      </c>
      <c r="N493" s="1"/>
      <c r="O493" s="2">
        <f t="shared" si="28"/>
        <v>35</v>
      </c>
      <c r="P493" s="26"/>
    </row>
    <row r="494" spans="1:20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 t="s">
        <v>33</v>
      </c>
      <c r="L494" s="1" t="s">
        <v>9</v>
      </c>
      <c r="M494" s="1">
        <v>45</v>
      </c>
      <c r="N494" s="1"/>
      <c r="O494" s="2">
        <f t="shared" si="28"/>
        <v>45</v>
      </c>
      <c r="P494" s="26"/>
    </row>
    <row r="495" spans="1:20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20" ht="15.75" thickBot="1">
      <c r="A496" s="13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20" ht="15.75" thickBot="1">
      <c r="A497" s="133"/>
      <c r="B497" s="3" t="s">
        <v>8</v>
      </c>
      <c r="C497" s="3" t="s">
        <v>12</v>
      </c>
      <c r="D497" s="2">
        <f>SUM(D485:D496)</f>
        <v>320</v>
      </c>
      <c r="E497" s="3" t="s">
        <v>8</v>
      </c>
      <c r="F497" s="3" t="s">
        <v>12</v>
      </c>
      <c r="G497" s="2">
        <f>SUM(G485:G496)</f>
        <v>420</v>
      </c>
      <c r="H497" s="3" t="s">
        <v>8</v>
      </c>
      <c r="I497" s="3" t="s">
        <v>12</v>
      </c>
      <c r="J497" s="2">
        <f>SUM(J485:J496)</f>
        <v>380</v>
      </c>
      <c r="K497" s="3" t="s">
        <v>8</v>
      </c>
      <c r="L497" s="3" t="s">
        <v>12</v>
      </c>
      <c r="M497" s="2">
        <f>SUM(M485:M496)</f>
        <v>580</v>
      </c>
      <c r="N497" s="3" t="s">
        <v>8</v>
      </c>
      <c r="O497" s="2">
        <f>SUM(O485:O496)</f>
        <v>1700</v>
      </c>
      <c r="P497" s="31" t="s">
        <v>11</v>
      </c>
      <c r="Q497" s="32" t="s">
        <v>9</v>
      </c>
      <c r="R497" s="32" t="s">
        <v>10</v>
      </c>
      <c r="S497" s="32" t="s">
        <v>14</v>
      </c>
    </row>
    <row r="498" spans="1:20">
      <c r="A498" s="133"/>
      <c r="B498" s="9" t="s">
        <v>13</v>
      </c>
      <c r="C498" s="9" t="s">
        <v>12</v>
      </c>
      <c r="D498" s="10">
        <f>D497/2</f>
        <v>160</v>
      </c>
      <c r="E498" s="9" t="s">
        <v>13</v>
      </c>
      <c r="F498" s="9" t="s">
        <v>12</v>
      </c>
      <c r="G498" s="10">
        <f>G497/2</f>
        <v>210</v>
      </c>
      <c r="H498" s="9" t="s">
        <v>13</v>
      </c>
      <c r="I498" s="9" t="s">
        <v>12</v>
      </c>
      <c r="J498" s="10">
        <f>J497/2</f>
        <v>190</v>
      </c>
      <c r="K498" s="9" t="s">
        <v>13</v>
      </c>
      <c r="L498" s="9" t="s">
        <v>12</v>
      </c>
      <c r="M498" s="10">
        <f>M497/2</f>
        <v>290</v>
      </c>
      <c r="N498" s="9" t="s">
        <v>13</v>
      </c>
      <c r="O498" s="10">
        <f>O497/2</f>
        <v>850</v>
      </c>
      <c r="P498" s="30">
        <f>SUM(D487,D488,D490,J486,J487,J489,J490,M485)</f>
        <v>395</v>
      </c>
      <c r="Q498" s="17">
        <f>SUM(D486,D489,G485,G486,G489,G490,J485,J491,J492,M486,M487,M488,M489,M491,M492,M493,M494)</f>
        <v>1005</v>
      </c>
      <c r="R498" s="17">
        <f>SUM(D485,G487,G488,M490)</f>
        <v>215</v>
      </c>
      <c r="S498" s="17">
        <f>SUM(J488)</f>
        <v>40</v>
      </c>
      <c r="T498">
        <f>SUM(P498,Q498,R498,S498)</f>
        <v>1655</v>
      </c>
    </row>
    <row r="499" spans="1:20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20" ht="15.75" thickBot="1">
      <c r="A500" s="133">
        <v>30</v>
      </c>
      <c r="B500" s="134" t="s">
        <v>1</v>
      </c>
      <c r="C500" s="135"/>
      <c r="D500" s="136"/>
      <c r="E500" s="137" t="s">
        <v>2</v>
      </c>
      <c r="F500" s="138"/>
      <c r="G500" s="139"/>
      <c r="H500" s="140" t="s">
        <v>3</v>
      </c>
      <c r="I500" s="141"/>
      <c r="J500" s="142"/>
      <c r="K500" s="143" t="s">
        <v>4</v>
      </c>
      <c r="L500" s="144"/>
      <c r="M500" s="145"/>
      <c r="N500" s="146" t="s">
        <v>8</v>
      </c>
      <c r="O500" s="147"/>
      <c r="P500" s="26"/>
    </row>
    <row r="501" spans="1:20" ht="15.75" thickBot="1">
      <c r="A501" s="133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48"/>
      <c r="O501" s="149"/>
      <c r="P501" s="26"/>
    </row>
    <row r="502" spans="1:20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20" ht="15.75" thickBot="1">
      <c r="A503" s="133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20" ht="15.75" thickBot="1">
      <c r="A504" s="133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3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33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1" t="s">
        <v>11</v>
      </c>
      <c r="Q514" s="32" t="s">
        <v>9</v>
      </c>
      <c r="R514" s="32" t="s">
        <v>10</v>
      </c>
      <c r="S514" s="32" t="s">
        <v>14</v>
      </c>
    </row>
    <row r="515" spans="1:19">
      <c r="A515" s="133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0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33">
        <v>31</v>
      </c>
      <c r="B517" s="134" t="s">
        <v>1</v>
      </c>
      <c r="C517" s="135"/>
      <c r="D517" s="136"/>
      <c r="E517" s="137" t="s">
        <v>2</v>
      </c>
      <c r="F517" s="138"/>
      <c r="G517" s="139"/>
      <c r="H517" s="140" t="s">
        <v>3</v>
      </c>
      <c r="I517" s="141"/>
      <c r="J517" s="142"/>
      <c r="K517" s="143" t="s">
        <v>4</v>
      </c>
      <c r="L517" s="144"/>
      <c r="M517" s="145"/>
      <c r="N517" s="146" t="s">
        <v>8</v>
      </c>
      <c r="O517" s="147"/>
      <c r="P517" s="26"/>
    </row>
    <row r="518" spans="1:19" ht="15.75" thickBot="1">
      <c r="A518" s="133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48"/>
      <c r="O518" s="149"/>
      <c r="P518" s="26"/>
    </row>
    <row r="519" spans="1:19" ht="15.75" thickBot="1">
      <c r="A519" s="133"/>
      <c r="B519" s="1"/>
      <c r="C519" s="1"/>
      <c r="D519" s="2"/>
      <c r="E519" s="1" t="s">
        <v>59</v>
      </c>
      <c r="F519" s="1" t="s">
        <v>10</v>
      </c>
      <c r="G519" s="2">
        <v>220</v>
      </c>
      <c r="H519" s="1" t="s">
        <v>33</v>
      </c>
      <c r="I519" s="1" t="s">
        <v>14</v>
      </c>
      <c r="J519" s="2">
        <v>40</v>
      </c>
      <c r="K519" s="1" t="s">
        <v>33</v>
      </c>
      <c r="L519" s="1" t="s">
        <v>9</v>
      </c>
      <c r="M519" s="2">
        <v>45</v>
      </c>
      <c r="N519" s="1"/>
      <c r="O519" s="2">
        <f>SUM(D519,G519,J519,M519)</f>
        <v>305</v>
      </c>
      <c r="P519" s="26"/>
    </row>
    <row r="520" spans="1:19" ht="15.75" thickBot="1">
      <c r="A520" s="133"/>
      <c r="B520" s="1"/>
      <c r="C520" s="1"/>
      <c r="D520" s="2"/>
      <c r="E520" s="1" t="s">
        <v>43</v>
      </c>
      <c r="F520" s="1" t="s">
        <v>9</v>
      </c>
      <c r="G520" s="2">
        <v>80</v>
      </c>
      <c r="H520" s="1"/>
      <c r="I520" s="1"/>
      <c r="J520" s="1"/>
      <c r="K520" s="1" t="s">
        <v>36</v>
      </c>
      <c r="L520" s="1" t="s">
        <v>38</v>
      </c>
      <c r="M520" s="2">
        <v>40</v>
      </c>
      <c r="N520" s="1"/>
      <c r="O520" s="2">
        <f t="shared" ref="O520:O530" si="30">SUM(D520,G520,J520,M520)</f>
        <v>120</v>
      </c>
      <c r="P520" s="26"/>
    </row>
    <row r="521" spans="1:19" ht="15.75" thickBot="1">
      <c r="A521" s="133"/>
      <c r="B521" s="1"/>
      <c r="C521" s="1"/>
      <c r="D521" s="1"/>
      <c r="E521" s="1" t="s">
        <v>33</v>
      </c>
      <c r="F521" s="1" t="s">
        <v>10</v>
      </c>
      <c r="G521" s="2">
        <v>45</v>
      </c>
      <c r="H521" s="1"/>
      <c r="I521" s="1"/>
      <c r="J521" s="1"/>
      <c r="K521" s="1" t="s">
        <v>33</v>
      </c>
      <c r="L521" s="1" t="s">
        <v>10</v>
      </c>
      <c r="M521" s="1">
        <v>45</v>
      </c>
      <c r="N521" s="1"/>
      <c r="O521" s="2">
        <f t="shared" si="30"/>
        <v>90</v>
      </c>
      <c r="P521" s="26"/>
    </row>
    <row r="522" spans="1:19" ht="15.75" thickBot="1">
      <c r="A522" s="133"/>
      <c r="B522" s="1"/>
      <c r="C522" s="1"/>
      <c r="D522" s="1"/>
      <c r="E522" s="1" t="s">
        <v>33</v>
      </c>
      <c r="F522" s="1" t="s">
        <v>9</v>
      </c>
      <c r="G522" s="1">
        <v>45</v>
      </c>
      <c r="H522" s="1"/>
      <c r="I522" s="1"/>
      <c r="J522" s="1"/>
      <c r="K522" s="1" t="s">
        <v>33</v>
      </c>
      <c r="L522" s="1" t="s">
        <v>38</v>
      </c>
      <c r="M522" s="1">
        <v>40</v>
      </c>
      <c r="N522" s="1"/>
      <c r="O522" s="2">
        <f t="shared" si="30"/>
        <v>85</v>
      </c>
      <c r="P522" s="26"/>
    </row>
    <row r="523" spans="1:19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 t="s">
        <v>33</v>
      </c>
      <c r="L523" s="1" t="s">
        <v>38</v>
      </c>
      <c r="M523" s="1">
        <v>40</v>
      </c>
      <c r="N523" s="1"/>
      <c r="O523" s="2">
        <f t="shared" si="30"/>
        <v>40</v>
      </c>
      <c r="P523" s="26"/>
    </row>
    <row r="524" spans="1:19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 t="s">
        <v>33</v>
      </c>
      <c r="L524" s="1" t="s">
        <v>38</v>
      </c>
      <c r="M524" s="1">
        <v>40</v>
      </c>
      <c r="N524" s="1"/>
      <c r="O524" s="2">
        <f t="shared" si="30"/>
        <v>40</v>
      </c>
      <c r="P524" s="26"/>
    </row>
    <row r="525" spans="1:19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 t="s">
        <v>33</v>
      </c>
      <c r="L525" s="1" t="s">
        <v>38</v>
      </c>
      <c r="M525" s="1">
        <v>60</v>
      </c>
      <c r="N525" s="1"/>
      <c r="O525" s="2">
        <f t="shared" si="30"/>
        <v>60</v>
      </c>
      <c r="P525" s="26"/>
    </row>
    <row r="526" spans="1:19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20" ht="15.75" thickBot="1">
      <c r="A531" s="133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390</v>
      </c>
      <c r="H531" s="3" t="s">
        <v>8</v>
      </c>
      <c r="I531" s="3" t="s">
        <v>12</v>
      </c>
      <c r="J531" s="2">
        <f>SUM(J519:J530)</f>
        <v>40</v>
      </c>
      <c r="K531" s="3" t="s">
        <v>8</v>
      </c>
      <c r="L531" s="3" t="s">
        <v>12</v>
      </c>
      <c r="M531" s="2">
        <f>SUM(M519:M530)</f>
        <v>310</v>
      </c>
      <c r="N531" s="3" t="s">
        <v>8</v>
      </c>
      <c r="O531" s="2">
        <f>SUM(O519:O530)</f>
        <v>740</v>
      </c>
      <c r="P531" s="31" t="s">
        <v>11</v>
      </c>
      <c r="Q531" s="32" t="s">
        <v>9</v>
      </c>
      <c r="R531" s="32" t="s">
        <v>10</v>
      </c>
      <c r="S531" s="32" t="s">
        <v>14</v>
      </c>
    </row>
    <row r="532" spans="1:20">
      <c r="A532" s="133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195</v>
      </c>
      <c r="H532" s="9" t="s">
        <v>13</v>
      </c>
      <c r="I532" s="9" t="s">
        <v>12</v>
      </c>
      <c r="J532" s="10">
        <f>J531/2</f>
        <v>20</v>
      </c>
      <c r="K532" s="9" t="s">
        <v>13</v>
      </c>
      <c r="L532" s="9" t="s">
        <v>12</v>
      </c>
      <c r="M532" s="10">
        <f>M531/2</f>
        <v>155</v>
      </c>
      <c r="N532" s="9" t="s">
        <v>13</v>
      </c>
      <c r="O532" s="10">
        <f>O531/2</f>
        <v>370</v>
      </c>
      <c r="P532" s="30">
        <f>SUM(M520,M522,M523,M524,M525)</f>
        <v>220</v>
      </c>
      <c r="Q532" s="17">
        <f>SUM(G520,G522,M519,)</f>
        <v>170</v>
      </c>
      <c r="R532" s="17">
        <f>SUM(G519,G521,M521)</f>
        <v>310</v>
      </c>
      <c r="S532" s="17">
        <f>SUM(J519)</f>
        <v>40</v>
      </c>
      <c r="T532">
        <f>SUM(P532,Q532,R532,S532)</f>
        <v>740</v>
      </c>
    </row>
    <row r="533" spans="1:20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20" ht="16.5" thickTop="1" thickBot="1">
      <c r="A534" s="150"/>
      <c r="B534" s="152" t="s">
        <v>1</v>
      </c>
      <c r="C534" s="153"/>
      <c r="D534" s="154"/>
      <c r="E534" s="155" t="s">
        <v>2</v>
      </c>
      <c r="F534" s="156"/>
      <c r="G534" s="157"/>
      <c r="H534" s="158" t="s">
        <v>3</v>
      </c>
      <c r="I534" s="159"/>
      <c r="J534" s="160"/>
      <c r="K534" s="161" t="s">
        <v>4</v>
      </c>
      <c r="L534" s="162"/>
      <c r="M534" s="163"/>
      <c r="N534" s="5"/>
      <c r="O534" s="5"/>
      <c r="P534" s="26"/>
    </row>
    <row r="535" spans="1:20" ht="16.5" thickTop="1" thickBot="1">
      <c r="A535" s="151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5"/>
      <c r="P535" s="26"/>
    </row>
    <row r="536" spans="1:20" ht="16.5" thickTop="1" thickBot="1">
      <c r="A536" s="151"/>
      <c r="B536" s="6" t="s">
        <v>8</v>
      </c>
      <c r="C536" s="6" t="s">
        <v>12</v>
      </c>
      <c r="D536" s="27">
        <f>SUM(D15,D32,D49,D66,D83,D100,D117,D134,D153,D171,D188,D205,D225,D242,D259)</f>
        <v>2575</v>
      </c>
      <c r="E536" s="6" t="s">
        <v>8</v>
      </c>
      <c r="F536" s="6" t="s">
        <v>12</v>
      </c>
      <c r="G536" s="27">
        <f>SUM(G15,G32,G49,G66,G83,G100,G117,G134,G153,G171,G188,G205,G225,G242,G259)</f>
        <v>2715</v>
      </c>
      <c r="H536" s="6" t="s">
        <v>8</v>
      </c>
      <c r="I536" s="6" t="s">
        <v>12</v>
      </c>
      <c r="J536" s="27">
        <f>SUM(J15,J32,J49,J66,J83,J100,J117,J134,J153,J171,J188,J205,J225,J242,J259)</f>
        <v>3205</v>
      </c>
      <c r="K536" s="6" t="s">
        <v>8</v>
      </c>
      <c r="L536" s="6" t="s">
        <v>12</v>
      </c>
      <c r="M536" s="27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1" t="s">
        <v>11</v>
      </c>
      <c r="Q536" s="32" t="s">
        <v>9</v>
      </c>
      <c r="R536" s="32" t="s">
        <v>10</v>
      </c>
      <c r="S536" s="32" t="s">
        <v>14</v>
      </c>
    </row>
    <row r="537" spans="1:20" ht="16.5" thickTop="1" thickBot="1">
      <c r="A537" s="151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0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20" ht="16.5" thickTop="1" thickBot="1">
      <c r="A538" s="151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5"/>
      <c r="P538" s="26"/>
    </row>
    <row r="539" spans="1:20" ht="16.5" thickTop="1" thickBot="1">
      <c r="A539" s="151"/>
      <c r="B539" s="6" t="s">
        <v>8</v>
      </c>
      <c r="C539" s="6" t="s">
        <v>12</v>
      </c>
      <c r="D539" s="27">
        <f>SUM(D276,D293,D310,D327,D344,D361,D378,D395,D412,D429,D446,D463,D480,D497,D514,D531)</f>
        <v>1615</v>
      </c>
      <c r="E539" s="6" t="s">
        <v>8</v>
      </c>
      <c r="F539" s="6" t="s">
        <v>12</v>
      </c>
      <c r="G539" s="27">
        <f>SUM(G276,G293,G310,G327,G344,G361,G378,G395,G412,G429,G446,G463,G480,G497,G514,G531)</f>
        <v>2805</v>
      </c>
      <c r="H539" s="6" t="s">
        <v>8</v>
      </c>
      <c r="I539" s="6" t="s">
        <v>12</v>
      </c>
      <c r="J539" s="27">
        <f>SUM(J276,J293,J310,J327,J344,J361,J378,J395,J412,J429,J446,J463,J480,J497,J514,J531)</f>
        <v>2240</v>
      </c>
      <c r="K539" s="6" t="s">
        <v>8</v>
      </c>
      <c r="L539" s="6" t="s">
        <v>12</v>
      </c>
      <c r="M539" s="27">
        <f>SUM(M276,M293,M310,M327,M344,M361,M378,M395,M412,M429,M446,M463,M480,M497,M514,M531)</f>
        <v>2885</v>
      </c>
      <c r="N539" s="6" t="s">
        <v>8</v>
      </c>
      <c r="O539" s="7">
        <f>SUM(D539,G539,J539,M539)</f>
        <v>9545</v>
      </c>
      <c r="P539" s="31" t="s">
        <v>11</v>
      </c>
      <c r="Q539" s="32" t="s">
        <v>9</v>
      </c>
      <c r="R539" s="32" t="s">
        <v>10</v>
      </c>
      <c r="S539" s="32" t="s">
        <v>14</v>
      </c>
    </row>
    <row r="540" spans="1:20" ht="16.5" thickTop="1" thickBot="1">
      <c r="A540" s="151"/>
      <c r="B540" s="6" t="s">
        <v>13</v>
      </c>
      <c r="C540" s="6" t="s">
        <v>12</v>
      </c>
      <c r="D540" s="7">
        <f>D539/2</f>
        <v>807.5</v>
      </c>
      <c r="E540" s="6" t="s">
        <v>13</v>
      </c>
      <c r="F540" s="6" t="s">
        <v>12</v>
      </c>
      <c r="G540" s="7">
        <f>G539/2</f>
        <v>1402.5</v>
      </c>
      <c r="H540" s="6" t="s">
        <v>13</v>
      </c>
      <c r="I540" s="6" t="s">
        <v>12</v>
      </c>
      <c r="J540" s="7">
        <f>J539/2</f>
        <v>1120</v>
      </c>
      <c r="K540" s="6" t="s">
        <v>13</v>
      </c>
      <c r="L540" s="6" t="s">
        <v>12</v>
      </c>
      <c r="M540" s="7">
        <f>M539/2</f>
        <v>1442.5</v>
      </c>
      <c r="N540" s="6" t="s">
        <v>13</v>
      </c>
      <c r="O540" s="7">
        <f>SUM(D540,G540,J540,M540,)</f>
        <v>4772.5</v>
      </c>
      <c r="P540" s="30">
        <f>SUM(P277,P294,P311,P328,P345,P362,P379,P396,P413,P430,P447,P464,P481,P498,P515,P532)</f>
        <v>2975</v>
      </c>
      <c r="Q540" s="17">
        <f>SUM(Q277,Q294,Q311,Q328,Q345,Q362,Q379,Q396,Q413,Q430,Q447,Q464,Q481,Q498,Q515,Q532)</f>
        <v>4255</v>
      </c>
      <c r="R540" s="17">
        <f>SUM(R277,R294,R311,R328,R345,R362,R379,R396,R413,R430,R447,R464,R481,R498,R515,R532)</f>
        <v>2130</v>
      </c>
      <c r="S540" s="17">
        <f>SUM(S277,S294,S311,S328,S345,S362,S379,S396,S413,S430,S447,S464,S481,S498,S515,S532)</f>
        <v>140</v>
      </c>
    </row>
    <row r="541" spans="1:20" ht="16.5" thickTop="1" thickBot="1">
      <c r="A541" s="151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26"/>
    </row>
    <row r="542" spans="1:20" ht="15.75" thickBot="1">
      <c r="A542" s="151"/>
      <c r="B542" s="6" t="s">
        <v>8</v>
      </c>
      <c r="C542" s="6" t="s">
        <v>12</v>
      </c>
      <c r="D542" s="27">
        <f>SUM(D536,D539)</f>
        <v>4190</v>
      </c>
      <c r="E542" s="6" t="s">
        <v>8</v>
      </c>
      <c r="F542" s="6" t="s">
        <v>12</v>
      </c>
      <c r="G542" s="27">
        <f>SUM(G536,G539)</f>
        <v>5520</v>
      </c>
      <c r="H542" s="6" t="s">
        <v>8</v>
      </c>
      <c r="I542" s="6" t="s">
        <v>12</v>
      </c>
      <c r="J542" s="27">
        <f>SUM(J536,J539)</f>
        <v>5445</v>
      </c>
      <c r="K542" s="6" t="s">
        <v>8</v>
      </c>
      <c r="L542" s="6" t="s">
        <v>12</v>
      </c>
      <c r="M542" s="27">
        <f>SUM(M536,M539)</f>
        <v>5245</v>
      </c>
      <c r="N542" s="6" t="s">
        <v>8</v>
      </c>
      <c r="O542" s="7">
        <f>SUM(O536,O539)</f>
        <v>20400</v>
      </c>
      <c r="P542" s="31" t="s">
        <v>11</v>
      </c>
      <c r="Q542" s="32" t="s">
        <v>9</v>
      </c>
      <c r="R542" s="32" t="s">
        <v>10</v>
      </c>
      <c r="S542" s="32" t="s">
        <v>14</v>
      </c>
    </row>
    <row r="543" spans="1:20" ht="16.5" thickTop="1" thickBot="1">
      <c r="A543" s="151"/>
      <c r="B543" s="6" t="s">
        <v>13</v>
      </c>
      <c r="C543" s="6" t="s">
        <v>12</v>
      </c>
      <c r="D543" s="7">
        <f>D542/2</f>
        <v>2095</v>
      </c>
      <c r="E543" s="6" t="s">
        <v>13</v>
      </c>
      <c r="F543" s="6" t="s">
        <v>12</v>
      </c>
      <c r="G543" s="7">
        <f>G542/2</f>
        <v>2760</v>
      </c>
      <c r="H543" s="6" t="s">
        <v>13</v>
      </c>
      <c r="I543" s="6" t="s">
        <v>12</v>
      </c>
      <c r="J543" s="7">
        <f>J542/2</f>
        <v>2722.5</v>
      </c>
      <c r="K543" s="6" t="s">
        <v>13</v>
      </c>
      <c r="L543" s="6" t="s">
        <v>12</v>
      </c>
      <c r="M543" s="7">
        <f>M542/2</f>
        <v>2622.5</v>
      </c>
      <c r="N543" s="6" t="s">
        <v>13</v>
      </c>
      <c r="O543" s="7">
        <f>SUM(O537,O540)</f>
        <v>10200</v>
      </c>
      <c r="P543" s="30">
        <f>SUM(P537,P540)</f>
        <v>5935</v>
      </c>
      <c r="Q543" s="17">
        <f>SUM(Q537,Q540)</f>
        <v>8850</v>
      </c>
      <c r="R543" s="17">
        <f>SUM(R537,R540)</f>
        <v>4720</v>
      </c>
      <c r="S543" s="17">
        <f>SUM(S537,S540)</f>
        <v>420</v>
      </c>
    </row>
    <row r="544" spans="1:20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431" zoomScale="80" zoomScaleNormal="80" workbookViewId="0">
      <selection activeCell="M441" sqref="M441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 t="s">
        <v>33</v>
      </c>
      <c r="C3" s="1" t="s">
        <v>9</v>
      </c>
      <c r="D3" s="2">
        <v>45</v>
      </c>
      <c r="E3" s="1" t="s">
        <v>33</v>
      </c>
      <c r="F3" s="1" t="s">
        <v>10</v>
      </c>
      <c r="G3" s="2">
        <v>45</v>
      </c>
      <c r="H3" s="1"/>
      <c r="I3" s="1"/>
      <c r="J3" s="2"/>
      <c r="K3" s="1" t="s">
        <v>33</v>
      </c>
      <c r="L3" s="1" t="s">
        <v>9</v>
      </c>
      <c r="M3" s="2">
        <v>45</v>
      </c>
      <c r="N3" s="1"/>
      <c r="O3" s="2">
        <f>SUM(D3,G3,J3,M3)</f>
        <v>135</v>
      </c>
      <c r="P3" s="26"/>
    </row>
    <row r="4" spans="1:20" ht="15.75" thickBot="1">
      <c r="A4" s="133"/>
      <c r="B4" s="1" t="s">
        <v>33</v>
      </c>
      <c r="C4" s="1" t="s">
        <v>10</v>
      </c>
      <c r="D4" s="2">
        <v>45</v>
      </c>
      <c r="E4" s="1" t="s">
        <v>33</v>
      </c>
      <c r="F4" s="1" t="s">
        <v>11</v>
      </c>
      <c r="G4" s="2">
        <v>40</v>
      </c>
      <c r="H4" s="1"/>
      <c r="I4" s="1"/>
      <c r="J4" s="1"/>
      <c r="K4" s="1" t="s">
        <v>43</v>
      </c>
      <c r="L4" s="1" t="s">
        <v>11</v>
      </c>
      <c r="M4" s="2">
        <v>80</v>
      </c>
      <c r="N4" s="1"/>
      <c r="O4" s="2">
        <f t="shared" ref="O4:O14" si="0">SUM(D4,G4,J4,M4)</f>
        <v>165</v>
      </c>
      <c r="P4" s="26"/>
    </row>
    <row r="5" spans="1:20" ht="15.75" thickBot="1">
      <c r="A5" s="133"/>
      <c r="B5" s="1" t="s">
        <v>33</v>
      </c>
      <c r="C5" s="1" t="s">
        <v>9</v>
      </c>
      <c r="D5" s="1">
        <v>45</v>
      </c>
      <c r="E5" s="1"/>
      <c r="F5" s="1"/>
      <c r="G5" s="2"/>
      <c r="H5" s="1"/>
      <c r="I5" s="1"/>
      <c r="J5" s="1"/>
      <c r="K5" s="1" t="s">
        <v>33</v>
      </c>
      <c r="L5" s="1" t="s">
        <v>10</v>
      </c>
      <c r="M5" s="1">
        <v>45</v>
      </c>
      <c r="N5" s="1"/>
      <c r="O5" s="2">
        <f t="shared" si="0"/>
        <v>90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 t="s">
        <v>33</v>
      </c>
      <c r="L6" s="1" t="s">
        <v>11</v>
      </c>
      <c r="M6" s="1">
        <v>40</v>
      </c>
      <c r="N6" s="1"/>
      <c r="O6" s="2">
        <f t="shared" si="0"/>
        <v>40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 t="s">
        <v>33</v>
      </c>
      <c r="L7" s="1" t="s">
        <v>9</v>
      </c>
      <c r="M7" s="1">
        <v>35</v>
      </c>
      <c r="N7" s="1"/>
      <c r="O7" s="2">
        <f t="shared" si="0"/>
        <v>35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 t="s">
        <v>43</v>
      </c>
      <c r="L8" s="1" t="s">
        <v>10</v>
      </c>
      <c r="M8" s="1">
        <v>80</v>
      </c>
      <c r="N8" s="1"/>
      <c r="O8" s="2">
        <f t="shared" si="0"/>
        <v>80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 t="s">
        <v>33</v>
      </c>
      <c r="L9" s="1" t="s">
        <v>9</v>
      </c>
      <c r="M9" s="1">
        <v>45</v>
      </c>
      <c r="N9" s="1"/>
      <c r="O9" s="2">
        <f t="shared" si="0"/>
        <v>45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135</v>
      </c>
      <c r="E15" s="3" t="s">
        <v>8</v>
      </c>
      <c r="F15" s="3" t="s">
        <v>12</v>
      </c>
      <c r="G15" s="2">
        <f>SUM(G3:G14)</f>
        <v>85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370</v>
      </c>
      <c r="N15" s="3" t="s">
        <v>8</v>
      </c>
      <c r="O15" s="28">
        <f>SUM(O3:O14)</f>
        <v>590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67.5</v>
      </c>
      <c r="E16" s="9" t="s">
        <v>13</v>
      </c>
      <c r="F16" s="9" t="s">
        <v>12</v>
      </c>
      <c r="G16" s="10">
        <f>G15/2</f>
        <v>42.5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185</v>
      </c>
      <c r="N16" s="9" t="s">
        <v>13</v>
      </c>
      <c r="O16" s="29">
        <f>O15/2</f>
        <v>295</v>
      </c>
      <c r="P16" s="30">
        <f>SUM(G4,M4,M6,)</f>
        <v>160</v>
      </c>
      <c r="Q16" s="17">
        <f>SUM(D3,D5,M3,M7,M9)</f>
        <v>215</v>
      </c>
      <c r="R16" s="17">
        <f>SUM(D4,G3,M5,M8)</f>
        <v>215</v>
      </c>
      <c r="S16" s="17"/>
      <c r="T16">
        <f>SUM(P16,Q16,R16,S16)</f>
        <v>590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 t="s">
        <v>33</v>
      </c>
      <c r="C20" s="1" t="s">
        <v>9</v>
      </c>
      <c r="D20" s="2">
        <v>45</v>
      </c>
      <c r="E20" s="1"/>
      <c r="F20" s="1"/>
      <c r="G20" s="2"/>
      <c r="H20" s="1" t="s">
        <v>36</v>
      </c>
      <c r="I20" s="1" t="s">
        <v>34</v>
      </c>
      <c r="J20" s="2">
        <v>35</v>
      </c>
      <c r="K20" s="1"/>
      <c r="L20" s="1"/>
      <c r="M20" s="2"/>
      <c r="N20" s="1"/>
      <c r="O20" s="2">
        <f>SUM(D20,G20,J20,M20)</f>
        <v>80</v>
      </c>
      <c r="P20" s="26"/>
    </row>
    <row r="21" spans="1:19" ht="15.75" thickBot="1">
      <c r="A21" s="133"/>
      <c r="B21" s="1" t="s">
        <v>33</v>
      </c>
      <c r="C21" s="1" t="s">
        <v>9</v>
      </c>
      <c r="D21" s="2">
        <v>45</v>
      </c>
      <c r="E21" s="1"/>
      <c r="F21" s="1"/>
      <c r="G21" s="2"/>
      <c r="H21" s="1" t="s">
        <v>36</v>
      </c>
      <c r="I21" s="1" t="s">
        <v>34</v>
      </c>
      <c r="J21" s="1">
        <v>40</v>
      </c>
      <c r="K21" s="1"/>
      <c r="L21" s="1"/>
      <c r="M21" s="2"/>
      <c r="N21" s="1"/>
      <c r="O21" s="2">
        <f t="shared" ref="O21:O31" si="1">SUM(D21,G21,J21,M21)</f>
        <v>85</v>
      </c>
      <c r="P21" s="26"/>
    </row>
    <row r="22" spans="1:19" ht="15.75" thickBot="1">
      <c r="A22" s="133"/>
      <c r="B22" s="1" t="s">
        <v>51</v>
      </c>
      <c r="C22" s="1" t="s">
        <v>11</v>
      </c>
      <c r="D22" s="1">
        <v>70</v>
      </c>
      <c r="E22" s="1"/>
      <c r="F22" s="1"/>
      <c r="G22" s="2"/>
      <c r="H22" s="1" t="s">
        <v>36</v>
      </c>
      <c r="I22" s="1" t="s">
        <v>34</v>
      </c>
      <c r="J22" s="1">
        <v>40</v>
      </c>
      <c r="K22" s="1"/>
      <c r="L22" s="1"/>
      <c r="M22" s="1"/>
      <c r="N22" s="1"/>
      <c r="O22" s="2">
        <f t="shared" si="1"/>
        <v>110</v>
      </c>
      <c r="P22" s="26"/>
    </row>
    <row r="23" spans="1:19" ht="15.75" thickBot="1">
      <c r="A23" s="133"/>
      <c r="B23" s="1" t="s">
        <v>33</v>
      </c>
      <c r="C23" s="1" t="s">
        <v>14</v>
      </c>
      <c r="D23" s="1">
        <v>35</v>
      </c>
      <c r="E23" s="1"/>
      <c r="F23" s="1"/>
      <c r="G23" s="1"/>
      <c r="H23" s="1" t="s">
        <v>36</v>
      </c>
      <c r="I23" s="1" t="s">
        <v>34</v>
      </c>
      <c r="J23" s="1">
        <v>45</v>
      </c>
      <c r="K23" s="1"/>
      <c r="L23" s="1"/>
      <c r="M23" s="1"/>
      <c r="N23" s="1"/>
      <c r="O23" s="2">
        <f t="shared" si="1"/>
        <v>80</v>
      </c>
      <c r="P23" s="26"/>
    </row>
    <row r="24" spans="1:19" ht="15.75" thickBot="1">
      <c r="A24" s="133"/>
      <c r="B24" s="1" t="s">
        <v>33</v>
      </c>
      <c r="C24" s="1" t="s">
        <v>9</v>
      </c>
      <c r="D24" s="1">
        <v>45</v>
      </c>
      <c r="E24" s="1"/>
      <c r="F24" s="1"/>
      <c r="G24" s="1"/>
      <c r="H24" s="1" t="s">
        <v>36</v>
      </c>
      <c r="I24" s="1" t="s">
        <v>84</v>
      </c>
      <c r="J24" s="1">
        <v>40</v>
      </c>
      <c r="K24" s="1"/>
      <c r="L24" s="1"/>
      <c r="M24" s="1"/>
      <c r="N24" s="1"/>
      <c r="O24" s="2">
        <f t="shared" si="1"/>
        <v>85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 t="s">
        <v>302</v>
      </c>
      <c r="I25" s="1" t="s">
        <v>34</v>
      </c>
      <c r="J25" s="1">
        <v>20</v>
      </c>
      <c r="K25" s="1"/>
      <c r="L25" s="1"/>
      <c r="M25" s="1"/>
      <c r="N25" s="1"/>
      <c r="O25" s="2">
        <f t="shared" si="1"/>
        <v>20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 t="s">
        <v>36</v>
      </c>
      <c r="I26" s="1" t="s">
        <v>11</v>
      </c>
      <c r="J26" s="1">
        <v>40</v>
      </c>
      <c r="K26" s="1"/>
      <c r="L26" s="1"/>
      <c r="M26" s="1"/>
      <c r="N26" s="1"/>
      <c r="O26" s="2">
        <f t="shared" si="1"/>
        <v>40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 t="s">
        <v>36</v>
      </c>
      <c r="I27" s="1" t="s">
        <v>84</v>
      </c>
      <c r="J27" s="1">
        <v>35</v>
      </c>
      <c r="K27" s="1"/>
      <c r="L27" s="1"/>
      <c r="M27" s="1"/>
      <c r="N27" s="1"/>
      <c r="O27" s="2">
        <f t="shared" si="1"/>
        <v>35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240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295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535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120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147.5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267.5</v>
      </c>
      <c r="P33" s="30">
        <f>SUM(D22,J26)</f>
        <v>110</v>
      </c>
      <c r="Q33" s="17">
        <f>SUM(D20,D21,D24,)</f>
        <v>135</v>
      </c>
      <c r="R33" s="17">
        <f>SUM(J20,J21,J22,J23,J25,)</f>
        <v>180</v>
      </c>
      <c r="S33" s="17">
        <f>SUM(D23,J24,J27)</f>
        <v>110</v>
      </c>
      <c r="T33">
        <f>SUM(P33,Q33,R33,S33)</f>
        <v>535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33</v>
      </c>
      <c r="C37" s="1" t="s">
        <v>9</v>
      </c>
      <c r="D37" s="2">
        <v>35</v>
      </c>
      <c r="E37" s="1" t="s">
        <v>36</v>
      </c>
      <c r="F37" s="1" t="s">
        <v>34</v>
      </c>
      <c r="G37" s="2">
        <v>45</v>
      </c>
      <c r="H37" s="1" t="s">
        <v>36</v>
      </c>
      <c r="I37" s="1" t="s">
        <v>37</v>
      </c>
      <c r="J37" s="2">
        <v>45</v>
      </c>
      <c r="K37" s="1" t="s">
        <v>33</v>
      </c>
      <c r="L37" s="1" t="s">
        <v>9</v>
      </c>
      <c r="M37" s="2">
        <v>45</v>
      </c>
      <c r="N37" s="1"/>
      <c r="O37" s="2">
        <f>SUM(D37,G37,J37,M37)</f>
        <v>170</v>
      </c>
      <c r="P37" s="26"/>
    </row>
    <row r="38" spans="1:20" ht="15.75" thickBot="1">
      <c r="A38" s="133"/>
      <c r="B38" s="1" t="s">
        <v>36</v>
      </c>
      <c r="C38" s="1" t="s">
        <v>37</v>
      </c>
      <c r="D38" s="2">
        <v>45</v>
      </c>
      <c r="E38" s="1" t="s">
        <v>35</v>
      </c>
      <c r="F38" s="1" t="s">
        <v>34</v>
      </c>
      <c r="G38" s="2">
        <v>80</v>
      </c>
      <c r="H38" s="1" t="s">
        <v>36</v>
      </c>
      <c r="I38" s="1" t="s">
        <v>38</v>
      </c>
      <c r="J38" s="1">
        <v>35</v>
      </c>
      <c r="K38" s="1" t="s">
        <v>33</v>
      </c>
      <c r="L38" s="1" t="s">
        <v>9</v>
      </c>
      <c r="M38" s="2">
        <v>45</v>
      </c>
      <c r="N38" s="1"/>
      <c r="O38" s="2">
        <f t="shared" ref="O38:O48" si="2">SUM(D38,G38,J38,M38)</f>
        <v>205</v>
      </c>
      <c r="P38" s="26"/>
    </row>
    <row r="39" spans="1:20" ht="15.75" thickBot="1">
      <c r="A39" s="133"/>
      <c r="B39" s="1" t="s">
        <v>36</v>
      </c>
      <c r="C39" s="1" t="s">
        <v>38</v>
      </c>
      <c r="D39" s="1">
        <v>35</v>
      </c>
      <c r="E39" s="1" t="s">
        <v>33</v>
      </c>
      <c r="F39" s="1" t="s">
        <v>9</v>
      </c>
      <c r="G39" s="2">
        <v>45</v>
      </c>
      <c r="H39" s="1" t="s">
        <v>36</v>
      </c>
      <c r="I39" s="1" t="s">
        <v>37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33"/>
      <c r="B40" s="1" t="s">
        <v>33</v>
      </c>
      <c r="C40" s="1" t="s">
        <v>14</v>
      </c>
      <c r="D40" s="1">
        <v>40</v>
      </c>
      <c r="E40" s="1"/>
      <c r="F40" s="1"/>
      <c r="G40" s="1"/>
      <c r="H40" s="1" t="s">
        <v>36</v>
      </c>
      <c r="I40" s="1" t="s">
        <v>37</v>
      </c>
      <c r="J40" s="1">
        <v>45</v>
      </c>
      <c r="K40" s="1" t="s">
        <v>33</v>
      </c>
      <c r="L40" s="1" t="s">
        <v>38</v>
      </c>
      <c r="M40" s="1">
        <v>40</v>
      </c>
      <c r="N40" s="1"/>
      <c r="O40" s="2">
        <f t="shared" si="2"/>
        <v>125</v>
      </c>
      <c r="P40" s="26"/>
    </row>
    <row r="41" spans="1:20" ht="15.75" thickBot="1">
      <c r="A41" s="133"/>
      <c r="B41" s="1" t="s">
        <v>33</v>
      </c>
      <c r="C41" s="1" t="s">
        <v>9</v>
      </c>
      <c r="D41" s="1">
        <v>45</v>
      </c>
      <c r="E41" s="1"/>
      <c r="F41" s="1"/>
      <c r="G41" s="1"/>
      <c r="H41" s="1"/>
      <c r="I41" s="1"/>
      <c r="J41" s="1"/>
      <c r="K41" s="1" t="s">
        <v>33</v>
      </c>
      <c r="L41" s="1" t="s">
        <v>10</v>
      </c>
      <c r="M41" s="1">
        <v>45</v>
      </c>
      <c r="N41" s="1"/>
      <c r="O41" s="2">
        <f t="shared" si="2"/>
        <v>90</v>
      </c>
      <c r="P41" s="26"/>
    </row>
    <row r="42" spans="1:20" ht="15.75" thickBot="1">
      <c r="A42" s="133"/>
      <c r="B42" s="1" t="s">
        <v>33</v>
      </c>
      <c r="C42" s="1" t="s">
        <v>38</v>
      </c>
      <c r="D42" s="1">
        <v>40</v>
      </c>
      <c r="E42" s="1"/>
      <c r="F42" s="1"/>
      <c r="G42" s="1"/>
      <c r="H42" s="1"/>
      <c r="I42" s="1"/>
      <c r="J42" s="1"/>
      <c r="K42" s="1" t="s">
        <v>33</v>
      </c>
      <c r="L42" s="1" t="s">
        <v>9</v>
      </c>
      <c r="M42" s="1">
        <v>60</v>
      </c>
      <c r="N42" s="1"/>
      <c r="O42" s="2">
        <f t="shared" si="2"/>
        <v>100</v>
      </c>
      <c r="P42" s="26"/>
    </row>
    <row r="43" spans="1:20" ht="15.75" thickBot="1">
      <c r="A43" s="133"/>
      <c r="B43" s="1" t="s">
        <v>64</v>
      </c>
      <c r="C43" s="1" t="s">
        <v>9</v>
      </c>
      <c r="D43" s="1">
        <v>30</v>
      </c>
      <c r="E43" s="1"/>
      <c r="F43" s="1"/>
      <c r="G43" s="1"/>
      <c r="H43" s="1"/>
      <c r="I43" s="1"/>
      <c r="J43" s="1"/>
      <c r="K43" s="1" t="s">
        <v>33</v>
      </c>
      <c r="L43" s="1" t="s">
        <v>9</v>
      </c>
      <c r="M43" s="1">
        <v>45</v>
      </c>
      <c r="N43" s="1"/>
      <c r="O43" s="2">
        <f t="shared" si="2"/>
        <v>75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270</v>
      </c>
      <c r="E49" s="3" t="s">
        <v>8</v>
      </c>
      <c r="F49" s="3" t="s">
        <v>12</v>
      </c>
      <c r="G49" s="2">
        <f>SUM(G37:G48)</f>
        <v>170</v>
      </c>
      <c r="H49" s="3" t="s">
        <v>8</v>
      </c>
      <c r="I49" s="3" t="s">
        <v>12</v>
      </c>
      <c r="J49" s="2">
        <f>SUM(J37:J48)</f>
        <v>170</v>
      </c>
      <c r="K49" s="3" t="s">
        <v>8</v>
      </c>
      <c r="L49" s="3" t="s">
        <v>12</v>
      </c>
      <c r="M49" s="2">
        <f>SUM(M37:M48)</f>
        <v>320</v>
      </c>
      <c r="N49" s="3" t="s">
        <v>8</v>
      </c>
      <c r="O49" s="2">
        <f>SUM(O37:O48)</f>
        <v>930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135</v>
      </c>
      <c r="E50" s="9" t="s">
        <v>13</v>
      </c>
      <c r="F50" s="9" t="s">
        <v>12</v>
      </c>
      <c r="G50" s="10">
        <f>G49/2</f>
        <v>85</v>
      </c>
      <c r="H50" s="9" t="s">
        <v>13</v>
      </c>
      <c r="I50" s="9" t="s">
        <v>12</v>
      </c>
      <c r="J50" s="10">
        <f>J49/2</f>
        <v>85</v>
      </c>
      <c r="K50" s="9" t="s">
        <v>13</v>
      </c>
      <c r="L50" s="9" t="s">
        <v>12</v>
      </c>
      <c r="M50" s="10">
        <f>M49/2</f>
        <v>160</v>
      </c>
      <c r="N50" s="9" t="s">
        <v>13</v>
      </c>
      <c r="O50" s="10">
        <f>O49/2</f>
        <v>465</v>
      </c>
      <c r="P50" s="30">
        <f>SUM(D39,D42,J38,M39,M40)</f>
        <v>190</v>
      </c>
      <c r="Q50" s="17">
        <f>SUM(D37,D38,D41,D43,G39,J37,J39,J40,M37,M38,M42,M43)</f>
        <v>530</v>
      </c>
      <c r="R50" s="17">
        <f>SUM(G37,G38,M41)</f>
        <v>170</v>
      </c>
      <c r="S50" s="17">
        <f>SUM(D40,)</f>
        <v>40</v>
      </c>
      <c r="T50">
        <f>SUM(P50,Q50,R50,S50)</f>
        <v>930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 t="s">
        <v>33</v>
      </c>
      <c r="C54" s="1" t="s">
        <v>11</v>
      </c>
      <c r="D54" s="2">
        <v>40</v>
      </c>
      <c r="E54" s="1" t="s">
        <v>33</v>
      </c>
      <c r="F54" s="1" t="s">
        <v>10</v>
      </c>
      <c r="G54" s="2">
        <v>45</v>
      </c>
      <c r="H54" s="1" t="s">
        <v>36</v>
      </c>
      <c r="I54" s="1" t="s">
        <v>34</v>
      </c>
      <c r="J54" s="2">
        <v>45</v>
      </c>
      <c r="K54" s="1" t="s">
        <v>33</v>
      </c>
      <c r="L54" s="1" t="s">
        <v>10</v>
      </c>
      <c r="M54" s="2">
        <v>45</v>
      </c>
      <c r="N54" s="1"/>
      <c r="O54" s="2">
        <f>SUM(D54,G54,J54,M54)</f>
        <v>175</v>
      </c>
      <c r="P54" s="26"/>
    </row>
    <row r="55" spans="1:20" ht="15.75" thickBot="1">
      <c r="A55" s="133"/>
      <c r="B55" s="1" t="s">
        <v>54</v>
      </c>
      <c r="C55" s="1" t="s">
        <v>11</v>
      </c>
      <c r="D55" s="2">
        <v>55</v>
      </c>
      <c r="E55" s="1" t="s">
        <v>33</v>
      </c>
      <c r="F55" s="1" t="s">
        <v>10</v>
      </c>
      <c r="G55" s="2">
        <v>45</v>
      </c>
      <c r="H55" s="1" t="s">
        <v>36</v>
      </c>
      <c r="I55" s="1" t="s">
        <v>10</v>
      </c>
      <c r="J55" s="1">
        <v>45</v>
      </c>
      <c r="K55" s="1" t="s">
        <v>33</v>
      </c>
      <c r="L55" s="1" t="s">
        <v>9</v>
      </c>
      <c r="M55" s="2">
        <v>45</v>
      </c>
      <c r="N55" s="1"/>
      <c r="O55" s="2">
        <f t="shared" ref="O55:O65" si="3">SUM(D55,G55,J55,M55)</f>
        <v>190</v>
      </c>
      <c r="P55" s="26"/>
    </row>
    <row r="56" spans="1:20" ht="15.75" thickBot="1">
      <c r="A56" s="133"/>
      <c r="B56" s="1" t="s">
        <v>36</v>
      </c>
      <c r="C56" s="1" t="s">
        <v>38</v>
      </c>
      <c r="D56" s="1">
        <v>40</v>
      </c>
      <c r="E56" s="1" t="s">
        <v>36</v>
      </c>
      <c r="F56" s="1" t="s">
        <v>37</v>
      </c>
      <c r="G56" s="2">
        <v>45</v>
      </c>
      <c r="H56" s="1" t="s">
        <v>36</v>
      </c>
      <c r="I56" s="1" t="s">
        <v>34</v>
      </c>
      <c r="J56" s="1">
        <v>45</v>
      </c>
      <c r="K56" s="1" t="s">
        <v>304</v>
      </c>
      <c r="L56" s="1" t="s">
        <v>38</v>
      </c>
      <c r="M56" s="1">
        <v>70</v>
      </c>
      <c r="N56" s="1"/>
      <c r="O56" s="2">
        <f t="shared" si="3"/>
        <v>200</v>
      </c>
      <c r="P56" s="26"/>
    </row>
    <row r="57" spans="1:20" ht="15.75" thickBot="1">
      <c r="A57" s="133"/>
      <c r="B57" s="1" t="s">
        <v>305</v>
      </c>
      <c r="C57" s="1" t="s">
        <v>9</v>
      </c>
      <c r="D57" s="1">
        <v>45</v>
      </c>
      <c r="E57" s="1" t="s">
        <v>33</v>
      </c>
      <c r="F57" s="1" t="s">
        <v>11</v>
      </c>
      <c r="G57" s="1">
        <v>40</v>
      </c>
      <c r="H57" s="1" t="s">
        <v>36</v>
      </c>
      <c r="I57" s="1" t="s">
        <v>9</v>
      </c>
      <c r="J57" s="1">
        <v>45</v>
      </c>
      <c r="K57" s="1" t="s">
        <v>33</v>
      </c>
      <c r="L57" s="1" t="s">
        <v>9</v>
      </c>
      <c r="M57" s="1">
        <v>35</v>
      </c>
      <c r="N57" s="1"/>
      <c r="O57" s="2">
        <f t="shared" si="3"/>
        <v>165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 t="s">
        <v>36</v>
      </c>
      <c r="I58" s="1" t="s">
        <v>9</v>
      </c>
      <c r="J58" s="1">
        <v>45</v>
      </c>
      <c r="K58" s="1" t="s">
        <v>43</v>
      </c>
      <c r="L58" s="1" t="s">
        <v>38</v>
      </c>
      <c r="M58" s="1">
        <v>80</v>
      </c>
      <c r="N58" s="1"/>
      <c r="O58" s="2">
        <f t="shared" si="3"/>
        <v>125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 t="s">
        <v>36</v>
      </c>
      <c r="I59" s="1" t="s">
        <v>37</v>
      </c>
      <c r="J59" s="1">
        <v>45</v>
      </c>
      <c r="K59" s="1" t="s">
        <v>36</v>
      </c>
      <c r="L59" s="1" t="s">
        <v>84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38</v>
      </c>
      <c r="M60" s="1">
        <v>40</v>
      </c>
      <c r="N60" s="1"/>
      <c r="O60" s="2">
        <f t="shared" si="3"/>
        <v>40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38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180</v>
      </c>
      <c r="E66" s="3" t="s">
        <v>8</v>
      </c>
      <c r="F66" s="3" t="s">
        <v>12</v>
      </c>
      <c r="G66" s="2">
        <f>SUM(G54:G65)</f>
        <v>175</v>
      </c>
      <c r="H66" s="3" t="s">
        <v>8</v>
      </c>
      <c r="I66" s="3" t="s">
        <v>12</v>
      </c>
      <c r="J66" s="2">
        <f>SUM(J54:J65)</f>
        <v>270</v>
      </c>
      <c r="K66" s="3" t="s">
        <v>8</v>
      </c>
      <c r="L66" s="3" t="s">
        <v>12</v>
      </c>
      <c r="M66" s="2">
        <f>SUM(M54:M65)</f>
        <v>390</v>
      </c>
      <c r="N66" s="3" t="s">
        <v>8</v>
      </c>
      <c r="O66" s="28">
        <f>SUM(O54:O65)</f>
        <v>1015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90</v>
      </c>
      <c r="E67" s="9" t="s">
        <v>13</v>
      </c>
      <c r="F67" s="9" t="s">
        <v>12</v>
      </c>
      <c r="G67" s="10">
        <f>G66/2</f>
        <v>87.5</v>
      </c>
      <c r="H67" s="9" t="s">
        <v>13</v>
      </c>
      <c r="I67" s="9" t="s">
        <v>12</v>
      </c>
      <c r="J67" s="10">
        <f>J66/2</f>
        <v>135</v>
      </c>
      <c r="K67" s="9" t="s">
        <v>13</v>
      </c>
      <c r="L67" s="9" t="s">
        <v>12</v>
      </c>
      <c r="M67" s="10">
        <f>M66/2</f>
        <v>195</v>
      </c>
      <c r="N67" s="9" t="s">
        <v>13</v>
      </c>
      <c r="O67" s="29">
        <f>O66/2</f>
        <v>507.5</v>
      </c>
      <c r="P67" s="30">
        <f>SUM(D54,D55,D56,G57,M56,M58,M60,M61)</f>
        <v>400</v>
      </c>
      <c r="Q67" s="17">
        <f>SUM(D57,G56,J57,J58,J59,M55,M57)</f>
        <v>305</v>
      </c>
      <c r="R67" s="17">
        <f>SUM(G54,G55,J54,J55,J56,M54,)</f>
        <v>270</v>
      </c>
      <c r="S67" s="17">
        <f>SUM(M59)</f>
        <v>40</v>
      </c>
      <c r="T67">
        <f>SUM(P67,Q67,R67,S67)</f>
        <v>1015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 t="s">
        <v>36</v>
      </c>
      <c r="C71" s="1" t="s">
        <v>11</v>
      </c>
      <c r="D71" s="2">
        <v>35</v>
      </c>
      <c r="E71" s="1" t="s">
        <v>33</v>
      </c>
      <c r="F71" s="1" t="s">
        <v>11</v>
      </c>
      <c r="G71" s="2">
        <v>40</v>
      </c>
      <c r="H71" s="1" t="s">
        <v>73</v>
      </c>
      <c r="I71" s="1" t="s">
        <v>37</v>
      </c>
      <c r="J71" s="2">
        <v>45</v>
      </c>
      <c r="K71" s="1" t="s">
        <v>33</v>
      </c>
      <c r="L71" s="1" t="s">
        <v>9</v>
      </c>
      <c r="M71" s="2">
        <v>45</v>
      </c>
      <c r="N71" s="1"/>
      <c r="O71" s="2">
        <f>SUM(D71,G71,J71,M71)</f>
        <v>165</v>
      </c>
      <c r="P71" s="26"/>
    </row>
    <row r="72" spans="1:20" ht="15.75" thickBot="1">
      <c r="A72" s="133"/>
      <c r="B72" s="1" t="s">
        <v>36</v>
      </c>
      <c r="C72" s="1" t="s">
        <v>34</v>
      </c>
      <c r="D72" s="2">
        <v>45</v>
      </c>
      <c r="E72" s="1" t="s">
        <v>33</v>
      </c>
      <c r="F72" s="1" t="s">
        <v>10</v>
      </c>
      <c r="G72" s="2">
        <v>45</v>
      </c>
      <c r="H72" s="1" t="s">
        <v>36</v>
      </c>
      <c r="I72" s="1" t="s">
        <v>34</v>
      </c>
      <c r="J72" s="1">
        <v>45</v>
      </c>
      <c r="K72" s="1" t="s">
        <v>33</v>
      </c>
      <c r="L72" s="1" t="s">
        <v>11</v>
      </c>
      <c r="M72" s="2">
        <v>40</v>
      </c>
      <c r="N72" s="1"/>
      <c r="O72" s="2">
        <f t="shared" ref="O72:O82" si="4">SUM(D72,G72,J72,M72)</f>
        <v>175</v>
      </c>
      <c r="P72" s="26"/>
    </row>
    <row r="73" spans="1:20" ht="15.75" thickBot="1">
      <c r="A73" s="133"/>
      <c r="B73" s="1" t="s">
        <v>55</v>
      </c>
      <c r="C73" s="1" t="s">
        <v>11</v>
      </c>
      <c r="D73" s="1">
        <v>40</v>
      </c>
      <c r="E73" s="1" t="s">
        <v>33</v>
      </c>
      <c r="F73" s="1" t="s">
        <v>11</v>
      </c>
      <c r="G73" s="2">
        <v>40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205</v>
      </c>
      <c r="P73" s="26"/>
    </row>
    <row r="74" spans="1:20" ht="15.75" thickBot="1">
      <c r="A74" s="133"/>
      <c r="B74" s="1" t="s">
        <v>43</v>
      </c>
      <c r="C74" s="1" t="s">
        <v>9</v>
      </c>
      <c r="D74" s="1">
        <v>80</v>
      </c>
      <c r="E74" s="1"/>
      <c r="F74" s="1"/>
      <c r="G74" s="1"/>
      <c r="H74" s="1" t="s">
        <v>36</v>
      </c>
      <c r="I74" s="1" t="s">
        <v>37</v>
      </c>
      <c r="J74" s="1">
        <v>45</v>
      </c>
      <c r="K74" s="1" t="s">
        <v>70</v>
      </c>
      <c r="L74" s="1" t="s">
        <v>11</v>
      </c>
      <c r="M74" s="1">
        <v>100</v>
      </c>
      <c r="N74" s="1"/>
      <c r="O74" s="2">
        <f t="shared" si="4"/>
        <v>225</v>
      </c>
      <c r="P74" s="26"/>
    </row>
    <row r="75" spans="1:20" ht="15.75" thickBot="1">
      <c r="A75" s="133"/>
      <c r="B75" s="1" t="s">
        <v>41</v>
      </c>
      <c r="C75" s="1" t="s">
        <v>11</v>
      </c>
      <c r="D75" s="1">
        <v>70</v>
      </c>
      <c r="E75" s="1"/>
      <c r="F75" s="1"/>
      <c r="G75" s="1"/>
      <c r="H75" s="1" t="s">
        <v>36</v>
      </c>
      <c r="I75" s="1" t="s">
        <v>38</v>
      </c>
      <c r="J75" s="1">
        <v>45</v>
      </c>
      <c r="K75" s="1" t="s">
        <v>43</v>
      </c>
      <c r="L75" s="1" t="s">
        <v>9</v>
      </c>
      <c r="M75" s="1">
        <v>80</v>
      </c>
      <c r="N75" s="1"/>
      <c r="O75" s="2">
        <f t="shared" si="4"/>
        <v>195</v>
      </c>
      <c r="P75" s="26"/>
    </row>
    <row r="76" spans="1:20" ht="15.75" thickBot="1">
      <c r="A76" s="133"/>
      <c r="B76" s="1" t="s">
        <v>110</v>
      </c>
      <c r="C76" s="1" t="s">
        <v>11</v>
      </c>
      <c r="D76" s="1">
        <v>55</v>
      </c>
      <c r="E76" s="1"/>
      <c r="F76" s="1"/>
      <c r="G76" s="1"/>
      <c r="H76" s="1" t="s">
        <v>36</v>
      </c>
      <c r="I76" s="1" t="s">
        <v>38</v>
      </c>
      <c r="J76" s="1">
        <v>30</v>
      </c>
      <c r="K76" s="1" t="s">
        <v>33</v>
      </c>
      <c r="L76" s="1" t="s">
        <v>9</v>
      </c>
      <c r="M76" s="1">
        <v>35</v>
      </c>
      <c r="N76" s="1"/>
      <c r="O76" s="2">
        <f t="shared" si="4"/>
        <v>120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 t="s">
        <v>36</v>
      </c>
      <c r="I77" s="1" t="s">
        <v>38</v>
      </c>
      <c r="J77" s="1">
        <v>40</v>
      </c>
      <c r="K77" s="1" t="s">
        <v>33</v>
      </c>
      <c r="L77" s="1" t="s">
        <v>9</v>
      </c>
      <c r="M77" s="1">
        <v>45</v>
      </c>
      <c r="N77" s="1"/>
      <c r="O77" s="2">
        <f t="shared" si="4"/>
        <v>85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325</v>
      </c>
      <c r="E83" s="3" t="s">
        <v>8</v>
      </c>
      <c r="F83" s="3" t="s">
        <v>12</v>
      </c>
      <c r="G83" s="2">
        <f>SUM(G71:G82)</f>
        <v>125</v>
      </c>
      <c r="H83" s="3" t="s">
        <v>8</v>
      </c>
      <c r="I83" s="3" t="s">
        <v>12</v>
      </c>
      <c r="J83" s="2">
        <f>SUM(J71:J82)</f>
        <v>295</v>
      </c>
      <c r="K83" s="3" t="s">
        <v>8</v>
      </c>
      <c r="L83" s="3" t="s">
        <v>12</v>
      </c>
      <c r="M83" s="2">
        <f>SUM(M71:M82)</f>
        <v>425</v>
      </c>
      <c r="N83" s="3" t="s">
        <v>8</v>
      </c>
      <c r="O83" s="2">
        <f>SUM(O71:O82)</f>
        <v>1170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162.5</v>
      </c>
      <c r="E84" s="9" t="s">
        <v>13</v>
      </c>
      <c r="F84" s="9" t="s">
        <v>12</v>
      </c>
      <c r="G84" s="10">
        <f>G83/2</f>
        <v>62.5</v>
      </c>
      <c r="H84" s="9" t="s">
        <v>13</v>
      </c>
      <c r="I84" s="9" t="s">
        <v>12</v>
      </c>
      <c r="J84" s="10">
        <f>J83/2</f>
        <v>147.5</v>
      </c>
      <c r="K84" s="9" t="s">
        <v>13</v>
      </c>
      <c r="L84" s="9" t="s">
        <v>12</v>
      </c>
      <c r="M84" s="10">
        <f>M83/2</f>
        <v>212.5</v>
      </c>
      <c r="N84" s="9" t="s">
        <v>13</v>
      </c>
      <c r="O84" s="10">
        <f>O83/2</f>
        <v>585</v>
      </c>
      <c r="P84" s="30">
        <f>SUM(D71,D73,D75,D76,G71,G73,J75,J76,J77,M72,M74)</f>
        <v>535</v>
      </c>
      <c r="Q84" s="17">
        <f>SUM(D74,J71,J73,J74,M71,M75,M76,M77)</f>
        <v>420</v>
      </c>
      <c r="R84" s="17">
        <f>SUM(D72,G72,J72,M73,)</f>
        <v>215</v>
      </c>
      <c r="S84" s="17"/>
      <c r="T84">
        <f>SUM(P84,Q84,R84,S84)</f>
        <v>1170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3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3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/>
      <c r="C105" s="1"/>
      <c r="D105" s="2"/>
      <c r="E105" s="1" t="s">
        <v>33</v>
      </c>
      <c r="F105" s="1" t="s">
        <v>9</v>
      </c>
      <c r="G105" s="2">
        <v>45</v>
      </c>
      <c r="H105" s="1" t="s">
        <v>43</v>
      </c>
      <c r="I105" s="1" t="s">
        <v>9</v>
      </c>
      <c r="J105" s="2">
        <v>80</v>
      </c>
      <c r="K105" s="1" t="s">
        <v>43</v>
      </c>
      <c r="L105" s="1" t="s">
        <v>9</v>
      </c>
      <c r="M105" s="2">
        <v>80</v>
      </c>
      <c r="N105" s="1"/>
      <c r="O105" s="2">
        <f>SUM(D105,G105,J105,M105)</f>
        <v>205</v>
      </c>
      <c r="P105" s="26"/>
    </row>
    <row r="106" spans="1:20" ht="15.75" thickBot="1">
      <c r="A106" s="133"/>
      <c r="B106" s="1"/>
      <c r="C106" s="1"/>
      <c r="D106" s="2"/>
      <c r="E106" s="1" t="s">
        <v>43</v>
      </c>
      <c r="F106" s="1" t="s">
        <v>9</v>
      </c>
      <c r="G106" s="2">
        <v>80</v>
      </c>
      <c r="H106" s="1" t="s">
        <v>36</v>
      </c>
      <c r="I106" s="1" t="s">
        <v>38</v>
      </c>
      <c r="J106" s="1">
        <v>40</v>
      </c>
      <c r="K106" s="1" t="s">
        <v>52</v>
      </c>
      <c r="L106" s="1" t="s">
        <v>14</v>
      </c>
      <c r="M106" s="2">
        <v>40</v>
      </c>
      <c r="N106" s="1"/>
      <c r="O106" s="2">
        <f t="shared" ref="O106:O116" si="6">SUM(D106,G106,J106,M106)</f>
        <v>160</v>
      </c>
      <c r="P106" s="26"/>
    </row>
    <row r="107" spans="1:20" ht="15.75" thickBot="1">
      <c r="A107" s="133"/>
      <c r="B107" s="1"/>
      <c r="C107" s="1"/>
      <c r="D107" s="1"/>
      <c r="E107" s="1" t="s">
        <v>33</v>
      </c>
      <c r="F107" s="1" t="s">
        <v>11</v>
      </c>
      <c r="G107" s="2">
        <v>40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85</v>
      </c>
      <c r="P107" s="26"/>
    </row>
    <row r="108" spans="1:20" ht="15.75" thickBot="1">
      <c r="A108" s="133"/>
      <c r="B108" s="1"/>
      <c r="C108" s="1"/>
      <c r="D108" s="1"/>
      <c r="E108" s="1" t="s">
        <v>33</v>
      </c>
      <c r="F108" s="1" t="s">
        <v>11</v>
      </c>
      <c r="G108" s="1">
        <v>40</v>
      </c>
      <c r="H108" s="1" t="s">
        <v>43</v>
      </c>
      <c r="I108" s="1" t="s">
        <v>9</v>
      </c>
      <c r="J108" s="1">
        <v>80</v>
      </c>
      <c r="K108" s="1"/>
      <c r="L108" s="1"/>
      <c r="M108" s="1"/>
      <c r="N108" s="1"/>
      <c r="O108" s="2">
        <f t="shared" si="6"/>
        <v>120</v>
      </c>
      <c r="P108" s="26"/>
    </row>
    <row r="109" spans="1:20" ht="15.75" thickBot="1">
      <c r="A109" s="133"/>
      <c r="B109" s="1"/>
      <c r="C109" s="1"/>
      <c r="D109" s="1"/>
      <c r="E109" s="1" t="s">
        <v>43</v>
      </c>
      <c r="F109" s="1" t="s">
        <v>10</v>
      </c>
      <c r="G109" s="1">
        <v>80</v>
      </c>
      <c r="H109" s="1" t="s">
        <v>307</v>
      </c>
      <c r="I109" s="1"/>
      <c r="J109" s="1"/>
      <c r="K109" s="1"/>
      <c r="L109" s="1"/>
      <c r="M109" s="1"/>
      <c r="N109" s="1"/>
      <c r="O109" s="2">
        <f t="shared" si="6"/>
        <v>80</v>
      </c>
      <c r="P109" s="26"/>
    </row>
    <row r="110" spans="1:20" ht="15.75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285</v>
      </c>
      <c r="H117" s="3" t="s">
        <v>8</v>
      </c>
      <c r="I117" s="3" t="s">
        <v>12</v>
      </c>
      <c r="J117" s="2">
        <f>SUM(J105:J116)</f>
        <v>245</v>
      </c>
      <c r="K117" s="3" t="s">
        <v>8</v>
      </c>
      <c r="L117" s="3" t="s">
        <v>12</v>
      </c>
      <c r="M117" s="2">
        <f>SUM(M105:M116)</f>
        <v>120</v>
      </c>
      <c r="N117" s="3" t="s">
        <v>8</v>
      </c>
      <c r="O117" s="2">
        <f>SUM(O105:O116)</f>
        <v>650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142.5</v>
      </c>
      <c r="H118" s="9" t="s">
        <v>13</v>
      </c>
      <c r="I118" s="9" t="s">
        <v>12</v>
      </c>
      <c r="J118" s="10">
        <f>J117/2</f>
        <v>122.5</v>
      </c>
      <c r="K118" s="9" t="s">
        <v>13</v>
      </c>
      <c r="L118" s="9" t="s">
        <v>12</v>
      </c>
      <c r="M118" s="10">
        <f>M117/2</f>
        <v>60</v>
      </c>
      <c r="N118" s="9" t="s">
        <v>13</v>
      </c>
      <c r="O118" s="10">
        <f>O117/2</f>
        <v>325</v>
      </c>
      <c r="P118" s="30">
        <f>SUM(G107,G108,J106)</f>
        <v>120</v>
      </c>
      <c r="Q118" s="17">
        <f>SUM(G105,G106,J105,J107,J108,M105)</f>
        <v>410</v>
      </c>
      <c r="R118" s="17">
        <f>SUM(G109,)</f>
        <v>80</v>
      </c>
      <c r="S118" s="17">
        <f>SUM(M106)</f>
        <v>40</v>
      </c>
      <c r="T118">
        <f>SUM(P118,Q118,R118,S118)</f>
        <v>650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33</v>
      </c>
      <c r="C122" s="1" t="s">
        <v>9</v>
      </c>
      <c r="D122" s="2">
        <v>45</v>
      </c>
      <c r="E122" s="1" t="s">
        <v>33</v>
      </c>
      <c r="F122" s="1" t="s">
        <v>9</v>
      </c>
      <c r="G122" s="2">
        <v>45</v>
      </c>
      <c r="H122" s="1"/>
      <c r="I122" s="1"/>
      <c r="J122" s="2"/>
      <c r="K122" s="1" t="s">
        <v>33</v>
      </c>
      <c r="L122" s="1" t="s">
        <v>14</v>
      </c>
      <c r="M122" s="2">
        <v>40</v>
      </c>
      <c r="N122" s="1"/>
      <c r="O122" s="2">
        <f>SUM(D122,G122,J122,M122)</f>
        <v>130</v>
      </c>
      <c r="P122" s="26"/>
    </row>
    <row r="123" spans="1:20" ht="15.75" thickBot="1">
      <c r="A123" s="133"/>
      <c r="B123" s="1" t="s">
        <v>33</v>
      </c>
      <c r="C123" s="1" t="s">
        <v>10</v>
      </c>
      <c r="D123" s="2">
        <v>45</v>
      </c>
      <c r="E123" s="1" t="s">
        <v>33</v>
      </c>
      <c r="F123" s="1" t="s">
        <v>11</v>
      </c>
      <c r="G123" s="2">
        <v>40</v>
      </c>
      <c r="H123" s="1"/>
      <c r="I123" s="1"/>
      <c r="J123" s="1"/>
      <c r="K123" s="1" t="s">
        <v>33</v>
      </c>
      <c r="L123" s="1" t="s">
        <v>11</v>
      </c>
      <c r="M123" s="2">
        <v>40</v>
      </c>
      <c r="N123" s="1"/>
      <c r="O123" s="2">
        <f t="shared" ref="O123:O133" si="7">SUM(D123,G123,J123,M123)</f>
        <v>125</v>
      </c>
      <c r="P123" s="26"/>
    </row>
    <row r="124" spans="1:20" ht="15.75" thickBot="1">
      <c r="A124" s="133"/>
      <c r="B124" s="1" t="s">
        <v>33</v>
      </c>
      <c r="C124" s="1" t="s">
        <v>11</v>
      </c>
      <c r="D124" s="1">
        <v>40</v>
      </c>
      <c r="E124" s="1" t="s">
        <v>308</v>
      </c>
      <c r="F124" s="1" t="s">
        <v>10</v>
      </c>
      <c r="G124" s="2">
        <v>120</v>
      </c>
      <c r="H124" s="1"/>
      <c r="I124" s="1"/>
      <c r="J124" s="1"/>
      <c r="K124" s="1" t="s">
        <v>33</v>
      </c>
      <c r="L124" s="1" t="s">
        <v>10</v>
      </c>
      <c r="M124" s="1">
        <v>45</v>
      </c>
      <c r="N124" s="1"/>
      <c r="O124" s="2">
        <f t="shared" si="7"/>
        <v>205</v>
      </c>
      <c r="P124" s="26"/>
    </row>
    <row r="125" spans="1:20" ht="15.75" thickBot="1">
      <c r="A125" s="133"/>
      <c r="B125" s="1" t="s">
        <v>43</v>
      </c>
      <c r="C125" s="1" t="s">
        <v>9</v>
      </c>
      <c r="D125" s="1">
        <v>80</v>
      </c>
      <c r="E125" s="1"/>
      <c r="F125" s="1"/>
      <c r="G125" s="1"/>
      <c r="H125" s="1"/>
      <c r="I125" s="1"/>
      <c r="J125" s="1"/>
      <c r="K125" s="1" t="s">
        <v>33</v>
      </c>
      <c r="L125" s="1" t="s">
        <v>14</v>
      </c>
      <c r="M125" s="1">
        <v>50</v>
      </c>
      <c r="N125" s="1"/>
      <c r="O125" s="2">
        <f t="shared" si="7"/>
        <v>130</v>
      </c>
      <c r="P125" s="26"/>
    </row>
    <row r="126" spans="1:20" ht="15.75" thickBot="1">
      <c r="A126" s="133"/>
      <c r="B126" s="1" t="s">
        <v>33</v>
      </c>
      <c r="C126" s="1" t="s">
        <v>11</v>
      </c>
      <c r="D126" s="1">
        <v>40</v>
      </c>
      <c r="E126" s="1"/>
      <c r="F126" s="1"/>
      <c r="G126" s="1"/>
      <c r="H126" s="1"/>
      <c r="I126" s="1"/>
      <c r="J126" s="1"/>
      <c r="K126" s="1" t="s">
        <v>33</v>
      </c>
      <c r="L126" s="1" t="s">
        <v>11</v>
      </c>
      <c r="M126" s="1">
        <v>40</v>
      </c>
      <c r="N126" s="1"/>
      <c r="O126" s="2">
        <f t="shared" si="7"/>
        <v>80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 t="s">
        <v>33</v>
      </c>
      <c r="L127" s="1" t="s">
        <v>10</v>
      </c>
      <c r="M127" s="1">
        <v>45</v>
      </c>
      <c r="N127" s="1"/>
      <c r="O127" s="2">
        <f t="shared" si="7"/>
        <v>45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250</v>
      </c>
      <c r="E134" s="3" t="s">
        <v>8</v>
      </c>
      <c r="F134" s="3" t="s">
        <v>12</v>
      </c>
      <c r="G134" s="2">
        <f>SUM(G122:G133)</f>
        <v>205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260</v>
      </c>
      <c r="N134" s="3" t="s">
        <v>8</v>
      </c>
      <c r="O134" s="2">
        <f>SUM(O122:O133)</f>
        <v>715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125</v>
      </c>
      <c r="E135" s="9" t="s">
        <v>13</v>
      </c>
      <c r="F135" s="9" t="s">
        <v>12</v>
      </c>
      <c r="G135" s="10">
        <f>G134/2</f>
        <v>102.5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130</v>
      </c>
      <c r="N135" s="9" t="s">
        <v>13</v>
      </c>
      <c r="O135" s="10">
        <f>O134/2</f>
        <v>357.5</v>
      </c>
      <c r="P135" s="30">
        <f>SUM(D124,D126,G123,M123,M126)</f>
        <v>200</v>
      </c>
      <c r="Q135" s="17">
        <f>SUM(D122,D125,G122,)</f>
        <v>170</v>
      </c>
      <c r="R135" s="17">
        <f>SUM(D123,G124,M124,M127)</f>
        <v>255</v>
      </c>
      <c r="S135" s="17">
        <f>SUM(M122,M125)</f>
        <v>90</v>
      </c>
      <c r="T135">
        <f>SUM(P135,Q135,R135,S135)</f>
        <v>715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33</v>
      </c>
      <c r="C139" s="1" t="s">
        <v>11</v>
      </c>
      <c r="D139" s="2">
        <v>35</v>
      </c>
      <c r="E139" s="1" t="s">
        <v>33</v>
      </c>
      <c r="F139" s="1" t="s">
        <v>10</v>
      </c>
      <c r="G139" s="2">
        <v>45</v>
      </c>
      <c r="H139" s="1" t="s">
        <v>36</v>
      </c>
      <c r="I139" s="1" t="s">
        <v>281</v>
      </c>
      <c r="J139" s="2">
        <v>45</v>
      </c>
      <c r="K139" s="1"/>
      <c r="L139" s="1"/>
      <c r="M139" s="2"/>
      <c r="N139" s="1"/>
      <c r="O139" s="2">
        <f>SUM(D139,G139,J139,M139)</f>
        <v>125</v>
      </c>
      <c r="P139" s="26"/>
    </row>
    <row r="140" spans="1:20" ht="15.75" thickBot="1">
      <c r="A140" s="133"/>
      <c r="B140" s="1" t="s">
        <v>35</v>
      </c>
      <c r="C140" s="1" t="s">
        <v>38</v>
      </c>
      <c r="D140" s="2">
        <v>80</v>
      </c>
      <c r="E140" s="1" t="s">
        <v>33</v>
      </c>
      <c r="F140" s="1" t="s">
        <v>309</v>
      </c>
      <c r="G140" s="2">
        <v>45</v>
      </c>
      <c r="H140" s="1" t="s">
        <v>36</v>
      </c>
      <c r="I140" s="1" t="s">
        <v>37</v>
      </c>
      <c r="J140" s="1">
        <v>45</v>
      </c>
      <c r="K140" s="1"/>
      <c r="L140" s="1"/>
      <c r="M140" s="2"/>
      <c r="N140" s="1"/>
      <c r="O140" s="2">
        <f t="shared" ref="O140:O152" si="8">SUM(D140,G140,J140,M140)</f>
        <v>170</v>
      </c>
      <c r="P140" s="26"/>
    </row>
    <row r="141" spans="1:20" ht="15.75" thickBot="1">
      <c r="A141" s="133"/>
      <c r="B141" s="1" t="s">
        <v>33</v>
      </c>
      <c r="C141" s="1" t="s">
        <v>9</v>
      </c>
      <c r="D141" s="1">
        <v>45</v>
      </c>
      <c r="E141" s="1" t="s">
        <v>43</v>
      </c>
      <c r="F141" s="1" t="s">
        <v>9</v>
      </c>
      <c r="G141" s="2">
        <v>80</v>
      </c>
      <c r="H141" s="1" t="s">
        <v>36</v>
      </c>
      <c r="I141" s="1" t="s">
        <v>38</v>
      </c>
      <c r="J141" s="1">
        <v>40</v>
      </c>
      <c r="K141" s="1"/>
      <c r="L141" s="1"/>
      <c r="M141" s="1"/>
      <c r="N141" s="1"/>
      <c r="O141" s="2">
        <f t="shared" si="8"/>
        <v>165</v>
      </c>
      <c r="P141" s="26"/>
    </row>
    <row r="142" spans="1:20" ht="15.75" thickBot="1">
      <c r="A142" s="133"/>
      <c r="B142" s="1"/>
      <c r="C142" s="1"/>
      <c r="D142" s="1"/>
      <c r="E142" s="1" t="s">
        <v>33</v>
      </c>
      <c r="F142" s="1" t="s">
        <v>9</v>
      </c>
      <c r="G142" s="1">
        <v>45</v>
      </c>
      <c r="H142" s="1" t="s">
        <v>36</v>
      </c>
      <c r="I142" s="1" t="s">
        <v>38</v>
      </c>
      <c r="J142" s="1">
        <v>40</v>
      </c>
      <c r="K142" s="1"/>
      <c r="L142" s="1"/>
      <c r="M142" s="1"/>
      <c r="N142" s="1"/>
      <c r="O142" s="2">
        <f t="shared" si="8"/>
        <v>85</v>
      </c>
      <c r="P142" s="26"/>
    </row>
    <row r="143" spans="1:20" ht="15.75" thickBot="1">
      <c r="A143" s="133"/>
      <c r="B143" s="1"/>
      <c r="C143" s="1"/>
      <c r="D143" s="1"/>
      <c r="E143" s="1" t="s">
        <v>33</v>
      </c>
      <c r="F143" s="1" t="s">
        <v>11</v>
      </c>
      <c r="G143" s="1">
        <v>45</v>
      </c>
      <c r="H143" s="1" t="s">
        <v>36</v>
      </c>
      <c r="I143" s="1" t="s">
        <v>37</v>
      </c>
      <c r="J143" s="1">
        <v>45</v>
      </c>
      <c r="K143" s="1"/>
      <c r="L143" s="1"/>
      <c r="M143" s="1"/>
      <c r="N143" s="1"/>
      <c r="O143" s="2">
        <f t="shared" si="8"/>
        <v>90</v>
      </c>
      <c r="P143" s="26"/>
    </row>
    <row r="144" spans="1:20" ht="15.75" thickBot="1">
      <c r="A144" s="133"/>
      <c r="B144" s="1"/>
      <c r="C144" s="1"/>
      <c r="D144" s="1"/>
      <c r="E144" s="1" t="s">
        <v>33</v>
      </c>
      <c r="F144" s="1" t="s">
        <v>9</v>
      </c>
      <c r="G144" s="1">
        <v>45</v>
      </c>
      <c r="H144" s="1"/>
      <c r="I144" s="1"/>
      <c r="J144" s="1"/>
      <c r="K144" s="1"/>
      <c r="L144" s="1"/>
      <c r="M144" s="1"/>
      <c r="N144" s="1"/>
      <c r="O144" s="2">
        <f t="shared" si="8"/>
        <v>45</v>
      </c>
      <c r="P144" s="26"/>
    </row>
    <row r="145" spans="1:20" ht="15.75" thickBot="1">
      <c r="A145" s="133"/>
      <c r="B145" s="1"/>
      <c r="C145" s="1"/>
      <c r="D145" s="1"/>
      <c r="E145" s="1" t="s">
        <v>33</v>
      </c>
      <c r="F145" s="1" t="s">
        <v>9</v>
      </c>
      <c r="G145" s="1">
        <v>45</v>
      </c>
      <c r="H145" s="1"/>
      <c r="I145" s="1"/>
      <c r="J145" s="1"/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160</v>
      </c>
      <c r="E153" s="3" t="s">
        <v>8</v>
      </c>
      <c r="F153" s="3" t="s">
        <v>12</v>
      </c>
      <c r="G153" s="2">
        <f>SUM(G139:G152)</f>
        <v>350</v>
      </c>
      <c r="H153" s="3" t="s">
        <v>8</v>
      </c>
      <c r="I153" s="3" t="s">
        <v>12</v>
      </c>
      <c r="J153" s="2">
        <f>SUM(J139:J152)</f>
        <v>215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725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80</v>
      </c>
      <c r="E154" s="9" t="s">
        <v>13</v>
      </c>
      <c r="F154" s="9" t="s">
        <v>12</v>
      </c>
      <c r="G154" s="10">
        <f>G153/2</f>
        <v>175</v>
      </c>
      <c r="H154" s="9" t="s">
        <v>13</v>
      </c>
      <c r="I154" s="9" t="s">
        <v>12</v>
      </c>
      <c r="J154" s="10">
        <f>J153/2</f>
        <v>107.5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362.5</v>
      </c>
      <c r="P154" s="30">
        <f>SUM(D139,D140,G143,J141,J142)</f>
        <v>240</v>
      </c>
      <c r="Q154" s="17">
        <f>SUM(D141,G140,G141,G142,G144,G145,J139,J140,J143)</f>
        <v>440</v>
      </c>
      <c r="R154" s="17">
        <f>SUM(G139,)</f>
        <v>45</v>
      </c>
      <c r="S154" s="17"/>
      <c r="T154">
        <f>SUM(P154,Q154,R154)</f>
        <v>725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70</v>
      </c>
      <c r="C158" s="1" t="s">
        <v>9</v>
      </c>
      <c r="D158" s="2">
        <v>100</v>
      </c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35</v>
      </c>
      <c r="L158" s="1" t="s">
        <v>37</v>
      </c>
      <c r="M158" s="2">
        <v>80</v>
      </c>
      <c r="N158" s="1"/>
      <c r="O158" s="2">
        <f>SUM(D158,G158,J158,M158)</f>
        <v>225</v>
      </c>
      <c r="P158" s="26"/>
    </row>
    <row r="159" spans="1:20" ht="15.75" thickBot="1">
      <c r="A159" s="133"/>
      <c r="B159" s="1" t="s">
        <v>33</v>
      </c>
      <c r="C159" s="1" t="s">
        <v>9</v>
      </c>
      <c r="D159" s="2">
        <v>45</v>
      </c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52</v>
      </c>
      <c r="L159" s="1" t="s">
        <v>11</v>
      </c>
      <c r="M159" s="2">
        <v>40</v>
      </c>
      <c r="N159" s="1"/>
      <c r="O159" s="2">
        <f t="shared" ref="O159:O169" si="9">SUM(D159,G159,J159,M159)</f>
        <v>130</v>
      </c>
      <c r="P159" s="26"/>
    </row>
    <row r="160" spans="1:20" ht="15.75" thickBot="1">
      <c r="A160" s="133"/>
      <c r="B160" s="1" t="s">
        <v>33</v>
      </c>
      <c r="C160" s="1" t="s">
        <v>11</v>
      </c>
      <c r="D160" s="1">
        <v>40</v>
      </c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35</v>
      </c>
      <c r="L160" s="1" t="s">
        <v>37</v>
      </c>
      <c r="M160" s="1">
        <v>80</v>
      </c>
      <c r="N160" s="1"/>
      <c r="O160" s="2">
        <f t="shared" si="9"/>
        <v>165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 t="s">
        <v>33</v>
      </c>
      <c r="L161" s="1" t="s">
        <v>37</v>
      </c>
      <c r="M161" s="1">
        <v>45</v>
      </c>
      <c r="N161" s="1"/>
      <c r="O161" s="2">
        <f t="shared" si="9"/>
        <v>45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 t="s">
        <v>33</v>
      </c>
      <c r="L162" s="1" t="s">
        <v>37</v>
      </c>
      <c r="M162" s="1">
        <v>45</v>
      </c>
      <c r="N162" s="1"/>
      <c r="O162" s="2">
        <f t="shared" si="9"/>
        <v>45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185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135</v>
      </c>
      <c r="K170" s="3" t="s">
        <v>8</v>
      </c>
      <c r="L170" s="3" t="s">
        <v>12</v>
      </c>
      <c r="M170" s="2">
        <f>SUM(M158:M169)</f>
        <v>290</v>
      </c>
      <c r="N170" s="3" t="s">
        <v>8</v>
      </c>
      <c r="O170" s="2">
        <f>SUM(O158:O169)</f>
        <v>610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92.5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67.5</v>
      </c>
      <c r="K171" s="9" t="s">
        <v>13</v>
      </c>
      <c r="L171" s="9" t="s">
        <v>12</v>
      </c>
      <c r="M171" s="10">
        <f>M170/2</f>
        <v>145</v>
      </c>
      <c r="N171" s="9" t="s">
        <v>13</v>
      </c>
      <c r="O171" s="10">
        <f>O170/2</f>
        <v>305</v>
      </c>
      <c r="P171" s="30">
        <f>SUM(M159,D160)</f>
        <v>80</v>
      </c>
      <c r="Q171" s="17">
        <f>SUM(D158,D159,J158,J160,M158,M160,M161,M162)</f>
        <v>485</v>
      </c>
      <c r="R171" s="17">
        <f>SUM(J159,)</f>
        <v>45</v>
      </c>
      <c r="S171" s="17"/>
      <c r="T171">
        <f>SUM(P171,Q171,R171)</f>
        <v>610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 t="s">
        <v>33</v>
      </c>
      <c r="C175" s="1" t="s">
        <v>11</v>
      </c>
      <c r="D175" s="2">
        <v>45</v>
      </c>
      <c r="E175" s="1" t="s">
        <v>43</v>
      </c>
      <c r="F175" s="1" t="s">
        <v>9</v>
      </c>
      <c r="G175" s="2">
        <v>80</v>
      </c>
      <c r="H175" s="1" t="s">
        <v>36</v>
      </c>
      <c r="I175" s="1" t="s">
        <v>34</v>
      </c>
      <c r="J175" s="2">
        <v>45</v>
      </c>
      <c r="K175" s="1" t="s">
        <v>61</v>
      </c>
      <c r="L175" s="1" t="s">
        <v>11</v>
      </c>
      <c r="M175" s="2">
        <v>80</v>
      </c>
      <c r="N175" s="1"/>
      <c r="O175" s="2">
        <f>SUM(D175,G175,J175,M175)</f>
        <v>250</v>
      </c>
      <c r="P175" s="26"/>
    </row>
    <row r="176" spans="1:20" ht="15.75" thickBot="1">
      <c r="A176" s="133"/>
      <c r="B176" s="1" t="s">
        <v>33</v>
      </c>
      <c r="C176" s="1" t="s">
        <v>11</v>
      </c>
      <c r="D176" s="2">
        <v>30</v>
      </c>
      <c r="E176" s="1" t="s">
        <v>33</v>
      </c>
      <c r="F176" s="1" t="s">
        <v>10</v>
      </c>
      <c r="G176" s="2">
        <v>45</v>
      </c>
      <c r="H176" s="1" t="s">
        <v>43</v>
      </c>
      <c r="I176" s="1" t="s">
        <v>34</v>
      </c>
      <c r="J176" s="1">
        <v>80</v>
      </c>
      <c r="K176" s="1" t="s">
        <v>43</v>
      </c>
      <c r="L176" s="1" t="s">
        <v>11</v>
      </c>
      <c r="M176" s="2">
        <v>80</v>
      </c>
      <c r="N176" s="1"/>
      <c r="O176" s="2">
        <f t="shared" ref="O176:O186" si="10">SUM(D176,G176,J176,M176)</f>
        <v>235</v>
      </c>
      <c r="P176" s="26"/>
    </row>
    <row r="177" spans="1:20" ht="15.75" thickBot="1">
      <c r="A177" s="133"/>
      <c r="B177" s="1" t="s">
        <v>33</v>
      </c>
      <c r="C177" s="1" t="s">
        <v>11</v>
      </c>
      <c r="D177" s="1">
        <v>40</v>
      </c>
      <c r="E177" s="1" t="s">
        <v>33</v>
      </c>
      <c r="F177" s="1" t="s">
        <v>11</v>
      </c>
      <c r="G177" s="2">
        <v>40</v>
      </c>
      <c r="H177" s="1" t="s">
        <v>33</v>
      </c>
      <c r="I177" s="1" t="s">
        <v>11</v>
      </c>
      <c r="J177" s="1">
        <v>40</v>
      </c>
      <c r="K177" s="1" t="s">
        <v>43</v>
      </c>
      <c r="L177" s="1" t="s">
        <v>10</v>
      </c>
      <c r="M177" s="1">
        <v>70</v>
      </c>
      <c r="N177" s="1"/>
      <c r="O177" s="2">
        <f t="shared" si="10"/>
        <v>190</v>
      </c>
      <c r="P177" s="26"/>
    </row>
    <row r="178" spans="1:20" ht="15.75" thickBot="1">
      <c r="A178" s="133"/>
      <c r="B178" s="1" t="s">
        <v>33</v>
      </c>
      <c r="C178" s="1" t="s">
        <v>11</v>
      </c>
      <c r="D178" s="1">
        <v>40</v>
      </c>
      <c r="E178" s="1" t="s">
        <v>67</v>
      </c>
      <c r="F178" s="1" t="s">
        <v>9</v>
      </c>
      <c r="G178" s="1">
        <v>75</v>
      </c>
      <c r="H178" s="1" t="s">
        <v>36</v>
      </c>
      <c r="I178" s="1" t="s">
        <v>38</v>
      </c>
      <c r="J178" s="1">
        <v>40</v>
      </c>
      <c r="K178" s="1" t="s">
        <v>33</v>
      </c>
      <c r="L178" s="1" t="s">
        <v>11</v>
      </c>
      <c r="M178" s="1">
        <v>40</v>
      </c>
      <c r="N178" s="1"/>
      <c r="O178" s="2">
        <f t="shared" si="10"/>
        <v>195</v>
      </c>
      <c r="P178" s="26"/>
    </row>
    <row r="179" spans="1:20" ht="15.75" thickBot="1">
      <c r="A179" s="133"/>
      <c r="B179" s="1" t="s">
        <v>33</v>
      </c>
      <c r="C179" s="1" t="s">
        <v>9</v>
      </c>
      <c r="D179" s="1">
        <v>45</v>
      </c>
      <c r="E179" s="1" t="s">
        <v>33</v>
      </c>
      <c r="F179" s="1" t="s">
        <v>10</v>
      </c>
      <c r="G179" s="1">
        <v>45</v>
      </c>
      <c r="H179" s="1" t="s">
        <v>36</v>
      </c>
      <c r="I179" s="1" t="s">
        <v>84</v>
      </c>
      <c r="J179" s="1">
        <v>40</v>
      </c>
      <c r="K179" s="1"/>
      <c r="L179" s="1"/>
      <c r="M179" s="1"/>
      <c r="N179" s="1"/>
      <c r="O179" s="2">
        <f t="shared" si="10"/>
        <v>130</v>
      </c>
      <c r="P179" s="26"/>
    </row>
    <row r="180" spans="1:20" ht="15.75" thickBot="1">
      <c r="A180" s="133"/>
      <c r="B180" s="1"/>
      <c r="C180" s="1"/>
      <c r="D180" s="1"/>
      <c r="E180" s="1" t="s">
        <v>33</v>
      </c>
      <c r="F180" s="1" t="s">
        <v>9</v>
      </c>
      <c r="G180" s="1">
        <v>45</v>
      </c>
      <c r="H180" s="1" t="s">
        <v>33</v>
      </c>
      <c r="I180" s="1" t="s">
        <v>37</v>
      </c>
      <c r="J180" s="1">
        <v>45</v>
      </c>
      <c r="K180" s="1"/>
      <c r="L180" s="1"/>
      <c r="M180" s="1"/>
      <c r="N180" s="1"/>
      <c r="O180" s="2">
        <f t="shared" si="10"/>
        <v>90</v>
      </c>
      <c r="P180" s="26"/>
    </row>
    <row r="181" spans="1:20" ht="15.75" thickBot="1">
      <c r="A181" s="133"/>
      <c r="B181" s="1"/>
      <c r="C181" s="1"/>
      <c r="D181" s="1"/>
      <c r="E181" s="1" t="s">
        <v>33</v>
      </c>
      <c r="F181" s="1" t="s">
        <v>11</v>
      </c>
      <c r="G181" s="1">
        <v>40</v>
      </c>
      <c r="H181" s="1"/>
      <c r="I181" s="1"/>
      <c r="J181" s="1"/>
      <c r="K181" s="1"/>
      <c r="L181" s="1"/>
      <c r="M181" s="1"/>
      <c r="N181" s="1"/>
      <c r="O181" s="2">
        <f t="shared" si="10"/>
        <v>40</v>
      </c>
      <c r="P181" s="26"/>
    </row>
    <row r="182" spans="1:20" ht="15.75" thickBot="1">
      <c r="A182" s="133"/>
      <c r="B182" s="1"/>
      <c r="C182" s="1"/>
      <c r="D182" s="1"/>
      <c r="E182" s="1" t="s">
        <v>33</v>
      </c>
      <c r="F182" s="1" t="s">
        <v>11</v>
      </c>
      <c r="G182" s="1">
        <v>40</v>
      </c>
      <c r="H182" s="1"/>
      <c r="I182" s="1"/>
      <c r="J182" s="1"/>
      <c r="K182" s="1"/>
      <c r="L182" s="1"/>
      <c r="M182" s="1"/>
      <c r="N182" s="1"/>
      <c r="O182" s="2">
        <f t="shared" si="10"/>
        <v>40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  <c r="R183">
        <v>998357577</v>
      </c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  <c r="R184" t="s">
        <v>310</v>
      </c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200</v>
      </c>
      <c r="E187" s="3" t="s">
        <v>8</v>
      </c>
      <c r="F187" s="3" t="s">
        <v>12</v>
      </c>
      <c r="G187" s="2">
        <f>SUM(G175:G186)</f>
        <v>410</v>
      </c>
      <c r="H187" s="3" t="s">
        <v>8</v>
      </c>
      <c r="I187" s="3" t="s">
        <v>12</v>
      </c>
      <c r="J187" s="2">
        <f>SUM(J175:J186)</f>
        <v>290</v>
      </c>
      <c r="K187" s="3" t="s">
        <v>8</v>
      </c>
      <c r="L187" s="3" t="s">
        <v>12</v>
      </c>
      <c r="M187" s="2">
        <f>SUM(M175:M186)</f>
        <v>270</v>
      </c>
      <c r="N187" s="3" t="s">
        <v>8</v>
      </c>
      <c r="O187" s="2">
        <f>SUM(O175:O186)</f>
        <v>1170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100</v>
      </c>
      <c r="E188" s="9" t="s">
        <v>13</v>
      </c>
      <c r="F188" s="9" t="s">
        <v>12</v>
      </c>
      <c r="G188" s="10">
        <f>G187/2</f>
        <v>205</v>
      </c>
      <c r="H188" s="9" t="s">
        <v>13</v>
      </c>
      <c r="I188" s="9" t="s">
        <v>12</v>
      </c>
      <c r="J188" s="10">
        <f>J187/2</f>
        <v>145</v>
      </c>
      <c r="K188" s="9" t="s">
        <v>13</v>
      </c>
      <c r="L188" s="9" t="s">
        <v>12</v>
      </c>
      <c r="M188" s="10">
        <f>M187/2</f>
        <v>135</v>
      </c>
      <c r="N188" s="9" t="s">
        <v>13</v>
      </c>
      <c r="O188" s="10">
        <f>O187/2</f>
        <v>585</v>
      </c>
      <c r="P188" s="30">
        <f>SUM(D175,D176,D177,D178,G177,G181,G182,J177,J178,M175,M176,M178)</f>
        <v>555</v>
      </c>
      <c r="Q188" s="17">
        <f>SUM(D179,G175,G178,G180,J180,)</f>
        <v>290</v>
      </c>
      <c r="R188" s="17">
        <f>SUM(G176,G179,J175,J176,M177)</f>
        <v>285</v>
      </c>
      <c r="S188" s="17">
        <f>SUM(J179)</f>
        <v>40</v>
      </c>
      <c r="T188">
        <f>SUM(P188,Q188,R188,S188)</f>
        <v>1170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 t="s">
        <v>36</v>
      </c>
      <c r="C192" s="1" t="s">
        <v>9</v>
      </c>
      <c r="D192" s="2">
        <v>70</v>
      </c>
      <c r="E192" s="1" t="s">
        <v>33</v>
      </c>
      <c r="F192" s="1" t="s">
        <v>9</v>
      </c>
      <c r="G192" s="2">
        <v>45</v>
      </c>
      <c r="H192" s="1" t="s">
        <v>35</v>
      </c>
      <c r="I192" s="1" t="s">
        <v>38</v>
      </c>
      <c r="J192" s="2">
        <v>80</v>
      </c>
      <c r="K192" s="1" t="s">
        <v>33</v>
      </c>
      <c r="L192" s="1" t="s">
        <v>10</v>
      </c>
      <c r="M192" s="2">
        <v>45</v>
      </c>
      <c r="N192" s="1"/>
      <c r="O192" s="2">
        <f>SUM(D192,G192,J192,M192)</f>
        <v>240</v>
      </c>
      <c r="P192" s="26"/>
    </row>
    <row r="193" spans="1:20" ht="15.75" thickBot="1">
      <c r="A193" s="133"/>
      <c r="B193" s="1" t="s">
        <v>278</v>
      </c>
      <c r="C193" s="1" t="s">
        <v>11</v>
      </c>
      <c r="D193" s="2">
        <v>70</v>
      </c>
      <c r="E193" s="1" t="s">
        <v>33</v>
      </c>
      <c r="F193" s="1" t="s">
        <v>9</v>
      </c>
      <c r="G193" s="2">
        <v>45</v>
      </c>
      <c r="H193" s="1" t="s">
        <v>36</v>
      </c>
      <c r="I193" s="1" t="s">
        <v>37</v>
      </c>
      <c r="J193" s="1">
        <v>45</v>
      </c>
      <c r="K193" s="1" t="s">
        <v>35</v>
      </c>
      <c r="L193" s="1" t="s">
        <v>34</v>
      </c>
      <c r="M193" s="2">
        <v>70</v>
      </c>
      <c r="N193" s="1"/>
      <c r="O193" s="2">
        <f t="shared" ref="O193:O203" si="11">SUM(D193,G193,J193,M193)</f>
        <v>230</v>
      </c>
      <c r="P193" s="26"/>
    </row>
    <row r="194" spans="1:20" ht="15.75" thickBot="1">
      <c r="A194" s="133"/>
      <c r="B194" s="1" t="s">
        <v>33</v>
      </c>
      <c r="C194" s="1" t="s">
        <v>11</v>
      </c>
      <c r="D194" s="1">
        <v>40</v>
      </c>
      <c r="E194" s="1" t="s">
        <v>33</v>
      </c>
      <c r="F194" s="1" t="s">
        <v>10</v>
      </c>
      <c r="G194" s="2">
        <v>45</v>
      </c>
      <c r="H194" s="33" t="s">
        <v>43</v>
      </c>
      <c r="I194" s="1" t="s">
        <v>37</v>
      </c>
      <c r="J194" s="1">
        <v>80</v>
      </c>
      <c r="K194" s="1" t="s">
        <v>43</v>
      </c>
      <c r="L194" s="1" t="s">
        <v>10</v>
      </c>
      <c r="M194" s="1">
        <v>80</v>
      </c>
      <c r="N194" s="1"/>
      <c r="O194" s="2">
        <f t="shared" si="11"/>
        <v>245</v>
      </c>
      <c r="P194" s="26"/>
    </row>
    <row r="195" spans="1:20" ht="15.75" thickBot="1">
      <c r="A195" s="133"/>
      <c r="B195" s="1" t="s">
        <v>55</v>
      </c>
      <c r="C195" s="1" t="s">
        <v>14</v>
      </c>
      <c r="D195" s="1">
        <v>40</v>
      </c>
      <c r="E195" s="1" t="s">
        <v>43</v>
      </c>
      <c r="F195" s="1" t="s">
        <v>11</v>
      </c>
      <c r="G195" s="14">
        <v>80</v>
      </c>
      <c r="H195" s="34" t="s">
        <v>36</v>
      </c>
      <c r="I195" s="15" t="s">
        <v>37</v>
      </c>
      <c r="J195" s="1">
        <v>40</v>
      </c>
      <c r="K195" s="1" t="s">
        <v>36</v>
      </c>
      <c r="L195" s="1" t="s">
        <v>37</v>
      </c>
      <c r="M195" s="1">
        <v>40</v>
      </c>
      <c r="N195" s="1"/>
      <c r="O195" s="2">
        <f t="shared" si="11"/>
        <v>200</v>
      </c>
      <c r="P195" s="26"/>
    </row>
    <row r="196" spans="1:20" ht="15.75" thickBot="1">
      <c r="A196" s="133"/>
      <c r="B196" s="1" t="s">
        <v>64</v>
      </c>
      <c r="C196" s="1" t="s">
        <v>10</v>
      </c>
      <c r="D196" s="1">
        <v>20</v>
      </c>
      <c r="E196" s="1" t="s">
        <v>36</v>
      </c>
      <c r="F196" s="1" t="s">
        <v>38</v>
      </c>
      <c r="G196" s="1">
        <v>40</v>
      </c>
      <c r="H196" s="16" t="s">
        <v>43</v>
      </c>
      <c r="I196" s="1" t="s">
        <v>11</v>
      </c>
      <c r="J196" s="1">
        <v>80</v>
      </c>
      <c r="K196" s="1" t="s">
        <v>36</v>
      </c>
      <c r="L196" s="1" t="s">
        <v>38</v>
      </c>
      <c r="M196" s="1">
        <v>40</v>
      </c>
      <c r="N196" s="1"/>
      <c r="O196" s="2">
        <f t="shared" si="11"/>
        <v>180</v>
      </c>
      <c r="P196" s="26"/>
    </row>
    <row r="197" spans="1:20" ht="15.75" thickBot="1">
      <c r="A197" s="133"/>
      <c r="B197" s="1"/>
      <c r="C197" s="1"/>
      <c r="D197" s="1"/>
      <c r="E197" s="1" t="s">
        <v>33</v>
      </c>
      <c r="F197" s="1" t="s">
        <v>11</v>
      </c>
      <c r="G197" s="1">
        <v>40</v>
      </c>
      <c r="H197" s="1" t="s">
        <v>36</v>
      </c>
      <c r="I197" s="1" t="s">
        <v>34</v>
      </c>
      <c r="J197" s="1">
        <v>35</v>
      </c>
      <c r="K197" s="1" t="s">
        <v>312</v>
      </c>
      <c r="L197" s="1" t="s">
        <v>37</v>
      </c>
      <c r="M197" s="1">
        <v>100</v>
      </c>
      <c r="N197" s="1"/>
      <c r="O197" s="2">
        <f t="shared" si="11"/>
        <v>175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 t="s">
        <v>36</v>
      </c>
      <c r="I198" s="1" t="s">
        <v>38</v>
      </c>
      <c r="J198" s="1">
        <v>35</v>
      </c>
      <c r="K198" s="1" t="s">
        <v>33</v>
      </c>
      <c r="L198" s="1" t="s">
        <v>37</v>
      </c>
      <c r="M198" s="1">
        <v>45</v>
      </c>
      <c r="N198" s="1"/>
      <c r="O198" s="2">
        <f t="shared" si="11"/>
        <v>80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 t="s">
        <v>43</v>
      </c>
      <c r="L199" s="1" t="s">
        <v>37</v>
      </c>
      <c r="M199" s="1">
        <v>90</v>
      </c>
      <c r="N199" s="1"/>
      <c r="O199" s="2">
        <f t="shared" si="11"/>
        <v>90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240</v>
      </c>
      <c r="E204" s="3" t="s">
        <v>8</v>
      </c>
      <c r="F204" s="3" t="s">
        <v>12</v>
      </c>
      <c r="G204" s="2">
        <f>SUM(G192:G203)</f>
        <v>295</v>
      </c>
      <c r="H204" s="3" t="s">
        <v>8</v>
      </c>
      <c r="I204" s="3" t="s">
        <v>12</v>
      </c>
      <c r="J204" s="2">
        <f>SUM(J192:J203)</f>
        <v>395</v>
      </c>
      <c r="K204" s="3" t="s">
        <v>8</v>
      </c>
      <c r="L204" s="3" t="s">
        <v>12</v>
      </c>
      <c r="M204" s="2">
        <f>SUM(M192:M203)</f>
        <v>510</v>
      </c>
      <c r="N204" s="3" t="s">
        <v>8</v>
      </c>
      <c r="O204" s="2">
        <f>SUM(O192:O203)</f>
        <v>1440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120</v>
      </c>
      <c r="E205" s="9" t="s">
        <v>13</v>
      </c>
      <c r="F205" s="9" t="s">
        <v>12</v>
      </c>
      <c r="G205" s="10">
        <f>G204/2</f>
        <v>147.5</v>
      </c>
      <c r="H205" s="9" t="s">
        <v>13</v>
      </c>
      <c r="I205" s="9" t="s">
        <v>12</v>
      </c>
      <c r="J205" s="10">
        <f>J204/2</f>
        <v>197.5</v>
      </c>
      <c r="K205" s="9" t="s">
        <v>13</v>
      </c>
      <c r="L205" s="9" t="s">
        <v>12</v>
      </c>
      <c r="M205" s="10">
        <f>M204/2</f>
        <v>255</v>
      </c>
      <c r="N205" s="9" t="s">
        <v>13</v>
      </c>
      <c r="O205" s="10">
        <f>O204/2</f>
        <v>720</v>
      </c>
      <c r="P205" s="30">
        <f>SUM(D193,D194,G195,G196,G197,J192,J196,J198,M196)</f>
        <v>505</v>
      </c>
      <c r="Q205" s="17">
        <f>SUM(D192,G192,G193,J193,J194,J195,M195,M197,M198,M199)</f>
        <v>600</v>
      </c>
      <c r="R205" s="17">
        <f>SUM(G194,J197,M192,M193,M194,D196)</f>
        <v>295</v>
      </c>
      <c r="S205" s="17">
        <f>SUM(D195)</f>
        <v>40</v>
      </c>
      <c r="T205">
        <f>SUM(P205,Q205,R205,S205)</f>
        <v>1440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3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/>
      <c r="C229" s="1"/>
      <c r="D229" s="2"/>
      <c r="E229" s="1" t="s">
        <v>43</v>
      </c>
      <c r="F229" s="1" t="s">
        <v>10</v>
      </c>
      <c r="G229" s="2">
        <v>80</v>
      </c>
      <c r="H229" s="1" t="s">
        <v>36</v>
      </c>
      <c r="I229" s="1" t="s">
        <v>37</v>
      </c>
      <c r="J229" s="2">
        <v>45</v>
      </c>
      <c r="K229" s="1" t="s">
        <v>33</v>
      </c>
      <c r="L229" s="1" t="s">
        <v>9</v>
      </c>
      <c r="M229" s="2">
        <v>45</v>
      </c>
      <c r="N229" s="1"/>
      <c r="O229" s="2">
        <f>SUM(D229,G229,J229,M229)</f>
        <v>170</v>
      </c>
      <c r="P229" s="26"/>
    </row>
    <row r="230" spans="1:20" ht="15.75" thickBot="1">
      <c r="A230" s="133"/>
      <c r="B230" s="1"/>
      <c r="C230" s="1"/>
      <c r="D230" s="2"/>
      <c r="E230" s="1" t="s">
        <v>33</v>
      </c>
      <c r="F230" s="1" t="s">
        <v>11</v>
      </c>
      <c r="G230" s="2">
        <v>40</v>
      </c>
      <c r="H230" s="1" t="s">
        <v>36</v>
      </c>
      <c r="I230" s="1" t="s">
        <v>34</v>
      </c>
      <c r="J230" s="1">
        <v>35</v>
      </c>
      <c r="K230" s="1"/>
      <c r="L230" s="1"/>
      <c r="M230" s="2"/>
      <c r="N230" s="1"/>
      <c r="O230" s="2">
        <f t="shared" ref="O230:O240" si="13">SUM(D230,G230,J230,M230)</f>
        <v>75</v>
      </c>
      <c r="P230" s="26"/>
    </row>
    <row r="231" spans="1:20" ht="15.75" thickBot="1">
      <c r="A231" s="133"/>
      <c r="B231" s="1"/>
      <c r="C231" s="1"/>
      <c r="D231" s="1"/>
      <c r="E231" s="1" t="s">
        <v>43</v>
      </c>
      <c r="F231" s="1" t="s">
        <v>11</v>
      </c>
      <c r="G231" s="2">
        <v>80</v>
      </c>
      <c r="H231" s="1" t="s">
        <v>36</v>
      </c>
      <c r="I231" s="1" t="s">
        <v>34</v>
      </c>
      <c r="J231" s="1">
        <v>45</v>
      </c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33"/>
      <c r="B232" s="1"/>
      <c r="C232" s="1"/>
      <c r="D232" s="1"/>
      <c r="E232" s="1" t="s">
        <v>43</v>
      </c>
      <c r="F232" s="1" t="s">
        <v>10</v>
      </c>
      <c r="G232" s="1">
        <v>80</v>
      </c>
      <c r="H232" s="1" t="s">
        <v>36</v>
      </c>
      <c r="I232" s="1" t="s">
        <v>38</v>
      </c>
      <c r="J232" s="1">
        <v>40</v>
      </c>
      <c r="K232" s="1"/>
      <c r="L232" s="1"/>
      <c r="M232" s="1"/>
      <c r="N232" s="1"/>
      <c r="O232" s="2">
        <f t="shared" si="13"/>
        <v>120</v>
      </c>
      <c r="P232" s="26"/>
    </row>
    <row r="233" spans="1:20" ht="15.75" thickBot="1">
      <c r="A233" s="133"/>
      <c r="B233" s="1"/>
      <c r="C233" s="1"/>
      <c r="D233" s="1"/>
      <c r="E233" s="1" t="s">
        <v>43</v>
      </c>
      <c r="F233" s="1" t="s">
        <v>9</v>
      </c>
      <c r="G233" s="1">
        <v>80</v>
      </c>
      <c r="H233" s="1" t="s">
        <v>36</v>
      </c>
      <c r="I233" s="1" t="s">
        <v>37</v>
      </c>
      <c r="J233" s="1">
        <v>45</v>
      </c>
      <c r="K233" s="1"/>
      <c r="L233" s="1"/>
      <c r="M233" s="1"/>
      <c r="N233" s="1"/>
      <c r="O233" s="2">
        <f t="shared" si="13"/>
        <v>125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 t="s">
        <v>36</v>
      </c>
      <c r="I234" s="1" t="s">
        <v>34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 t="s">
        <v>36</v>
      </c>
      <c r="I235" s="1" t="s">
        <v>34</v>
      </c>
      <c r="J235" s="1">
        <v>45</v>
      </c>
      <c r="K235" s="1"/>
      <c r="L235" s="1"/>
      <c r="M235" s="1"/>
      <c r="N235" s="1"/>
      <c r="O235" s="2">
        <f t="shared" si="13"/>
        <v>45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360</v>
      </c>
      <c r="H241" s="3" t="s">
        <v>8</v>
      </c>
      <c r="I241" s="3" t="s">
        <v>12</v>
      </c>
      <c r="J241" s="2">
        <f>SUM(J229:J240)</f>
        <v>300</v>
      </c>
      <c r="K241" s="3" t="s">
        <v>8</v>
      </c>
      <c r="L241" s="3" t="s">
        <v>12</v>
      </c>
      <c r="M241" s="2">
        <f>SUM(M229:M240)</f>
        <v>45</v>
      </c>
      <c r="N241" s="3" t="s">
        <v>8</v>
      </c>
      <c r="O241" s="2">
        <f>SUM(O229:O240)</f>
        <v>705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180</v>
      </c>
      <c r="H242" s="9" t="s">
        <v>13</v>
      </c>
      <c r="I242" s="9" t="s">
        <v>12</v>
      </c>
      <c r="J242" s="10">
        <f>J241/2</f>
        <v>150</v>
      </c>
      <c r="K242" s="9" t="s">
        <v>13</v>
      </c>
      <c r="L242" s="9" t="s">
        <v>12</v>
      </c>
      <c r="M242" s="10">
        <f>M241/2</f>
        <v>22.5</v>
      </c>
      <c r="N242" s="9" t="s">
        <v>13</v>
      </c>
      <c r="O242" s="10">
        <f>O241/2</f>
        <v>352.5</v>
      </c>
      <c r="P242" s="30">
        <f>SUM(G230,G231,J232)</f>
        <v>160</v>
      </c>
      <c r="Q242" s="17">
        <f>SUM(G233,J229,J233,M229)</f>
        <v>215</v>
      </c>
      <c r="R242" s="17">
        <f>SUM(G229,G232,J230,J231,J234,J235)</f>
        <v>330</v>
      </c>
      <c r="S242" s="17"/>
      <c r="T242">
        <f>SUM(P242,Q242,R242,S242)</f>
        <v>705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11</v>
      </c>
      <c r="D246" s="2">
        <v>35</v>
      </c>
      <c r="E246" s="1" t="s">
        <v>33</v>
      </c>
      <c r="F246" s="1" t="s">
        <v>11</v>
      </c>
      <c r="G246" s="2">
        <v>40</v>
      </c>
      <c r="H246" s="1"/>
      <c r="I246" s="1"/>
      <c r="J246" s="2"/>
      <c r="K246" s="1" t="s">
        <v>33</v>
      </c>
      <c r="L246" s="1" t="s">
        <v>10</v>
      </c>
      <c r="M246" s="2">
        <v>45</v>
      </c>
      <c r="N246" s="1"/>
      <c r="O246" s="2">
        <f>SUM(D246,G246,J246,M246)</f>
        <v>120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35</v>
      </c>
      <c r="E247" s="1"/>
      <c r="F247" s="1"/>
      <c r="G247" s="2"/>
      <c r="H247" s="1"/>
      <c r="I247" s="1"/>
      <c r="J247" s="1"/>
      <c r="K247" s="1" t="s">
        <v>33</v>
      </c>
      <c r="L247" s="1" t="s">
        <v>14</v>
      </c>
      <c r="M247" s="2">
        <v>35</v>
      </c>
      <c r="N247" s="1"/>
      <c r="O247" s="2">
        <f t="shared" ref="O247:O257" si="14">SUM(D247,G247,J247,M247)</f>
        <v>70</v>
      </c>
      <c r="P247" s="26"/>
    </row>
    <row r="248" spans="1:20" ht="17.25" customHeight="1" thickBot="1">
      <c r="A248" s="133"/>
      <c r="B248" s="1" t="s">
        <v>41</v>
      </c>
      <c r="C248" s="1" t="s">
        <v>11</v>
      </c>
      <c r="D248" s="1">
        <v>80</v>
      </c>
      <c r="E248" s="1"/>
      <c r="F248" s="1"/>
      <c r="G248" s="2"/>
      <c r="H248" s="1"/>
      <c r="I248" s="1"/>
      <c r="J248" s="1"/>
      <c r="K248" s="1" t="s">
        <v>33</v>
      </c>
      <c r="L248" s="1" t="s">
        <v>9</v>
      </c>
      <c r="M248" s="1">
        <v>45</v>
      </c>
      <c r="N248" s="1"/>
      <c r="O248" s="2">
        <f t="shared" si="14"/>
        <v>125</v>
      </c>
      <c r="P248" s="26"/>
    </row>
    <row r="249" spans="1:20" ht="15.75" thickBot="1">
      <c r="A249" s="133"/>
      <c r="B249" s="1" t="s">
        <v>33</v>
      </c>
      <c r="C249" s="1" t="s">
        <v>10</v>
      </c>
      <c r="D249" s="1">
        <v>45</v>
      </c>
      <c r="E249" s="1"/>
      <c r="F249" s="1"/>
      <c r="G249" s="1"/>
      <c r="H249" s="1"/>
      <c r="I249" s="1"/>
      <c r="J249" s="1"/>
      <c r="K249" s="1" t="s">
        <v>33</v>
      </c>
      <c r="L249" s="1" t="s">
        <v>9</v>
      </c>
      <c r="M249" s="1">
        <v>45</v>
      </c>
      <c r="N249" s="1"/>
      <c r="O249" s="2">
        <f t="shared" si="14"/>
        <v>90</v>
      </c>
      <c r="P249" s="26"/>
    </row>
    <row r="250" spans="1:20" ht="15.75" thickBot="1">
      <c r="A250" s="133"/>
      <c r="B250" s="1" t="s">
        <v>33</v>
      </c>
      <c r="C250" s="1" t="s">
        <v>9</v>
      </c>
      <c r="D250" s="1">
        <v>45</v>
      </c>
      <c r="E250" s="1"/>
      <c r="F250" s="1"/>
      <c r="G250" s="1"/>
      <c r="H250" s="1"/>
      <c r="I250" s="1"/>
      <c r="J250" s="1"/>
      <c r="K250" s="1" t="s">
        <v>33</v>
      </c>
      <c r="L250" s="1" t="s">
        <v>9</v>
      </c>
      <c r="M250" s="1">
        <v>45</v>
      </c>
      <c r="N250" s="1"/>
      <c r="O250" s="2">
        <f t="shared" si="14"/>
        <v>90</v>
      </c>
      <c r="P250" s="26"/>
    </row>
    <row r="251" spans="1:20" ht="15.75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240</v>
      </c>
      <c r="E258" s="3" t="s">
        <v>8</v>
      </c>
      <c r="F258" s="3" t="s">
        <v>12</v>
      </c>
      <c r="G258" s="2">
        <f>SUM(G246:G257)</f>
        <v>40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215</v>
      </c>
      <c r="N258" s="3" t="s">
        <v>8</v>
      </c>
      <c r="O258" s="2">
        <f>SUM(O246:O257)</f>
        <v>495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120</v>
      </c>
      <c r="E259" s="9" t="s">
        <v>13</v>
      </c>
      <c r="F259" s="9" t="s">
        <v>12</v>
      </c>
      <c r="G259" s="10">
        <f>G258/2</f>
        <v>20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107.5</v>
      </c>
      <c r="N259" s="9" t="s">
        <v>13</v>
      </c>
      <c r="O259" s="10">
        <f>O258/2</f>
        <v>247.5</v>
      </c>
      <c r="P259" s="30">
        <f>SUM(D246,D247,D248,G246,)</f>
        <v>190</v>
      </c>
      <c r="Q259" s="17">
        <f>SUM(D250,M248,M249,M250)</f>
        <v>180</v>
      </c>
      <c r="R259" s="17">
        <f>SUM(D249,M246)</f>
        <v>90</v>
      </c>
      <c r="S259" s="17">
        <f>SUM(M247)</f>
        <v>35</v>
      </c>
      <c r="T259">
        <f>SUM(P259,Q259,R259,S259)</f>
        <v>495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33</v>
      </c>
      <c r="C263" s="1" t="s">
        <v>10</v>
      </c>
      <c r="D263" s="2">
        <v>35</v>
      </c>
      <c r="E263" s="1"/>
      <c r="F263" s="1"/>
      <c r="G263" s="2"/>
      <c r="H263" s="1" t="s">
        <v>35</v>
      </c>
      <c r="I263" s="1" t="s">
        <v>34</v>
      </c>
      <c r="J263" s="2">
        <v>80</v>
      </c>
      <c r="K263" s="1"/>
      <c r="L263" s="1"/>
      <c r="M263" s="2"/>
      <c r="N263" s="1"/>
      <c r="O263" s="2">
        <f>SUM(D263,G263,J263,M263)</f>
        <v>115</v>
      </c>
      <c r="P263" s="26"/>
    </row>
    <row r="264" spans="1:20" ht="15.75" thickBot="1">
      <c r="A264" s="133"/>
      <c r="B264" s="1" t="s">
        <v>55</v>
      </c>
      <c r="C264" s="1" t="s">
        <v>9</v>
      </c>
      <c r="D264" s="2">
        <v>35</v>
      </c>
      <c r="E264" s="1"/>
      <c r="F264" s="1"/>
      <c r="G264" s="2"/>
      <c r="H264" s="1" t="s">
        <v>36</v>
      </c>
      <c r="I264" s="1" t="s">
        <v>38</v>
      </c>
      <c r="J264" s="1">
        <v>40</v>
      </c>
      <c r="K264" s="1"/>
      <c r="L264" s="1"/>
      <c r="M264" s="2"/>
      <c r="N264" s="1"/>
      <c r="O264" s="2">
        <f t="shared" ref="O264:O274" si="15">SUM(D264,G264,J264,M264)</f>
        <v>75</v>
      </c>
      <c r="P264" s="26"/>
    </row>
    <row r="265" spans="1:20" ht="15.75" thickBot="1">
      <c r="A265" s="133"/>
      <c r="B265" s="1" t="s">
        <v>42</v>
      </c>
      <c r="C265" s="1" t="s">
        <v>10</v>
      </c>
      <c r="D265" s="1">
        <v>65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/>
      <c r="L265" s="1"/>
      <c r="M265" s="1"/>
      <c r="N265" s="1"/>
      <c r="O265" s="2">
        <f t="shared" si="15"/>
        <v>110</v>
      </c>
      <c r="P265" s="26"/>
    </row>
    <row r="266" spans="1:20" ht="15.75" thickBot="1">
      <c r="A266" s="133"/>
      <c r="B266" s="1" t="s">
        <v>33</v>
      </c>
      <c r="C266" s="1" t="s">
        <v>11</v>
      </c>
      <c r="D266" s="1">
        <v>40</v>
      </c>
      <c r="E266" s="1"/>
      <c r="F266" s="1"/>
      <c r="G266" s="1"/>
      <c r="H266" s="1" t="s">
        <v>36</v>
      </c>
      <c r="I266" s="1" t="s">
        <v>38</v>
      </c>
      <c r="J266" s="1">
        <v>40</v>
      </c>
      <c r="K266" s="1"/>
      <c r="L266" s="1"/>
      <c r="M266" s="1"/>
      <c r="N266" s="1"/>
      <c r="O266" s="2">
        <f t="shared" si="15"/>
        <v>80</v>
      </c>
      <c r="P266" s="26"/>
    </row>
    <row r="267" spans="1:20" ht="15.75" thickBot="1">
      <c r="A267" s="133"/>
      <c r="B267" s="1" t="s">
        <v>33</v>
      </c>
      <c r="C267" s="1" t="s">
        <v>14</v>
      </c>
      <c r="D267" s="1">
        <v>40</v>
      </c>
      <c r="E267" s="1"/>
      <c r="F267" s="1"/>
      <c r="G267" s="1"/>
      <c r="H267" s="1" t="s">
        <v>36</v>
      </c>
      <c r="I267" s="1" t="s">
        <v>38</v>
      </c>
      <c r="J267" s="1">
        <v>40</v>
      </c>
      <c r="K267" s="1"/>
      <c r="L267" s="1"/>
      <c r="M267" s="1"/>
      <c r="N267" s="1"/>
      <c r="O267" s="2">
        <f t="shared" si="15"/>
        <v>80</v>
      </c>
      <c r="P267" s="26"/>
    </row>
    <row r="268" spans="1:20" ht="15.75" thickBot="1">
      <c r="A268" s="133"/>
      <c r="B268" s="1" t="s">
        <v>33</v>
      </c>
      <c r="C268" s="1" t="s">
        <v>9</v>
      </c>
      <c r="D268" s="1">
        <v>45</v>
      </c>
      <c r="E268" s="1"/>
      <c r="F268" s="1"/>
      <c r="G268" s="1"/>
      <c r="H268" s="1" t="s">
        <v>36</v>
      </c>
      <c r="I268" s="1" t="s">
        <v>37</v>
      </c>
      <c r="J268" s="1">
        <v>45</v>
      </c>
      <c r="K268" s="1"/>
      <c r="L268" s="1"/>
      <c r="M268" s="1"/>
      <c r="N268" s="1"/>
      <c r="O268" s="2">
        <f t="shared" si="15"/>
        <v>90</v>
      </c>
      <c r="P268" s="26"/>
    </row>
    <row r="269" spans="1:20" ht="15.75" thickBot="1">
      <c r="A269" s="133"/>
      <c r="B269" s="1" t="s">
        <v>33</v>
      </c>
      <c r="C269" s="1" t="s">
        <v>11</v>
      </c>
      <c r="D269" s="1">
        <v>40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40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300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290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590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150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145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295</v>
      </c>
      <c r="P276" s="30">
        <f>SUM(D266,D269,J264,J266,J267)</f>
        <v>200</v>
      </c>
      <c r="Q276" s="17">
        <f>SUM(D264,D268,J265,J268)</f>
        <v>170</v>
      </c>
      <c r="R276" s="17">
        <f>SUM(D263,D265,J263,)</f>
        <v>180</v>
      </c>
      <c r="S276" s="17">
        <f>SUM(D267)</f>
        <v>40</v>
      </c>
      <c r="T276">
        <f>SUM(P276,Q276,R276,S276)</f>
        <v>590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41</v>
      </c>
      <c r="C280" s="1" t="s">
        <v>11</v>
      </c>
      <c r="D280" s="2">
        <v>80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40</v>
      </c>
      <c r="K280" s="1" t="s">
        <v>36</v>
      </c>
      <c r="L280" s="1" t="s">
        <v>34</v>
      </c>
      <c r="M280" s="2">
        <v>45</v>
      </c>
      <c r="N280" s="1"/>
      <c r="O280" s="2">
        <f>SUM(D280,G280,J280,M280)</f>
        <v>245</v>
      </c>
      <c r="P280" s="26"/>
    </row>
    <row r="281" spans="1:20" ht="15.75" thickBot="1">
      <c r="A281" s="133"/>
      <c r="B281" s="1" t="s">
        <v>33</v>
      </c>
      <c r="C281" s="1" t="s">
        <v>11</v>
      </c>
      <c r="D281" s="2">
        <v>35</v>
      </c>
      <c r="E281" s="1" t="s">
        <v>33</v>
      </c>
      <c r="F281" s="1" t="s">
        <v>10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36</v>
      </c>
      <c r="L281" s="1" t="s">
        <v>11</v>
      </c>
      <c r="M281" s="2">
        <v>35</v>
      </c>
      <c r="N281" s="1"/>
      <c r="O281" s="2">
        <f t="shared" ref="O281:O291" si="16">SUM(D281,G281,J281,M281)</f>
        <v>155</v>
      </c>
      <c r="P281" s="26"/>
    </row>
    <row r="282" spans="1:20" ht="15.75" thickBot="1">
      <c r="A282" s="133"/>
      <c r="B282" s="1" t="s">
        <v>33</v>
      </c>
      <c r="C282" s="1" t="s">
        <v>11</v>
      </c>
      <c r="D282" s="1">
        <v>40</v>
      </c>
      <c r="E282" s="1" t="s">
        <v>33</v>
      </c>
      <c r="F282" s="1" t="s">
        <v>9</v>
      </c>
      <c r="G282" s="2">
        <v>45</v>
      </c>
      <c r="H282" s="1" t="s">
        <v>36</v>
      </c>
      <c r="I282" s="1" t="s">
        <v>10</v>
      </c>
      <c r="J282" s="1">
        <v>45</v>
      </c>
      <c r="K282" s="1" t="s">
        <v>36</v>
      </c>
      <c r="L282" s="1" t="s">
        <v>11</v>
      </c>
      <c r="M282" s="1">
        <v>40</v>
      </c>
      <c r="N282" s="1"/>
      <c r="O282" s="2">
        <f t="shared" si="16"/>
        <v>170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40</v>
      </c>
      <c r="E283" s="1" t="s">
        <v>36</v>
      </c>
      <c r="F283" s="1" t="s">
        <v>37</v>
      </c>
      <c r="G283" s="1">
        <v>45</v>
      </c>
      <c r="H283" s="1" t="s">
        <v>36</v>
      </c>
      <c r="I283" s="1" t="s">
        <v>38</v>
      </c>
      <c r="J283" s="1">
        <v>40</v>
      </c>
      <c r="K283" s="1" t="s">
        <v>36</v>
      </c>
      <c r="L283" s="1" t="s">
        <v>11</v>
      </c>
      <c r="M283" s="1">
        <v>40</v>
      </c>
      <c r="N283" s="1"/>
      <c r="O283" s="2">
        <f t="shared" si="16"/>
        <v>165</v>
      </c>
      <c r="P283" s="26"/>
    </row>
    <row r="284" spans="1:20" ht="15.75" thickBot="1">
      <c r="A284" s="133"/>
      <c r="B284" s="1" t="s">
        <v>33</v>
      </c>
      <c r="C284" s="1" t="s">
        <v>10</v>
      </c>
      <c r="D284" s="1">
        <v>45</v>
      </c>
      <c r="E284" s="1"/>
      <c r="F284" s="1"/>
      <c r="G284" s="1"/>
      <c r="H284" s="1" t="s">
        <v>36</v>
      </c>
      <c r="I284" s="1" t="s">
        <v>38</v>
      </c>
      <c r="J284" s="1">
        <v>40</v>
      </c>
      <c r="K284" s="1" t="s">
        <v>36</v>
      </c>
      <c r="L284" s="1" t="s">
        <v>11</v>
      </c>
      <c r="M284" s="1">
        <v>40</v>
      </c>
      <c r="N284" s="1"/>
      <c r="O284" s="2">
        <f t="shared" si="16"/>
        <v>125</v>
      </c>
      <c r="P284" s="26"/>
    </row>
    <row r="285" spans="1:20" ht="15.75" thickBot="1">
      <c r="A285" s="133"/>
      <c r="B285" s="1" t="s">
        <v>33</v>
      </c>
      <c r="C285" s="1" t="s">
        <v>9</v>
      </c>
      <c r="D285" s="1">
        <v>45</v>
      </c>
      <c r="E285" s="1"/>
      <c r="F285" s="1"/>
      <c r="G285" s="1"/>
      <c r="H285" s="1" t="s">
        <v>36</v>
      </c>
      <c r="I285" s="1" t="s">
        <v>38</v>
      </c>
      <c r="J285" s="1">
        <v>40</v>
      </c>
      <c r="K285" s="1" t="s">
        <v>36</v>
      </c>
      <c r="L285" s="1" t="s">
        <v>9</v>
      </c>
      <c r="M285" s="1">
        <v>35</v>
      </c>
      <c r="N285" s="1"/>
      <c r="O285" s="2">
        <f t="shared" si="16"/>
        <v>120</v>
      </c>
      <c r="P285" s="26"/>
    </row>
    <row r="286" spans="1:20" ht="15.75" thickBot="1">
      <c r="A286" s="133"/>
      <c r="B286" s="1" t="s">
        <v>33</v>
      </c>
      <c r="C286" s="1" t="s">
        <v>10</v>
      </c>
      <c r="D286" s="1">
        <v>45</v>
      </c>
      <c r="E286" s="1"/>
      <c r="F286" s="1"/>
      <c r="G286" s="1"/>
      <c r="H286" s="1"/>
      <c r="I286" s="1"/>
      <c r="J286" s="1"/>
      <c r="K286" s="1" t="s">
        <v>36</v>
      </c>
      <c r="L286" s="1" t="s">
        <v>34</v>
      </c>
      <c r="M286" s="1">
        <v>45</v>
      </c>
      <c r="N286" s="1"/>
      <c r="O286" s="2">
        <f t="shared" si="16"/>
        <v>90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 t="s">
        <v>36</v>
      </c>
      <c r="L287" s="1" t="s">
        <v>11</v>
      </c>
      <c r="M287" s="1">
        <v>40</v>
      </c>
      <c r="N287" s="1"/>
      <c r="O287" s="2">
        <f t="shared" si="16"/>
        <v>40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 t="s">
        <v>43</v>
      </c>
      <c r="L288" s="1" t="s">
        <v>9</v>
      </c>
      <c r="M288" s="1">
        <v>80</v>
      </c>
      <c r="N288" s="1"/>
      <c r="O288" s="2">
        <f t="shared" si="16"/>
        <v>80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330</v>
      </c>
      <c r="E292" s="3" t="s">
        <v>8</v>
      </c>
      <c r="F292" s="3" t="s">
        <v>12</v>
      </c>
      <c r="G292" s="2">
        <f>SUM(G280:G291)</f>
        <v>210</v>
      </c>
      <c r="H292" s="3" t="s">
        <v>8</v>
      </c>
      <c r="I292" s="3" t="s">
        <v>12</v>
      </c>
      <c r="J292" s="2">
        <f>SUM(J280:J291)</f>
        <v>250</v>
      </c>
      <c r="K292" s="3" t="s">
        <v>8</v>
      </c>
      <c r="L292" s="3" t="s">
        <v>12</v>
      </c>
      <c r="M292" s="2">
        <f>SUM(M280:M291)</f>
        <v>400</v>
      </c>
      <c r="N292" s="3" t="s">
        <v>8</v>
      </c>
      <c r="O292" s="2">
        <f>SUM(O280:O291)</f>
        <v>1190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165</v>
      </c>
      <c r="E293" s="9" t="s">
        <v>13</v>
      </c>
      <c r="F293" s="9" t="s">
        <v>12</v>
      </c>
      <c r="G293" s="10">
        <f>G292/2</f>
        <v>105</v>
      </c>
      <c r="H293" s="9" t="s">
        <v>13</v>
      </c>
      <c r="I293" s="9" t="s">
        <v>12</v>
      </c>
      <c r="J293" s="10">
        <f>J292/2</f>
        <v>125</v>
      </c>
      <c r="K293" s="9" t="s">
        <v>13</v>
      </c>
      <c r="L293" s="9" t="s">
        <v>12</v>
      </c>
      <c r="M293" s="10">
        <f>M292/2</f>
        <v>200</v>
      </c>
      <c r="N293" s="9" t="s">
        <v>13</v>
      </c>
      <c r="O293" s="10">
        <f>O292/2</f>
        <v>595</v>
      </c>
      <c r="P293" s="30">
        <f>SUM(D280,D281,D282,D283,G280,J280,J283,J284,J285,M281,M282,M283,M284,M287)</f>
        <v>630</v>
      </c>
      <c r="Q293" s="17">
        <f>SUM(D285,G282,G283,J281,M285,M288)</f>
        <v>295</v>
      </c>
      <c r="R293" s="17">
        <f>SUM(D284,D286,G281,J282,M280,M286)</f>
        <v>265</v>
      </c>
      <c r="S293" s="17"/>
      <c r="T293">
        <f>SUM(P293,Q293,R293,S293)</f>
        <v>1190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 t="s">
        <v>33</v>
      </c>
      <c r="C314" s="1" t="s">
        <v>9</v>
      </c>
      <c r="D314" s="2">
        <v>45</v>
      </c>
      <c r="E314" s="1" t="s">
        <v>33</v>
      </c>
      <c r="F314" s="1" t="s">
        <v>9</v>
      </c>
      <c r="G314" s="2">
        <v>45</v>
      </c>
      <c r="H314" s="1" t="s">
        <v>35</v>
      </c>
      <c r="I314" s="1" t="s">
        <v>37</v>
      </c>
      <c r="J314" s="2">
        <v>80</v>
      </c>
      <c r="K314" s="1"/>
      <c r="L314" s="1"/>
      <c r="M314" s="2"/>
      <c r="N314" s="1"/>
      <c r="O314" s="2">
        <f>SUM(D314,G314,J314,M314)</f>
        <v>170</v>
      </c>
      <c r="P314" s="26"/>
    </row>
    <row r="315" spans="1:20" ht="15.75" thickBot="1">
      <c r="A315" s="133"/>
      <c r="B315" s="1" t="s">
        <v>36</v>
      </c>
      <c r="C315" s="1" t="s">
        <v>34</v>
      </c>
      <c r="D315" s="2">
        <v>60</v>
      </c>
      <c r="E315" s="1" t="s">
        <v>314</v>
      </c>
      <c r="F315" s="1" t="s">
        <v>10</v>
      </c>
      <c r="G315" s="2">
        <v>80</v>
      </c>
      <c r="H315" s="1" t="s">
        <v>73</v>
      </c>
      <c r="I315" s="1" t="s">
        <v>38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185</v>
      </c>
      <c r="P315" s="26"/>
    </row>
    <row r="316" spans="1:20" ht="15.75" thickBot="1">
      <c r="A316" s="133"/>
      <c r="B316" s="1" t="s">
        <v>33</v>
      </c>
      <c r="C316" s="1" t="s">
        <v>34</v>
      </c>
      <c r="D316" s="1">
        <v>45</v>
      </c>
      <c r="E316" s="1" t="s">
        <v>43</v>
      </c>
      <c r="F316" s="1" t="s">
        <v>10</v>
      </c>
      <c r="G316" s="2">
        <v>80</v>
      </c>
      <c r="H316" s="1" t="s">
        <v>35</v>
      </c>
      <c r="I316" s="1" t="s">
        <v>38</v>
      </c>
      <c r="J316" s="1">
        <v>80</v>
      </c>
      <c r="K316" s="1"/>
      <c r="L316" s="1"/>
      <c r="M316" s="1"/>
      <c r="N316" s="1"/>
      <c r="O316" s="2">
        <f t="shared" si="18"/>
        <v>205</v>
      </c>
      <c r="P316" s="26"/>
    </row>
    <row r="317" spans="1:20" ht="15.75" thickBot="1">
      <c r="A317" s="133"/>
      <c r="B317" s="1"/>
      <c r="C317" s="1"/>
      <c r="D317" s="1"/>
      <c r="E317" s="1" t="s">
        <v>33</v>
      </c>
      <c r="F317" s="1" t="s">
        <v>11</v>
      </c>
      <c r="G317" s="1">
        <v>40</v>
      </c>
      <c r="H317" s="1" t="s">
        <v>35</v>
      </c>
      <c r="I317" s="1" t="s">
        <v>34</v>
      </c>
      <c r="J317" s="1">
        <v>80</v>
      </c>
      <c r="K317" s="1"/>
      <c r="L317" s="1"/>
      <c r="M317" s="1"/>
      <c r="N317" s="1"/>
      <c r="O317" s="2">
        <f t="shared" si="18"/>
        <v>120</v>
      </c>
      <c r="P317" s="26"/>
    </row>
    <row r="318" spans="1:20" ht="15.75" thickBot="1">
      <c r="A318" s="133"/>
      <c r="B318" s="1"/>
      <c r="C318" s="1"/>
      <c r="D318" s="1"/>
      <c r="E318" s="1" t="s">
        <v>43</v>
      </c>
      <c r="F318" s="1" t="s">
        <v>9</v>
      </c>
      <c r="G318" s="1">
        <v>80</v>
      </c>
      <c r="H318" s="1" t="s">
        <v>36</v>
      </c>
      <c r="I318" s="1" t="s">
        <v>37</v>
      </c>
      <c r="J318" s="1">
        <v>45</v>
      </c>
      <c r="K318" s="1"/>
      <c r="L318" s="1"/>
      <c r="M318" s="1"/>
      <c r="N318" s="1"/>
      <c r="O318" s="2">
        <f t="shared" si="18"/>
        <v>125</v>
      </c>
      <c r="P318" s="26"/>
    </row>
    <row r="319" spans="1:20" ht="15.75" thickBot="1">
      <c r="A319" s="133"/>
      <c r="B319" s="1"/>
      <c r="C319" s="1"/>
      <c r="D319" s="1"/>
      <c r="E319" s="1" t="s">
        <v>33</v>
      </c>
      <c r="F319" s="1" t="s">
        <v>10</v>
      </c>
      <c r="G319" s="1">
        <v>45</v>
      </c>
      <c r="H319" s="1" t="s">
        <v>35</v>
      </c>
      <c r="I319" s="1" t="s">
        <v>37</v>
      </c>
      <c r="J319" s="1">
        <v>80</v>
      </c>
      <c r="K319" s="1"/>
      <c r="L319" s="1"/>
      <c r="M319" s="1"/>
      <c r="N319" s="1"/>
      <c r="O319" s="2">
        <f t="shared" si="18"/>
        <v>125</v>
      </c>
      <c r="P319" s="26"/>
    </row>
    <row r="320" spans="1:20" ht="15.75" thickBot="1">
      <c r="A320" s="133"/>
      <c r="B320" s="1"/>
      <c r="C320" s="1"/>
      <c r="D320" s="1"/>
      <c r="E320" s="1" t="s">
        <v>33</v>
      </c>
      <c r="F320" s="1" t="s">
        <v>10</v>
      </c>
      <c r="G320" s="1">
        <v>45</v>
      </c>
      <c r="H320" s="1"/>
      <c r="I320" s="1"/>
      <c r="J320" s="1"/>
      <c r="K320" s="1"/>
      <c r="L320" s="1"/>
      <c r="M320" s="1"/>
      <c r="N320" s="1"/>
      <c r="O320" s="2">
        <f t="shared" si="18"/>
        <v>45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150</v>
      </c>
      <c r="E326" s="3" t="s">
        <v>8</v>
      </c>
      <c r="F326" s="3" t="s">
        <v>12</v>
      </c>
      <c r="G326" s="2">
        <f>SUM(G314:G325)</f>
        <v>415</v>
      </c>
      <c r="H326" s="3" t="s">
        <v>8</v>
      </c>
      <c r="I326" s="3" t="s">
        <v>12</v>
      </c>
      <c r="J326" s="2">
        <f>SUM(J314:J325)</f>
        <v>410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975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75</v>
      </c>
      <c r="E327" s="9" t="s">
        <v>13</v>
      </c>
      <c r="F327" s="9" t="s">
        <v>12</v>
      </c>
      <c r="G327" s="10">
        <f>G326/2</f>
        <v>207.5</v>
      </c>
      <c r="H327" s="9" t="s">
        <v>13</v>
      </c>
      <c r="I327" s="9" t="s">
        <v>12</v>
      </c>
      <c r="J327" s="10">
        <f>J326/2</f>
        <v>205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487.5</v>
      </c>
      <c r="P327" s="30">
        <f>SUM(G317,J315,J316)</f>
        <v>165</v>
      </c>
      <c r="Q327" s="17">
        <f>SUM(D314,G314,G318,J314,J318,J319)</f>
        <v>375</v>
      </c>
      <c r="R327" s="17">
        <f>SUM(D315,D316,G315,G316,G319,G320,J317)</f>
        <v>435</v>
      </c>
      <c r="S327" s="17"/>
      <c r="T327">
        <f>SUM(P327,Q327,R327,S327,)</f>
        <v>975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/>
      <c r="C348" s="1"/>
      <c r="D348" s="2"/>
      <c r="E348" s="1" t="s">
        <v>43</v>
      </c>
      <c r="F348" s="1" t="s">
        <v>11</v>
      </c>
      <c r="G348" s="2">
        <v>80</v>
      </c>
      <c r="H348" s="1" t="s">
        <v>35</v>
      </c>
      <c r="I348" s="1" t="s">
        <v>34</v>
      </c>
      <c r="J348" s="2">
        <v>80</v>
      </c>
      <c r="K348" s="1"/>
      <c r="L348" s="1"/>
      <c r="M348" s="2"/>
      <c r="N348" s="1"/>
      <c r="O348" s="2">
        <f>SUM(D348,G348,J348,M348)</f>
        <v>160</v>
      </c>
      <c r="P348" s="26"/>
    </row>
    <row r="349" spans="1:20" ht="15.75" thickBot="1">
      <c r="A349" s="133"/>
      <c r="B349" s="1"/>
      <c r="C349" s="1"/>
      <c r="D349" s="2"/>
      <c r="E349" s="1" t="s">
        <v>33</v>
      </c>
      <c r="F349" s="1" t="s">
        <v>9</v>
      </c>
      <c r="G349" s="2">
        <v>45</v>
      </c>
      <c r="H349" s="1" t="s">
        <v>36</v>
      </c>
      <c r="I349" s="1" t="s">
        <v>34</v>
      </c>
      <c r="J349" s="1">
        <v>45</v>
      </c>
      <c r="K349" s="1"/>
      <c r="L349" s="1"/>
      <c r="M349" s="2"/>
      <c r="N349" s="1"/>
      <c r="O349" s="2">
        <f t="shared" ref="O349:O359" si="20">SUM(D349,G349,J349,M349)</f>
        <v>90</v>
      </c>
      <c r="P349" s="26"/>
    </row>
    <row r="350" spans="1:20" ht="15.75" thickBot="1">
      <c r="A350" s="133"/>
      <c r="B350" s="1"/>
      <c r="C350" s="1"/>
      <c r="D350" s="1"/>
      <c r="E350" s="1"/>
      <c r="F350" s="1"/>
      <c r="G350" s="2"/>
      <c r="H350" s="1" t="s">
        <v>36</v>
      </c>
      <c r="I350" s="1" t="s">
        <v>38</v>
      </c>
      <c r="J350" s="1">
        <v>40</v>
      </c>
      <c r="K350" s="1"/>
      <c r="L350" s="1"/>
      <c r="M350" s="1"/>
      <c r="N350" s="1"/>
      <c r="O350" s="2">
        <f t="shared" si="20"/>
        <v>40</v>
      </c>
      <c r="P350" s="26"/>
    </row>
    <row r="351" spans="1:20" ht="15.75" thickBot="1">
      <c r="A351" s="133"/>
      <c r="B351" s="1"/>
      <c r="C351" s="1"/>
      <c r="D351" s="1"/>
      <c r="E351" s="1"/>
      <c r="F351" s="1"/>
      <c r="G351" s="1"/>
      <c r="H351" s="1" t="s">
        <v>36</v>
      </c>
      <c r="I351" s="1" t="s">
        <v>38</v>
      </c>
      <c r="J351" s="1">
        <v>40</v>
      </c>
      <c r="K351" s="1"/>
      <c r="L351" s="1"/>
      <c r="M351" s="1"/>
      <c r="N351" s="1"/>
      <c r="O351" s="2">
        <f t="shared" si="20"/>
        <v>40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125</v>
      </c>
      <c r="H360" s="3" t="s">
        <v>8</v>
      </c>
      <c r="I360" s="3" t="s">
        <v>12</v>
      </c>
      <c r="J360" s="2">
        <f>SUM(J348:J359)</f>
        <v>205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330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62.5</v>
      </c>
      <c r="H361" s="9" t="s">
        <v>13</v>
      </c>
      <c r="I361" s="9" t="s">
        <v>12</v>
      </c>
      <c r="J361" s="10">
        <f>J360/2</f>
        <v>102.5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165</v>
      </c>
      <c r="P361" s="30">
        <f>SUM(G348,J350,J351)</f>
        <v>160</v>
      </c>
      <c r="Q361" s="17">
        <f>SUM(G349,)</f>
        <v>45</v>
      </c>
      <c r="R361" s="17">
        <f>SUM(J348,J349)</f>
        <v>125</v>
      </c>
      <c r="S361" s="17">
        <f>SUM(G352,M353,M356)</f>
        <v>0</v>
      </c>
      <c r="T361">
        <f>SUM(P361,Q361,R361,S361)</f>
        <v>330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33</v>
      </c>
      <c r="C365" s="1" t="s">
        <v>14</v>
      </c>
      <c r="D365" s="2">
        <v>40</v>
      </c>
      <c r="E365" s="1" t="s">
        <v>33</v>
      </c>
      <c r="F365" s="1" t="s">
        <v>10</v>
      </c>
      <c r="G365" s="2">
        <v>40</v>
      </c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33"/>
      <c r="B366" s="1" t="s">
        <v>33</v>
      </c>
      <c r="C366" s="1" t="s">
        <v>9</v>
      </c>
      <c r="D366" s="2">
        <v>40</v>
      </c>
      <c r="E366" s="1" t="s">
        <v>33</v>
      </c>
      <c r="F366" s="1" t="s">
        <v>10</v>
      </c>
      <c r="G366" s="2">
        <v>35</v>
      </c>
      <c r="H366" s="1"/>
      <c r="I366" s="1"/>
      <c r="J366" s="1"/>
      <c r="K366" s="1" t="s">
        <v>55</v>
      </c>
      <c r="L366" s="1" t="s">
        <v>11</v>
      </c>
      <c r="M366" s="2">
        <v>40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33"/>
      <c r="B367" s="1" t="s">
        <v>40</v>
      </c>
      <c r="C367" s="1" t="s">
        <v>9</v>
      </c>
      <c r="D367" s="1">
        <v>100</v>
      </c>
      <c r="E367" s="1" t="s">
        <v>33</v>
      </c>
      <c r="F367" s="1" t="s">
        <v>9</v>
      </c>
      <c r="G367" s="2">
        <v>40</v>
      </c>
      <c r="H367" s="1"/>
      <c r="I367" s="1"/>
      <c r="J367" s="1"/>
      <c r="K367" s="1" t="s">
        <v>33</v>
      </c>
      <c r="L367" s="1" t="s">
        <v>11</v>
      </c>
      <c r="M367" s="1">
        <v>40</v>
      </c>
      <c r="N367" s="1"/>
      <c r="O367" s="2">
        <f t="shared" si="21"/>
        <v>180</v>
      </c>
      <c r="P367" s="26"/>
    </row>
    <row r="368" spans="1:20" ht="15.75" thickBot="1">
      <c r="A368" s="133"/>
      <c r="B368" s="1" t="s">
        <v>278</v>
      </c>
      <c r="C368" s="1" t="s">
        <v>9</v>
      </c>
      <c r="D368" s="1">
        <v>90</v>
      </c>
      <c r="E368" s="1" t="s">
        <v>33</v>
      </c>
      <c r="F368" s="1" t="s">
        <v>10</v>
      </c>
      <c r="G368" s="1">
        <v>40</v>
      </c>
      <c r="H368" s="1"/>
      <c r="I368" s="1"/>
      <c r="J368" s="1"/>
      <c r="K368" s="1" t="s">
        <v>33</v>
      </c>
      <c r="L368" s="1" t="s">
        <v>14</v>
      </c>
      <c r="M368" s="1">
        <v>40</v>
      </c>
      <c r="N368" s="1"/>
      <c r="O368" s="2">
        <f t="shared" si="21"/>
        <v>170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 t="s">
        <v>33</v>
      </c>
      <c r="L369" s="1" t="s">
        <v>11</v>
      </c>
      <c r="M369" s="1">
        <v>40</v>
      </c>
      <c r="N369" s="1"/>
      <c r="O369" s="2">
        <f t="shared" si="21"/>
        <v>40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 t="s">
        <v>33</v>
      </c>
      <c r="L370" s="1" t="s">
        <v>11</v>
      </c>
      <c r="M370" s="1">
        <v>40</v>
      </c>
      <c r="N370" s="1"/>
      <c r="O370" s="2">
        <f>SUM(D370,G370,J370,M370)</f>
        <v>40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45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270</v>
      </c>
      <c r="E377" s="3" t="s">
        <v>8</v>
      </c>
      <c r="F377" s="3" t="s">
        <v>12</v>
      </c>
      <c r="G377" s="2">
        <f>SUM(G365:G376)</f>
        <v>155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290</v>
      </c>
      <c r="N377" s="3" t="s">
        <v>8</v>
      </c>
      <c r="O377" s="2">
        <f>SUM(O365:O376)</f>
        <v>715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135</v>
      </c>
      <c r="E378" s="9" t="s">
        <v>13</v>
      </c>
      <c r="F378" s="9" t="s">
        <v>12</v>
      </c>
      <c r="G378" s="10">
        <f>G377/2</f>
        <v>77.5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145</v>
      </c>
      <c r="N378" s="9" t="s">
        <v>13</v>
      </c>
      <c r="O378" s="10">
        <f>O377/2</f>
        <v>357.5</v>
      </c>
      <c r="P378" s="30">
        <f>SUM(M366,M367,M369,M370)</f>
        <v>160</v>
      </c>
      <c r="Q378" s="17">
        <f>SUM(D366,D367,D368,G367,M365,M371)</f>
        <v>360</v>
      </c>
      <c r="R378" s="17">
        <f>SUM(G365,G366,G368,)</f>
        <v>115</v>
      </c>
      <c r="S378" s="17">
        <f>SUM(D365,M368)</f>
        <v>80</v>
      </c>
      <c r="T378">
        <f>SUM(P378,Q378,R378,S378)</f>
        <v>715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36</v>
      </c>
      <c r="C382" s="1" t="s">
        <v>34</v>
      </c>
      <c r="D382" s="2">
        <v>45</v>
      </c>
      <c r="E382" s="1"/>
      <c r="F382" s="1"/>
      <c r="G382" s="2"/>
      <c r="H382" s="1" t="s">
        <v>36</v>
      </c>
      <c r="I382" s="1" t="s">
        <v>34</v>
      </c>
      <c r="J382" s="2">
        <v>45</v>
      </c>
      <c r="K382" s="1"/>
      <c r="L382" s="1"/>
      <c r="M382" s="1"/>
      <c r="N382" s="1"/>
      <c r="O382" s="2">
        <f>SUM(D382,G382,J382,M382)</f>
        <v>90</v>
      </c>
      <c r="P382" s="26"/>
    </row>
    <row r="383" spans="1:20" ht="15.75" thickBot="1">
      <c r="A383" s="133"/>
      <c r="B383" s="1" t="s">
        <v>36</v>
      </c>
      <c r="C383" s="1" t="s">
        <v>9</v>
      </c>
      <c r="D383" s="2">
        <v>45</v>
      </c>
      <c r="E383" s="1"/>
      <c r="F383" s="1"/>
      <c r="G383" s="2"/>
      <c r="H383" s="1" t="s">
        <v>36</v>
      </c>
      <c r="I383" s="1" t="s">
        <v>34</v>
      </c>
      <c r="J383" s="1">
        <v>45</v>
      </c>
      <c r="K383" s="1"/>
      <c r="L383" s="1"/>
      <c r="M383" s="2"/>
      <c r="N383" s="1"/>
      <c r="O383" s="2">
        <f t="shared" ref="O383:O393" si="22">SUM(D383,G383,J383,M383)</f>
        <v>90</v>
      </c>
      <c r="P383" s="26"/>
    </row>
    <row r="384" spans="1:20" ht="15.75" thickBot="1">
      <c r="A384" s="133"/>
      <c r="B384" s="1" t="s">
        <v>36</v>
      </c>
      <c r="C384" s="1" t="s">
        <v>34</v>
      </c>
      <c r="D384" s="1">
        <v>45</v>
      </c>
      <c r="E384" s="1"/>
      <c r="F384" s="1"/>
      <c r="G384" s="2"/>
      <c r="H384" s="1" t="s">
        <v>36</v>
      </c>
      <c r="I384" s="1" t="s">
        <v>34</v>
      </c>
      <c r="J384" s="1">
        <v>45</v>
      </c>
      <c r="K384" s="1"/>
      <c r="L384" s="1"/>
      <c r="M384" s="1"/>
      <c r="N384" s="1"/>
      <c r="O384" s="2">
        <f t="shared" si="22"/>
        <v>90</v>
      </c>
      <c r="P384" s="26"/>
    </row>
    <row r="385" spans="1:20" ht="16.5" customHeight="1" thickBot="1">
      <c r="A385" s="133"/>
      <c r="B385" s="1" t="s">
        <v>36</v>
      </c>
      <c r="C385" s="1" t="s">
        <v>34</v>
      </c>
      <c r="D385" s="1">
        <v>45</v>
      </c>
      <c r="E385" s="1"/>
      <c r="F385" s="1"/>
      <c r="G385" s="1"/>
      <c r="H385" s="1" t="s">
        <v>36</v>
      </c>
      <c r="I385" s="1" t="s">
        <v>38</v>
      </c>
      <c r="J385" s="1">
        <v>40</v>
      </c>
      <c r="K385" s="1"/>
      <c r="L385" s="1"/>
      <c r="M385" s="1"/>
      <c r="N385" s="1"/>
      <c r="O385" s="2">
        <f t="shared" si="22"/>
        <v>85</v>
      </c>
      <c r="P385" s="26"/>
    </row>
    <row r="386" spans="1:20" ht="15.75" thickBot="1">
      <c r="A386" s="133"/>
      <c r="B386" s="1" t="s">
        <v>36</v>
      </c>
      <c r="C386" s="1" t="s">
        <v>11</v>
      </c>
      <c r="D386" s="1">
        <v>35</v>
      </c>
      <c r="E386" s="1"/>
      <c r="F386" s="1"/>
      <c r="G386" s="1"/>
      <c r="H386" s="1" t="s">
        <v>36</v>
      </c>
      <c r="I386" s="1" t="s">
        <v>37</v>
      </c>
      <c r="J386" s="1">
        <v>45</v>
      </c>
      <c r="K386" s="1"/>
      <c r="L386" s="1"/>
      <c r="M386" s="1"/>
      <c r="N386" s="1"/>
      <c r="O386" s="2">
        <f t="shared" si="22"/>
        <v>80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 t="s">
        <v>36</v>
      </c>
      <c r="I387" s="1" t="s">
        <v>38</v>
      </c>
      <c r="J387" s="1">
        <v>40</v>
      </c>
      <c r="K387" s="1"/>
      <c r="L387" s="1"/>
      <c r="M387" s="1"/>
      <c r="N387" s="1"/>
      <c r="O387" s="2">
        <f t="shared" si="22"/>
        <v>40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 t="s">
        <v>315</v>
      </c>
      <c r="I388" s="1" t="s">
        <v>34</v>
      </c>
      <c r="J388" s="1">
        <v>60</v>
      </c>
      <c r="K388" s="1"/>
      <c r="L388" s="1"/>
      <c r="M388" s="1"/>
      <c r="N388" s="1"/>
      <c r="O388" s="2">
        <f t="shared" si="22"/>
        <v>60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215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320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535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107.5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160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267.5</v>
      </c>
      <c r="P395" s="30">
        <f>SUM(D386,J385,J387)</f>
        <v>115</v>
      </c>
      <c r="Q395" s="17">
        <f>SUM(D383,J386)</f>
        <v>90</v>
      </c>
      <c r="R395" s="17">
        <f>SUM(D382,D384,D385,J382,J383,J384,J388)</f>
        <v>330</v>
      </c>
      <c r="S395" s="17"/>
      <c r="T395">
        <f>SUM(P395,Q395,R395)</f>
        <v>535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33</v>
      </c>
      <c r="C399" s="1" t="s">
        <v>10</v>
      </c>
      <c r="D399" s="2">
        <v>45</v>
      </c>
      <c r="E399" s="1" t="s">
        <v>35</v>
      </c>
      <c r="F399" s="1" t="s">
        <v>37</v>
      </c>
      <c r="G399" s="2">
        <v>80</v>
      </c>
      <c r="H399" s="1" t="s">
        <v>33</v>
      </c>
      <c r="I399" s="1" t="s">
        <v>37</v>
      </c>
      <c r="J399" s="2">
        <v>45</v>
      </c>
      <c r="K399" s="1" t="s">
        <v>43</v>
      </c>
      <c r="L399" s="1" t="s">
        <v>11</v>
      </c>
      <c r="M399" s="2">
        <v>80</v>
      </c>
      <c r="N399" s="1"/>
      <c r="O399" s="2">
        <f>SUM(D399,G399,J399,M399)</f>
        <v>250</v>
      </c>
      <c r="P399" s="26"/>
    </row>
    <row r="400" spans="1:20" ht="16.5" customHeight="1" thickBot="1">
      <c r="A400" s="133"/>
      <c r="B400" s="1" t="s">
        <v>33</v>
      </c>
      <c r="C400" s="1" t="s">
        <v>11</v>
      </c>
      <c r="D400" s="2">
        <v>45</v>
      </c>
      <c r="E400" s="1" t="s">
        <v>43</v>
      </c>
      <c r="F400" s="1" t="s">
        <v>10</v>
      </c>
      <c r="G400" s="2">
        <v>80</v>
      </c>
      <c r="H400" s="1" t="s">
        <v>36</v>
      </c>
      <c r="I400" s="1" t="s">
        <v>34</v>
      </c>
      <c r="J400" s="1">
        <v>45</v>
      </c>
      <c r="K400" s="1" t="s">
        <v>43</v>
      </c>
      <c r="L400" s="1" t="s">
        <v>9</v>
      </c>
      <c r="M400" s="2">
        <v>45</v>
      </c>
      <c r="N400" s="1"/>
      <c r="O400" s="2">
        <f t="shared" ref="O400:O410" si="23">SUM(D400,G400,J400,M400)</f>
        <v>215</v>
      </c>
      <c r="P400" s="26"/>
    </row>
    <row r="401" spans="1:20" ht="15.75" thickBot="1">
      <c r="A401" s="133"/>
      <c r="B401" s="1" t="s">
        <v>33</v>
      </c>
      <c r="C401" s="1" t="s">
        <v>9</v>
      </c>
      <c r="D401" s="1">
        <v>35</v>
      </c>
      <c r="E401" s="1" t="s">
        <v>33</v>
      </c>
      <c r="F401" s="1" t="s">
        <v>37</v>
      </c>
      <c r="G401" s="2">
        <v>45</v>
      </c>
      <c r="H401" s="1" t="s">
        <v>33</v>
      </c>
      <c r="I401" s="1" t="s">
        <v>37</v>
      </c>
      <c r="J401" s="1">
        <v>45</v>
      </c>
      <c r="K401" s="1" t="s">
        <v>36</v>
      </c>
      <c r="L401" s="1" t="s">
        <v>37</v>
      </c>
      <c r="M401" s="1">
        <v>40</v>
      </c>
      <c r="N401" s="1"/>
      <c r="O401" s="2">
        <f t="shared" si="23"/>
        <v>165</v>
      </c>
      <c r="P401" s="26"/>
    </row>
    <row r="402" spans="1:20" ht="15.75" thickBot="1">
      <c r="A402" s="133"/>
      <c r="B402" s="1" t="s">
        <v>35</v>
      </c>
      <c r="C402" s="1" t="s">
        <v>9</v>
      </c>
      <c r="D402" s="1">
        <v>80</v>
      </c>
      <c r="E402" s="1"/>
      <c r="F402" s="1"/>
      <c r="G402" s="1"/>
      <c r="H402" s="1" t="s">
        <v>36</v>
      </c>
      <c r="I402" s="1" t="s">
        <v>37</v>
      </c>
      <c r="J402" s="1">
        <v>45</v>
      </c>
      <c r="K402" s="1" t="s">
        <v>33</v>
      </c>
      <c r="L402" s="1" t="s">
        <v>9</v>
      </c>
      <c r="M402" s="1">
        <v>45</v>
      </c>
      <c r="N402" s="1"/>
      <c r="O402" s="2">
        <f t="shared" si="23"/>
        <v>170</v>
      </c>
      <c r="P402" s="26"/>
    </row>
    <row r="403" spans="1:20" ht="15.75" thickBot="1">
      <c r="A403" s="133"/>
      <c r="B403" s="1" t="s">
        <v>33</v>
      </c>
      <c r="C403" s="1" t="s">
        <v>9</v>
      </c>
      <c r="D403" s="1">
        <v>45</v>
      </c>
      <c r="E403" s="1"/>
      <c r="F403" s="1"/>
      <c r="G403" s="1"/>
      <c r="H403" s="1" t="s">
        <v>36</v>
      </c>
      <c r="I403" s="1" t="s">
        <v>38</v>
      </c>
      <c r="J403" s="1">
        <v>40</v>
      </c>
      <c r="K403" s="1"/>
      <c r="L403" s="1"/>
      <c r="M403" s="1"/>
      <c r="N403" s="1"/>
      <c r="O403" s="2">
        <f t="shared" si="23"/>
        <v>85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250</v>
      </c>
      <c r="E411" s="3" t="s">
        <v>8</v>
      </c>
      <c r="F411" s="3" t="s">
        <v>12</v>
      </c>
      <c r="G411" s="2">
        <f>SUM(G399:G410)</f>
        <v>205</v>
      </c>
      <c r="H411" s="3" t="s">
        <v>8</v>
      </c>
      <c r="I411" s="3" t="s">
        <v>12</v>
      </c>
      <c r="J411" s="2">
        <f>SUM(J399:J410)</f>
        <v>220</v>
      </c>
      <c r="K411" s="3" t="s">
        <v>8</v>
      </c>
      <c r="L411" s="3" t="s">
        <v>12</v>
      </c>
      <c r="M411" s="2">
        <f>SUM(M399:M410)</f>
        <v>210</v>
      </c>
      <c r="N411" s="3" t="s">
        <v>8</v>
      </c>
      <c r="O411" s="2">
        <f>SUM(O399:O410)</f>
        <v>885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125</v>
      </c>
      <c r="E412" s="9" t="s">
        <v>13</v>
      </c>
      <c r="F412" s="9" t="s">
        <v>12</v>
      </c>
      <c r="G412" s="10">
        <f>G411/2</f>
        <v>102.5</v>
      </c>
      <c r="H412" s="9" t="s">
        <v>13</v>
      </c>
      <c r="I412" s="9" t="s">
        <v>12</v>
      </c>
      <c r="J412" s="10">
        <f>J411/2</f>
        <v>110</v>
      </c>
      <c r="K412" s="9" t="s">
        <v>13</v>
      </c>
      <c r="L412" s="9" t="s">
        <v>12</v>
      </c>
      <c r="M412" s="10">
        <f>M411/2</f>
        <v>105</v>
      </c>
      <c r="N412" s="9" t="s">
        <v>13</v>
      </c>
      <c r="O412" s="10">
        <f>O411/2</f>
        <v>442.5</v>
      </c>
      <c r="P412" s="30">
        <f>SUM(D400,J403,M399)</f>
        <v>165</v>
      </c>
      <c r="Q412" s="17">
        <f>SUM(D401,D402,D403,G399,G401,J399,J401,J402,M400,M401,M402)</f>
        <v>550</v>
      </c>
      <c r="R412" s="17">
        <f>SUM(D399,G400,J400,)</f>
        <v>170</v>
      </c>
      <c r="S412" s="17"/>
      <c r="T412">
        <f>SUM(P412,Q412,R412,S412)</f>
        <v>885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 t="s">
        <v>33</v>
      </c>
      <c r="C416" s="1" t="s">
        <v>10</v>
      </c>
      <c r="D416" s="2">
        <v>45</v>
      </c>
      <c r="E416" s="1" t="s">
        <v>33</v>
      </c>
      <c r="F416" s="1" t="s">
        <v>10</v>
      </c>
      <c r="G416" s="2">
        <v>45</v>
      </c>
      <c r="H416" s="1" t="s">
        <v>71</v>
      </c>
      <c r="I416" s="1" t="s">
        <v>37</v>
      </c>
      <c r="J416" s="2">
        <v>60</v>
      </c>
      <c r="K416" s="1" t="s">
        <v>33</v>
      </c>
      <c r="L416" s="1" t="s">
        <v>11</v>
      </c>
      <c r="M416" s="2">
        <v>40</v>
      </c>
      <c r="N416" s="1"/>
      <c r="O416" s="2">
        <f>SUM(D416,G416,J416,M416)</f>
        <v>190</v>
      </c>
      <c r="P416" s="26"/>
    </row>
    <row r="417" spans="1:20" ht="15.75" thickBot="1">
      <c r="A417" s="133"/>
      <c r="B417" s="1" t="s">
        <v>33</v>
      </c>
      <c r="C417" s="1" t="s">
        <v>10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37</v>
      </c>
      <c r="J417" s="1">
        <v>45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170</v>
      </c>
      <c r="P417" s="26"/>
    </row>
    <row r="418" spans="1:20" ht="15.75" thickBot="1">
      <c r="A418" s="133"/>
      <c r="B418" s="1" t="s">
        <v>33</v>
      </c>
      <c r="C418" s="1" t="s">
        <v>316</v>
      </c>
      <c r="D418" s="1">
        <v>40</v>
      </c>
      <c r="E418" s="1" t="s">
        <v>33</v>
      </c>
      <c r="F418" s="1" t="s">
        <v>9</v>
      </c>
      <c r="G418" s="2">
        <v>45</v>
      </c>
      <c r="H418" s="1" t="s">
        <v>36</v>
      </c>
      <c r="I418" s="1" t="s">
        <v>38</v>
      </c>
      <c r="J418" s="1">
        <v>40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170</v>
      </c>
      <c r="P418" s="26"/>
    </row>
    <row r="419" spans="1:20" ht="15.75" thickBot="1">
      <c r="A419" s="133"/>
      <c r="B419" s="1" t="s">
        <v>36</v>
      </c>
      <c r="C419" s="1" t="s">
        <v>37</v>
      </c>
      <c r="D419" s="1">
        <v>45</v>
      </c>
      <c r="E419" s="1" t="s">
        <v>33</v>
      </c>
      <c r="F419" s="1" t="s">
        <v>9</v>
      </c>
      <c r="G419" s="1">
        <v>45</v>
      </c>
      <c r="H419" s="1" t="s">
        <v>33</v>
      </c>
      <c r="I419" s="1" t="s">
        <v>34</v>
      </c>
      <c r="J419" s="1">
        <v>45</v>
      </c>
      <c r="K419" s="1" t="s">
        <v>33</v>
      </c>
      <c r="L419" s="1" t="s">
        <v>10</v>
      </c>
      <c r="M419" s="1">
        <v>45</v>
      </c>
      <c r="N419" s="1"/>
      <c r="O419" s="2">
        <f t="shared" si="24"/>
        <v>180</v>
      </c>
      <c r="P419" s="26"/>
    </row>
    <row r="420" spans="1:20" ht="15.75" thickBot="1">
      <c r="A420" s="133"/>
      <c r="B420" s="1" t="s">
        <v>33</v>
      </c>
      <c r="C420" s="1" t="s">
        <v>11</v>
      </c>
      <c r="D420" s="1">
        <v>40</v>
      </c>
      <c r="E420" s="1" t="s">
        <v>33</v>
      </c>
      <c r="F420" s="1" t="s">
        <v>11</v>
      </c>
      <c r="G420" s="1">
        <v>40</v>
      </c>
      <c r="H420" s="1" t="s">
        <v>35</v>
      </c>
      <c r="I420" s="1" t="s">
        <v>38</v>
      </c>
      <c r="J420" s="1">
        <v>80</v>
      </c>
      <c r="K420" s="1" t="s">
        <v>33</v>
      </c>
      <c r="L420" s="1" t="s">
        <v>11</v>
      </c>
      <c r="M420" s="1">
        <v>35</v>
      </c>
      <c r="N420" s="1"/>
      <c r="O420" s="2">
        <f t="shared" si="24"/>
        <v>195</v>
      </c>
      <c r="P420" s="26"/>
    </row>
    <row r="421" spans="1:20" ht="15.75" thickBot="1">
      <c r="A421" s="133"/>
      <c r="B421" s="1"/>
      <c r="C421" s="1"/>
      <c r="D421" s="1"/>
      <c r="E421" s="1" t="s">
        <v>33</v>
      </c>
      <c r="F421" s="1" t="s">
        <v>10</v>
      </c>
      <c r="G421" s="1">
        <v>45</v>
      </c>
      <c r="H421" s="1" t="s">
        <v>33</v>
      </c>
      <c r="I421" s="1" t="s">
        <v>38</v>
      </c>
      <c r="J421" s="1">
        <v>40</v>
      </c>
      <c r="K421" s="1" t="s">
        <v>43</v>
      </c>
      <c r="L421" s="1" t="s">
        <v>11</v>
      </c>
      <c r="M421" s="1">
        <v>80</v>
      </c>
      <c r="N421" s="1"/>
      <c r="O421" s="2">
        <f t="shared" si="24"/>
        <v>165</v>
      </c>
      <c r="P421" s="26"/>
    </row>
    <row r="422" spans="1:20" ht="15.75" thickBot="1">
      <c r="A422" s="133"/>
      <c r="B422" s="1"/>
      <c r="C422" s="1"/>
      <c r="D422" s="1"/>
      <c r="E422" s="1" t="s">
        <v>33</v>
      </c>
      <c r="F422" s="1" t="s">
        <v>11</v>
      </c>
      <c r="G422" s="1">
        <v>35</v>
      </c>
      <c r="H422" s="1" t="s">
        <v>36</v>
      </c>
      <c r="I422" s="1" t="s">
        <v>34</v>
      </c>
      <c r="J422" s="1">
        <v>45</v>
      </c>
      <c r="K422" s="1" t="s">
        <v>52</v>
      </c>
      <c r="L422" s="1" t="s">
        <v>10</v>
      </c>
      <c r="M422" s="1">
        <v>50</v>
      </c>
      <c r="N422" s="1"/>
      <c r="O422" s="2">
        <f t="shared" si="24"/>
        <v>130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215</v>
      </c>
      <c r="E428" s="3" t="s">
        <v>8</v>
      </c>
      <c r="F428" s="3" t="s">
        <v>12</v>
      </c>
      <c r="G428" s="2">
        <f>SUM(G416:G427)</f>
        <v>295</v>
      </c>
      <c r="H428" s="3" t="s">
        <v>8</v>
      </c>
      <c r="I428" s="3" t="s">
        <v>12</v>
      </c>
      <c r="J428" s="2">
        <f>SUM(J416:J427)</f>
        <v>355</v>
      </c>
      <c r="K428" s="3" t="s">
        <v>8</v>
      </c>
      <c r="L428" s="3" t="s">
        <v>12</v>
      </c>
      <c r="M428" s="2">
        <f>SUM(M416:M427)</f>
        <v>335</v>
      </c>
      <c r="N428" s="3" t="s">
        <v>8</v>
      </c>
      <c r="O428" s="2">
        <f>SUM(O416:O427)</f>
        <v>1200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107.5</v>
      </c>
      <c r="E429" s="9" t="s">
        <v>13</v>
      </c>
      <c r="F429" s="9" t="s">
        <v>12</v>
      </c>
      <c r="G429" s="10">
        <f>G428/2</f>
        <v>147.5</v>
      </c>
      <c r="H429" s="9" t="s">
        <v>13</v>
      </c>
      <c r="I429" s="9" t="s">
        <v>12</v>
      </c>
      <c r="J429" s="10">
        <f>J428/2</f>
        <v>177.5</v>
      </c>
      <c r="K429" s="9" t="s">
        <v>13</v>
      </c>
      <c r="L429" s="9" t="s">
        <v>12</v>
      </c>
      <c r="M429" s="10">
        <f>M428/2</f>
        <v>167.5</v>
      </c>
      <c r="N429" s="9" t="s">
        <v>13</v>
      </c>
      <c r="O429" s="10">
        <f>O428/2</f>
        <v>600</v>
      </c>
      <c r="P429" s="30">
        <f>SUM(D418,D420,G417,G420,G422,J418,J420,J421,M416,M417,M420,M421)</f>
        <v>550</v>
      </c>
      <c r="Q429" s="17">
        <f>SUM(D419,G418,G419,J416,J417,)</f>
        <v>240</v>
      </c>
      <c r="R429" s="17">
        <f>SUM(D416,D417,G416,G421,J419,J422,M422,M418,M419)</f>
        <v>410</v>
      </c>
      <c r="S429" s="17"/>
      <c r="T429">
        <f>SUM(P429,Q429,R429,S429)</f>
        <v>1200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 t="s">
        <v>33</v>
      </c>
      <c r="C433" s="1" t="s">
        <v>14</v>
      </c>
      <c r="D433" s="2">
        <v>50</v>
      </c>
      <c r="E433" s="1" t="s">
        <v>33</v>
      </c>
      <c r="F433" s="1" t="s">
        <v>11</v>
      </c>
      <c r="G433" s="2">
        <v>40</v>
      </c>
      <c r="H433" s="1" t="s">
        <v>36</v>
      </c>
      <c r="I433" s="1" t="s">
        <v>38</v>
      </c>
      <c r="J433" s="2">
        <v>40</v>
      </c>
      <c r="K433" s="1" t="s">
        <v>33</v>
      </c>
      <c r="L433" s="1" t="s">
        <v>9</v>
      </c>
      <c r="M433" s="2">
        <v>45</v>
      </c>
      <c r="N433" s="1"/>
      <c r="O433" s="2">
        <f>SUM(D433,G433,J433,M433)</f>
        <v>175</v>
      </c>
      <c r="P433" s="26"/>
    </row>
    <row r="434" spans="1:20" ht="15.75" thickBot="1">
      <c r="A434" s="133"/>
      <c r="B434" s="1" t="s">
        <v>55</v>
      </c>
      <c r="C434" s="1" t="s">
        <v>11</v>
      </c>
      <c r="D434" s="2">
        <v>40</v>
      </c>
      <c r="E434" s="1" t="s">
        <v>33</v>
      </c>
      <c r="F434" s="1" t="s">
        <v>9</v>
      </c>
      <c r="G434" s="35">
        <v>45</v>
      </c>
      <c r="H434" s="1" t="s">
        <v>41</v>
      </c>
      <c r="I434" s="1" t="s">
        <v>9</v>
      </c>
      <c r="J434" s="2">
        <v>80</v>
      </c>
      <c r="K434" s="1" t="s">
        <v>33</v>
      </c>
      <c r="L434" s="1" t="s">
        <v>11</v>
      </c>
      <c r="M434" s="2">
        <v>40</v>
      </c>
      <c r="N434" s="1"/>
      <c r="O434" s="2">
        <f t="shared" ref="O434:O444" si="25">SUM(D434,G434,J434,M434)</f>
        <v>205</v>
      </c>
      <c r="P434" s="26"/>
    </row>
    <row r="435" spans="1:20" ht="15.75" thickBot="1">
      <c r="A435" s="133"/>
      <c r="B435" s="1" t="s">
        <v>55</v>
      </c>
      <c r="C435" s="1" t="s">
        <v>11</v>
      </c>
      <c r="D435" s="1">
        <v>40</v>
      </c>
      <c r="E435" s="1" t="s">
        <v>33</v>
      </c>
      <c r="F435" s="1" t="s">
        <v>9</v>
      </c>
      <c r="G435" s="2">
        <v>45</v>
      </c>
      <c r="H435" s="1" t="s">
        <v>33</v>
      </c>
      <c r="I435" s="1" t="s">
        <v>9</v>
      </c>
      <c r="J435" s="1">
        <v>45</v>
      </c>
      <c r="K435" s="1" t="s">
        <v>33</v>
      </c>
      <c r="L435" s="1" t="s">
        <v>11</v>
      </c>
      <c r="M435" s="1">
        <v>35</v>
      </c>
      <c r="N435" s="1"/>
      <c r="O435" s="2">
        <f t="shared" si="25"/>
        <v>165</v>
      </c>
      <c r="P435" s="26"/>
    </row>
    <row r="436" spans="1:20" ht="15.75" thickBot="1">
      <c r="A436" s="133"/>
      <c r="B436" s="1" t="s">
        <v>41</v>
      </c>
      <c r="C436" s="1" t="s">
        <v>11</v>
      </c>
      <c r="D436" s="1">
        <v>70</v>
      </c>
      <c r="E436" s="1" t="s">
        <v>33</v>
      </c>
      <c r="F436" s="1" t="s">
        <v>11</v>
      </c>
      <c r="G436" s="1">
        <v>40</v>
      </c>
      <c r="H436" s="1" t="s">
        <v>35</v>
      </c>
      <c r="I436" s="1" t="s">
        <v>34</v>
      </c>
      <c r="J436" s="1">
        <v>80</v>
      </c>
      <c r="K436" s="1" t="s">
        <v>33</v>
      </c>
      <c r="L436" s="1" t="s">
        <v>9</v>
      </c>
      <c r="M436" s="1">
        <v>45</v>
      </c>
      <c r="N436" s="1"/>
      <c r="O436" s="2">
        <f t="shared" si="25"/>
        <v>235</v>
      </c>
      <c r="P436" s="26"/>
    </row>
    <row r="437" spans="1:20" ht="15.75" thickBot="1">
      <c r="A437" s="133"/>
      <c r="B437" s="1" t="s">
        <v>41</v>
      </c>
      <c r="C437" s="1" t="s">
        <v>9</v>
      </c>
      <c r="D437" s="1">
        <v>80</v>
      </c>
      <c r="E437" s="1" t="s">
        <v>33</v>
      </c>
      <c r="F437" s="1" t="s">
        <v>9</v>
      </c>
      <c r="G437" s="1">
        <v>40</v>
      </c>
      <c r="H437" s="1" t="s">
        <v>36</v>
      </c>
      <c r="I437" s="1" t="s">
        <v>37</v>
      </c>
      <c r="J437" s="1">
        <v>45</v>
      </c>
      <c r="K437" s="1" t="s">
        <v>33</v>
      </c>
      <c r="L437" s="1" t="s">
        <v>10</v>
      </c>
      <c r="M437" s="1">
        <v>40</v>
      </c>
      <c r="N437" s="1"/>
      <c r="O437" s="2">
        <f t="shared" si="25"/>
        <v>205</v>
      </c>
      <c r="P437" s="26"/>
    </row>
    <row r="438" spans="1:20" ht="15.75" thickBot="1">
      <c r="A438" s="133"/>
      <c r="B438" s="1"/>
      <c r="C438" s="1"/>
      <c r="D438" s="1"/>
      <c r="E438" s="1" t="s">
        <v>33</v>
      </c>
      <c r="F438" s="1" t="s">
        <v>9</v>
      </c>
      <c r="G438" s="1">
        <v>45</v>
      </c>
      <c r="H438" s="1" t="s">
        <v>36</v>
      </c>
      <c r="I438" s="1" t="s">
        <v>37</v>
      </c>
      <c r="J438" s="1">
        <v>45</v>
      </c>
      <c r="K438" s="1" t="s">
        <v>33</v>
      </c>
      <c r="L438" s="1" t="s">
        <v>9</v>
      </c>
      <c r="M438" s="1">
        <v>40</v>
      </c>
      <c r="N438" s="1"/>
      <c r="O438" s="2">
        <f t="shared" si="25"/>
        <v>130</v>
      </c>
      <c r="P438" s="26"/>
    </row>
    <row r="439" spans="1:20" ht="15.75" thickBot="1">
      <c r="A439" s="133"/>
      <c r="B439" s="1"/>
      <c r="C439" s="1"/>
      <c r="D439" s="1"/>
      <c r="E439" s="1" t="s">
        <v>33</v>
      </c>
      <c r="F439" s="1" t="s">
        <v>9</v>
      </c>
      <c r="G439" s="1">
        <v>45</v>
      </c>
      <c r="H439" s="1"/>
      <c r="I439" s="1"/>
      <c r="J439" s="1"/>
      <c r="K439" s="1" t="s">
        <v>33</v>
      </c>
      <c r="L439" s="1" t="s">
        <v>9</v>
      </c>
      <c r="M439" s="1">
        <v>40</v>
      </c>
      <c r="N439" s="1"/>
      <c r="O439" s="2">
        <f t="shared" si="25"/>
        <v>85</v>
      </c>
      <c r="P439" s="26"/>
    </row>
    <row r="440" spans="1:20" ht="15.75" thickBot="1">
      <c r="A440" s="133"/>
      <c r="B440" s="1"/>
      <c r="C440" s="1"/>
      <c r="D440" s="1"/>
      <c r="E440" s="1" t="s">
        <v>33</v>
      </c>
      <c r="F440" s="1" t="s">
        <v>11</v>
      </c>
      <c r="G440" s="1">
        <v>40</v>
      </c>
      <c r="H440" s="1"/>
      <c r="I440" s="1"/>
      <c r="J440" s="1"/>
      <c r="K440" s="1" t="s">
        <v>33</v>
      </c>
      <c r="L440" s="1" t="s">
        <v>9</v>
      </c>
      <c r="M440" s="1">
        <v>45</v>
      </c>
      <c r="N440" s="1"/>
      <c r="O440" s="2">
        <f t="shared" si="25"/>
        <v>85</v>
      </c>
      <c r="P440" s="26"/>
    </row>
    <row r="441" spans="1:20" ht="15.75" thickBot="1">
      <c r="A441" s="133"/>
      <c r="B441" s="1"/>
      <c r="C441" s="1"/>
      <c r="D441" s="1"/>
      <c r="E441" s="1" t="s">
        <v>33</v>
      </c>
      <c r="F441" s="1" t="s">
        <v>11</v>
      </c>
      <c r="G441" s="1">
        <v>40</v>
      </c>
      <c r="H441" s="1"/>
      <c r="I441" s="1"/>
      <c r="J441" s="1"/>
      <c r="K441" s="1" t="s">
        <v>59</v>
      </c>
      <c r="L441" s="1" t="s">
        <v>9</v>
      </c>
      <c r="M441" s="1">
        <v>260</v>
      </c>
      <c r="N441" s="1"/>
      <c r="O441" s="2">
        <f t="shared" si="25"/>
        <v>300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280</v>
      </c>
      <c r="E445" s="3" t="s">
        <v>8</v>
      </c>
      <c r="F445" s="3" t="s">
        <v>12</v>
      </c>
      <c r="G445" s="2">
        <f>SUM(G433:G444)</f>
        <v>380</v>
      </c>
      <c r="H445" s="3" t="s">
        <v>8</v>
      </c>
      <c r="I445" s="3" t="s">
        <v>12</v>
      </c>
      <c r="J445" s="2">
        <f>SUM(J433:J444)</f>
        <v>335</v>
      </c>
      <c r="K445" s="3" t="s">
        <v>8</v>
      </c>
      <c r="L445" s="3" t="s">
        <v>12</v>
      </c>
      <c r="M445" s="2">
        <f>SUM(M433:M444)</f>
        <v>590</v>
      </c>
      <c r="N445" s="3" t="s">
        <v>8</v>
      </c>
      <c r="O445" s="2">
        <f>SUM(O433:O444)</f>
        <v>1585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140</v>
      </c>
      <c r="E446" s="9" t="s">
        <v>13</v>
      </c>
      <c r="F446" s="9" t="s">
        <v>12</v>
      </c>
      <c r="G446" s="10">
        <f>G445/2</f>
        <v>190</v>
      </c>
      <c r="H446" s="9" t="s">
        <v>13</v>
      </c>
      <c r="I446" s="9" t="s">
        <v>12</v>
      </c>
      <c r="J446" s="10">
        <f>J445/2</f>
        <v>167.5</v>
      </c>
      <c r="K446" s="9" t="s">
        <v>13</v>
      </c>
      <c r="L446" s="9" t="s">
        <v>12</v>
      </c>
      <c r="M446" s="10">
        <f>M445/2</f>
        <v>295</v>
      </c>
      <c r="N446" s="9" t="s">
        <v>13</v>
      </c>
      <c r="O446" s="10">
        <f>O445/2</f>
        <v>792.5</v>
      </c>
      <c r="P446" s="30">
        <f>SUM(D434,D435,D436,G433,G436,G440,G441,J433,M434,M435)</f>
        <v>425</v>
      </c>
      <c r="Q446" s="17">
        <f>SUM(D437,G434,G435,G437,G438,G439,J434,J435,J437,J438,M433,M436,M438,M439,M440,M441)</f>
        <v>990</v>
      </c>
      <c r="R446" s="17">
        <f>SUM(J436,M437)</f>
        <v>120</v>
      </c>
      <c r="S446" s="17">
        <f>SUM(D433)</f>
        <v>50</v>
      </c>
      <c r="T446">
        <f>SUM(P446,Q446,R446,S446)</f>
        <v>1585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3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 t="s">
        <v>33</v>
      </c>
      <c r="F467" s="1" t="s">
        <v>11</v>
      </c>
      <c r="G467" s="2">
        <v>40</v>
      </c>
      <c r="H467" s="1" t="s">
        <v>36</v>
      </c>
      <c r="I467" s="1" t="s">
        <v>37</v>
      </c>
      <c r="J467" s="2">
        <v>45</v>
      </c>
      <c r="K467" s="1" t="s">
        <v>33</v>
      </c>
      <c r="L467" s="1" t="s">
        <v>9</v>
      </c>
      <c r="M467" s="2">
        <v>45</v>
      </c>
      <c r="N467" s="1"/>
      <c r="O467" s="2">
        <f>SUM(D467,G467,J467,M467)</f>
        <v>130</v>
      </c>
      <c r="P467" s="26"/>
    </row>
    <row r="468" spans="1:20" ht="15.75" thickBot="1">
      <c r="A468" s="133"/>
      <c r="B468" s="1"/>
      <c r="C468" s="1"/>
      <c r="D468" s="2"/>
      <c r="E468" s="1" t="s">
        <v>33</v>
      </c>
      <c r="F468" s="1" t="s">
        <v>9</v>
      </c>
      <c r="G468" s="2">
        <v>45</v>
      </c>
      <c r="H468" s="1" t="s">
        <v>36</v>
      </c>
      <c r="I468" s="1" t="s">
        <v>84</v>
      </c>
      <c r="J468" s="1">
        <v>40</v>
      </c>
      <c r="K468" s="1" t="s">
        <v>33</v>
      </c>
      <c r="L468" s="1" t="s">
        <v>10</v>
      </c>
      <c r="M468" s="2">
        <v>45</v>
      </c>
      <c r="N468" s="1"/>
      <c r="O468" s="2">
        <f t="shared" ref="O468:O478" si="27">SUM(D468,G468,J468,M468)</f>
        <v>130</v>
      </c>
      <c r="P468" s="26"/>
    </row>
    <row r="469" spans="1:20" ht="15.75" thickBot="1">
      <c r="A469" s="133"/>
      <c r="B469" s="1"/>
      <c r="C469" s="1"/>
      <c r="D469" s="1"/>
      <c r="E469" s="1" t="s">
        <v>33</v>
      </c>
      <c r="F469" s="1" t="s">
        <v>34</v>
      </c>
      <c r="G469" s="2">
        <v>45</v>
      </c>
      <c r="H469" s="1" t="s">
        <v>36</v>
      </c>
      <c r="I469" s="1" t="s">
        <v>37</v>
      </c>
      <c r="J469" s="1">
        <v>45</v>
      </c>
      <c r="K469" s="1" t="s">
        <v>33</v>
      </c>
      <c r="L469" s="1" t="s">
        <v>9</v>
      </c>
      <c r="M469" s="1">
        <v>45</v>
      </c>
      <c r="N469" s="1"/>
      <c r="O469" s="2">
        <f t="shared" si="27"/>
        <v>135</v>
      </c>
      <c r="P469" s="26"/>
    </row>
    <row r="470" spans="1:20" ht="15.75" thickBot="1">
      <c r="A470" s="133"/>
      <c r="B470" s="1"/>
      <c r="C470" s="1"/>
      <c r="D470" s="1"/>
      <c r="E470" s="1" t="s">
        <v>43</v>
      </c>
      <c r="F470" s="1" t="s">
        <v>11</v>
      </c>
      <c r="G470" s="1">
        <v>80</v>
      </c>
      <c r="H470" s="1" t="s">
        <v>36</v>
      </c>
      <c r="I470" s="1" t="s">
        <v>38</v>
      </c>
      <c r="J470" s="1">
        <v>40</v>
      </c>
      <c r="K470" s="1" t="s">
        <v>33</v>
      </c>
      <c r="L470" s="1" t="s">
        <v>11</v>
      </c>
      <c r="M470" s="1">
        <v>45</v>
      </c>
      <c r="N470" s="1"/>
      <c r="O470" s="2">
        <f t="shared" si="27"/>
        <v>165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 t="s">
        <v>36</v>
      </c>
      <c r="I471" s="1" t="s">
        <v>34</v>
      </c>
      <c r="J471" s="1">
        <v>45</v>
      </c>
      <c r="K471" s="1" t="s">
        <v>33</v>
      </c>
      <c r="L471" s="1" t="s">
        <v>9</v>
      </c>
      <c r="M471" s="1">
        <v>45</v>
      </c>
      <c r="N471" s="1"/>
      <c r="O471" s="2">
        <f t="shared" si="27"/>
        <v>90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210</v>
      </c>
      <c r="H479" s="3" t="s">
        <v>8</v>
      </c>
      <c r="I479" s="3" t="s">
        <v>12</v>
      </c>
      <c r="J479" s="2">
        <f>SUM(J467:J478)</f>
        <v>215</v>
      </c>
      <c r="K479" s="3" t="s">
        <v>8</v>
      </c>
      <c r="L479" s="3" t="s">
        <v>12</v>
      </c>
      <c r="M479" s="2">
        <f>SUM(M467:M478)</f>
        <v>225</v>
      </c>
      <c r="N479" s="3" t="s">
        <v>8</v>
      </c>
      <c r="O479" s="2">
        <f>SUM(O467:O478)</f>
        <v>650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105</v>
      </c>
      <c r="H480" s="9" t="s">
        <v>13</v>
      </c>
      <c r="I480" s="9" t="s">
        <v>12</v>
      </c>
      <c r="J480" s="10">
        <f>J479/2</f>
        <v>107.5</v>
      </c>
      <c r="K480" s="9" t="s">
        <v>13</v>
      </c>
      <c r="L480" s="9" t="s">
        <v>12</v>
      </c>
      <c r="M480" s="10">
        <f>M479/2</f>
        <v>112.5</v>
      </c>
      <c r="N480" s="9" t="s">
        <v>13</v>
      </c>
      <c r="O480" s="10">
        <f>O479/2</f>
        <v>325</v>
      </c>
      <c r="P480" s="30">
        <f>SUM(G467,G470,J470,M470)</f>
        <v>205</v>
      </c>
      <c r="Q480" s="17">
        <f>SUM(G468,J467,J469,M467,M469,M471)</f>
        <v>270</v>
      </c>
      <c r="R480" s="17">
        <f>SUM(G469,J471,M468)</f>
        <v>135</v>
      </c>
      <c r="S480" s="17">
        <f>SUM(J468)</f>
        <v>40</v>
      </c>
      <c r="T480">
        <f>SUM(P480,Q480,R480,S480)</f>
        <v>650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 t="s">
        <v>33</v>
      </c>
      <c r="F484" s="1" t="s">
        <v>9</v>
      </c>
      <c r="G484" s="2">
        <v>45</v>
      </c>
      <c r="H484" s="1"/>
      <c r="I484" s="1"/>
      <c r="J484" s="2"/>
      <c r="K484" s="1" t="s">
        <v>33</v>
      </c>
      <c r="L484" s="1" t="s">
        <v>11</v>
      </c>
      <c r="M484" s="2">
        <v>40</v>
      </c>
      <c r="N484" s="1"/>
      <c r="O484" s="2">
        <f>SUM(D484,G484,J484,M484)</f>
        <v>85</v>
      </c>
      <c r="P484" s="26"/>
    </row>
    <row r="485" spans="1:19" ht="15.75" thickBot="1">
      <c r="A485" s="133"/>
      <c r="B485" s="1"/>
      <c r="C485" s="1"/>
      <c r="D485" s="2"/>
      <c r="E485" s="1" t="s">
        <v>33</v>
      </c>
      <c r="F485" s="1" t="s">
        <v>9</v>
      </c>
      <c r="G485" s="2">
        <v>45</v>
      </c>
      <c r="H485" s="1"/>
      <c r="I485" s="1"/>
      <c r="J485" s="1"/>
      <c r="K485" s="1" t="s">
        <v>33</v>
      </c>
      <c r="L485" s="1" t="s">
        <v>10</v>
      </c>
      <c r="M485" s="2">
        <v>45</v>
      </c>
      <c r="N485" s="1"/>
      <c r="O485" s="2">
        <f t="shared" ref="O485:O495" si="28">SUM(D485,G485,J485,M485)</f>
        <v>90</v>
      </c>
      <c r="P485" s="26"/>
    </row>
    <row r="486" spans="1:19" ht="15.75" thickBot="1">
      <c r="A486" s="133"/>
      <c r="B486" s="1"/>
      <c r="C486" s="1"/>
      <c r="D486" s="1"/>
      <c r="E486" s="1" t="s">
        <v>33</v>
      </c>
      <c r="F486" s="1" t="s">
        <v>9</v>
      </c>
      <c r="G486" s="2">
        <v>45</v>
      </c>
      <c r="H486" s="1"/>
      <c r="I486" s="1"/>
      <c r="J486" s="1"/>
      <c r="K486" s="1" t="s">
        <v>43</v>
      </c>
      <c r="L486" s="1" t="s">
        <v>9</v>
      </c>
      <c r="M486" s="1">
        <v>80</v>
      </c>
      <c r="N486" s="1"/>
      <c r="O486" s="2">
        <f t="shared" si="28"/>
        <v>125</v>
      </c>
      <c r="P486" s="26"/>
    </row>
    <row r="487" spans="1:19" ht="15.75" thickBot="1">
      <c r="A487" s="133"/>
      <c r="B487" s="1"/>
      <c r="C487" s="1"/>
      <c r="D487" s="1"/>
      <c r="E487" s="1" t="s">
        <v>33</v>
      </c>
      <c r="F487" s="1" t="s">
        <v>9</v>
      </c>
      <c r="G487" s="1">
        <v>45</v>
      </c>
      <c r="H487" s="1"/>
      <c r="I487" s="1"/>
      <c r="J487" s="1"/>
      <c r="K487" s="1" t="s">
        <v>33</v>
      </c>
      <c r="L487" s="1" t="s">
        <v>11</v>
      </c>
      <c r="M487" s="1">
        <v>40</v>
      </c>
      <c r="N487" s="1"/>
      <c r="O487" s="2">
        <f t="shared" si="28"/>
        <v>85</v>
      </c>
      <c r="P487" s="26"/>
    </row>
    <row r="488" spans="1:19" ht="15.75" thickBot="1">
      <c r="A488" s="133"/>
      <c r="B488" s="1"/>
      <c r="C488" s="1"/>
      <c r="D488" s="1"/>
      <c r="E488" s="1" t="s">
        <v>41</v>
      </c>
      <c r="F488" s="1" t="s">
        <v>11</v>
      </c>
      <c r="G488" s="1">
        <v>80</v>
      </c>
      <c r="H488" s="1"/>
      <c r="I488" s="1"/>
      <c r="J488" s="1"/>
      <c r="K488" s="1" t="s">
        <v>33</v>
      </c>
      <c r="L488" s="1" t="s">
        <v>11</v>
      </c>
      <c r="M488" s="1">
        <v>40</v>
      </c>
      <c r="N488" s="1"/>
      <c r="O488" s="2">
        <f t="shared" si="28"/>
        <v>120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 t="s">
        <v>33</v>
      </c>
      <c r="L489" s="1" t="s">
        <v>11</v>
      </c>
      <c r="M489" s="1">
        <v>40</v>
      </c>
      <c r="N489" s="1"/>
      <c r="O489" s="2">
        <f t="shared" si="28"/>
        <v>40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 t="s">
        <v>33</v>
      </c>
      <c r="L490" s="1" t="s">
        <v>10</v>
      </c>
      <c r="M490" s="1">
        <v>45</v>
      </c>
      <c r="N490" s="1"/>
      <c r="O490" s="2">
        <f t="shared" si="28"/>
        <v>45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260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330</v>
      </c>
      <c r="N496" s="3" t="s">
        <v>8</v>
      </c>
      <c r="O496" s="2">
        <f>SUM(O484:O495)</f>
        <v>590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130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165</v>
      </c>
      <c r="N497" s="9" t="s">
        <v>13</v>
      </c>
      <c r="O497" s="10">
        <f>O496/2</f>
        <v>295</v>
      </c>
      <c r="P497" s="30">
        <f>SUM(G488,M484,M487,M488,M489)</f>
        <v>240</v>
      </c>
      <c r="Q497" s="17">
        <f>SUM(G484,G485,G486,G487,M486,)</f>
        <v>260</v>
      </c>
      <c r="R497" s="17">
        <f>SUM(M485,M490)</f>
        <v>90</v>
      </c>
      <c r="S497" s="17"/>
      <c r="T497">
        <f>SUM(P497,Q497,R497)</f>
        <v>590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11</v>
      </c>
      <c r="D501" s="2">
        <v>65</v>
      </c>
      <c r="E501" s="1"/>
      <c r="F501" s="1"/>
      <c r="G501" s="2"/>
      <c r="H501" s="1" t="s">
        <v>36</v>
      </c>
      <c r="I501" s="1" t="s">
        <v>34</v>
      </c>
      <c r="J501" s="2">
        <v>45</v>
      </c>
      <c r="K501" s="1" t="s">
        <v>36</v>
      </c>
      <c r="L501" s="1" t="s">
        <v>38</v>
      </c>
      <c r="M501" s="2">
        <v>50</v>
      </c>
      <c r="N501" s="1"/>
      <c r="O501" s="2">
        <f>SUM(D501,G501,J501,M501)</f>
        <v>160</v>
      </c>
      <c r="P501" s="26"/>
    </row>
    <row r="502" spans="1:20" ht="15.75" thickBot="1">
      <c r="A502" s="133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37</v>
      </c>
      <c r="J502" s="1">
        <v>45</v>
      </c>
      <c r="K502" s="1" t="s">
        <v>36</v>
      </c>
      <c r="L502" s="1" t="s">
        <v>9</v>
      </c>
      <c r="M502" s="2">
        <v>35</v>
      </c>
      <c r="N502" s="1"/>
      <c r="O502" s="2">
        <f t="shared" ref="O502:O512" si="29">SUM(D502,G502,J502,M502)</f>
        <v>120</v>
      </c>
      <c r="P502" s="26"/>
    </row>
    <row r="503" spans="1:20" ht="15.75" thickBot="1">
      <c r="A503" s="133"/>
      <c r="B503" s="1" t="s">
        <v>33</v>
      </c>
      <c r="C503" s="1" t="s">
        <v>9</v>
      </c>
      <c r="D503" s="1">
        <v>45</v>
      </c>
      <c r="E503" s="1"/>
      <c r="F503" s="1"/>
      <c r="G503" s="2"/>
      <c r="H503" s="1" t="s">
        <v>36</v>
      </c>
      <c r="I503" s="1" t="s">
        <v>34</v>
      </c>
      <c r="J503" s="1">
        <v>35</v>
      </c>
      <c r="K503" s="1" t="s">
        <v>43</v>
      </c>
      <c r="L503" s="1" t="s">
        <v>9</v>
      </c>
      <c r="M503" s="1">
        <v>80</v>
      </c>
      <c r="N503" s="1"/>
      <c r="O503" s="2">
        <f t="shared" si="29"/>
        <v>160</v>
      </c>
      <c r="P503" s="26"/>
    </row>
    <row r="504" spans="1:20" ht="15.75" thickBot="1">
      <c r="A504" s="133"/>
      <c r="B504" s="1" t="s">
        <v>33</v>
      </c>
      <c r="C504" s="1" t="s">
        <v>10</v>
      </c>
      <c r="D504" s="1">
        <v>45</v>
      </c>
      <c r="E504" s="1"/>
      <c r="F504" s="1"/>
      <c r="G504" s="1"/>
      <c r="H504" s="1" t="s">
        <v>35</v>
      </c>
      <c r="I504" s="1" t="s">
        <v>34</v>
      </c>
      <c r="J504" s="1">
        <v>80</v>
      </c>
      <c r="K504" s="1" t="s">
        <v>33</v>
      </c>
      <c r="L504" s="1" t="s">
        <v>9</v>
      </c>
      <c r="M504" s="1">
        <v>45</v>
      </c>
      <c r="N504" s="1"/>
      <c r="O504" s="2">
        <f t="shared" si="29"/>
        <v>170</v>
      </c>
      <c r="P504" s="26"/>
    </row>
    <row r="505" spans="1:20" ht="15.75" thickBot="1">
      <c r="A505" s="133"/>
      <c r="B505" s="1" t="s">
        <v>33</v>
      </c>
      <c r="C505" s="1" t="s">
        <v>14</v>
      </c>
      <c r="D505" s="1">
        <v>40</v>
      </c>
      <c r="E505" s="1"/>
      <c r="F505" s="1"/>
      <c r="G505" s="1"/>
      <c r="H505" s="1" t="s">
        <v>36</v>
      </c>
      <c r="I505" s="1" t="s">
        <v>37</v>
      </c>
      <c r="J505" s="1">
        <v>45</v>
      </c>
      <c r="K505" s="1" t="s">
        <v>40</v>
      </c>
      <c r="L505" s="1" t="s">
        <v>9</v>
      </c>
      <c r="M505" s="1">
        <v>100</v>
      </c>
      <c r="N505" s="1"/>
      <c r="O505" s="2">
        <f t="shared" si="29"/>
        <v>185</v>
      </c>
      <c r="P505" s="26"/>
    </row>
    <row r="506" spans="1:20" ht="15.75" thickBot="1">
      <c r="A506" s="133"/>
      <c r="B506" s="1" t="s">
        <v>33</v>
      </c>
      <c r="C506" s="1" t="s">
        <v>10</v>
      </c>
      <c r="D506" s="1">
        <v>45</v>
      </c>
      <c r="E506" s="1"/>
      <c r="F506" s="1"/>
      <c r="G506" s="1"/>
      <c r="H506" s="1" t="s">
        <v>36</v>
      </c>
      <c r="I506" s="1" t="s">
        <v>34</v>
      </c>
      <c r="J506" s="1">
        <v>55</v>
      </c>
      <c r="K506" s="1" t="s">
        <v>33</v>
      </c>
      <c r="L506" s="1" t="s">
        <v>9</v>
      </c>
      <c r="M506" s="1">
        <v>50</v>
      </c>
      <c r="N506" s="1"/>
      <c r="O506" s="2">
        <f t="shared" si="29"/>
        <v>150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 t="s">
        <v>33</v>
      </c>
      <c r="I507" s="1" t="s">
        <v>37</v>
      </c>
      <c r="J507" s="1">
        <v>45</v>
      </c>
      <c r="K507" s="1" t="s">
        <v>33</v>
      </c>
      <c r="L507" s="1" t="s">
        <v>10</v>
      </c>
      <c r="M507" s="1">
        <v>45</v>
      </c>
      <c r="N507" s="1"/>
      <c r="O507" s="2">
        <f t="shared" si="29"/>
        <v>90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 t="s">
        <v>33</v>
      </c>
      <c r="I508" s="1" t="s">
        <v>34</v>
      </c>
      <c r="J508" s="1">
        <v>45</v>
      </c>
      <c r="K508" s="1" t="s">
        <v>43</v>
      </c>
      <c r="L508" s="1" t="s">
        <v>9</v>
      </c>
      <c r="M508" s="1">
        <v>80</v>
      </c>
      <c r="N508" s="1"/>
      <c r="O508" s="2">
        <f t="shared" si="29"/>
        <v>125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 t="s">
        <v>33</v>
      </c>
      <c r="L509" s="1" t="s">
        <v>9</v>
      </c>
      <c r="M509" s="1">
        <v>45</v>
      </c>
      <c r="N509" s="1"/>
      <c r="O509" s="2">
        <f t="shared" si="29"/>
        <v>45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 t="s">
        <v>43</v>
      </c>
      <c r="L510" s="1" t="s">
        <v>38</v>
      </c>
      <c r="M510" s="1">
        <v>80</v>
      </c>
      <c r="N510" s="1"/>
      <c r="O510" s="2">
        <f t="shared" si="29"/>
        <v>80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280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395</v>
      </c>
      <c r="K513" s="3" t="s">
        <v>8</v>
      </c>
      <c r="L513" s="3" t="s">
        <v>12</v>
      </c>
      <c r="M513" s="2">
        <f>SUM(M501:M512)</f>
        <v>610</v>
      </c>
      <c r="N513" s="3" t="s">
        <v>8</v>
      </c>
      <c r="O513" s="2">
        <f>SUM(O501:O512)</f>
        <v>1285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140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197.5</v>
      </c>
      <c r="K514" s="9" t="s">
        <v>13</v>
      </c>
      <c r="L514" s="9" t="s">
        <v>12</v>
      </c>
      <c r="M514" s="10">
        <f>M513/2</f>
        <v>305</v>
      </c>
      <c r="N514" s="9" t="s">
        <v>13</v>
      </c>
      <c r="O514" s="10">
        <f>O513/2</f>
        <v>642.5</v>
      </c>
      <c r="P514" s="30">
        <f>SUM(D501,D502,M501,M510)</f>
        <v>235</v>
      </c>
      <c r="Q514" s="17">
        <f>SUM(D503,J502,J505,J507,M502,M503,M504,M505,M506,M508,M509)</f>
        <v>615</v>
      </c>
      <c r="R514" s="17">
        <f>SUM(D504,D506,J501,J503,J504,J506,J508,M507)</f>
        <v>395</v>
      </c>
      <c r="S514" s="17">
        <f>SUM(D505,)</f>
        <v>40</v>
      </c>
      <c r="T514">
        <f>SUM(P514,Q514,R514,S514)</f>
        <v>1285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2425</v>
      </c>
      <c r="E535" s="6" t="s">
        <v>8</v>
      </c>
      <c r="F535" s="6" t="s">
        <v>12</v>
      </c>
      <c r="G535" s="27">
        <f>SUM(G15,G32,G49,G66,G83,G100,G117,G134,G153,G170,G187,G204,G224,G241,G258)</f>
        <v>2500</v>
      </c>
      <c r="H535" s="6" t="s">
        <v>8</v>
      </c>
      <c r="I535" s="6" t="s">
        <v>12</v>
      </c>
      <c r="J535" s="27">
        <f>SUM(J15,J32,J49,J66,J83,J100,J117,J134,J153,J170,J187,J204,J224,J241,J258)</f>
        <v>2610</v>
      </c>
      <c r="K535" s="6" t="s">
        <v>8</v>
      </c>
      <c r="L535" s="6" t="s">
        <v>12</v>
      </c>
      <c r="M535" s="27">
        <f>SUM(M15,M32,M49,M66,M83,M100,M117,M134,M153,M170,M187,M204,M224,M241,M258)</f>
        <v>3215</v>
      </c>
      <c r="N535" s="6" t="s">
        <v>8</v>
      </c>
      <c r="O535" s="7">
        <f>SUM(D535,G535,J535,M535)</f>
        <v>10750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1212.5</v>
      </c>
      <c r="E536" s="6" t="s">
        <v>13</v>
      </c>
      <c r="F536" s="6" t="s">
        <v>12</v>
      </c>
      <c r="G536" s="7">
        <f>G535/2</f>
        <v>1250</v>
      </c>
      <c r="H536" s="6" t="s">
        <v>13</v>
      </c>
      <c r="I536" s="6" t="s">
        <v>12</v>
      </c>
      <c r="J536" s="7">
        <f>J535/2</f>
        <v>1305</v>
      </c>
      <c r="K536" s="6" t="s">
        <v>13</v>
      </c>
      <c r="L536" s="6" t="s">
        <v>12</v>
      </c>
      <c r="M536" s="7">
        <f>M535/2</f>
        <v>1607.5</v>
      </c>
      <c r="N536" s="6" t="s">
        <v>13</v>
      </c>
      <c r="O536" s="7">
        <f>SUM(D536,G536,J536,M536,)</f>
        <v>5375</v>
      </c>
      <c r="P536" s="30">
        <f>SUM(P16,P33,P50,P67,P84,P101,P118,P135,P154,P171,P188,P205,P225,P242,P259)</f>
        <v>3445</v>
      </c>
      <c r="Q536" s="17">
        <f>SUM(Q16,Q33,Q50,Q67,Q84,Q101,Q118,Q135,Q154,Q171,Q188,Q205,Q225,Q242,Q259)</f>
        <v>4395</v>
      </c>
      <c r="R536" s="17">
        <f>SUM(R16,R33,R50,R67,R84,R101,R118,R135,R154,R171,R188,R205,R225,R242,R259)</f>
        <v>2475</v>
      </c>
      <c r="S536" s="17">
        <f>SUM(S16,S33,S50,S67,S84,S101,S118,S135,S154,S171,S188,S205,S225,S242,S259)</f>
        <v>435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2290</v>
      </c>
      <c r="E538" s="6" t="s">
        <v>8</v>
      </c>
      <c r="F538" s="6" t="s">
        <v>12</v>
      </c>
      <c r="G538" s="27">
        <f>SUM(G275,G292,G309,G326,G343,G360,G377,G394,G411,G428,G445,G462,G479,G496,G513,G530)</f>
        <v>2255</v>
      </c>
      <c r="H538" s="6" t="s">
        <v>8</v>
      </c>
      <c r="I538" s="6" t="s">
        <v>12</v>
      </c>
      <c r="J538" s="27">
        <f>SUM(J275,J292,J309,J326,J343,J360,J377,J394,J411,J428,J445,J462,J479,J496,J513,J530)</f>
        <v>2995</v>
      </c>
      <c r="K538" s="6" t="s">
        <v>8</v>
      </c>
      <c r="L538" s="6" t="s">
        <v>12</v>
      </c>
      <c r="M538" s="27">
        <f>SUM(M275,M292,M309,M326,M343,M360,M377,M394,M411,M428,M445,M462,M479,M496,M513,M530)</f>
        <v>2990</v>
      </c>
      <c r="N538" s="6" t="s">
        <v>8</v>
      </c>
      <c r="O538" s="7">
        <f>SUM(D538,G538,J538,M538)</f>
        <v>10530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1145</v>
      </c>
      <c r="E539" s="6" t="s">
        <v>13</v>
      </c>
      <c r="F539" s="6" t="s">
        <v>12</v>
      </c>
      <c r="G539" s="7">
        <f>G538/2</f>
        <v>1127.5</v>
      </c>
      <c r="H539" s="6" t="s">
        <v>13</v>
      </c>
      <c r="I539" s="6" t="s">
        <v>12</v>
      </c>
      <c r="J539" s="7">
        <f>J538/2</f>
        <v>1497.5</v>
      </c>
      <c r="K539" s="6" t="s">
        <v>13</v>
      </c>
      <c r="L539" s="6" t="s">
        <v>12</v>
      </c>
      <c r="M539" s="7">
        <f>M538/2</f>
        <v>1495</v>
      </c>
      <c r="N539" s="6" t="s">
        <v>13</v>
      </c>
      <c r="O539" s="7">
        <f>SUM(D539,G539,J539,M539,)</f>
        <v>5265</v>
      </c>
      <c r="P539" s="30">
        <f>SUM(P276,P293,P310,P327,P344,P361,P378,P395,P412,P429,P446,P463,P480,P497,P514,P531)</f>
        <v>3250</v>
      </c>
      <c r="Q539" s="17">
        <f>SUM(Q276,Q293,Q310,Q327,Q344,Q361,Q378,Q395,Q412,Q429,Q446,Q463,Q480,Q497,Q514,Q531)</f>
        <v>4260</v>
      </c>
      <c r="R539" s="17">
        <f>SUM(R276,R293,R310,R327,R344,R361,R378,R395,R412,R429,R446,R463,R480,R497,R514,R531)</f>
        <v>2770</v>
      </c>
      <c r="S539" s="17">
        <f>SUM(S276,S293,S310,S327,S344,S361,S378,S395,S412,S429,S446,S463,S480,S497,S514,S531)</f>
        <v>250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4715</v>
      </c>
      <c r="E541" s="6" t="s">
        <v>8</v>
      </c>
      <c r="F541" s="6" t="s">
        <v>12</v>
      </c>
      <c r="G541" s="27">
        <f>SUM(G535,G538)</f>
        <v>4755</v>
      </c>
      <c r="H541" s="6" t="s">
        <v>8</v>
      </c>
      <c r="I541" s="6" t="s">
        <v>12</v>
      </c>
      <c r="J541" s="27">
        <f>SUM(J535,J538)</f>
        <v>5605</v>
      </c>
      <c r="K541" s="6" t="s">
        <v>8</v>
      </c>
      <c r="L541" s="6" t="s">
        <v>12</v>
      </c>
      <c r="M541" s="27">
        <f>SUM(M535,M538)</f>
        <v>6205</v>
      </c>
      <c r="N541" s="6" t="s">
        <v>8</v>
      </c>
      <c r="O541" s="7">
        <f>SUM(O535,O538)</f>
        <v>21280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2357.5</v>
      </c>
      <c r="E542" s="6" t="s">
        <v>13</v>
      </c>
      <c r="F542" s="6" t="s">
        <v>12</v>
      </c>
      <c r="G542" s="7">
        <f>G541/2</f>
        <v>2377.5</v>
      </c>
      <c r="H542" s="6" t="s">
        <v>13</v>
      </c>
      <c r="I542" s="6" t="s">
        <v>12</v>
      </c>
      <c r="J542" s="7">
        <f>J541/2</f>
        <v>2802.5</v>
      </c>
      <c r="K542" s="6" t="s">
        <v>13</v>
      </c>
      <c r="L542" s="6" t="s">
        <v>12</v>
      </c>
      <c r="M542" s="7">
        <f>M541/2</f>
        <v>3102.5</v>
      </c>
      <c r="N542" s="6" t="s">
        <v>13</v>
      </c>
      <c r="O542" s="7">
        <f>SUM(O536,O539)</f>
        <v>10640</v>
      </c>
      <c r="P542" s="30">
        <f>SUM(P536,P539)</f>
        <v>6695</v>
      </c>
      <c r="Q542" s="17">
        <f>SUM(Q536,Q539)</f>
        <v>8655</v>
      </c>
      <c r="R542" s="17">
        <f>SUM(R536,R539)</f>
        <v>5245</v>
      </c>
      <c r="S542" s="17">
        <f>SUM(S536,S539)</f>
        <v>685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abSelected="1" topLeftCell="A518" zoomScale="80" zoomScaleNormal="80" workbookViewId="0">
      <selection activeCell="D527" sqref="D527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 t="shared" ref="O3:O14" si="0"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si="0"/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 t="s">
        <v>33</v>
      </c>
      <c r="C20" s="1" t="s">
        <v>10</v>
      </c>
      <c r="D20" s="2">
        <v>35</v>
      </c>
      <c r="E20" s="1" t="s">
        <v>33</v>
      </c>
      <c r="F20" s="1" t="s">
        <v>11</v>
      </c>
      <c r="G20" s="2">
        <v>40</v>
      </c>
      <c r="H20" s="1" t="s">
        <v>36</v>
      </c>
      <c r="I20" s="1" t="s">
        <v>38</v>
      </c>
      <c r="J20" s="2">
        <v>45</v>
      </c>
      <c r="K20" s="1" t="s">
        <v>33</v>
      </c>
      <c r="L20" s="1" t="s">
        <v>10</v>
      </c>
      <c r="M20" s="2">
        <v>45</v>
      </c>
      <c r="N20" s="1"/>
      <c r="O20" s="2">
        <f t="shared" ref="O20:O31" si="1">SUM(D20,G20,J20,M20)</f>
        <v>165</v>
      </c>
      <c r="P20" s="26"/>
    </row>
    <row r="21" spans="1:19" ht="15.75" thickBot="1">
      <c r="A21" s="133"/>
      <c r="B21" s="1" t="s">
        <v>33</v>
      </c>
      <c r="C21" s="1" t="s">
        <v>11</v>
      </c>
      <c r="D21" s="2">
        <v>40</v>
      </c>
      <c r="E21" s="1" t="s">
        <v>33</v>
      </c>
      <c r="F21" s="1" t="s">
        <v>37</v>
      </c>
      <c r="G21" s="2">
        <v>45</v>
      </c>
      <c r="H21" s="1" t="s">
        <v>36</v>
      </c>
      <c r="I21" s="1" t="s">
        <v>10</v>
      </c>
      <c r="J21" s="1">
        <v>45</v>
      </c>
      <c r="K21" s="1" t="s">
        <v>33</v>
      </c>
      <c r="L21" s="1" t="s">
        <v>11</v>
      </c>
      <c r="M21" s="2">
        <v>40</v>
      </c>
      <c r="N21" s="1"/>
      <c r="O21" s="2">
        <f t="shared" si="1"/>
        <v>170</v>
      </c>
      <c r="P21" s="26"/>
    </row>
    <row r="22" spans="1:19" ht="15.75" thickBot="1">
      <c r="A22" s="133"/>
      <c r="B22" s="1" t="s">
        <v>41</v>
      </c>
      <c r="C22" s="1" t="s">
        <v>9</v>
      </c>
      <c r="D22" s="1">
        <v>100</v>
      </c>
      <c r="E22" s="1" t="s">
        <v>33</v>
      </c>
      <c r="F22" s="1" t="s">
        <v>10</v>
      </c>
      <c r="G22" s="2">
        <v>45</v>
      </c>
      <c r="H22" s="1" t="s">
        <v>36</v>
      </c>
      <c r="I22" s="1" t="s">
        <v>37</v>
      </c>
      <c r="J22" s="1">
        <v>45</v>
      </c>
      <c r="K22" s="1" t="s">
        <v>33</v>
      </c>
      <c r="L22" s="1" t="s">
        <v>9</v>
      </c>
      <c r="M22" s="1">
        <v>45</v>
      </c>
      <c r="N22" s="1"/>
      <c r="O22" s="2">
        <f t="shared" si="1"/>
        <v>235</v>
      </c>
      <c r="P22" s="26"/>
    </row>
    <row r="23" spans="1:19" ht="15.75" thickBot="1">
      <c r="A23" s="133"/>
      <c r="B23" s="1" t="s">
        <v>55</v>
      </c>
      <c r="C23" s="1" t="s">
        <v>11</v>
      </c>
      <c r="D23" s="1">
        <v>40</v>
      </c>
      <c r="E23" s="1" t="s">
        <v>33</v>
      </c>
      <c r="F23" s="1" t="s">
        <v>37</v>
      </c>
      <c r="G23" s="1">
        <v>45</v>
      </c>
      <c r="H23" s="1" t="s">
        <v>36</v>
      </c>
      <c r="I23" s="1" t="s">
        <v>34</v>
      </c>
      <c r="J23" s="1">
        <v>45</v>
      </c>
      <c r="K23" s="1" t="s">
        <v>33</v>
      </c>
      <c r="L23" s="1" t="s">
        <v>11</v>
      </c>
      <c r="M23" s="1">
        <v>40</v>
      </c>
      <c r="N23" s="1"/>
      <c r="O23" s="2">
        <f t="shared" si="1"/>
        <v>170</v>
      </c>
      <c r="P23" s="26"/>
    </row>
    <row r="24" spans="1:19" ht="15.75" thickBot="1">
      <c r="A24" s="133"/>
      <c r="B24" s="1" t="s">
        <v>33</v>
      </c>
      <c r="C24" s="1" t="s">
        <v>9</v>
      </c>
      <c r="D24" s="1">
        <v>45</v>
      </c>
      <c r="E24" s="1" t="s">
        <v>43</v>
      </c>
      <c r="F24" s="1" t="s">
        <v>14</v>
      </c>
      <c r="G24" s="1">
        <v>80</v>
      </c>
      <c r="H24" s="1" t="s">
        <v>36</v>
      </c>
      <c r="I24" s="1" t="s">
        <v>37</v>
      </c>
      <c r="J24" s="1">
        <v>40</v>
      </c>
      <c r="K24" s="1" t="s">
        <v>33</v>
      </c>
      <c r="L24" s="1" t="s">
        <v>9</v>
      </c>
      <c r="M24" s="1">
        <v>45</v>
      </c>
      <c r="N24" s="1"/>
      <c r="O24" s="2">
        <f t="shared" si="1"/>
        <v>210</v>
      </c>
      <c r="P24" s="26"/>
    </row>
    <row r="25" spans="1:19" ht="15.75" thickBot="1">
      <c r="A25" s="133"/>
      <c r="B25" s="1"/>
      <c r="C25" s="1"/>
      <c r="D25" s="1"/>
      <c r="E25" s="1" t="s">
        <v>43</v>
      </c>
      <c r="F25" s="1" t="s">
        <v>11</v>
      </c>
      <c r="G25" s="1">
        <v>80</v>
      </c>
      <c r="H25" s="1" t="s">
        <v>35</v>
      </c>
      <c r="I25" s="1" t="s">
        <v>37</v>
      </c>
      <c r="J25" s="1">
        <v>80</v>
      </c>
      <c r="K25" s="1" t="s">
        <v>33</v>
      </c>
      <c r="L25" s="1" t="s">
        <v>11</v>
      </c>
      <c r="M25" s="1">
        <v>40</v>
      </c>
      <c r="N25" s="1"/>
      <c r="O25" s="2">
        <f t="shared" si="1"/>
        <v>200</v>
      </c>
      <c r="P25" s="26"/>
    </row>
    <row r="26" spans="1:19" ht="15.75" thickBot="1">
      <c r="A26" s="133"/>
      <c r="B26" s="1"/>
      <c r="C26" s="1"/>
      <c r="D26" s="1"/>
      <c r="E26" s="1" t="s">
        <v>33</v>
      </c>
      <c r="F26" s="1" t="s">
        <v>11</v>
      </c>
      <c r="G26" s="1">
        <v>40</v>
      </c>
      <c r="H26" s="1" t="s">
        <v>71</v>
      </c>
      <c r="I26" s="1" t="s">
        <v>37</v>
      </c>
      <c r="J26" s="1">
        <v>60</v>
      </c>
      <c r="K26" s="1" t="s">
        <v>33</v>
      </c>
      <c r="L26" s="1" t="s">
        <v>11</v>
      </c>
      <c r="M26" s="1">
        <v>40</v>
      </c>
      <c r="N26" s="1"/>
      <c r="O26" s="2">
        <f t="shared" si="1"/>
        <v>140</v>
      </c>
      <c r="P26" s="26"/>
    </row>
    <row r="27" spans="1:19" ht="15.75" thickBot="1">
      <c r="A27" s="133"/>
      <c r="B27" s="1"/>
      <c r="C27" s="1"/>
      <c r="D27" s="1"/>
      <c r="E27" s="1" t="s">
        <v>36</v>
      </c>
      <c r="F27" s="1" t="s">
        <v>34</v>
      </c>
      <c r="G27" s="1">
        <v>40</v>
      </c>
      <c r="H27" s="1" t="s">
        <v>36</v>
      </c>
      <c r="I27" s="1" t="s">
        <v>38</v>
      </c>
      <c r="J27" s="1">
        <v>40</v>
      </c>
      <c r="K27" s="1" t="s">
        <v>43</v>
      </c>
      <c r="L27" s="1" t="s">
        <v>9</v>
      </c>
      <c r="M27" s="1">
        <v>70</v>
      </c>
      <c r="N27" s="1"/>
      <c r="O27" s="2">
        <f t="shared" si="1"/>
        <v>150</v>
      </c>
      <c r="P27" s="26"/>
    </row>
    <row r="28" spans="1:19" ht="15.75" thickBot="1">
      <c r="A28" s="133"/>
      <c r="B28" s="1"/>
      <c r="C28" s="1"/>
      <c r="D28" s="1"/>
      <c r="E28" s="1" t="s">
        <v>43</v>
      </c>
      <c r="F28" s="1" t="s">
        <v>10</v>
      </c>
      <c r="G28" s="1">
        <v>80</v>
      </c>
      <c r="H28" s="1" t="s">
        <v>33</v>
      </c>
      <c r="I28" s="1" t="s">
        <v>34</v>
      </c>
      <c r="J28" s="1">
        <v>45</v>
      </c>
      <c r="K28" s="1" t="s">
        <v>55</v>
      </c>
      <c r="L28" s="1" t="s">
        <v>11</v>
      </c>
      <c r="M28" s="1">
        <v>40</v>
      </c>
      <c r="N28" s="1"/>
      <c r="O28" s="2">
        <f t="shared" si="1"/>
        <v>165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 t="s">
        <v>33</v>
      </c>
      <c r="L29" s="1" t="s">
        <v>317</v>
      </c>
      <c r="M29" s="1">
        <v>35</v>
      </c>
      <c r="N29" s="1"/>
      <c r="O29" s="2">
        <f t="shared" si="1"/>
        <v>35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260</v>
      </c>
      <c r="E32" s="3" t="s">
        <v>8</v>
      </c>
      <c r="F32" s="3" t="s">
        <v>12</v>
      </c>
      <c r="G32" s="2">
        <f>SUM(G20:G31)</f>
        <v>495</v>
      </c>
      <c r="H32" s="3" t="s">
        <v>8</v>
      </c>
      <c r="I32" s="3" t="s">
        <v>12</v>
      </c>
      <c r="J32" s="2">
        <f>SUM(J20:J31)</f>
        <v>445</v>
      </c>
      <c r="K32" s="3" t="s">
        <v>8</v>
      </c>
      <c r="L32" s="3" t="s">
        <v>12</v>
      </c>
      <c r="M32" s="2">
        <f>SUM(M20:M31)</f>
        <v>440</v>
      </c>
      <c r="N32" s="3" t="s">
        <v>8</v>
      </c>
      <c r="O32" s="2">
        <f>SUM(O20:O31)</f>
        <v>1640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130</v>
      </c>
      <c r="E33" s="9" t="s">
        <v>13</v>
      </c>
      <c r="F33" s="9" t="s">
        <v>12</v>
      </c>
      <c r="G33" s="10">
        <f>G32/2</f>
        <v>247.5</v>
      </c>
      <c r="H33" s="9" t="s">
        <v>13</v>
      </c>
      <c r="I33" s="9" t="s">
        <v>12</v>
      </c>
      <c r="J33" s="10">
        <f>J32/2</f>
        <v>222.5</v>
      </c>
      <c r="K33" s="9" t="s">
        <v>13</v>
      </c>
      <c r="L33" s="9" t="s">
        <v>12</v>
      </c>
      <c r="M33" s="10">
        <f>M32/2</f>
        <v>220</v>
      </c>
      <c r="N33" s="9" t="s">
        <v>13</v>
      </c>
      <c r="O33" s="10">
        <f>O32/2</f>
        <v>820</v>
      </c>
      <c r="P33" s="30">
        <f>SUM(D21,D23,G20,G25,G26,J20,J27,M21,M23,M25,M26,M28,M29)</f>
        <v>560</v>
      </c>
      <c r="Q33" s="17">
        <f>SUM(D22,D24,G21,G23,J22,J24,J25,J26,M22,M24,M27)</f>
        <v>620</v>
      </c>
      <c r="R33" s="17">
        <f>SUM(D20,G22,G27,G28,J21,J23,J28,M20,)</f>
        <v>380</v>
      </c>
      <c r="S33" s="17">
        <f>SUM(G24)</f>
        <v>80</v>
      </c>
      <c r="T33">
        <f>SUM(P33,Q33,R33,S33)</f>
        <v>1640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 t="s">
        <v>33</v>
      </c>
      <c r="C37" s="1" t="s">
        <v>10</v>
      </c>
      <c r="D37" s="2">
        <v>45</v>
      </c>
      <c r="E37" s="1" t="s">
        <v>318</v>
      </c>
      <c r="F37" s="1" t="s">
        <v>11</v>
      </c>
      <c r="G37" s="2">
        <v>100</v>
      </c>
      <c r="H37" s="1"/>
      <c r="I37" s="1"/>
      <c r="J37" s="2"/>
      <c r="K37" s="1" t="s">
        <v>33</v>
      </c>
      <c r="L37" s="1" t="s">
        <v>10</v>
      </c>
      <c r="M37" s="2">
        <v>45</v>
      </c>
      <c r="N37" s="1"/>
      <c r="O37" s="2">
        <f t="shared" ref="O37:O48" si="2">SUM(D37,G37,J37,M37)</f>
        <v>190</v>
      </c>
      <c r="P37" s="26"/>
    </row>
    <row r="38" spans="1:20" ht="15.75" thickBot="1">
      <c r="A38" s="133"/>
      <c r="B38" s="1" t="s">
        <v>33</v>
      </c>
      <c r="C38" s="1" t="s">
        <v>11</v>
      </c>
      <c r="D38" s="2">
        <v>40</v>
      </c>
      <c r="E38" s="1" t="s">
        <v>33</v>
      </c>
      <c r="F38" s="1" t="s">
        <v>9</v>
      </c>
      <c r="G38" s="2">
        <v>45</v>
      </c>
      <c r="H38" s="1"/>
      <c r="I38" s="1"/>
      <c r="J38" s="1"/>
      <c r="K38" s="1" t="s">
        <v>33</v>
      </c>
      <c r="L38" s="1" t="s">
        <v>10</v>
      </c>
      <c r="M38" s="2">
        <v>45</v>
      </c>
      <c r="N38" s="1"/>
      <c r="O38" s="2">
        <f t="shared" si="2"/>
        <v>130</v>
      </c>
      <c r="P38" s="26"/>
    </row>
    <row r="39" spans="1:20" ht="15.75" thickBot="1">
      <c r="A39" s="133"/>
      <c r="B39" s="1" t="s">
        <v>278</v>
      </c>
      <c r="C39" s="1" t="s">
        <v>11</v>
      </c>
      <c r="D39" s="1">
        <v>80</v>
      </c>
      <c r="E39" s="1" t="s">
        <v>55</v>
      </c>
      <c r="F39" s="1" t="s">
        <v>10</v>
      </c>
      <c r="G39" s="2">
        <v>45</v>
      </c>
      <c r="H39" s="1"/>
      <c r="I39" s="1"/>
      <c r="J39" s="1"/>
      <c r="K39" s="1" t="s">
        <v>33</v>
      </c>
      <c r="L39" s="1" t="s">
        <v>11</v>
      </c>
      <c r="M39" s="1">
        <v>40</v>
      </c>
      <c r="N39" s="1"/>
      <c r="O39" s="2">
        <f t="shared" si="2"/>
        <v>165</v>
      </c>
      <c r="P39" s="26"/>
    </row>
    <row r="40" spans="1:20" ht="15.75" thickBot="1">
      <c r="A40" s="133"/>
      <c r="B40" s="1" t="s">
        <v>33</v>
      </c>
      <c r="C40" s="1" t="s">
        <v>11</v>
      </c>
      <c r="D40" s="1">
        <v>40</v>
      </c>
      <c r="E40" s="1" t="s">
        <v>33</v>
      </c>
      <c r="F40" s="1" t="s">
        <v>11</v>
      </c>
      <c r="G40" s="1">
        <v>40</v>
      </c>
      <c r="H40" s="1"/>
      <c r="I40" s="1"/>
      <c r="J40" s="1"/>
      <c r="K40" s="1" t="s">
        <v>33</v>
      </c>
      <c r="L40" s="1" t="s">
        <v>10</v>
      </c>
      <c r="M40" s="1">
        <v>45</v>
      </c>
      <c r="N40" s="1"/>
      <c r="O40" s="2">
        <f t="shared" si="2"/>
        <v>125</v>
      </c>
      <c r="P40" s="26"/>
    </row>
    <row r="41" spans="1:20" ht="15.75" thickBot="1">
      <c r="A41" s="133"/>
      <c r="B41" s="1" t="s">
        <v>33</v>
      </c>
      <c r="C41" s="1" t="s">
        <v>11</v>
      </c>
      <c r="D41" s="1">
        <v>40</v>
      </c>
      <c r="E41" s="1" t="s">
        <v>41</v>
      </c>
      <c r="F41" s="1" t="s">
        <v>9</v>
      </c>
      <c r="G41" s="1">
        <v>80</v>
      </c>
      <c r="H41" s="1"/>
      <c r="I41" s="1"/>
      <c r="J41" s="1"/>
      <c r="K41" s="1" t="s">
        <v>33</v>
      </c>
      <c r="L41" s="1" t="s">
        <v>11</v>
      </c>
      <c r="M41" s="1">
        <v>40</v>
      </c>
      <c r="N41" s="1"/>
      <c r="O41" s="2">
        <f t="shared" si="2"/>
        <v>160</v>
      </c>
      <c r="P41" s="26"/>
    </row>
    <row r="42" spans="1:20" ht="15.75" thickBot="1">
      <c r="A42" s="133"/>
      <c r="B42" s="1" t="s">
        <v>55</v>
      </c>
      <c r="C42" s="1" t="s">
        <v>11</v>
      </c>
      <c r="D42" s="1">
        <v>35</v>
      </c>
      <c r="E42" s="1" t="s">
        <v>33</v>
      </c>
      <c r="F42" s="1" t="s">
        <v>11</v>
      </c>
      <c r="G42" s="1">
        <v>40</v>
      </c>
      <c r="H42" s="1"/>
      <c r="I42" s="1"/>
      <c r="J42" s="1"/>
      <c r="K42" s="1" t="s">
        <v>43</v>
      </c>
      <c r="L42" s="1" t="s">
        <v>10</v>
      </c>
      <c r="M42" s="1">
        <v>80</v>
      </c>
      <c r="N42" s="1"/>
      <c r="O42" s="2">
        <f t="shared" si="2"/>
        <v>155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 t="s">
        <v>33</v>
      </c>
      <c r="L43" s="1" t="s">
        <v>11</v>
      </c>
      <c r="M43" s="1">
        <v>40</v>
      </c>
      <c r="N43" s="1"/>
      <c r="O43" s="2">
        <f t="shared" si="2"/>
        <v>40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 t="s">
        <v>43</v>
      </c>
      <c r="L44" s="1" t="s">
        <v>10</v>
      </c>
      <c r="M44" s="1">
        <v>80</v>
      </c>
      <c r="N44" s="1"/>
      <c r="O44" s="2">
        <f t="shared" si="2"/>
        <v>80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 t="s">
        <v>319</v>
      </c>
      <c r="L45" s="1" t="s">
        <v>11</v>
      </c>
      <c r="M45" s="1">
        <v>50</v>
      </c>
      <c r="N45" s="1"/>
      <c r="O45" s="2">
        <f t="shared" si="2"/>
        <v>50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 t="s">
        <v>33</v>
      </c>
      <c r="L46" s="1" t="s">
        <v>10</v>
      </c>
      <c r="M46" s="1">
        <v>45</v>
      </c>
      <c r="N46" s="1"/>
      <c r="O46" s="2">
        <f t="shared" si="2"/>
        <v>45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 t="s">
        <v>43</v>
      </c>
      <c r="L47" s="1" t="s">
        <v>9</v>
      </c>
      <c r="M47" s="1">
        <v>80</v>
      </c>
      <c r="N47" s="1"/>
      <c r="O47" s="2">
        <f t="shared" si="2"/>
        <v>80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280</v>
      </c>
      <c r="E49" s="3" t="s">
        <v>8</v>
      </c>
      <c r="F49" s="3" t="s">
        <v>12</v>
      </c>
      <c r="G49" s="2">
        <f>SUM(G37:G48)</f>
        <v>350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590</v>
      </c>
      <c r="N49" s="3" t="s">
        <v>8</v>
      </c>
      <c r="O49" s="2">
        <f>SUM(O37:O48)</f>
        <v>1220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140</v>
      </c>
      <c r="E50" s="9" t="s">
        <v>13</v>
      </c>
      <c r="F50" s="9" t="s">
        <v>12</v>
      </c>
      <c r="G50" s="10">
        <f>G49/2</f>
        <v>175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295</v>
      </c>
      <c r="N50" s="9" t="s">
        <v>13</v>
      </c>
      <c r="O50" s="10">
        <f>O49/2</f>
        <v>610</v>
      </c>
      <c r="P50" s="30">
        <f>SUM(D38,D39,D40,D41,D42,G37,G40,G42,M39,M41,M43,M45)</f>
        <v>585</v>
      </c>
      <c r="Q50" s="17">
        <f>SUM(G38,G41,M47)</f>
        <v>205</v>
      </c>
      <c r="R50" s="17">
        <f>SUM(D37,G39,M37,M38,M40,M42,M44,M46)</f>
        <v>430</v>
      </c>
      <c r="S50" s="17"/>
      <c r="T50">
        <f>SUM(P50,Q50,R50,S50)</f>
        <v>1220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 t="shared" ref="O54:O65" si="3"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si="3"/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0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 t="s">
        <v>35</v>
      </c>
      <c r="F71" s="1" t="s">
        <v>34</v>
      </c>
      <c r="G71" s="2">
        <v>80</v>
      </c>
      <c r="H71" s="1" t="s">
        <v>73</v>
      </c>
      <c r="I71" s="1" t="s">
        <v>37</v>
      </c>
      <c r="J71" s="2">
        <v>45</v>
      </c>
      <c r="K71" s="1" t="s">
        <v>40</v>
      </c>
      <c r="L71" s="1" t="s">
        <v>11</v>
      </c>
      <c r="M71" s="2">
        <v>100</v>
      </c>
      <c r="N71" s="1"/>
      <c r="O71" s="2">
        <f t="shared" ref="O71:O82" si="4">SUM(D71,G71,J71,M71)</f>
        <v>225</v>
      </c>
      <c r="P71" s="26"/>
    </row>
    <row r="72" spans="1:20" ht="15.75" thickBot="1">
      <c r="A72" s="133"/>
      <c r="B72" s="1"/>
      <c r="C72" s="1"/>
      <c r="D72" s="2"/>
      <c r="E72" s="1" t="s">
        <v>33</v>
      </c>
      <c r="F72" s="1" t="s">
        <v>9</v>
      </c>
      <c r="G72" s="2">
        <v>45</v>
      </c>
      <c r="H72" s="1" t="s">
        <v>36</v>
      </c>
      <c r="I72" s="1" t="s">
        <v>11</v>
      </c>
      <c r="J72" s="1">
        <v>40</v>
      </c>
      <c r="K72" s="1" t="s">
        <v>33</v>
      </c>
      <c r="L72" s="1" t="s">
        <v>14</v>
      </c>
      <c r="M72" s="2">
        <v>40</v>
      </c>
      <c r="N72" s="1"/>
      <c r="O72" s="2">
        <f t="shared" si="4"/>
        <v>125</v>
      </c>
      <c r="P72" s="26"/>
    </row>
    <row r="73" spans="1:20" ht="15.75" thickBot="1">
      <c r="A73" s="133"/>
      <c r="B73" s="1"/>
      <c r="C73" s="1"/>
      <c r="D73" s="1"/>
      <c r="E73" s="1" t="s">
        <v>33</v>
      </c>
      <c r="F73" s="1" t="s">
        <v>9</v>
      </c>
      <c r="G73" s="2">
        <v>45</v>
      </c>
      <c r="H73" s="1" t="s">
        <v>36</v>
      </c>
      <c r="I73" s="1" t="s">
        <v>37</v>
      </c>
      <c r="J73" s="1">
        <v>45</v>
      </c>
      <c r="K73" s="1" t="s">
        <v>43</v>
      </c>
      <c r="L73" s="1" t="s">
        <v>10</v>
      </c>
      <c r="M73" s="1">
        <v>80</v>
      </c>
      <c r="N73" s="1"/>
      <c r="O73" s="2">
        <f t="shared" si="4"/>
        <v>170</v>
      </c>
      <c r="P73" s="26"/>
    </row>
    <row r="74" spans="1:20" ht="15.75" thickBot="1">
      <c r="A74" s="133"/>
      <c r="B74" s="1"/>
      <c r="C74" s="1"/>
      <c r="D74" s="1"/>
      <c r="E74" s="1" t="s">
        <v>33</v>
      </c>
      <c r="F74" s="1" t="s">
        <v>11</v>
      </c>
      <c r="G74" s="1">
        <v>40</v>
      </c>
      <c r="H74" s="1"/>
      <c r="I74" s="1"/>
      <c r="J74" s="1"/>
      <c r="K74" s="1" t="s">
        <v>33</v>
      </c>
      <c r="L74" s="1" t="s">
        <v>10</v>
      </c>
      <c r="M74" s="1">
        <v>45</v>
      </c>
      <c r="N74" s="1"/>
      <c r="O74" s="2">
        <f t="shared" si="4"/>
        <v>85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 t="s">
        <v>43</v>
      </c>
      <c r="L75" s="1" t="s">
        <v>9</v>
      </c>
      <c r="M75" s="1">
        <v>80</v>
      </c>
      <c r="N75" s="1"/>
      <c r="O75" s="2">
        <f t="shared" si="4"/>
        <v>80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210</v>
      </c>
      <c r="H83" s="3" t="s">
        <v>8</v>
      </c>
      <c r="I83" s="3" t="s">
        <v>12</v>
      </c>
      <c r="J83" s="2">
        <f>SUM(J71:J82)</f>
        <v>130</v>
      </c>
      <c r="K83" s="3" t="s">
        <v>8</v>
      </c>
      <c r="L83" s="3" t="s">
        <v>12</v>
      </c>
      <c r="M83" s="2">
        <f>SUM(M71:M82)</f>
        <v>345</v>
      </c>
      <c r="N83" s="3" t="s">
        <v>8</v>
      </c>
      <c r="O83" s="2">
        <f>SUM(O71:O82)</f>
        <v>685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105</v>
      </c>
      <c r="H84" s="9" t="s">
        <v>13</v>
      </c>
      <c r="I84" s="9" t="s">
        <v>12</v>
      </c>
      <c r="J84" s="10">
        <f>J83/2</f>
        <v>65</v>
      </c>
      <c r="K84" s="9" t="s">
        <v>13</v>
      </c>
      <c r="L84" s="9" t="s">
        <v>12</v>
      </c>
      <c r="M84" s="10">
        <f>M83/2</f>
        <v>172.5</v>
      </c>
      <c r="N84" s="9" t="s">
        <v>13</v>
      </c>
      <c r="O84" s="10">
        <f>O83/2</f>
        <v>342.5</v>
      </c>
      <c r="P84" s="30">
        <f>SUM(J72,M71,M76)</f>
        <v>140</v>
      </c>
      <c r="Q84" s="17">
        <f>SUM(G72,G73,J71,J73,M75)</f>
        <v>260</v>
      </c>
      <c r="R84" s="17">
        <f>SUM(G71,M73,M74)</f>
        <v>205</v>
      </c>
      <c r="S84" s="17">
        <f>SUM(M72)</f>
        <v>40</v>
      </c>
      <c r="T84">
        <f>SUM(P84,Q84,R84,S84)</f>
        <v>645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 t="s">
        <v>33</v>
      </c>
      <c r="C88" s="1" t="s">
        <v>9</v>
      </c>
      <c r="D88" s="2">
        <v>35</v>
      </c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43</v>
      </c>
      <c r="L88" s="1" t="s">
        <v>9</v>
      </c>
      <c r="M88" s="2">
        <v>80</v>
      </c>
      <c r="N88" s="1"/>
      <c r="O88" s="2">
        <f t="shared" ref="O88:O99" si="5">SUM(D88,G88,J88,M88)</f>
        <v>160</v>
      </c>
      <c r="P88" s="26"/>
    </row>
    <row r="89" spans="1:20" ht="15.75" thickBot="1">
      <c r="A89" s="133"/>
      <c r="B89" s="1" t="s">
        <v>33</v>
      </c>
      <c r="C89" s="18" t="s">
        <v>10</v>
      </c>
      <c r="D89" s="1">
        <v>45</v>
      </c>
      <c r="E89" s="1" t="s">
        <v>33</v>
      </c>
      <c r="F89" s="1" t="s">
        <v>9</v>
      </c>
      <c r="G89" s="2">
        <v>45</v>
      </c>
      <c r="H89" s="1"/>
      <c r="I89" s="1"/>
      <c r="J89" s="1"/>
      <c r="K89" s="1" t="s">
        <v>52</v>
      </c>
      <c r="L89" s="1" t="s">
        <v>10</v>
      </c>
      <c r="M89" s="2">
        <v>45</v>
      </c>
      <c r="N89" s="1"/>
      <c r="O89" s="2">
        <f t="shared" si="5"/>
        <v>135</v>
      </c>
      <c r="P89" s="26"/>
    </row>
    <row r="90" spans="1:20" ht="14.25" customHeight="1" thickBot="1">
      <c r="A90" s="133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33</v>
      </c>
      <c r="L90" s="1" t="s">
        <v>14</v>
      </c>
      <c r="M90" s="1">
        <v>40</v>
      </c>
      <c r="N90" s="1"/>
      <c r="O90" s="2">
        <f t="shared" si="5"/>
        <v>80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 t="s">
        <v>33</v>
      </c>
      <c r="L91" s="1" t="s">
        <v>9</v>
      </c>
      <c r="M91" s="1">
        <v>45</v>
      </c>
      <c r="N91" s="1"/>
      <c r="O91" s="2">
        <f t="shared" si="5"/>
        <v>45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 t="s">
        <v>33</v>
      </c>
      <c r="L92" s="1" t="s">
        <v>10</v>
      </c>
      <c r="M92" s="1">
        <v>45</v>
      </c>
      <c r="N92" s="1"/>
      <c r="O92" s="2">
        <f t="shared" si="5"/>
        <v>45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 t="s">
        <v>43</v>
      </c>
      <c r="L93" s="1" t="s">
        <v>11</v>
      </c>
      <c r="M93" s="1">
        <v>70</v>
      </c>
      <c r="N93" s="1"/>
      <c r="O93" s="2">
        <f t="shared" si="5"/>
        <v>70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80</v>
      </c>
      <c r="E100" s="3" t="s">
        <v>8</v>
      </c>
      <c r="F100" s="3" t="s">
        <v>12</v>
      </c>
      <c r="G100" s="2">
        <f>SUM(G88:G99)</f>
        <v>130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325</v>
      </c>
      <c r="N100" s="3" t="s">
        <v>8</v>
      </c>
      <c r="O100" s="2">
        <f>SUM(O88:O99)</f>
        <v>535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40</v>
      </c>
      <c r="E101" s="9" t="s">
        <v>13</v>
      </c>
      <c r="F101" s="9" t="s">
        <v>12</v>
      </c>
      <c r="G101" s="10">
        <f>G100/2</f>
        <v>65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162.5</v>
      </c>
      <c r="N101" s="9" t="s">
        <v>13</v>
      </c>
      <c r="O101" s="10">
        <f>O100/2</f>
        <v>267.5</v>
      </c>
      <c r="P101" s="30">
        <f>SUM(G90,M93)</f>
        <v>110</v>
      </c>
      <c r="Q101" s="17">
        <f>SUM(D88,G88,G89,M88,M91)</f>
        <v>250</v>
      </c>
      <c r="R101" s="17">
        <f>SUM(D89,M89,M92)</f>
        <v>135</v>
      </c>
      <c r="S101" s="17">
        <f>SUM(M90)</f>
        <v>40</v>
      </c>
      <c r="T101">
        <f>SUM(P101,Q101,R101,S101)</f>
        <v>535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 t="s">
        <v>33</v>
      </c>
      <c r="C105" s="1" t="s">
        <v>38</v>
      </c>
      <c r="D105" s="2">
        <v>40</v>
      </c>
      <c r="E105" s="1" t="s">
        <v>33</v>
      </c>
      <c r="F105" s="1" t="s">
        <v>9</v>
      </c>
      <c r="G105" s="2">
        <v>45</v>
      </c>
      <c r="H105" s="1" t="s">
        <v>36</v>
      </c>
      <c r="I105" s="1" t="s">
        <v>37</v>
      </c>
      <c r="J105" s="2">
        <v>60</v>
      </c>
      <c r="K105" s="1"/>
      <c r="L105" s="1"/>
      <c r="M105" s="2"/>
      <c r="N105" s="1"/>
      <c r="O105" s="2">
        <f t="shared" ref="O105:O116" si="6">SUM(D105,G105,J105,M105)</f>
        <v>145</v>
      </c>
      <c r="P105" s="26"/>
    </row>
    <row r="106" spans="1:20" ht="15.75" thickBot="1">
      <c r="A106" s="133"/>
      <c r="B106" s="1" t="s">
        <v>33</v>
      </c>
      <c r="C106" s="1" t="s">
        <v>9</v>
      </c>
      <c r="D106" s="2">
        <v>45</v>
      </c>
      <c r="E106" s="1" t="s">
        <v>71</v>
      </c>
      <c r="F106" s="1" t="s">
        <v>37</v>
      </c>
      <c r="G106" s="2">
        <v>60</v>
      </c>
      <c r="H106" s="1" t="s">
        <v>36</v>
      </c>
      <c r="I106" s="1" t="s">
        <v>37</v>
      </c>
      <c r="J106" s="1">
        <v>45</v>
      </c>
      <c r="K106" s="1"/>
      <c r="L106" s="1"/>
      <c r="M106" s="2"/>
      <c r="N106" s="1"/>
      <c r="O106" s="2">
        <f t="shared" si="6"/>
        <v>150</v>
      </c>
      <c r="P106" s="26"/>
    </row>
    <row r="107" spans="1:20" ht="15.75" thickBot="1">
      <c r="A107" s="133"/>
      <c r="B107" s="1" t="s">
        <v>41</v>
      </c>
      <c r="C107" s="1" t="s">
        <v>38</v>
      </c>
      <c r="D107" s="1">
        <v>80</v>
      </c>
      <c r="E107" s="1" t="s">
        <v>33</v>
      </c>
      <c r="F107" s="1" t="s">
        <v>9</v>
      </c>
      <c r="G107" s="2">
        <v>45</v>
      </c>
      <c r="H107" s="1" t="s">
        <v>36</v>
      </c>
      <c r="I107" s="1" t="s">
        <v>37</v>
      </c>
      <c r="J107" s="1">
        <v>45</v>
      </c>
      <c r="K107" s="1"/>
      <c r="L107" s="1"/>
      <c r="M107" s="1"/>
      <c r="N107" s="1"/>
      <c r="O107" s="2">
        <f t="shared" si="6"/>
        <v>170</v>
      </c>
      <c r="P107" s="26"/>
    </row>
    <row r="108" spans="1:20" ht="15.75" thickBot="1">
      <c r="A108" s="133"/>
      <c r="B108" s="1" t="s">
        <v>33</v>
      </c>
      <c r="C108" s="1" t="s">
        <v>38</v>
      </c>
      <c r="D108" s="1">
        <v>40</v>
      </c>
      <c r="E108" s="1" t="s">
        <v>33</v>
      </c>
      <c r="F108" s="1" t="s">
        <v>11</v>
      </c>
      <c r="G108" s="1">
        <v>45</v>
      </c>
      <c r="H108" s="1" t="s">
        <v>36</v>
      </c>
      <c r="I108" s="1" t="s">
        <v>38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33"/>
      <c r="B109" s="1" t="s">
        <v>33</v>
      </c>
      <c r="C109" s="1" t="s">
        <v>38</v>
      </c>
      <c r="D109" s="1">
        <v>40</v>
      </c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85</v>
      </c>
      <c r="P109" s="26"/>
    </row>
    <row r="110" spans="1:20" ht="15.75" thickBot="1">
      <c r="A110" s="133"/>
      <c r="B110" s="1" t="s">
        <v>55</v>
      </c>
      <c r="C110" s="1" t="s">
        <v>9</v>
      </c>
      <c r="D110" s="1">
        <v>35</v>
      </c>
      <c r="E110" s="1" t="s">
        <v>67</v>
      </c>
      <c r="F110" s="1" t="s">
        <v>9</v>
      </c>
      <c r="G110" s="1">
        <v>75</v>
      </c>
      <c r="H110" s="1"/>
      <c r="I110" s="1"/>
      <c r="J110" s="1"/>
      <c r="K110" s="1"/>
      <c r="L110" s="1"/>
      <c r="M110" s="1"/>
      <c r="N110" s="1"/>
      <c r="O110" s="2">
        <f t="shared" si="6"/>
        <v>110</v>
      </c>
      <c r="P110" s="26"/>
    </row>
    <row r="111" spans="1:20" ht="15.75" customHeight="1" thickBot="1">
      <c r="A111" s="133"/>
      <c r="B111" s="1"/>
      <c r="C111" s="1"/>
      <c r="D111" s="1"/>
      <c r="E111" s="1" t="s">
        <v>33</v>
      </c>
      <c r="F111" s="1" t="s">
        <v>321</v>
      </c>
      <c r="G111" s="1">
        <v>40</v>
      </c>
      <c r="H111" s="1"/>
      <c r="I111" s="1"/>
      <c r="J111" s="1"/>
      <c r="K111" s="1"/>
      <c r="L111" s="1"/>
      <c r="M111" s="1"/>
      <c r="N111" s="1"/>
      <c r="O111" s="2">
        <f t="shared" si="6"/>
        <v>40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280</v>
      </c>
      <c r="E117" s="3" t="s">
        <v>8</v>
      </c>
      <c r="F117" s="3" t="s">
        <v>12</v>
      </c>
      <c r="G117" s="2">
        <f>SUM(G105:G116)</f>
        <v>355</v>
      </c>
      <c r="H117" s="3" t="s">
        <v>8</v>
      </c>
      <c r="I117" s="3" t="s">
        <v>12</v>
      </c>
      <c r="J117" s="2">
        <f>SUM(J105:J116)</f>
        <v>190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825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140</v>
      </c>
      <c r="E118" s="9" t="s">
        <v>13</v>
      </c>
      <c r="F118" s="9" t="s">
        <v>12</v>
      </c>
      <c r="G118" s="10">
        <f>G117/2</f>
        <v>177.5</v>
      </c>
      <c r="H118" s="9" t="s">
        <v>13</v>
      </c>
      <c r="I118" s="9" t="s">
        <v>12</v>
      </c>
      <c r="J118" s="10">
        <f>J117/2</f>
        <v>95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412.5</v>
      </c>
      <c r="P118" s="30">
        <f>SUM(D105,D107,D108,D109,G108,J108+20)</f>
        <v>305</v>
      </c>
      <c r="Q118" s="17">
        <f>SUM(D106,D110,G105,G106,G107,G110,J105,J106,J107)</f>
        <v>455</v>
      </c>
      <c r="R118" s="17">
        <f>SUM(G109,)</f>
        <v>45</v>
      </c>
      <c r="S118" s="17">
        <v>20</v>
      </c>
      <c r="T118">
        <f>SUM(P118,Q118,R118,S118)</f>
        <v>825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 t="s">
        <v>40</v>
      </c>
      <c r="C122" s="1" t="s">
        <v>9</v>
      </c>
      <c r="D122" s="2">
        <v>100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38</v>
      </c>
      <c r="J122" s="2">
        <v>40</v>
      </c>
      <c r="K122" s="1" t="s">
        <v>36</v>
      </c>
      <c r="L122" s="1" t="s">
        <v>38</v>
      </c>
      <c r="M122" s="2">
        <v>45</v>
      </c>
      <c r="N122" s="1"/>
      <c r="O122" s="2">
        <f t="shared" ref="O122:O133" si="7">SUM(D122,G122,J122,M122)</f>
        <v>230</v>
      </c>
      <c r="P122" s="26"/>
    </row>
    <row r="123" spans="1:20" ht="15.75" thickBot="1">
      <c r="A123" s="133"/>
      <c r="B123" s="1" t="s">
        <v>33</v>
      </c>
      <c r="C123" s="1" t="s">
        <v>9</v>
      </c>
      <c r="D123" s="2">
        <v>45</v>
      </c>
      <c r="E123" s="1" t="s">
        <v>36</v>
      </c>
      <c r="F123" s="1" t="s">
        <v>37</v>
      </c>
      <c r="G123" s="2">
        <v>45</v>
      </c>
      <c r="H123" s="1" t="s">
        <v>36</v>
      </c>
      <c r="I123" s="1" t="s">
        <v>38</v>
      </c>
      <c r="J123" s="1">
        <v>40</v>
      </c>
      <c r="K123" s="1" t="s">
        <v>87</v>
      </c>
      <c r="L123" s="1" t="s">
        <v>9</v>
      </c>
      <c r="M123" s="2">
        <v>100</v>
      </c>
      <c r="N123" s="1"/>
      <c r="O123" s="2">
        <f t="shared" si="7"/>
        <v>230</v>
      </c>
      <c r="P123" s="26"/>
    </row>
    <row r="124" spans="1:20" ht="15.75" thickBot="1">
      <c r="A124" s="133"/>
      <c r="B124" s="1" t="s">
        <v>55</v>
      </c>
      <c r="C124" s="1" t="s">
        <v>9</v>
      </c>
      <c r="D124" s="1">
        <v>45</v>
      </c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45</v>
      </c>
      <c r="P124" s="26"/>
    </row>
    <row r="125" spans="1:20" ht="15.75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190</v>
      </c>
      <c r="E134" s="3" t="s">
        <v>8</v>
      </c>
      <c r="F134" s="3" t="s">
        <v>12</v>
      </c>
      <c r="G134" s="2">
        <f>SUM(G122:G133)</f>
        <v>90</v>
      </c>
      <c r="H134" s="3" t="s">
        <v>8</v>
      </c>
      <c r="I134" s="3" t="s">
        <v>12</v>
      </c>
      <c r="J134" s="2">
        <f>SUM(J122:J133)</f>
        <v>80</v>
      </c>
      <c r="K134" s="3" t="s">
        <v>8</v>
      </c>
      <c r="L134" s="3" t="s">
        <v>12</v>
      </c>
      <c r="M134" s="2">
        <f>SUM(M122:M133)</f>
        <v>145</v>
      </c>
      <c r="N134" s="3" t="s">
        <v>8</v>
      </c>
      <c r="O134" s="2">
        <f>SUM(O122:O133)</f>
        <v>505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95</v>
      </c>
      <c r="E135" s="9" t="s">
        <v>13</v>
      </c>
      <c r="F135" s="9" t="s">
        <v>12</v>
      </c>
      <c r="G135" s="10">
        <f>G134/2</f>
        <v>45</v>
      </c>
      <c r="H135" s="9" t="s">
        <v>13</v>
      </c>
      <c r="I135" s="9" t="s">
        <v>12</v>
      </c>
      <c r="J135" s="10">
        <f>J134/2</f>
        <v>40</v>
      </c>
      <c r="K135" s="9" t="s">
        <v>13</v>
      </c>
      <c r="L135" s="9" t="s">
        <v>12</v>
      </c>
      <c r="M135" s="10">
        <f>M134/2</f>
        <v>72.5</v>
      </c>
      <c r="N135" s="9" t="s">
        <v>13</v>
      </c>
      <c r="O135" s="10">
        <f>O134/2</f>
        <v>252.5</v>
      </c>
      <c r="P135" s="30">
        <f>SUM(M122,J122,J123)</f>
        <v>125</v>
      </c>
      <c r="Q135" s="17">
        <f>SUM(D122,D123,D124,G122,G123,M123)</f>
        <v>380</v>
      </c>
      <c r="R135" s="17"/>
      <c r="S135" s="17"/>
      <c r="T135">
        <f>SUM(P135,Q135,R135,S135)</f>
        <v>505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 t="s">
        <v>36</v>
      </c>
      <c r="C139" s="1" t="s">
        <v>37</v>
      </c>
      <c r="D139" s="2">
        <v>45</v>
      </c>
      <c r="E139" s="1" t="s">
        <v>33</v>
      </c>
      <c r="F139" s="1" t="s">
        <v>9</v>
      </c>
      <c r="G139" s="2">
        <v>45</v>
      </c>
      <c r="H139" s="1" t="s">
        <v>43</v>
      </c>
      <c r="I139" s="1" t="s">
        <v>10</v>
      </c>
      <c r="J139" s="2">
        <v>80</v>
      </c>
      <c r="K139" s="1" t="s">
        <v>55</v>
      </c>
      <c r="L139" s="1" t="s">
        <v>10</v>
      </c>
      <c r="M139" s="2">
        <v>45</v>
      </c>
      <c r="N139" s="1"/>
      <c r="O139" s="2">
        <f t="shared" ref="O139:O152" si="8">SUM(D139,G139,J139,M139)</f>
        <v>215</v>
      </c>
      <c r="P139" s="26"/>
    </row>
    <row r="140" spans="1:20" ht="15.75" thickBot="1">
      <c r="A140" s="133"/>
      <c r="B140" s="1" t="s">
        <v>41</v>
      </c>
      <c r="C140" s="1" t="s">
        <v>11</v>
      </c>
      <c r="D140" s="2">
        <v>80</v>
      </c>
      <c r="E140" s="1" t="s">
        <v>33</v>
      </c>
      <c r="F140" s="1" t="s">
        <v>11</v>
      </c>
      <c r="G140" s="2">
        <v>40</v>
      </c>
      <c r="H140" s="1" t="s">
        <v>71</v>
      </c>
      <c r="I140" s="1" t="s">
        <v>34</v>
      </c>
      <c r="J140" s="1">
        <v>60</v>
      </c>
      <c r="K140" s="1" t="s">
        <v>78</v>
      </c>
      <c r="L140" s="1" t="s">
        <v>11</v>
      </c>
      <c r="M140" s="2">
        <v>120</v>
      </c>
      <c r="N140" s="1"/>
      <c r="O140" s="2">
        <f t="shared" si="8"/>
        <v>300</v>
      </c>
      <c r="P140" s="26"/>
    </row>
    <row r="141" spans="1:20" ht="15.75" thickBot="1">
      <c r="A141" s="133"/>
      <c r="B141" s="1" t="s">
        <v>33</v>
      </c>
      <c r="C141" s="1" t="s">
        <v>11</v>
      </c>
      <c r="D141" s="1">
        <v>40</v>
      </c>
      <c r="E141" s="1" t="s">
        <v>33</v>
      </c>
      <c r="F141" s="1" t="s">
        <v>9</v>
      </c>
      <c r="G141" s="2">
        <v>45</v>
      </c>
      <c r="H141" s="1" t="s">
        <v>36</v>
      </c>
      <c r="I141" s="1" t="s">
        <v>38</v>
      </c>
      <c r="J141" s="1">
        <v>40</v>
      </c>
      <c r="K141" s="1" t="s">
        <v>36</v>
      </c>
      <c r="L141" s="1" t="s">
        <v>37</v>
      </c>
      <c r="M141" s="1">
        <v>45</v>
      </c>
      <c r="N141" s="1"/>
      <c r="O141" s="2">
        <f t="shared" si="8"/>
        <v>170</v>
      </c>
      <c r="P141" s="26"/>
    </row>
    <row r="142" spans="1:20" ht="15.75" thickBot="1">
      <c r="A142" s="133"/>
      <c r="B142" s="1" t="s">
        <v>33</v>
      </c>
      <c r="C142" s="1" t="s">
        <v>37</v>
      </c>
      <c r="D142" s="1">
        <v>35</v>
      </c>
      <c r="E142" s="1" t="s">
        <v>33</v>
      </c>
      <c r="F142" s="1" t="s">
        <v>9</v>
      </c>
      <c r="G142" s="1">
        <v>45</v>
      </c>
      <c r="H142" s="1" t="s">
        <v>36</v>
      </c>
      <c r="I142" s="1" t="s">
        <v>34</v>
      </c>
      <c r="J142" s="1">
        <v>45</v>
      </c>
      <c r="K142" s="1" t="s">
        <v>278</v>
      </c>
      <c r="L142" s="1" t="s">
        <v>11</v>
      </c>
      <c r="M142" s="1">
        <v>80</v>
      </c>
      <c r="N142" s="1"/>
      <c r="O142" s="2">
        <f t="shared" si="8"/>
        <v>205</v>
      </c>
      <c r="P142" s="26"/>
    </row>
    <row r="143" spans="1:20" ht="15.75" thickBot="1">
      <c r="A143" s="133"/>
      <c r="B143" s="1" t="s">
        <v>36</v>
      </c>
      <c r="C143" s="1"/>
      <c r="D143" s="1"/>
      <c r="E143" s="1" t="s">
        <v>33</v>
      </c>
      <c r="F143" s="1" t="s">
        <v>11</v>
      </c>
      <c r="G143" s="1">
        <v>30</v>
      </c>
      <c r="H143" s="1" t="s">
        <v>36</v>
      </c>
      <c r="I143" s="1" t="s">
        <v>34</v>
      </c>
      <c r="J143" s="1">
        <v>35</v>
      </c>
      <c r="K143" s="1" t="s">
        <v>36</v>
      </c>
      <c r="L143" s="1" t="s">
        <v>34</v>
      </c>
      <c r="M143" s="1">
        <v>45</v>
      </c>
      <c r="N143" s="1"/>
      <c r="O143" s="2">
        <f t="shared" si="8"/>
        <v>110</v>
      </c>
      <c r="P143" s="26"/>
    </row>
    <row r="144" spans="1:20" ht="15.75" thickBot="1">
      <c r="A144" s="133"/>
      <c r="B144" s="1"/>
      <c r="C144" s="1"/>
      <c r="D144" s="1"/>
      <c r="E144" s="1" t="s">
        <v>43</v>
      </c>
      <c r="F144" s="1" t="s">
        <v>9</v>
      </c>
      <c r="G144" s="1">
        <v>80</v>
      </c>
      <c r="H144" s="1" t="s">
        <v>33</v>
      </c>
      <c r="I144" s="1" t="s">
        <v>38</v>
      </c>
      <c r="J144" s="1">
        <v>45</v>
      </c>
      <c r="K144" s="1" t="s">
        <v>40</v>
      </c>
      <c r="L144" s="1" t="s">
        <v>11</v>
      </c>
      <c r="M144" s="1">
        <v>100</v>
      </c>
      <c r="N144" s="1"/>
      <c r="O144" s="2">
        <f t="shared" si="8"/>
        <v>225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 t="s">
        <v>36</v>
      </c>
      <c r="I145" s="1" t="s">
        <v>37</v>
      </c>
      <c r="J145" s="1">
        <v>45</v>
      </c>
      <c r="K145" s="1"/>
      <c r="L145" s="1"/>
      <c r="M145" s="1"/>
      <c r="N145" s="1"/>
      <c r="O145" s="2">
        <f t="shared" si="8"/>
        <v>45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 t="s">
        <v>36</v>
      </c>
      <c r="I146" s="1" t="s">
        <v>38</v>
      </c>
      <c r="J146" s="1">
        <v>40</v>
      </c>
      <c r="K146" s="1"/>
      <c r="L146" s="1"/>
      <c r="M146" s="1"/>
      <c r="N146" s="1"/>
      <c r="O146" s="2">
        <f t="shared" si="8"/>
        <v>40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 t="s">
        <v>35</v>
      </c>
      <c r="I147" s="1" t="s">
        <v>34</v>
      </c>
      <c r="J147" s="1">
        <v>80</v>
      </c>
      <c r="K147" s="1"/>
      <c r="L147" s="1"/>
      <c r="M147" s="1"/>
      <c r="N147" s="1"/>
      <c r="O147" s="2">
        <f t="shared" si="8"/>
        <v>80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200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470</v>
      </c>
      <c r="K153" s="3" t="s">
        <v>8</v>
      </c>
      <c r="L153" s="3" t="s">
        <v>12</v>
      </c>
      <c r="M153" s="2">
        <f>SUM(M139:M152)</f>
        <v>435</v>
      </c>
      <c r="N153" s="3" t="s">
        <v>8</v>
      </c>
      <c r="O153" s="2">
        <f>SUM(O139:O152)</f>
        <v>1390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100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235</v>
      </c>
      <c r="K154" s="9" t="s">
        <v>13</v>
      </c>
      <c r="L154" s="9" t="s">
        <v>12</v>
      </c>
      <c r="M154" s="10">
        <f>M153/2</f>
        <v>217.5</v>
      </c>
      <c r="N154" s="9" t="s">
        <v>13</v>
      </c>
      <c r="O154" s="10">
        <f>O153/2</f>
        <v>695</v>
      </c>
      <c r="P154" s="30">
        <f>SUM(D140,D141,G140,G143,G144,J141,J144,J146,M140,M142,M144)</f>
        <v>695</v>
      </c>
      <c r="Q154" s="17">
        <v>385</v>
      </c>
      <c r="R154" s="17">
        <f>SUM(J139,J140,J142,J143,J147,M139,M143)</f>
        <v>390</v>
      </c>
      <c r="S154" s="17"/>
      <c r="T154">
        <f>SUM(P154,Q154,R154,S154)</f>
        <v>1470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 t="s">
        <v>33</v>
      </c>
      <c r="C158" s="1" t="s">
        <v>10</v>
      </c>
      <c r="D158" s="2">
        <v>45</v>
      </c>
      <c r="E158" s="1"/>
      <c r="F158" s="1"/>
      <c r="G158" s="2"/>
      <c r="H158" s="1" t="s">
        <v>35</v>
      </c>
      <c r="I158" s="1" t="s">
        <v>37</v>
      </c>
      <c r="J158" s="2">
        <v>80</v>
      </c>
      <c r="K158" s="1" t="s">
        <v>43</v>
      </c>
      <c r="L158" s="1" t="s">
        <v>10</v>
      </c>
      <c r="M158" s="2">
        <v>80</v>
      </c>
      <c r="N158" s="1"/>
      <c r="O158" s="2">
        <f t="shared" ref="O158:O169" si="9">SUM(D158,G158,J158,M158)</f>
        <v>205</v>
      </c>
      <c r="P158" s="26"/>
    </row>
    <row r="159" spans="1:20" ht="15.75" thickBot="1">
      <c r="A159" s="133"/>
      <c r="B159" s="1" t="s">
        <v>36</v>
      </c>
      <c r="C159" s="1" t="s">
        <v>38</v>
      </c>
      <c r="D159" s="2">
        <v>40</v>
      </c>
      <c r="E159" s="1"/>
      <c r="F159" s="1"/>
      <c r="G159" s="2"/>
      <c r="H159" s="1" t="s">
        <v>36</v>
      </c>
      <c r="I159" s="1" t="s">
        <v>37</v>
      </c>
      <c r="J159" s="1">
        <v>45</v>
      </c>
      <c r="K159" s="1" t="s">
        <v>52</v>
      </c>
      <c r="L159" s="1" t="s">
        <v>9</v>
      </c>
      <c r="M159" s="2">
        <v>45</v>
      </c>
      <c r="N159" s="1"/>
      <c r="O159" s="2">
        <f t="shared" si="9"/>
        <v>130</v>
      </c>
      <c r="P159" s="26"/>
    </row>
    <row r="160" spans="1:20" ht="15.75" thickBot="1">
      <c r="A160" s="133"/>
      <c r="B160" s="1" t="s">
        <v>33</v>
      </c>
      <c r="C160" s="1" t="s">
        <v>9</v>
      </c>
      <c r="D160" s="1">
        <v>45</v>
      </c>
      <c r="E160" s="1"/>
      <c r="F160" s="1"/>
      <c r="G160" s="2"/>
      <c r="H160" s="1" t="s">
        <v>36</v>
      </c>
      <c r="I160" s="1" t="s">
        <v>38</v>
      </c>
      <c r="J160" s="1">
        <v>45</v>
      </c>
      <c r="K160" s="1" t="s">
        <v>33</v>
      </c>
      <c r="L160" s="1" t="s">
        <v>9</v>
      </c>
      <c r="M160" s="1">
        <v>45</v>
      </c>
      <c r="N160" s="1"/>
      <c r="O160" s="2">
        <f t="shared" si="9"/>
        <v>135</v>
      </c>
      <c r="P160" s="26"/>
    </row>
    <row r="161" spans="1:20" ht="15.75" thickBot="1">
      <c r="A161" s="133"/>
      <c r="B161" s="1" t="s">
        <v>36</v>
      </c>
      <c r="C161" s="1" t="s">
        <v>37</v>
      </c>
      <c r="D161" s="1">
        <v>45</v>
      </c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135</v>
      </c>
      <c r="P161" s="26"/>
    </row>
    <row r="162" spans="1:20" ht="15.75" thickBot="1">
      <c r="A162" s="133"/>
      <c r="B162" s="1" t="s">
        <v>33</v>
      </c>
      <c r="C162" s="1" t="s">
        <v>38</v>
      </c>
      <c r="D162" s="1">
        <v>40</v>
      </c>
      <c r="E162" s="1"/>
      <c r="F162" s="1"/>
      <c r="G162" s="1"/>
      <c r="H162" s="1" t="s">
        <v>36</v>
      </c>
      <c r="I162" s="1" t="s">
        <v>34</v>
      </c>
      <c r="J162" s="1">
        <v>80</v>
      </c>
      <c r="K162" s="1" t="s">
        <v>33</v>
      </c>
      <c r="L162" s="1" t="s">
        <v>10</v>
      </c>
      <c r="M162" s="1">
        <v>45</v>
      </c>
      <c r="N162" s="1"/>
      <c r="O162" s="2">
        <f t="shared" si="9"/>
        <v>165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 t="s">
        <v>71</v>
      </c>
      <c r="I163" s="1" t="s">
        <v>38</v>
      </c>
      <c r="J163" s="1">
        <v>55</v>
      </c>
      <c r="K163" s="1" t="s">
        <v>33</v>
      </c>
      <c r="L163" s="1" t="s">
        <v>11</v>
      </c>
      <c r="M163" s="1">
        <v>40</v>
      </c>
      <c r="N163" s="1"/>
      <c r="O163" s="2">
        <f t="shared" si="9"/>
        <v>95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 t="s">
        <v>33</v>
      </c>
      <c r="I164" s="1" t="s">
        <v>38</v>
      </c>
      <c r="J164" s="1">
        <v>40</v>
      </c>
      <c r="K164" s="1" t="s">
        <v>33</v>
      </c>
      <c r="L164" s="1" t="s">
        <v>9</v>
      </c>
      <c r="M164" s="1">
        <v>45</v>
      </c>
      <c r="N164" s="1"/>
      <c r="O164" s="2">
        <f t="shared" si="9"/>
        <v>85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 t="s">
        <v>33</v>
      </c>
      <c r="I165" s="1" t="s">
        <v>14</v>
      </c>
      <c r="J165" s="1">
        <v>40</v>
      </c>
      <c r="K165" s="1" t="s">
        <v>33</v>
      </c>
      <c r="L165" s="1" t="s">
        <v>11</v>
      </c>
      <c r="M165" s="1">
        <v>40</v>
      </c>
      <c r="N165" s="1"/>
      <c r="O165" s="2">
        <f t="shared" si="9"/>
        <v>80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284</v>
      </c>
      <c r="L166" s="1" t="s">
        <v>59</v>
      </c>
      <c r="M166" s="1">
        <v>60</v>
      </c>
      <c r="N166" s="1"/>
      <c r="O166" s="2">
        <f t="shared" si="9"/>
        <v>60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215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430</v>
      </c>
      <c r="K170" s="3" t="s">
        <v>8</v>
      </c>
      <c r="L170" s="3" t="s">
        <v>12</v>
      </c>
      <c r="M170" s="2">
        <f>SUM(M158:M169)</f>
        <v>520</v>
      </c>
      <c r="N170" s="3" t="s">
        <v>8</v>
      </c>
      <c r="O170" s="2">
        <f>SUM(O158:O169)</f>
        <v>1165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107.5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215</v>
      </c>
      <c r="K171" s="9" t="s">
        <v>13</v>
      </c>
      <c r="L171" s="9" t="s">
        <v>12</v>
      </c>
      <c r="M171" s="10">
        <f>M170/2</f>
        <v>260</v>
      </c>
      <c r="N171" s="9" t="s">
        <v>13</v>
      </c>
      <c r="O171" s="10">
        <f>O170/2</f>
        <v>582.5</v>
      </c>
      <c r="P171" s="30">
        <f>SUM(D159,D162,J160,J163,J164,M163,M165,M167)</f>
        <v>340</v>
      </c>
      <c r="Q171" s="17">
        <f>SUM(D160,D161,J158,J159,J161,M159,M160,M161,M164,M168)</f>
        <v>475</v>
      </c>
      <c r="R171" s="17">
        <f>SUM(D158,J162,M158,M162,)</f>
        <v>250</v>
      </c>
      <c r="S171" s="17">
        <f>SUM(J165)</f>
        <v>40</v>
      </c>
      <c r="T171">
        <f>SUM(P171,Q171,R171,S171)</f>
        <v>1105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 t="shared" ref="O175:O186" si="10">SUM(D175,G175,J175,M175)</f>
        <v>0</v>
      </c>
      <c r="P175" s="26"/>
    </row>
    <row r="176" spans="1:20" ht="15.75" thickBot="1">
      <c r="A176" s="13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si="10"/>
        <v>0</v>
      </c>
      <c r="P176" s="26"/>
    </row>
    <row r="177" spans="1:20" ht="15.75" thickBot="1">
      <c r="A177" s="13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 t="s">
        <v>33</v>
      </c>
      <c r="F192" s="1" t="s">
        <v>11</v>
      </c>
      <c r="G192" s="2">
        <v>40</v>
      </c>
      <c r="H192" s="1" t="s">
        <v>36</v>
      </c>
      <c r="I192" s="1" t="s">
        <v>14</v>
      </c>
      <c r="J192" s="2">
        <v>80</v>
      </c>
      <c r="K192" s="1" t="s">
        <v>33</v>
      </c>
      <c r="L192" s="1" t="s">
        <v>9</v>
      </c>
      <c r="M192" s="2">
        <v>45</v>
      </c>
      <c r="N192" s="1"/>
      <c r="O192" s="2">
        <f t="shared" ref="O192:O203" si="11">SUM(D192,G192,J192,M192)</f>
        <v>165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 t="s">
        <v>33</v>
      </c>
      <c r="L193" s="1" t="s">
        <v>11</v>
      </c>
      <c r="M193" s="2">
        <v>40</v>
      </c>
      <c r="N193" s="1"/>
      <c r="O193" s="2">
        <f t="shared" si="11"/>
        <v>40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 t="s">
        <v>33</v>
      </c>
      <c r="L194" s="1" t="s">
        <v>14</v>
      </c>
      <c r="M194" s="1">
        <v>35</v>
      </c>
      <c r="N194" s="1"/>
      <c r="O194" s="2">
        <f t="shared" si="11"/>
        <v>35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 t="s">
        <v>41</v>
      </c>
      <c r="L195" s="1" t="s">
        <v>11</v>
      </c>
      <c r="M195" s="1">
        <v>80</v>
      </c>
      <c r="N195" s="1"/>
      <c r="O195" s="2">
        <f t="shared" si="11"/>
        <v>80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 t="s">
        <v>33</v>
      </c>
      <c r="L196" s="1" t="s">
        <v>9</v>
      </c>
      <c r="M196" s="1">
        <v>45</v>
      </c>
      <c r="N196" s="1"/>
      <c r="O196" s="2">
        <f t="shared" si="11"/>
        <v>45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 t="s">
        <v>33</v>
      </c>
      <c r="L197" s="1" t="s">
        <v>11</v>
      </c>
      <c r="M197" s="1">
        <v>40</v>
      </c>
      <c r="N197" s="1"/>
      <c r="O197" s="2">
        <f t="shared" si="11"/>
        <v>40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40</v>
      </c>
      <c r="H204" s="3" t="s">
        <v>8</v>
      </c>
      <c r="I204" s="3" t="s">
        <v>12</v>
      </c>
      <c r="J204" s="2">
        <f>SUM(J192:J203)</f>
        <v>80</v>
      </c>
      <c r="K204" s="3" t="s">
        <v>8</v>
      </c>
      <c r="L204" s="3" t="s">
        <v>12</v>
      </c>
      <c r="M204" s="2">
        <f>SUM(M192:M203)</f>
        <v>285</v>
      </c>
      <c r="N204" s="3" t="s">
        <v>8</v>
      </c>
      <c r="O204" s="2">
        <f>SUM(O192:O203)</f>
        <v>405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20</v>
      </c>
      <c r="H205" s="9" t="s">
        <v>13</v>
      </c>
      <c r="I205" s="9" t="s">
        <v>12</v>
      </c>
      <c r="J205" s="10">
        <f>J204/2</f>
        <v>40</v>
      </c>
      <c r="K205" s="9" t="s">
        <v>13</v>
      </c>
      <c r="L205" s="9" t="s">
        <v>12</v>
      </c>
      <c r="M205" s="10">
        <f>M204/2</f>
        <v>142.5</v>
      </c>
      <c r="N205" s="9" t="s">
        <v>13</v>
      </c>
      <c r="O205" s="10">
        <f>O204/2</f>
        <v>202.5</v>
      </c>
      <c r="P205" s="30">
        <f>SUM(G192,M193,M195,M197)</f>
        <v>200</v>
      </c>
      <c r="Q205" s="17">
        <f>SUM(M192,M196)</f>
        <v>90</v>
      </c>
      <c r="R205" s="17"/>
      <c r="S205" s="17">
        <f>SUM(J192,M194)</f>
        <v>115</v>
      </c>
      <c r="T205">
        <f>SUM(P205,Q205,R205,S205)</f>
        <v>405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 t="s">
        <v>33</v>
      </c>
      <c r="C209" s="1" t="s">
        <v>11</v>
      </c>
      <c r="D209" s="2">
        <v>35</v>
      </c>
      <c r="E209" s="1"/>
      <c r="F209" s="1"/>
      <c r="G209" s="2"/>
      <c r="H209" s="1"/>
      <c r="I209" s="1"/>
      <c r="J209" s="2"/>
      <c r="K209" s="1" t="s">
        <v>33</v>
      </c>
      <c r="L209" s="1" t="s">
        <v>11</v>
      </c>
      <c r="M209" s="2">
        <v>40</v>
      </c>
      <c r="N209" s="1"/>
      <c r="O209" s="2">
        <f t="shared" ref="O209:O223" si="12">SUM(D209,G209,J209,M209)</f>
        <v>75</v>
      </c>
      <c r="P209" s="26"/>
    </row>
    <row r="210" spans="1:19" ht="15.75" thickBot="1">
      <c r="A210" s="133"/>
      <c r="B210" s="1" t="s">
        <v>43</v>
      </c>
      <c r="C210" s="1" t="s">
        <v>9</v>
      </c>
      <c r="D210" s="2">
        <v>80</v>
      </c>
      <c r="E210" s="1"/>
      <c r="F210" s="1"/>
      <c r="G210" s="2"/>
      <c r="H210" s="1"/>
      <c r="I210" s="1"/>
      <c r="J210" s="1"/>
      <c r="K210" s="1" t="s">
        <v>33</v>
      </c>
      <c r="L210" s="1" t="s">
        <v>11</v>
      </c>
      <c r="M210" s="2">
        <v>40</v>
      </c>
      <c r="N210" s="1"/>
      <c r="O210" s="2">
        <f t="shared" si="12"/>
        <v>120</v>
      </c>
      <c r="P210" s="26"/>
    </row>
    <row r="211" spans="1:19" ht="15.75" thickBot="1">
      <c r="A211" s="133"/>
      <c r="B211" s="1" t="s">
        <v>33</v>
      </c>
      <c r="C211" s="1" t="s">
        <v>11</v>
      </c>
      <c r="D211" s="1">
        <v>40</v>
      </c>
      <c r="E211" s="1"/>
      <c r="F211" s="1"/>
      <c r="G211" s="2"/>
      <c r="H211" s="1"/>
      <c r="I211" s="1"/>
      <c r="J211" s="1"/>
      <c r="K211" s="1" t="s">
        <v>33</v>
      </c>
      <c r="L211" s="1" t="s">
        <v>9</v>
      </c>
      <c r="M211" s="1">
        <v>45</v>
      </c>
      <c r="N211" s="1"/>
      <c r="O211" s="2">
        <f t="shared" si="12"/>
        <v>85</v>
      </c>
      <c r="P211" s="26"/>
    </row>
    <row r="212" spans="1:19" ht="15.75" thickBot="1">
      <c r="A212" s="133"/>
      <c r="B212" s="1" t="s">
        <v>33</v>
      </c>
      <c r="C212" s="1" t="s">
        <v>11</v>
      </c>
      <c r="D212" s="1">
        <v>40</v>
      </c>
      <c r="E212" s="1"/>
      <c r="F212" s="1"/>
      <c r="G212" s="1"/>
      <c r="H212" s="1"/>
      <c r="I212" s="1"/>
      <c r="J212" s="1"/>
      <c r="K212" s="1" t="s">
        <v>43</v>
      </c>
      <c r="L212" s="1" t="s">
        <v>11</v>
      </c>
      <c r="M212" s="1">
        <v>100</v>
      </c>
      <c r="N212" s="1"/>
      <c r="O212" s="2">
        <f t="shared" si="12"/>
        <v>140</v>
      </c>
      <c r="P212" s="26"/>
    </row>
    <row r="213" spans="1:19" ht="15.75" thickBot="1">
      <c r="A213" s="133"/>
      <c r="B213" s="1" t="s">
        <v>33</v>
      </c>
      <c r="C213" s="1" t="s">
        <v>10</v>
      </c>
      <c r="D213" s="1">
        <v>35</v>
      </c>
      <c r="E213" s="1"/>
      <c r="F213" s="1"/>
      <c r="G213" s="1"/>
      <c r="H213" s="1"/>
      <c r="I213" s="1"/>
      <c r="J213" s="1"/>
      <c r="K213" s="1" t="s">
        <v>43</v>
      </c>
      <c r="L213" s="1" t="s">
        <v>11</v>
      </c>
      <c r="M213" s="1">
        <v>80</v>
      </c>
      <c r="N213" s="1"/>
      <c r="O213" s="2">
        <f t="shared" si="12"/>
        <v>115</v>
      </c>
      <c r="P213" s="26"/>
    </row>
    <row r="214" spans="1:19" ht="15.75" thickBot="1">
      <c r="A214" s="133"/>
      <c r="B214" s="1" t="s">
        <v>33</v>
      </c>
      <c r="C214" s="1" t="s">
        <v>9</v>
      </c>
      <c r="D214" s="1">
        <v>45</v>
      </c>
      <c r="E214" s="124"/>
      <c r="F214" s="1"/>
      <c r="G214" s="1"/>
      <c r="H214" s="1"/>
      <c r="I214" s="1"/>
      <c r="J214" s="1"/>
      <c r="K214" s="1" t="s">
        <v>33</v>
      </c>
      <c r="L214" s="1" t="s">
        <v>9</v>
      </c>
      <c r="M214" s="1">
        <v>40</v>
      </c>
      <c r="N214" s="1"/>
      <c r="O214" s="2">
        <f t="shared" si="12"/>
        <v>85</v>
      </c>
      <c r="P214" s="26"/>
    </row>
    <row r="215" spans="1:19" ht="15.75" thickBot="1">
      <c r="A215" s="133"/>
      <c r="B215" s="1"/>
      <c r="C215" s="1"/>
      <c r="D215" s="14"/>
      <c r="E215" s="128"/>
      <c r="F215" s="15"/>
      <c r="G215" s="1"/>
      <c r="H215" s="1"/>
      <c r="I215" s="1"/>
      <c r="J215" s="1"/>
      <c r="K215" s="1" t="s">
        <v>43</v>
      </c>
      <c r="L215" s="1" t="s">
        <v>10</v>
      </c>
      <c r="M215" s="1">
        <v>70</v>
      </c>
      <c r="N215" s="1"/>
      <c r="O215" s="2">
        <f t="shared" si="12"/>
        <v>70</v>
      </c>
      <c r="P215" s="26"/>
    </row>
    <row r="216" spans="1:19" ht="15.75" thickBot="1">
      <c r="A216" s="133"/>
      <c r="B216" s="1"/>
      <c r="C216" s="1"/>
      <c r="D216" s="14"/>
      <c r="E216" s="129"/>
      <c r="F216" s="15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9" ht="15.75" thickBot="1">
      <c r="A217" s="133"/>
      <c r="B217" s="1"/>
      <c r="C217" s="1"/>
      <c r="D217" s="14"/>
      <c r="E217" s="132"/>
      <c r="F217" s="15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4"/>
      <c r="E218" s="131"/>
      <c r="F218" s="15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4"/>
      <c r="E219" s="130"/>
      <c r="F219" s="15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6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275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455</v>
      </c>
      <c r="N224" s="3" t="s">
        <v>8</v>
      </c>
      <c r="O224" s="2">
        <f>SUM(O209:O223)</f>
        <v>730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137.5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227.5</v>
      </c>
      <c r="N225" s="9" t="s">
        <v>13</v>
      </c>
      <c r="O225" s="10">
        <f>O224/2</f>
        <v>365</v>
      </c>
      <c r="P225" s="30">
        <f>SUM(D209,D211,D212,M209,M210,M212,M213,M216)</f>
        <v>415</v>
      </c>
      <c r="Q225" s="17">
        <f>SUM(D210,D214,M211,M214)</f>
        <v>210</v>
      </c>
      <c r="R225" s="17">
        <f>SUM(D213,M215)</f>
        <v>105</v>
      </c>
      <c r="S225" s="17"/>
      <c r="T225">
        <f>SUM(P225,Q225,R225,S225)</f>
        <v>730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 t="s">
        <v>42</v>
      </c>
      <c r="C229" s="1" t="s">
        <v>10</v>
      </c>
      <c r="D229" s="2">
        <v>65</v>
      </c>
      <c r="E229" s="1" t="s">
        <v>33</v>
      </c>
      <c r="F229" s="1" t="s">
        <v>10</v>
      </c>
      <c r="G229" s="2">
        <v>45</v>
      </c>
      <c r="H229" s="1" t="s">
        <v>36</v>
      </c>
      <c r="I229" s="1" t="s">
        <v>37</v>
      </c>
      <c r="J229" s="2">
        <v>45</v>
      </c>
      <c r="K229" s="1"/>
      <c r="L229" s="1"/>
      <c r="M229" s="2"/>
      <c r="N229" s="1"/>
      <c r="O229" s="2">
        <f t="shared" ref="O229:O240" si="13">SUM(D229,G229,J229,M229)</f>
        <v>155</v>
      </c>
      <c r="P229" s="26"/>
    </row>
    <row r="230" spans="1:20" ht="15.75" thickBot="1">
      <c r="A230" s="133"/>
      <c r="B230" s="1" t="s">
        <v>33</v>
      </c>
      <c r="C230" s="1" t="s">
        <v>11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/>
      <c r="L230" s="1"/>
      <c r="M230" s="2"/>
      <c r="N230" s="1"/>
      <c r="O230" s="2">
        <f t="shared" si="13"/>
        <v>90</v>
      </c>
      <c r="P230" s="26"/>
    </row>
    <row r="231" spans="1:20" ht="15.75" thickBot="1">
      <c r="A231" s="133"/>
      <c r="B231" s="1" t="s">
        <v>41</v>
      </c>
      <c r="C231" s="1" t="s">
        <v>10</v>
      </c>
      <c r="D231" s="1">
        <v>80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/>
      <c r="L231" s="1"/>
      <c r="M231" s="1"/>
      <c r="N231" s="1"/>
      <c r="O231" s="2">
        <f t="shared" si="13"/>
        <v>125</v>
      </c>
      <c r="P231" s="26"/>
    </row>
    <row r="232" spans="1:20" ht="15.75" thickBot="1">
      <c r="A232" s="133"/>
      <c r="B232" s="1" t="s">
        <v>33</v>
      </c>
      <c r="C232" s="1" t="s">
        <v>9</v>
      </c>
      <c r="D232" s="1">
        <v>45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45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235</v>
      </c>
      <c r="E241" s="3" t="s">
        <v>8</v>
      </c>
      <c r="F241" s="3" t="s">
        <v>12</v>
      </c>
      <c r="G241" s="2">
        <f>SUM(G229:G240)</f>
        <v>135</v>
      </c>
      <c r="H241" s="3" t="s">
        <v>8</v>
      </c>
      <c r="I241" s="3" t="s">
        <v>12</v>
      </c>
      <c r="J241" s="2">
        <f>SUM(J229:J240)</f>
        <v>45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415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117.5</v>
      </c>
      <c r="E242" s="9" t="s">
        <v>13</v>
      </c>
      <c r="F242" s="9" t="s">
        <v>12</v>
      </c>
      <c r="G242" s="10">
        <f>G241/2</f>
        <v>67.5</v>
      </c>
      <c r="H242" s="9" t="s">
        <v>13</v>
      </c>
      <c r="I242" s="9" t="s">
        <v>12</v>
      </c>
      <c r="J242" s="10">
        <f>J241/2</f>
        <v>22.5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207.5</v>
      </c>
      <c r="P242" s="30">
        <f>SUM(D230,)</f>
        <v>45</v>
      </c>
      <c r="Q242" s="17">
        <f>SUM(D232,G230,G231,J229)</f>
        <v>180</v>
      </c>
      <c r="R242" s="17">
        <f>SUM(D229,D231,G229,)</f>
        <v>190</v>
      </c>
      <c r="S242" s="17"/>
      <c r="T242">
        <f>SUM(P242,Q242,R242,S242)</f>
        <v>415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 t="s">
        <v>33</v>
      </c>
      <c r="C246" s="1" t="s">
        <v>9</v>
      </c>
      <c r="D246" s="2">
        <v>35</v>
      </c>
      <c r="E246" s="1" t="s">
        <v>36</v>
      </c>
      <c r="F246" s="1" t="s">
        <v>38</v>
      </c>
      <c r="G246" s="2">
        <v>40</v>
      </c>
      <c r="H246" s="1" t="s">
        <v>36</v>
      </c>
      <c r="I246" s="1" t="s">
        <v>38</v>
      </c>
      <c r="J246" s="2">
        <v>40</v>
      </c>
      <c r="K246" s="1"/>
      <c r="L246" s="1"/>
      <c r="M246" s="2"/>
      <c r="N246" s="1"/>
      <c r="O246" s="2">
        <f t="shared" ref="O246:O257" si="14">SUM(D246,G246,J246,M246)</f>
        <v>115</v>
      </c>
      <c r="P246" s="26"/>
    </row>
    <row r="247" spans="1:20" ht="15.75" thickBot="1">
      <c r="A247" s="133"/>
      <c r="B247" s="1" t="s">
        <v>33</v>
      </c>
      <c r="C247" s="1" t="s">
        <v>11</v>
      </c>
      <c r="D247" s="2">
        <v>35</v>
      </c>
      <c r="E247" s="1" t="s">
        <v>36</v>
      </c>
      <c r="F247" s="1" t="s">
        <v>9</v>
      </c>
      <c r="G247" s="2">
        <v>45</v>
      </c>
      <c r="H247" s="1" t="s">
        <v>36</v>
      </c>
      <c r="I247" s="1" t="s">
        <v>34</v>
      </c>
      <c r="J247" s="1">
        <v>45</v>
      </c>
      <c r="K247" s="1"/>
      <c r="L247" s="1"/>
      <c r="M247" s="2"/>
      <c r="N247" s="1"/>
      <c r="O247" s="2">
        <f t="shared" si="14"/>
        <v>125</v>
      </c>
      <c r="P247" s="26"/>
    </row>
    <row r="248" spans="1:20" ht="17.25" customHeight="1" thickBot="1">
      <c r="A248" s="133"/>
      <c r="B248" s="1" t="s">
        <v>33</v>
      </c>
      <c r="C248" s="1" t="s">
        <v>11</v>
      </c>
      <c r="D248" s="1">
        <v>40</v>
      </c>
      <c r="E248" s="1" t="s">
        <v>36</v>
      </c>
      <c r="F248" s="1" t="s">
        <v>9</v>
      </c>
      <c r="G248" s="2">
        <v>45</v>
      </c>
      <c r="H248" s="1" t="s">
        <v>35</v>
      </c>
      <c r="I248" s="1" t="s">
        <v>34</v>
      </c>
      <c r="J248" s="1">
        <v>70</v>
      </c>
      <c r="K248" s="1"/>
      <c r="L248" s="1"/>
      <c r="M248" s="1"/>
      <c r="N248" s="1"/>
      <c r="O248" s="2">
        <f t="shared" si="14"/>
        <v>155</v>
      </c>
      <c r="P248" s="26"/>
    </row>
    <row r="249" spans="1:20" ht="15.75" thickBot="1">
      <c r="A249" s="133"/>
      <c r="B249" s="1" t="s">
        <v>33</v>
      </c>
      <c r="C249" s="1" t="s">
        <v>11</v>
      </c>
      <c r="D249" s="1">
        <v>40</v>
      </c>
      <c r="E249" s="1" t="s">
        <v>256</v>
      </c>
      <c r="F249" s="1" t="s">
        <v>38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33"/>
      <c r="B250" s="1"/>
      <c r="C250" s="1"/>
      <c r="D250" s="1"/>
      <c r="E250" s="1" t="s">
        <v>33</v>
      </c>
      <c r="F250" s="1" t="s">
        <v>38</v>
      </c>
      <c r="G250" s="1">
        <v>40</v>
      </c>
      <c r="H250" s="1"/>
      <c r="I250" s="1"/>
      <c r="J250" s="1"/>
      <c r="K250" s="1"/>
      <c r="L250" s="1"/>
      <c r="M250" s="1"/>
      <c r="N250" s="1"/>
      <c r="O250" s="2">
        <f t="shared" si="14"/>
        <v>40</v>
      </c>
      <c r="P250" s="26"/>
    </row>
    <row r="251" spans="1:20" ht="15.75" thickBot="1">
      <c r="A251" s="133"/>
      <c r="B251" s="1"/>
      <c r="C251" s="1"/>
      <c r="D251" s="1"/>
      <c r="E251" s="1" t="s">
        <v>33</v>
      </c>
      <c r="F251" s="1" t="s">
        <v>38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40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150</v>
      </c>
      <c r="E258" s="3" t="s">
        <v>8</v>
      </c>
      <c r="F258" s="3" t="s">
        <v>12</v>
      </c>
      <c r="G258" s="2">
        <f>SUM(G246:G257)</f>
        <v>270</v>
      </c>
      <c r="H258" s="3" t="s">
        <v>8</v>
      </c>
      <c r="I258" s="3" t="s">
        <v>12</v>
      </c>
      <c r="J258" s="2">
        <f>SUM(J246:J257)</f>
        <v>155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575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75</v>
      </c>
      <c r="E259" s="9" t="s">
        <v>13</v>
      </c>
      <c r="F259" s="9" t="s">
        <v>12</v>
      </c>
      <c r="G259" s="10">
        <f>G258/2</f>
        <v>135</v>
      </c>
      <c r="H259" s="9" t="s">
        <v>13</v>
      </c>
      <c r="I259" s="9" t="s">
        <v>12</v>
      </c>
      <c r="J259" s="10">
        <f>J258/2</f>
        <v>77.5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287.5</v>
      </c>
      <c r="P259" s="30">
        <v>335</v>
      </c>
      <c r="Q259" s="17">
        <f>SUM(D246,G247,G248,)</f>
        <v>125</v>
      </c>
      <c r="R259" s="17">
        <f>SUM(J248,J247,)</f>
        <v>115</v>
      </c>
      <c r="S259" s="17"/>
      <c r="T259">
        <f>SUM(P259,Q259,R259)</f>
        <v>575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 t="s">
        <v>33</v>
      </c>
      <c r="C263" s="1" t="s">
        <v>11</v>
      </c>
      <c r="D263" s="2">
        <v>40</v>
      </c>
      <c r="E263" s="1" t="s">
        <v>33</v>
      </c>
      <c r="F263" s="1" t="s">
        <v>9</v>
      </c>
      <c r="G263" s="2">
        <v>45</v>
      </c>
      <c r="H263" s="1" t="s">
        <v>33</v>
      </c>
      <c r="I263" s="1" t="s">
        <v>14</v>
      </c>
      <c r="J263" s="2">
        <v>40</v>
      </c>
      <c r="K263" s="1" t="s">
        <v>43</v>
      </c>
      <c r="L263" s="1" t="s">
        <v>9</v>
      </c>
      <c r="M263" s="2">
        <v>80</v>
      </c>
      <c r="N263" s="1"/>
      <c r="O263" s="2">
        <f t="shared" ref="O263:O274" si="15">SUM(D263,G263,J263,M263)</f>
        <v>205</v>
      </c>
      <c r="P263" s="26"/>
    </row>
    <row r="264" spans="1:20" ht="15.75" thickBot="1">
      <c r="A264" s="133"/>
      <c r="B264" s="1" t="s">
        <v>42</v>
      </c>
      <c r="C264" s="1" t="s">
        <v>10</v>
      </c>
      <c r="D264" s="2">
        <v>65</v>
      </c>
      <c r="E264" s="1" t="s">
        <v>33</v>
      </c>
      <c r="F264" s="1" t="s">
        <v>10</v>
      </c>
      <c r="G264" s="2">
        <v>45</v>
      </c>
      <c r="H264" s="1" t="s">
        <v>36</v>
      </c>
      <c r="I264" s="1" t="s">
        <v>37</v>
      </c>
      <c r="J264" s="1">
        <v>45</v>
      </c>
      <c r="K264" s="1" t="s">
        <v>33</v>
      </c>
      <c r="L264" s="1" t="s">
        <v>11</v>
      </c>
      <c r="M264" s="2">
        <v>40</v>
      </c>
      <c r="N264" s="1"/>
      <c r="O264" s="2">
        <f t="shared" si="15"/>
        <v>195</v>
      </c>
      <c r="P264" s="26"/>
    </row>
    <row r="265" spans="1:20" ht="15.75" thickBot="1">
      <c r="A265" s="133"/>
      <c r="B265" s="1" t="s">
        <v>64</v>
      </c>
      <c r="C265" s="1" t="s">
        <v>11</v>
      </c>
      <c r="D265" s="1">
        <v>20</v>
      </c>
      <c r="E265" s="1"/>
      <c r="F265" s="1"/>
      <c r="G265" s="2"/>
      <c r="H265" s="1" t="s">
        <v>36</v>
      </c>
      <c r="I265" s="1" t="s">
        <v>37</v>
      </c>
      <c r="J265" s="1">
        <v>45</v>
      </c>
      <c r="K265" s="1" t="s">
        <v>41</v>
      </c>
      <c r="L265" s="1" t="s">
        <v>34</v>
      </c>
      <c r="M265" s="1">
        <v>70</v>
      </c>
      <c r="N265" s="1"/>
      <c r="O265" s="2">
        <f t="shared" si="15"/>
        <v>135</v>
      </c>
      <c r="P265" s="26"/>
    </row>
    <row r="266" spans="1:20" ht="15.75" thickBot="1">
      <c r="A266" s="133"/>
      <c r="B266" s="1" t="s">
        <v>33</v>
      </c>
      <c r="C266" s="1" t="s">
        <v>10</v>
      </c>
      <c r="D266" s="1">
        <v>35</v>
      </c>
      <c r="E266" s="1"/>
      <c r="F266" s="1"/>
      <c r="G266" s="1"/>
      <c r="H266" s="1" t="s">
        <v>43</v>
      </c>
      <c r="I266" s="1" t="s">
        <v>11</v>
      </c>
      <c r="J266" s="1">
        <v>80</v>
      </c>
      <c r="K266" s="1"/>
      <c r="L266" s="1"/>
      <c r="M266" s="1"/>
      <c r="N266" s="1"/>
      <c r="O266" s="2">
        <f t="shared" si="15"/>
        <v>115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160</v>
      </c>
      <c r="E275" s="3" t="s">
        <v>8</v>
      </c>
      <c r="F275" s="3" t="s">
        <v>12</v>
      </c>
      <c r="G275" s="2">
        <f>SUM(G263:G274)</f>
        <v>90</v>
      </c>
      <c r="H275" s="3" t="s">
        <v>8</v>
      </c>
      <c r="I275" s="3" t="s">
        <v>12</v>
      </c>
      <c r="J275" s="2">
        <f>SUM(J263:J274)</f>
        <v>210</v>
      </c>
      <c r="K275" s="3" t="s">
        <v>8</v>
      </c>
      <c r="L275" s="3" t="s">
        <v>12</v>
      </c>
      <c r="M275" s="2">
        <f>SUM(M263:M274)</f>
        <v>190</v>
      </c>
      <c r="N275" s="3" t="s">
        <v>8</v>
      </c>
      <c r="O275" s="2">
        <f>SUM(O263:O274)</f>
        <v>650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80</v>
      </c>
      <c r="E276" s="9" t="s">
        <v>13</v>
      </c>
      <c r="F276" s="9" t="s">
        <v>12</v>
      </c>
      <c r="G276" s="10">
        <f>G275/2</f>
        <v>45</v>
      </c>
      <c r="H276" s="9" t="s">
        <v>13</v>
      </c>
      <c r="I276" s="9" t="s">
        <v>12</v>
      </c>
      <c r="J276" s="10">
        <f>J275/2</f>
        <v>105</v>
      </c>
      <c r="K276" s="9" t="s">
        <v>13</v>
      </c>
      <c r="L276" s="9" t="s">
        <v>12</v>
      </c>
      <c r="M276" s="10">
        <f>M275/2</f>
        <v>95</v>
      </c>
      <c r="N276" s="9" t="s">
        <v>13</v>
      </c>
      <c r="O276" s="10">
        <f>O275/2</f>
        <v>325</v>
      </c>
      <c r="P276" s="30">
        <f>SUM(D263,D265,J266,M264)</f>
        <v>180</v>
      </c>
      <c r="Q276" s="17">
        <f>SUM(G263,J264,J265,M263)</f>
        <v>215</v>
      </c>
      <c r="R276" s="17">
        <f>SUM(D264,D266,G264,M265)</f>
        <v>215</v>
      </c>
      <c r="S276" s="17">
        <f>SUM(J263)</f>
        <v>40</v>
      </c>
      <c r="T276">
        <f>SUM(P276,Q276,R276,S276)</f>
        <v>650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 t="s">
        <v>87</v>
      </c>
      <c r="C280" s="1" t="s">
        <v>34</v>
      </c>
      <c r="D280" s="2">
        <v>100</v>
      </c>
      <c r="E280" s="1" t="s">
        <v>43</v>
      </c>
      <c r="F280" s="1" t="s">
        <v>11</v>
      </c>
      <c r="G280" s="2">
        <v>80</v>
      </c>
      <c r="H280" s="1" t="s">
        <v>36</v>
      </c>
      <c r="I280" s="1" t="s">
        <v>38</v>
      </c>
      <c r="J280" s="2">
        <v>35</v>
      </c>
      <c r="K280" s="1" t="s">
        <v>33</v>
      </c>
      <c r="L280" s="1" t="s">
        <v>9</v>
      </c>
      <c r="M280" s="2">
        <v>45</v>
      </c>
      <c r="N280" s="1"/>
      <c r="O280" s="2">
        <f t="shared" ref="O280:O291" si="16">SUM(D280,G280,J280,M280)</f>
        <v>260</v>
      </c>
      <c r="P280" s="26"/>
    </row>
    <row r="281" spans="1:20" ht="15.75" thickBot="1">
      <c r="A281" s="133"/>
      <c r="B281" s="1" t="s">
        <v>33</v>
      </c>
      <c r="C281" s="1" t="s">
        <v>11</v>
      </c>
      <c r="D281" s="2">
        <v>35</v>
      </c>
      <c r="E281" s="1" t="s">
        <v>36</v>
      </c>
      <c r="F281" s="1" t="s">
        <v>37</v>
      </c>
      <c r="G281" s="2">
        <v>45</v>
      </c>
      <c r="H281" s="1" t="s">
        <v>36</v>
      </c>
      <c r="I281" s="1" t="s">
        <v>34</v>
      </c>
      <c r="J281" s="1">
        <v>45</v>
      </c>
      <c r="K281" s="1" t="s">
        <v>33</v>
      </c>
      <c r="L281" s="1" t="s">
        <v>9</v>
      </c>
      <c r="M281" s="2">
        <v>45</v>
      </c>
      <c r="N281" s="1"/>
      <c r="O281" s="2">
        <f t="shared" si="16"/>
        <v>170</v>
      </c>
      <c r="P281" s="26"/>
    </row>
    <row r="282" spans="1:20" ht="15.75" thickBot="1">
      <c r="A282" s="133"/>
      <c r="B282" s="1" t="s">
        <v>291</v>
      </c>
      <c r="C282" s="1" t="s">
        <v>11</v>
      </c>
      <c r="D282" s="1">
        <v>70</v>
      </c>
      <c r="E282" s="1" t="s">
        <v>59</v>
      </c>
      <c r="F282" s="1" t="s">
        <v>325</v>
      </c>
      <c r="G282" s="2">
        <v>220</v>
      </c>
      <c r="H282" s="1" t="s">
        <v>36</v>
      </c>
      <c r="I282" s="1" t="s">
        <v>37</v>
      </c>
      <c r="J282" s="1">
        <v>45</v>
      </c>
      <c r="K282" s="1" t="s">
        <v>43</v>
      </c>
      <c r="L282" s="1" t="s">
        <v>10</v>
      </c>
      <c r="M282" s="1">
        <v>70</v>
      </c>
      <c r="N282" s="1"/>
      <c r="O282" s="2">
        <f t="shared" si="16"/>
        <v>405</v>
      </c>
      <c r="P282" s="26"/>
    </row>
    <row r="283" spans="1:20" ht="15.75" thickBot="1">
      <c r="A283" s="133"/>
      <c r="B283" s="1" t="s">
        <v>33</v>
      </c>
      <c r="C283" s="1" t="s">
        <v>11</v>
      </c>
      <c r="D283" s="1">
        <v>40</v>
      </c>
      <c r="E283" s="1" t="s">
        <v>43</v>
      </c>
      <c r="F283" s="1" t="s">
        <v>10</v>
      </c>
      <c r="G283" s="1">
        <v>80</v>
      </c>
      <c r="H283" s="1" t="s">
        <v>36</v>
      </c>
      <c r="I283" s="1" t="s">
        <v>34</v>
      </c>
      <c r="J283" s="1">
        <v>45</v>
      </c>
      <c r="K283" s="1" t="s">
        <v>43</v>
      </c>
      <c r="L283" s="1" t="s">
        <v>9</v>
      </c>
      <c r="M283" s="1">
        <v>80</v>
      </c>
      <c r="N283" s="1"/>
      <c r="O283" s="2">
        <f t="shared" si="16"/>
        <v>245</v>
      </c>
      <c r="P283" s="26"/>
    </row>
    <row r="284" spans="1:20" ht="15.75" thickBot="1">
      <c r="A284" s="133"/>
      <c r="B284" s="1" t="s">
        <v>55</v>
      </c>
      <c r="C284" s="1" t="s">
        <v>34</v>
      </c>
      <c r="D284" s="1">
        <v>65</v>
      </c>
      <c r="E284" s="1" t="s">
        <v>33</v>
      </c>
      <c r="F284" s="1" t="s">
        <v>11</v>
      </c>
      <c r="G284" s="1">
        <v>40</v>
      </c>
      <c r="H284" s="1" t="s">
        <v>36</v>
      </c>
      <c r="I284" s="1" t="s">
        <v>34</v>
      </c>
      <c r="J284" s="1">
        <v>45</v>
      </c>
      <c r="K284" s="1" t="s">
        <v>33</v>
      </c>
      <c r="L284" s="1" t="s">
        <v>9</v>
      </c>
      <c r="M284" s="1">
        <v>45</v>
      </c>
      <c r="N284" s="1"/>
      <c r="O284" s="2">
        <f t="shared" si="16"/>
        <v>195</v>
      </c>
      <c r="P284" s="26"/>
    </row>
    <row r="285" spans="1:20" ht="15.75" thickBot="1">
      <c r="A285" s="133"/>
      <c r="B285" s="1"/>
      <c r="C285" s="1"/>
      <c r="D285" s="1"/>
      <c r="E285" s="1" t="s">
        <v>33</v>
      </c>
      <c r="F285" s="1" t="s">
        <v>37</v>
      </c>
      <c r="G285" s="1">
        <v>45</v>
      </c>
      <c r="H285" s="1" t="s">
        <v>36</v>
      </c>
      <c r="I285" s="1" t="s">
        <v>38</v>
      </c>
      <c r="J285" s="1">
        <v>40</v>
      </c>
      <c r="K285" s="1" t="s">
        <v>33</v>
      </c>
      <c r="L285" s="1" t="s">
        <v>10</v>
      </c>
      <c r="M285" s="1">
        <v>45</v>
      </c>
      <c r="N285" s="1"/>
      <c r="O285" s="2">
        <f t="shared" si="16"/>
        <v>130</v>
      </c>
      <c r="P285" s="26"/>
    </row>
    <row r="286" spans="1:20" ht="15.75" thickBot="1">
      <c r="A286" s="133"/>
      <c r="B286" s="1"/>
      <c r="C286" s="1"/>
      <c r="D286" s="1"/>
      <c r="E286" s="1" t="s">
        <v>64</v>
      </c>
      <c r="F286" s="1" t="s">
        <v>11</v>
      </c>
      <c r="G286" s="1">
        <v>25</v>
      </c>
      <c r="H286" s="1" t="s">
        <v>36</v>
      </c>
      <c r="I286" s="1" t="s">
        <v>38</v>
      </c>
      <c r="J286" s="1">
        <v>40</v>
      </c>
      <c r="K286" s="1" t="s">
        <v>33</v>
      </c>
      <c r="L286" s="1" t="s">
        <v>9</v>
      </c>
      <c r="M286" s="1">
        <v>45</v>
      </c>
      <c r="N286" s="1"/>
      <c r="O286" s="2">
        <f t="shared" si="16"/>
        <v>110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 t="s">
        <v>36</v>
      </c>
      <c r="I287" s="1" t="s">
        <v>38</v>
      </c>
      <c r="J287" s="1">
        <v>40</v>
      </c>
      <c r="K287" s="1"/>
      <c r="L287" s="1"/>
      <c r="M287" s="1"/>
      <c r="N287" s="1"/>
      <c r="O287" s="2">
        <f t="shared" si="16"/>
        <v>40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310</v>
      </c>
      <c r="E292" s="3" t="s">
        <v>8</v>
      </c>
      <c r="F292" s="3" t="s">
        <v>12</v>
      </c>
      <c r="G292" s="2">
        <f>SUM(G280:G291)</f>
        <v>535</v>
      </c>
      <c r="H292" s="3" t="s">
        <v>8</v>
      </c>
      <c r="I292" s="3" t="s">
        <v>12</v>
      </c>
      <c r="J292" s="2">
        <f>SUM(J280:J291)</f>
        <v>335</v>
      </c>
      <c r="K292" s="3" t="s">
        <v>8</v>
      </c>
      <c r="L292" s="3" t="s">
        <v>12</v>
      </c>
      <c r="M292" s="2">
        <f>SUM(M280:M291)</f>
        <v>375</v>
      </c>
      <c r="N292" s="3" t="s">
        <v>8</v>
      </c>
      <c r="O292" s="2">
        <f>SUM(O280:O291)</f>
        <v>1555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155</v>
      </c>
      <c r="E293" s="9" t="s">
        <v>13</v>
      </c>
      <c r="F293" s="9" t="s">
        <v>12</v>
      </c>
      <c r="G293" s="10">
        <f>G292/2</f>
        <v>267.5</v>
      </c>
      <c r="H293" s="9" t="s">
        <v>13</v>
      </c>
      <c r="I293" s="9" t="s">
        <v>12</v>
      </c>
      <c r="J293" s="10">
        <f>J292/2</f>
        <v>167.5</v>
      </c>
      <c r="K293" s="9" t="s">
        <v>13</v>
      </c>
      <c r="L293" s="9" t="s">
        <v>12</v>
      </c>
      <c r="M293" s="10">
        <f>M292/2</f>
        <v>187.5</v>
      </c>
      <c r="N293" s="9" t="s">
        <v>13</v>
      </c>
      <c r="O293" s="10">
        <f>O292/2</f>
        <v>777.5</v>
      </c>
      <c r="P293" s="30">
        <f>SUM(D281,D282,D283,G280,G284,G286,J280,J285,J286,J287)</f>
        <v>445</v>
      </c>
      <c r="Q293" s="30">
        <f>SUM(G281,G285,J282,M280,M281,M283,M284,M286)</f>
        <v>395</v>
      </c>
      <c r="R293" s="30">
        <f>SUM(D280,D284,G282,G283,J281,J283,J284,M282,M285)</f>
        <v>715</v>
      </c>
      <c r="S293" s="30"/>
      <c r="T293">
        <f>SUM(P293,Q293,R293,S293)</f>
        <v>1555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 t="shared" ref="O297:O308" si="17"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si="17"/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 t="s">
        <v>36</v>
      </c>
      <c r="F314" s="1" t="s">
        <v>37</v>
      </c>
      <c r="G314" s="2">
        <v>35</v>
      </c>
      <c r="H314" s="1" t="s">
        <v>33</v>
      </c>
      <c r="I314" s="1" t="s">
        <v>10</v>
      </c>
      <c r="J314" s="2">
        <v>45</v>
      </c>
      <c r="K314" s="1" t="s">
        <v>33</v>
      </c>
      <c r="L314" s="1" t="s">
        <v>9</v>
      </c>
      <c r="M314" s="2">
        <v>35</v>
      </c>
      <c r="N314" s="1"/>
      <c r="O314" s="2">
        <f t="shared" ref="O314:O325" si="18">SUM(D314,G314,J314,M314)</f>
        <v>115</v>
      </c>
      <c r="P314" s="26"/>
    </row>
    <row r="315" spans="1:20" ht="15.75" thickBot="1">
      <c r="A315" s="133"/>
      <c r="B315" s="1"/>
      <c r="C315" s="1"/>
      <c r="D315" s="2"/>
      <c r="E315" s="1" t="s">
        <v>36</v>
      </c>
      <c r="F315" s="1" t="s">
        <v>37</v>
      </c>
      <c r="G315" s="2">
        <v>45</v>
      </c>
      <c r="H315" s="1" t="s">
        <v>36</v>
      </c>
      <c r="I315" s="1" t="s">
        <v>10</v>
      </c>
      <c r="J315" s="1">
        <v>45</v>
      </c>
      <c r="K315" s="1"/>
      <c r="L315" s="1"/>
      <c r="M315" s="2"/>
      <c r="N315" s="1"/>
      <c r="O315" s="2">
        <f t="shared" si="18"/>
        <v>90</v>
      </c>
      <c r="P315" s="26"/>
    </row>
    <row r="316" spans="1:20" ht="15.75" thickBot="1">
      <c r="A316" s="133"/>
      <c r="B316" s="1"/>
      <c r="C316" s="1"/>
      <c r="D316" s="1"/>
      <c r="E316" s="1" t="s">
        <v>43</v>
      </c>
      <c r="F316" s="1" t="s">
        <v>10</v>
      </c>
      <c r="G316" s="2">
        <v>80</v>
      </c>
      <c r="H316" s="1" t="s">
        <v>36</v>
      </c>
      <c r="I316" s="1" t="s">
        <v>38</v>
      </c>
      <c r="J316" s="1">
        <v>40</v>
      </c>
      <c r="K316" s="1"/>
      <c r="L316" s="1"/>
      <c r="M316" s="1"/>
      <c r="N316" s="1"/>
      <c r="O316" s="2">
        <f t="shared" si="18"/>
        <v>120</v>
      </c>
      <c r="P316" s="26"/>
    </row>
    <row r="317" spans="1:20" ht="15.75" thickBot="1">
      <c r="A317" s="133"/>
      <c r="B317" s="1"/>
      <c r="C317" s="1"/>
      <c r="D317" s="1"/>
      <c r="E317" s="1" t="s">
        <v>43</v>
      </c>
      <c r="F317" s="1" t="s">
        <v>10</v>
      </c>
      <c r="G317" s="1">
        <v>80</v>
      </c>
      <c r="H317" s="1" t="s">
        <v>33</v>
      </c>
      <c r="I317" s="1" t="s">
        <v>34</v>
      </c>
      <c r="J317" s="1">
        <v>34</v>
      </c>
      <c r="K317" s="1"/>
      <c r="L317" s="1"/>
      <c r="M317" s="1"/>
      <c r="N317" s="1"/>
      <c r="O317" s="2">
        <f t="shared" si="18"/>
        <v>114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 t="s">
        <v>36</v>
      </c>
      <c r="I318" s="1" t="s">
        <v>38</v>
      </c>
      <c r="J318" s="1">
        <v>40</v>
      </c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 t="s">
        <v>36</v>
      </c>
      <c r="I319" s="1" t="s">
        <v>38</v>
      </c>
      <c r="J319" s="1">
        <v>40</v>
      </c>
      <c r="K319" s="1"/>
      <c r="L319" s="1"/>
      <c r="M319" s="1"/>
      <c r="N319" s="1"/>
      <c r="O319" s="2">
        <f t="shared" si="18"/>
        <v>40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 t="s">
        <v>219</v>
      </c>
      <c r="I320" s="1" t="s">
        <v>37</v>
      </c>
      <c r="J320" s="1">
        <v>20</v>
      </c>
      <c r="K320" s="1"/>
      <c r="L320" s="1"/>
      <c r="M320" s="1"/>
      <c r="N320" s="1"/>
      <c r="O320" s="2">
        <f t="shared" si="18"/>
        <v>20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 t="s">
        <v>38</v>
      </c>
      <c r="I321" s="1" t="s">
        <v>38</v>
      </c>
      <c r="J321" s="1">
        <v>40</v>
      </c>
      <c r="K321" s="1"/>
      <c r="L321" s="1"/>
      <c r="M321" s="1"/>
      <c r="N321" s="1"/>
      <c r="O321" s="2">
        <f t="shared" si="18"/>
        <v>40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240</v>
      </c>
      <c r="H326" s="3" t="s">
        <v>8</v>
      </c>
      <c r="I326" s="3" t="s">
        <v>12</v>
      </c>
      <c r="J326" s="2">
        <f>SUM(J314:J325)</f>
        <v>304</v>
      </c>
      <c r="K326" s="3" t="s">
        <v>8</v>
      </c>
      <c r="L326" s="3" t="s">
        <v>12</v>
      </c>
      <c r="M326" s="2">
        <f>SUM(M314:M325)</f>
        <v>35</v>
      </c>
      <c r="N326" s="3" t="s">
        <v>8</v>
      </c>
      <c r="O326" s="2">
        <f>SUM(O314:O325)</f>
        <v>579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120</v>
      </c>
      <c r="H327" s="9" t="s">
        <v>13</v>
      </c>
      <c r="I327" s="9" t="s">
        <v>12</v>
      </c>
      <c r="J327" s="10">
        <f>J326/2</f>
        <v>152</v>
      </c>
      <c r="K327" s="9" t="s">
        <v>13</v>
      </c>
      <c r="L327" s="9" t="s">
        <v>12</v>
      </c>
      <c r="M327" s="10">
        <f>M326/2</f>
        <v>17.5</v>
      </c>
      <c r="N327" s="9" t="s">
        <v>13</v>
      </c>
      <c r="O327" s="10">
        <f>O326/2</f>
        <v>289.5</v>
      </c>
      <c r="P327" s="30">
        <f>SUM(J316,J318,J319,J321)</f>
        <v>160</v>
      </c>
      <c r="Q327" s="17">
        <f>SUM(G314,G315,J320,M314)</f>
        <v>135</v>
      </c>
      <c r="R327" s="17">
        <f>SUM(G316,G317,J314,J315,J317,)</f>
        <v>284</v>
      </c>
      <c r="S327" s="17"/>
      <c r="T327">
        <f>SUM(P327,Q327,R327,S327,)</f>
        <v>579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 t="s">
        <v>33</v>
      </c>
      <c r="L331" s="1" t="s">
        <v>11</v>
      </c>
      <c r="M331" s="2">
        <v>40</v>
      </c>
      <c r="N331" s="1"/>
      <c r="O331" s="2">
        <f t="shared" ref="O331:O342" si="19">SUM(D331,G331,J331,M331)</f>
        <v>40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 t="s">
        <v>43</v>
      </c>
      <c r="L332" s="1" t="s">
        <v>11</v>
      </c>
      <c r="M332" s="2">
        <v>80</v>
      </c>
      <c r="N332" s="1"/>
      <c r="O332" s="2">
        <f t="shared" si="19"/>
        <v>80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 t="s">
        <v>33</v>
      </c>
      <c r="L333" s="1" t="s">
        <v>10</v>
      </c>
      <c r="M333" s="1">
        <v>45</v>
      </c>
      <c r="N333" s="1"/>
      <c r="O333" s="2">
        <f t="shared" si="19"/>
        <v>45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 t="s">
        <v>33</v>
      </c>
      <c r="L334" s="1" t="s">
        <v>10</v>
      </c>
      <c r="M334" s="1">
        <v>45</v>
      </c>
      <c r="N334" s="1"/>
      <c r="O334" s="2">
        <f t="shared" si="19"/>
        <v>45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43</v>
      </c>
      <c r="L335" s="1" t="s">
        <v>9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45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335</v>
      </c>
      <c r="N343" s="3" t="s">
        <v>8</v>
      </c>
      <c r="O343" s="2">
        <f>SUM(O331:O342)</f>
        <v>335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167.5</v>
      </c>
      <c r="N344" s="9" t="s">
        <v>13</v>
      </c>
      <c r="O344" s="10">
        <f>O343/2</f>
        <v>167.5</v>
      </c>
      <c r="P344" s="30">
        <f>SUM(M331,M332)</f>
        <v>120</v>
      </c>
      <c r="Q344" s="17">
        <f>SUM(M335,M336)</f>
        <v>125</v>
      </c>
      <c r="R344" s="17">
        <f>SUM(M333,M334)</f>
        <v>90</v>
      </c>
      <c r="S344" s="17"/>
      <c r="T344">
        <f>SUM(P344,Q344,R344,S344)</f>
        <v>335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 t="s">
        <v>36</v>
      </c>
      <c r="C348" s="1" t="s">
        <v>38</v>
      </c>
      <c r="D348" s="2">
        <v>40</v>
      </c>
      <c r="E348" s="1" t="s">
        <v>35</v>
      </c>
      <c r="F348" s="1" t="s">
        <v>37</v>
      </c>
      <c r="G348" s="2">
        <v>80</v>
      </c>
      <c r="H348" s="1" t="s">
        <v>36</v>
      </c>
      <c r="I348" s="1" t="s">
        <v>37</v>
      </c>
      <c r="J348" s="2">
        <v>45</v>
      </c>
      <c r="K348" s="1"/>
      <c r="L348" s="1"/>
      <c r="M348" s="2"/>
      <c r="N348" s="1"/>
      <c r="O348" s="2">
        <f t="shared" ref="O348:O359" si="20">SUM(D348,G348,J348,M348)</f>
        <v>165</v>
      </c>
      <c r="P348" s="26"/>
    </row>
    <row r="349" spans="1:20" ht="15.75" thickBot="1">
      <c r="A349" s="133"/>
      <c r="B349" s="1" t="s">
        <v>36</v>
      </c>
      <c r="C349" s="1" t="s">
        <v>38</v>
      </c>
      <c r="D349" s="2">
        <v>40</v>
      </c>
      <c r="E349" s="1" t="s">
        <v>36</v>
      </c>
      <c r="F349" s="1" t="s">
        <v>37</v>
      </c>
      <c r="G349" s="2">
        <v>45</v>
      </c>
      <c r="H349" s="1"/>
      <c r="I349" s="1"/>
      <c r="J349" s="1"/>
      <c r="K349" s="1"/>
      <c r="L349" s="1"/>
      <c r="M349" s="2"/>
      <c r="N349" s="1"/>
      <c r="O349" s="2">
        <f t="shared" si="20"/>
        <v>85</v>
      </c>
      <c r="P349" s="26"/>
    </row>
    <row r="350" spans="1:20" ht="15.75" thickBot="1">
      <c r="A350" s="133"/>
      <c r="B350" s="1" t="s">
        <v>41</v>
      </c>
      <c r="C350" s="1" t="s">
        <v>9</v>
      </c>
      <c r="D350" s="1">
        <v>80</v>
      </c>
      <c r="E350" s="1" t="s">
        <v>33</v>
      </c>
      <c r="F350" s="1" t="s">
        <v>37</v>
      </c>
      <c r="G350" s="2">
        <v>45</v>
      </c>
      <c r="H350" s="1"/>
      <c r="I350" s="1"/>
      <c r="J350" s="1"/>
      <c r="K350" s="1"/>
      <c r="L350" s="1"/>
      <c r="M350" s="1"/>
      <c r="N350" s="1"/>
      <c r="O350" s="2">
        <f t="shared" si="20"/>
        <v>125</v>
      </c>
      <c r="P350" s="26"/>
    </row>
    <row r="351" spans="1:20" ht="15.75" thickBot="1">
      <c r="A351" s="133"/>
      <c r="B351" s="1"/>
      <c r="C351" s="1"/>
      <c r="D351" s="1"/>
      <c r="E351" s="1" t="s">
        <v>33</v>
      </c>
      <c r="F351" s="1" t="s">
        <v>37</v>
      </c>
      <c r="G351" s="1">
        <v>45</v>
      </c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 t="shared" si="20"/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160</v>
      </c>
      <c r="E360" s="3" t="s">
        <v>8</v>
      </c>
      <c r="F360" s="3" t="s">
        <v>12</v>
      </c>
      <c r="G360" s="2">
        <f>SUM(G348:G359)</f>
        <v>215</v>
      </c>
      <c r="H360" s="3" t="s">
        <v>8</v>
      </c>
      <c r="I360" s="3" t="s">
        <v>12</v>
      </c>
      <c r="J360" s="2">
        <f>SUM(J348:J359)</f>
        <v>45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420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80</v>
      </c>
      <c r="E361" s="9" t="s">
        <v>13</v>
      </c>
      <c r="F361" s="9" t="s">
        <v>12</v>
      </c>
      <c r="G361" s="10">
        <f>G360/2</f>
        <v>107.5</v>
      </c>
      <c r="H361" s="9" t="s">
        <v>13</v>
      </c>
      <c r="I361" s="9" t="s">
        <v>12</v>
      </c>
      <c r="J361" s="10">
        <f>J360/2</f>
        <v>22.5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210</v>
      </c>
      <c r="P361" s="30">
        <f>SUM(D348,D349,)</f>
        <v>80</v>
      </c>
      <c r="Q361" s="17">
        <f>SUM(D350,G348,G349,G350,G351,J348)</f>
        <v>340</v>
      </c>
      <c r="R361" s="17"/>
      <c r="S361" s="17"/>
      <c r="T361">
        <f>SUM(P361,Q361)</f>
        <v>420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 t="s">
        <v>326</v>
      </c>
      <c r="C365" s="1" t="s">
        <v>11</v>
      </c>
      <c r="D365" s="2">
        <v>120</v>
      </c>
      <c r="E365" s="1"/>
      <c r="F365" s="1"/>
      <c r="G365" s="2"/>
      <c r="H365" s="1" t="s">
        <v>36</v>
      </c>
      <c r="I365" s="1" t="s">
        <v>37</v>
      </c>
      <c r="J365" s="2">
        <v>45</v>
      </c>
      <c r="K365" s="1" t="s">
        <v>33</v>
      </c>
      <c r="L365" s="1" t="s">
        <v>9</v>
      </c>
      <c r="M365" s="2">
        <v>45</v>
      </c>
      <c r="N365" s="1"/>
      <c r="O365" s="2">
        <f t="shared" ref="O365:O376" si="21">SUM(D365,G365,J365,M365)</f>
        <v>210</v>
      </c>
      <c r="P365" s="26"/>
    </row>
    <row r="366" spans="1:20" ht="15.75" thickBot="1">
      <c r="A366" s="133"/>
      <c r="B366" s="1"/>
      <c r="C366" s="1"/>
      <c r="D366" s="2"/>
      <c r="E366" s="1"/>
      <c r="F366" s="1"/>
      <c r="G366" s="2"/>
      <c r="H366" s="1" t="s">
        <v>36</v>
      </c>
      <c r="I366" s="1" t="s">
        <v>34</v>
      </c>
      <c r="J366" s="1">
        <v>45</v>
      </c>
      <c r="K366" s="1" t="s">
        <v>33</v>
      </c>
      <c r="L366" s="1" t="s">
        <v>10</v>
      </c>
      <c r="M366" s="2">
        <v>50</v>
      </c>
      <c r="N366" s="1"/>
      <c r="O366" s="2">
        <f t="shared" si="21"/>
        <v>95</v>
      </c>
      <c r="P366" s="26"/>
    </row>
    <row r="367" spans="1:20" ht="15.75" thickBot="1">
      <c r="A367" s="133"/>
      <c r="B367" s="1"/>
      <c r="C367" s="1"/>
      <c r="D367" s="1"/>
      <c r="E367" s="1"/>
      <c r="F367" s="1"/>
      <c r="G367" s="2"/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1">
        <v>40</v>
      </c>
      <c r="N367" s="1"/>
      <c r="O367" s="2">
        <f t="shared" si="21"/>
        <v>85</v>
      </c>
      <c r="P367" s="26"/>
    </row>
    <row r="368" spans="1:20" ht="15.75" thickBot="1">
      <c r="A368" s="133"/>
      <c r="B368" s="1"/>
      <c r="C368" s="1"/>
      <c r="D368" s="1"/>
      <c r="E368" s="1"/>
      <c r="F368" s="1"/>
      <c r="G368" s="1"/>
      <c r="H368" s="1" t="s">
        <v>36</v>
      </c>
      <c r="I368" s="1" t="s">
        <v>11</v>
      </c>
      <c r="J368" s="1">
        <v>40</v>
      </c>
      <c r="K368" s="1" t="s">
        <v>33</v>
      </c>
      <c r="L368" s="1" t="s">
        <v>11</v>
      </c>
      <c r="M368" s="1">
        <v>45</v>
      </c>
      <c r="N368" s="1"/>
      <c r="O368" s="2">
        <f t="shared" si="21"/>
        <v>85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 t="s">
        <v>36</v>
      </c>
      <c r="I369" s="1" t="s">
        <v>37</v>
      </c>
      <c r="J369" s="1">
        <v>45</v>
      </c>
      <c r="K369" s="1" t="s">
        <v>43</v>
      </c>
      <c r="L369" s="1" t="s">
        <v>11</v>
      </c>
      <c r="M369" s="1">
        <v>80</v>
      </c>
      <c r="N369" s="1"/>
      <c r="O369" s="2">
        <f t="shared" si="21"/>
        <v>125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 t="shared" si="21"/>
        <v>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120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220</v>
      </c>
      <c r="K377" s="3" t="s">
        <v>8</v>
      </c>
      <c r="L377" s="3" t="s">
        <v>12</v>
      </c>
      <c r="M377" s="2">
        <f>SUM(M365:M376)</f>
        <v>260</v>
      </c>
      <c r="N377" s="3" t="s">
        <v>8</v>
      </c>
      <c r="O377" s="2">
        <f>SUM(O365:O376)</f>
        <v>600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60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110</v>
      </c>
      <c r="K378" s="9" t="s">
        <v>13</v>
      </c>
      <c r="L378" s="9" t="s">
        <v>12</v>
      </c>
      <c r="M378" s="10">
        <f>M377/2</f>
        <v>130</v>
      </c>
      <c r="N378" s="9" t="s">
        <v>13</v>
      </c>
      <c r="O378" s="10">
        <f>O377/2</f>
        <v>300</v>
      </c>
      <c r="P378" s="30">
        <f>SUM(J368,M367,M368,M369,D365)</f>
        <v>325</v>
      </c>
      <c r="Q378" s="17">
        <f>SUM(J365,J367,J369,M365)</f>
        <v>180</v>
      </c>
      <c r="R378" s="17">
        <f>SUM(J366,M366)</f>
        <v>95</v>
      </c>
      <c r="S378" s="17"/>
      <c r="T378">
        <f>SUM(P378,Q378,R378)</f>
        <v>600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 t="s">
        <v>33</v>
      </c>
      <c r="C382" s="1" t="s">
        <v>10</v>
      </c>
      <c r="D382" s="2">
        <v>35</v>
      </c>
      <c r="E382" s="1" t="s">
        <v>33</v>
      </c>
      <c r="F382" s="1" t="s">
        <v>11</v>
      </c>
      <c r="G382" s="2">
        <v>40</v>
      </c>
      <c r="H382" s="1" t="s">
        <v>36</v>
      </c>
      <c r="I382" s="1" t="s">
        <v>37</v>
      </c>
      <c r="J382" s="2">
        <v>45</v>
      </c>
      <c r="K382" s="1" t="s">
        <v>36</v>
      </c>
      <c r="L382" s="1" t="s">
        <v>37</v>
      </c>
      <c r="M382" s="1">
        <v>45</v>
      </c>
      <c r="N382" s="1"/>
      <c r="O382" s="2">
        <f t="shared" ref="O382:O393" si="22">SUM(D382,G382,J382,M382)</f>
        <v>165</v>
      </c>
      <c r="P382" s="26"/>
    </row>
    <row r="383" spans="1:20" ht="15.75" thickBot="1">
      <c r="A383" s="133"/>
      <c r="B383" s="1" t="s">
        <v>33</v>
      </c>
      <c r="C383" s="1" t="s">
        <v>9</v>
      </c>
      <c r="D383" s="2">
        <v>40</v>
      </c>
      <c r="E383" s="1" t="s">
        <v>33</v>
      </c>
      <c r="F383" s="1" t="s">
        <v>9</v>
      </c>
      <c r="G383" s="2">
        <v>45</v>
      </c>
      <c r="H383" s="1" t="s">
        <v>36</v>
      </c>
      <c r="I383" s="1" t="s">
        <v>37</v>
      </c>
      <c r="J383" s="1">
        <v>45</v>
      </c>
      <c r="K383" s="1" t="s">
        <v>36</v>
      </c>
      <c r="L383" s="1" t="s">
        <v>37</v>
      </c>
      <c r="M383" s="2">
        <v>45</v>
      </c>
      <c r="N383" s="1"/>
      <c r="O383" s="2">
        <f t="shared" si="22"/>
        <v>175</v>
      </c>
      <c r="P383" s="26"/>
    </row>
    <row r="384" spans="1:20" ht="15.75" thickBot="1">
      <c r="A384" s="133"/>
      <c r="B384" s="1" t="s">
        <v>33</v>
      </c>
      <c r="C384" s="1" t="s">
        <v>9</v>
      </c>
      <c r="D384" s="1">
        <v>45</v>
      </c>
      <c r="E384" s="1" t="s">
        <v>33</v>
      </c>
      <c r="F384" s="1" t="s">
        <v>11</v>
      </c>
      <c r="G384" s="2">
        <v>40</v>
      </c>
      <c r="H384" s="1" t="s">
        <v>35</v>
      </c>
      <c r="I384" s="1" t="s">
        <v>38</v>
      </c>
      <c r="J384" s="1">
        <v>80</v>
      </c>
      <c r="K384" s="1" t="s">
        <v>36</v>
      </c>
      <c r="L384" s="1" t="s">
        <v>14</v>
      </c>
      <c r="M384" s="1">
        <v>40</v>
      </c>
      <c r="N384" s="1"/>
      <c r="O384" s="2">
        <f t="shared" si="22"/>
        <v>205</v>
      </c>
      <c r="P384" s="26"/>
    </row>
    <row r="385" spans="1:20" ht="16.5" customHeight="1" thickBot="1">
      <c r="A385" s="133"/>
      <c r="B385" s="1"/>
      <c r="C385" s="1"/>
      <c r="D385" s="1"/>
      <c r="E385" s="1" t="s">
        <v>33</v>
      </c>
      <c r="F385" s="1" t="s">
        <v>11</v>
      </c>
      <c r="G385" s="1">
        <v>40</v>
      </c>
      <c r="H385" s="1" t="s">
        <v>36</v>
      </c>
      <c r="I385" s="1" t="s">
        <v>37</v>
      </c>
      <c r="J385" s="1">
        <v>80</v>
      </c>
      <c r="K385" s="1" t="s">
        <v>36</v>
      </c>
      <c r="L385" s="1" t="s">
        <v>11</v>
      </c>
      <c r="M385" s="1">
        <v>40</v>
      </c>
      <c r="N385" s="1"/>
      <c r="O385" s="2">
        <f t="shared" si="22"/>
        <v>160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 t="s">
        <v>327</v>
      </c>
      <c r="L386" s="1" t="s">
        <v>37</v>
      </c>
      <c r="M386" s="1">
        <v>90</v>
      </c>
      <c r="N386" s="1"/>
      <c r="O386" s="2">
        <f t="shared" si="22"/>
        <v>90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33</v>
      </c>
      <c r="L387" s="1" t="s">
        <v>10</v>
      </c>
      <c r="M387" s="1">
        <v>45</v>
      </c>
      <c r="N387" s="1"/>
      <c r="O387" s="2">
        <f t="shared" si="22"/>
        <v>45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 t="s">
        <v>33</v>
      </c>
      <c r="L388" s="1" t="s">
        <v>37</v>
      </c>
      <c r="M388" s="1">
        <v>45</v>
      </c>
      <c r="N388" s="1"/>
      <c r="O388" s="2">
        <f t="shared" si="22"/>
        <v>45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120</v>
      </c>
      <c r="E394" s="3" t="s">
        <v>8</v>
      </c>
      <c r="F394" s="3" t="s">
        <v>12</v>
      </c>
      <c r="G394" s="2">
        <f>SUM(G382:G393)</f>
        <v>165</v>
      </c>
      <c r="H394" s="3" t="s">
        <v>8</v>
      </c>
      <c r="I394" s="3" t="s">
        <v>12</v>
      </c>
      <c r="J394" s="2">
        <f>SUM(J382:J393)</f>
        <v>250</v>
      </c>
      <c r="K394" s="3" t="s">
        <v>8</v>
      </c>
      <c r="L394" s="3" t="s">
        <v>12</v>
      </c>
      <c r="M394" s="2">
        <f>SUM(M382:M393)</f>
        <v>350</v>
      </c>
      <c r="N394" s="3" t="s">
        <v>8</v>
      </c>
      <c r="O394" s="2">
        <f>SUM(O382:O393)</f>
        <v>885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60</v>
      </c>
      <c r="E395" s="9" t="s">
        <v>13</v>
      </c>
      <c r="F395" s="9" t="s">
        <v>12</v>
      </c>
      <c r="G395" s="10">
        <f>G394/2</f>
        <v>82.5</v>
      </c>
      <c r="H395" s="9" t="s">
        <v>13</v>
      </c>
      <c r="I395" s="9" t="s">
        <v>12</v>
      </c>
      <c r="J395" s="10">
        <f>J394/2</f>
        <v>125</v>
      </c>
      <c r="K395" s="9" t="s">
        <v>13</v>
      </c>
      <c r="L395" s="9" t="s">
        <v>12</v>
      </c>
      <c r="M395" s="10">
        <f>M394/2</f>
        <v>175</v>
      </c>
      <c r="N395" s="9" t="s">
        <v>13</v>
      </c>
      <c r="O395" s="10">
        <f>O394/2</f>
        <v>442.5</v>
      </c>
      <c r="P395" s="30">
        <f>SUM(G382,G384,G385,J384,M385)</f>
        <v>240</v>
      </c>
      <c r="Q395" s="17">
        <f>SUM(D383,D384,G383,J382,J383,J385,M382,M383,M386,M388)</f>
        <v>525</v>
      </c>
      <c r="R395" s="17">
        <f>SUM(D382,M387,)</f>
        <v>80</v>
      </c>
      <c r="S395" s="17">
        <f>SUM(M384)</f>
        <v>40</v>
      </c>
      <c r="T395">
        <f>SUM(P395,Q395,R395)</f>
        <v>845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 t="s">
        <v>36</v>
      </c>
      <c r="C399" s="1" t="s">
        <v>38</v>
      </c>
      <c r="D399" s="2">
        <v>40</v>
      </c>
      <c r="E399" s="1" t="s">
        <v>33</v>
      </c>
      <c r="F399" s="1" t="s">
        <v>9</v>
      </c>
      <c r="G399" s="2">
        <v>45</v>
      </c>
      <c r="H399" s="1" t="s">
        <v>36</v>
      </c>
      <c r="I399" s="1" t="s">
        <v>9</v>
      </c>
      <c r="J399" s="2">
        <v>45</v>
      </c>
      <c r="K399" s="1" t="s">
        <v>36</v>
      </c>
      <c r="L399" s="1" t="s">
        <v>37</v>
      </c>
      <c r="M399" s="2">
        <v>45</v>
      </c>
      <c r="N399" s="1"/>
      <c r="O399" s="2">
        <f t="shared" ref="O399:O410" si="23">SUM(D399,G399,J399,M399)</f>
        <v>175</v>
      </c>
      <c r="P399" s="26"/>
    </row>
    <row r="400" spans="1:20" ht="16.5" customHeight="1" thickBot="1">
      <c r="A400" s="133"/>
      <c r="B400" s="1" t="s">
        <v>36</v>
      </c>
      <c r="C400" s="1" t="s">
        <v>38</v>
      </c>
      <c r="D400" s="2">
        <v>40</v>
      </c>
      <c r="E400" s="1" t="s">
        <v>43</v>
      </c>
      <c r="F400" s="1" t="s">
        <v>10</v>
      </c>
      <c r="G400" s="2">
        <v>80</v>
      </c>
      <c r="H400" s="1" t="s">
        <v>35</v>
      </c>
      <c r="I400" s="1" t="s">
        <v>38</v>
      </c>
      <c r="J400" s="1">
        <v>70</v>
      </c>
      <c r="K400" s="1" t="s">
        <v>36</v>
      </c>
      <c r="L400" s="1" t="s">
        <v>10</v>
      </c>
      <c r="M400" s="2">
        <v>45</v>
      </c>
      <c r="N400" s="1"/>
      <c r="O400" s="2">
        <f t="shared" si="23"/>
        <v>235</v>
      </c>
      <c r="P400" s="26"/>
    </row>
    <row r="401" spans="1:20" ht="15.75" thickBot="1">
      <c r="A401" s="133"/>
      <c r="B401" s="1" t="s">
        <v>36</v>
      </c>
      <c r="C401" s="1" t="s">
        <v>38</v>
      </c>
      <c r="D401" s="1">
        <v>30</v>
      </c>
      <c r="E401" s="1" t="s">
        <v>33</v>
      </c>
      <c r="F401" s="1" t="s">
        <v>11</v>
      </c>
      <c r="G401" s="2">
        <v>40</v>
      </c>
      <c r="H401" s="1" t="s">
        <v>36</v>
      </c>
      <c r="I401" s="1" t="s">
        <v>37</v>
      </c>
      <c r="J401" s="1">
        <v>45</v>
      </c>
      <c r="K401" s="1" t="s">
        <v>36</v>
      </c>
      <c r="L401" s="1" t="s">
        <v>11</v>
      </c>
      <c r="M401" s="1">
        <v>40</v>
      </c>
      <c r="N401" s="1"/>
      <c r="O401" s="2">
        <f t="shared" si="23"/>
        <v>155</v>
      </c>
      <c r="P401" s="26"/>
    </row>
    <row r="402" spans="1:20" ht="15.75" thickBot="1">
      <c r="A402" s="133"/>
      <c r="B402" s="1" t="s">
        <v>36</v>
      </c>
      <c r="C402" s="1" t="s">
        <v>38</v>
      </c>
      <c r="D402" s="1">
        <v>40</v>
      </c>
      <c r="E402" s="1" t="s">
        <v>33</v>
      </c>
      <c r="F402" s="1" t="s">
        <v>11</v>
      </c>
      <c r="G402" s="1">
        <v>40</v>
      </c>
      <c r="H402" s="1" t="s">
        <v>35</v>
      </c>
      <c r="I402" s="1" t="s">
        <v>34</v>
      </c>
      <c r="J402" s="1">
        <v>70</v>
      </c>
      <c r="K402" s="1" t="s">
        <v>36</v>
      </c>
      <c r="L402" s="1" t="s">
        <v>37</v>
      </c>
      <c r="M402" s="1">
        <v>45</v>
      </c>
      <c r="N402" s="1"/>
      <c r="O402" s="2">
        <f t="shared" si="23"/>
        <v>195</v>
      </c>
      <c r="P402" s="26"/>
    </row>
    <row r="403" spans="1:20" ht="15.75" thickBot="1">
      <c r="A403" s="133"/>
      <c r="B403" s="1" t="s">
        <v>328</v>
      </c>
      <c r="C403" s="1" t="s">
        <v>9</v>
      </c>
      <c r="D403" s="1">
        <v>100</v>
      </c>
      <c r="E403" s="1" t="s">
        <v>33</v>
      </c>
      <c r="F403" s="1" t="s">
        <v>9</v>
      </c>
      <c r="G403" s="1">
        <v>45</v>
      </c>
      <c r="H403" s="1" t="s">
        <v>33</v>
      </c>
      <c r="I403" s="1" t="s">
        <v>34</v>
      </c>
      <c r="J403" s="1">
        <v>45</v>
      </c>
      <c r="K403" s="1" t="s">
        <v>36</v>
      </c>
      <c r="L403" s="1" t="s">
        <v>11</v>
      </c>
      <c r="M403" s="1">
        <v>45</v>
      </c>
      <c r="N403" s="1"/>
      <c r="O403" s="2">
        <f t="shared" si="23"/>
        <v>235</v>
      </c>
      <c r="P403" s="26"/>
    </row>
    <row r="404" spans="1:20" ht="15.75" thickBot="1">
      <c r="A404" s="133"/>
      <c r="B404" s="1" t="s">
        <v>59</v>
      </c>
      <c r="C404" s="1" t="s">
        <v>10</v>
      </c>
      <c r="D404" s="1">
        <v>130</v>
      </c>
      <c r="E404" s="1" t="s">
        <v>33</v>
      </c>
      <c r="F404" s="1" t="s">
        <v>9</v>
      </c>
      <c r="G404" s="1">
        <v>45</v>
      </c>
      <c r="H404" s="1" t="s">
        <v>33</v>
      </c>
      <c r="I404" s="1" t="s">
        <v>34</v>
      </c>
      <c r="J404" s="1">
        <v>45</v>
      </c>
      <c r="K404" s="1" t="s">
        <v>36</v>
      </c>
      <c r="L404" s="1" t="s">
        <v>37</v>
      </c>
      <c r="M404" s="1">
        <v>35</v>
      </c>
      <c r="N404" s="1"/>
      <c r="O404" s="2">
        <f t="shared" si="23"/>
        <v>255</v>
      </c>
      <c r="P404" s="26"/>
    </row>
    <row r="405" spans="1:20" ht="15.75" thickBot="1">
      <c r="A405" s="133"/>
      <c r="B405" s="1" t="s">
        <v>41</v>
      </c>
      <c r="C405" s="1" t="s">
        <v>9</v>
      </c>
      <c r="D405" s="1">
        <v>80</v>
      </c>
      <c r="E405" s="1" t="s">
        <v>54</v>
      </c>
      <c r="F405" s="1" t="s">
        <v>37</v>
      </c>
      <c r="G405" s="1">
        <v>60</v>
      </c>
      <c r="H405" s="1" t="s">
        <v>33</v>
      </c>
      <c r="I405" s="1" t="s">
        <v>9</v>
      </c>
      <c r="J405" s="1">
        <v>45</v>
      </c>
      <c r="K405" s="1" t="s">
        <v>36</v>
      </c>
      <c r="L405" s="1" t="s">
        <v>11</v>
      </c>
      <c r="M405" s="1">
        <v>40</v>
      </c>
      <c r="N405" s="1"/>
      <c r="O405" s="2">
        <f t="shared" si="23"/>
        <v>225</v>
      </c>
      <c r="P405" s="26"/>
    </row>
    <row r="406" spans="1:20" ht="15.75" thickBot="1">
      <c r="A406" s="133"/>
      <c r="B406" s="1" t="s">
        <v>43</v>
      </c>
      <c r="C406" s="1" t="s">
        <v>38</v>
      </c>
      <c r="D406" s="1">
        <v>70</v>
      </c>
      <c r="E406" s="1" t="s">
        <v>36</v>
      </c>
      <c r="F406" s="1" t="s">
        <v>37</v>
      </c>
      <c r="G406" s="1">
        <v>45</v>
      </c>
      <c r="H406" s="1" t="s">
        <v>35</v>
      </c>
      <c r="I406" s="1" t="s">
        <v>37</v>
      </c>
      <c r="J406" s="1">
        <v>80</v>
      </c>
      <c r="K406" s="1" t="s">
        <v>43</v>
      </c>
      <c r="L406" s="1" t="s">
        <v>10</v>
      </c>
      <c r="M406" s="1">
        <v>70</v>
      </c>
      <c r="N406" s="1"/>
      <c r="O406" s="2">
        <f t="shared" si="23"/>
        <v>265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 t="s">
        <v>35</v>
      </c>
      <c r="I407" s="1" t="s">
        <v>37</v>
      </c>
      <c r="J407" s="1">
        <v>80</v>
      </c>
      <c r="K407" s="1" t="s">
        <v>33</v>
      </c>
      <c r="L407" s="1" t="s">
        <v>37</v>
      </c>
      <c r="M407" s="1">
        <v>45</v>
      </c>
      <c r="N407" s="1"/>
      <c r="O407" s="2">
        <f t="shared" si="23"/>
        <v>125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 t="s">
        <v>36</v>
      </c>
      <c r="I408" s="1" t="s">
        <v>37</v>
      </c>
      <c r="J408" s="1">
        <v>45</v>
      </c>
      <c r="K408" s="1"/>
      <c r="L408" s="1"/>
      <c r="M408" s="1"/>
      <c r="N408" s="1"/>
      <c r="O408" s="2">
        <f t="shared" si="23"/>
        <v>45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 t="s">
        <v>36</v>
      </c>
      <c r="I409" s="1" t="s">
        <v>37</v>
      </c>
      <c r="J409" s="1">
        <v>45</v>
      </c>
      <c r="K409" s="1"/>
      <c r="L409" s="1"/>
      <c r="M409" s="1"/>
      <c r="N409" s="1"/>
      <c r="O409" s="2">
        <f t="shared" si="23"/>
        <v>45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530</v>
      </c>
      <c r="E411" s="3" t="s">
        <v>8</v>
      </c>
      <c r="F411" s="3" t="s">
        <v>12</v>
      </c>
      <c r="G411" s="2">
        <f>SUM(G399:G410)</f>
        <v>400</v>
      </c>
      <c r="H411" s="3" t="s">
        <v>8</v>
      </c>
      <c r="I411" s="3" t="s">
        <v>12</v>
      </c>
      <c r="J411" s="2">
        <f>SUM(J399:J410)</f>
        <v>615</v>
      </c>
      <c r="K411" s="3" t="s">
        <v>8</v>
      </c>
      <c r="L411" s="3" t="s">
        <v>12</v>
      </c>
      <c r="M411" s="2">
        <f>SUM(M399:M410)</f>
        <v>410</v>
      </c>
      <c r="N411" s="3" t="s">
        <v>8</v>
      </c>
      <c r="O411" s="2">
        <f>SUM(O399:O410)</f>
        <v>1955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265</v>
      </c>
      <c r="E412" s="9" t="s">
        <v>13</v>
      </c>
      <c r="F412" s="9" t="s">
        <v>12</v>
      </c>
      <c r="G412" s="10">
        <f>G411/2</f>
        <v>200</v>
      </c>
      <c r="H412" s="9" t="s">
        <v>13</v>
      </c>
      <c r="I412" s="9" t="s">
        <v>12</v>
      </c>
      <c r="J412" s="10">
        <f>J411/2</f>
        <v>307.5</v>
      </c>
      <c r="K412" s="9" t="s">
        <v>13</v>
      </c>
      <c r="L412" s="9" t="s">
        <v>12</v>
      </c>
      <c r="M412" s="10">
        <f>M411/2</f>
        <v>205</v>
      </c>
      <c r="N412" s="9" t="s">
        <v>13</v>
      </c>
      <c r="O412" s="10">
        <f>O411/2</f>
        <v>977.5</v>
      </c>
      <c r="P412" s="30">
        <f>SUM(D399,D400,D401,D402,G401,G402,J400,M401,M403,M405,D406)</f>
        <v>495</v>
      </c>
      <c r="Q412" s="17">
        <f>SUM(D403,D405,G399,G403,G404,G405,G406,J399,J401,J405,J406,J407,J408,J409,M399,M402,M404,M407,)</f>
        <v>975</v>
      </c>
      <c r="R412" s="17">
        <f>SUM(D404,G400,J402,J403,J404,M400,M406)</f>
        <v>485</v>
      </c>
      <c r="S412" s="17"/>
      <c r="T412">
        <f>SUM(P412,Q412,R412)</f>
        <v>1955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 t="shared" ref="O416:O427" si="24">SUM(D416,G416,J416,M416)</f>
        <v>0</v>
      </c>
      <c r="P416" s="26"/>
    </row>
    <row r="417" spans="1:20" ht="15.75" thickBot="1">
      <c r="A417" s="13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si="24"/>
        <v>0</v>
      </c>
      <c r="P417" s="26"/>
    </row>
    <row r="418" spans="1:20" ht="15.75" thickBot="1">
      <c r="A418" s="13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/>
      <c r="C433" s="1"/>
      <c r="D433" s="2"/>
      <c r="E433" s="1" t="s">
        <v>33</v>
      </c>
      <c r="F433" s="1" t="s">
        <v>9</v>
      </c>
      <c r="G433" s="2">
        <v>45</v>
      </c>
      <c r="H433" s="1" t="s">
        <v>36</v>
      </c>
      <c r="I433" s="1" t="s">
        <v>37</v>
      </c>
      <c r="J433" s="2">
        <v>45</v>
      </c>
      <c r="K433" s="1" t="s">
        <v>33</v>
      </c>
      <c r="L433" s="1" t="s">
        <v>14</v>
      </c>
      <c r="M433" s="2">
        <v>40</v>
      </c>
      <c r="N433" s="1"/>
      <c r="O433" s="2">
        <f t="shared" ref="O433:O444" si="25">SUM(D433,G433,J433,M433)</f>
        <v>130</v>
      </c>
      <c r="P433" s="26"/>
    </row>
    <row r="434" spans="1:20" ht="15.75" thickBot="1">
      <c r="A434" s="133"/>
      <c r="B434" s="1"/>
      <c r="C434" s="1"/>
      <c r="D434" s="2"/>
      <c r="E434" s="1" t="s">
        <v>33</v>
      </c>
      <c r="F434" s="1" t="s">
        <v>9</v>
      </c>
      <c r="G434" s="35">
        <v>45</v>
      </c>
      <c r="H434" s="1"/>
      <c r="I434" s="1"/>
      <c r="J434" s="2"/>
      <c r="K434" s="1"/>
      <c r="L434" s="1"/>
      <c r="M434" s="2" t="s">
        <v>121</v>
      </c>
      <c r="N434" s="1"/>
      <c r="O434" s="2">
        <f t="shared" si="25"/>
        <v>45</v>
      </c>
      <c r="P434" s="26"/>
    </row>
    <row r="435" spans="1:20" ht="15.75" thickBot="1">
      <c r="A435" s="133"/>
      <c r="B435" s="1"/>
      <c r="C435" s="1"/>
      <c r="D435" s="1"/>
      <c r="E435" s="1" t="s">
        <v>33</v>
      </c>
      <c r="F435" s="1" t="s">
        <v>9</v>
      </c>
      <c r="G435" s="2">
        <v>45</v>
      </c>
      <c r="H435" s="1"/>
      <c r="I435" s="1"/>
      <c r="J435" s="1"/>
      <c r="K435" s="1"/>
      <c r="L435" s="1"/>
      <c r="M435" s="1"/>
      <c r="N435" s="1"/>
      <c r="O435" s="2">
        <f t="shared" si="25"/>
        <v>45</v>
      </c>
      <c r="P435" s="26"/>
    </row>
    <row r="436" spans="1:20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135</v>
      </c>
      <c r="H445" s="3" t="s">
        <v>8</v>
      </c>
      <c r="I445" s="3" t="s">
        <v>12</v>
      </c>
      <c r="J445" s="2">
        <f>SUM(J433:J444)</f>
        <v>45</v>
      </c>
      <c r="K445" s="3" t="s">
        <v>8</v>
      </c>
      <c r="L445" s="3" t="s">
        <v>12</v>
      </c>
      <c r="M445" s="2">
        <f>SUM(M433:M444)</f>
        <v>40</v>
      </c>
      <c r="N445" s="3" t="s">
        <v>8</v>
      </c>
      <c r="O445" s="2">
        <f>SUM(O433:O444)</f>
        <v>220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67.5</v>
      </c>
      <c r="H446" s="9" t="s">
        <v>13</v>
      </c>
      <c r="I446" s="9" t="s">
        <v>12</v>
      </c>
      <c r="J446" s="10">
        <f>J445/2</f>
        <v>22.5</v>
      </c>
      <c r="K446" s="9" t="s">
        <v>13</v>
      </c>
      <c r="L446" s="9" t="s">
        <v>12</v>
      </c>
      <c r="M446" s="10">
        <f>M445/2</f>
        <v>20</v>
      </c>
      <c r="N446" s="9" t="s">
        <v>13</v>
      </c>
      <c r="O446" s="10">
        <f>O445/2</f>
        <v>110</v>
      </c>
      <c r="P446" s="30"/>
      <c r="Q446" s="17">
        <f>SUM(G433,G434,G435,J433)</f>
        <v>180</v>
      </c>
      <c r="R446" s="17"/>
      <c r="S446" s="17">
        <f>SUM(M433)</f>
        <v>40</v>
      </c>
      <c r="T446">
        <f>SUM(Q446,S446)</f>
        <v>220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 t="s">
        <v>33</v>
      </c>
      <c r="C450" s="1" t="s">
        <v>10</v>
      </c>
      <c r="D450" s="2">
        <v>45</v>
      </c>
      <c r="E450" s="1" t="s">
        <v>33</v>
      </c>
      <c r="F450" s="1" t="s">
        <v>9</v>
      </c>
      <c r="G450" s="2">
        <v>45</v>
      </c>
      <c r="H450" s="1"/>
      <c r="I450" s="1"/>
      <c r="J450" s="2"/>
      <c r="K450" s="1" t="s">
        <v>33</v>
      </c>
      <c r="L450" s="1" t="s">
        <v>10</v>
      </c>
      <c r="M450" s="2">
        <v>50</v>
      </c>
      <c r="N450" s="1"/>
      <c r="O450" s="2">
        <f t="shared" ref="O450:O461" si="26">SUM(D450,G450,J450,M450)</f>
        <v>140</v>
      </c>
      <c r="P450" s="26"/>
    </row>
    <row r="451" spans="1:20" ht="15.75" thickBot="1">
      <c r="A451" s="133"/>
      <c r="B451" s="1" t="s">
        <v>33</v>
      </c>
      <c r="C451" s="1" t="s">
        <v>9</v>
      </c>
      <c r="D451" s="2">
        <v>45</v>
      </c>
      <c r="E451" s="1" t="s">
        <v>33</v>
      </c>
      <c r="F451" s="1" t="s">
        <v>11</v>
      </c>
      <c r="G451" s="2">
        <v>40</v>
      </c>
      <c r="H451" s="1"/>
      <c r="I451" s="1"/>
      <c r="J451" s="1"/>
      <c r="K451" s="1" t="s">
        <v>33</v>
      </c>
      <c r="L451" s="1" t="s">
        <v>9</v>
      </c>
      <c r="M451" s="2">
        <v>45</v>
      </c>
      <c r="N451" s="1"/>
      <c r="O451" s="2">
        <f t="shared" si="26"/>
        <v>130</v>
      </c>
      <c r="P451" s="26"/>
    </row>
    <row r="452" spans="1:20" ht="15.75" thickBot="1">
      <c r="A452" s="133"/>
      <c r="B452" s="1" t="s">
        <v>326</v>
      </c>
      <c r="C452" s="1" t="s">
        <v>10</v>
      </c>
      <c r="D452" s="1">
        <v>100</v>
      </c>
      <c r="E452" s="1" t="s">
        <v>33</v>
      </c>
      <c r="F452" s="1" t="s">
        <v>9</v>
      </c>
      <c r="G452" s="2">
        <v>45</v>
      </c>
      <c r="H452" s="1"/>
      <c r="I452" s="1"/>
      <c r="J452" s="1"/>
      <c r="K452" s="1" t="s">
        <v>55</v>
      </c>
      <c r="L452" s="1" t="s">
        <v>14</v>
      </c>
      <c r="M452" s="2">
        <v>45</v>
      </c>
      <c r="N452" s="1"/>
      <c r="O452" s="2">
        <f t="shared" si="26"/>
        <v>190</v>
      </c>
      <c r="P452" s="26"/>
    </row>
    <row r="453" spans="1:20" ht="15.75" thickBot="1">
      <c r="A453" s="133"/>
      <c r="B453" s="1" t="s">
        <v>33</v>
      </c>
      <c r="C453" s="1" t="s">
        <v>11</v>
      </c>
      <c r="D453" s="1">
        <v>40</v>
      </c>
      <c r="E453" s="1" t="s">
        <v>33</v>
      </c>
      <c r="F453" s="1" t="s">
        <v>10</v>
      </c>
      <c r="G453" s="1">
        <v>45</v>
      </c>
      <c r="H453" s="1"/>
      <c r="I453" s="1"/>
      <c r="J453" s="1"/>
      <c r="K453" s="1" t="s">
        <v>43</v>
      </c>
      <c r="L453" s="1" t="s">
        <v>10</v>
      </c>
      <c r="M453" s="2">
        <v>80</v>
      </c>
      <c r="N453" s="1"/>
      <c r="O453" s="2">
        <f t="shared" si="26"/>
        <v>165</v>
      </c>
      <c r="P453" s="26"/>
    </row>
    <row r="454" spans="1:20" ht="15.75" thickBot="1">
      <c r="A454" s="133"/>
      <c r="B454" s="1"/>
      <c r="C454" s="1"/>
      <c r="D454" s="1"/>
      <c r="E454" s="1" t="s">
        <v>33</v>
      </c>
      <c r="F454" s="1" t="s">
        <v>9</v>
      </c>
      <c r="G454" s="1">
        <v>45</v>
      </c>
      <c r="H454" s="1"/>
      <c r="I454" s="1"/>
      <c r="J454" s="1"/>
      <c r="K454" s="1" t="s">
        <v>329</v>
      </c>
      <c r="L454" s="1" t="s">
        <v>10</v>
      </c>
      <c r="M454" s="1">
        <v>20</v>
      </c>
      <c r="N454" s="1"/>
      <c r="O454" s="2">
        <f t="shared" si="26"/>
        <v>65</v>
      </c>
      <c r="P454" s="26"/>
    </row>
    <row r="455" spans="1:20" ht="15.75" thickBot="1">
      <c r="A455" s="133"/>
      <c r="B455" s="1"/>
      <c r="C455" s="1"/>
      <c r="D455" s="1"/>
      <c r="E455" s="1" t="s">
        <v>67</v>
      </c>
      <c r="F455" s="1" t="s">
        <v>9</v>
      </c>
      <c r="G455" s="1">
        <v>75</v>
      </c>
      <c r="H455" s="1"/>
      <c r="I455" s="1"/>
      <c r="J455" s="1"/>
      <c r="K455" s="1" t="s">
        <v>33</v>
      </c>
      <c r="L455" s="1" t="s">
        <v>9</v>
      </c>
      <c r="M455" s="1">
        <v>45</v>
      </c>
      <c r="N455" s="1"/>
      <c r="O455" s="2">
        <f t="shared" si="26"/>
        <v>120</v>
      </c>
      <c r="P455" s="26"/>
    </row>
    <row r="456" spans="1:20" ht="15.75" thickBot="1">
      <c r="A456" s="133"/>
      <c r="B456" s="1"/>
      <c r="C456" s="1"/>
      <c r="D456" s="1"/>
      <c r="E456" s="1" t="s">
        <v>33</v>
      </c>
      <c r="F456" s="1" t="s">
        <v>10</v>
      </c>
      <c r="G456" s="1">
        <v>45</v>
      </c>
      <c r="H456" s="1"/>
      <c r="I456" s="1"/>
      <c r="J456" s="1"/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33"/>
      <c r="B457" s="1"/>
      <c r="C457" s="1"/>
      <c r="D457" s="1"/>
      <c r="E457" s="1" t="s">
        <v>33</v>
      </c>
      <c r="F457" s="1" t="s">
        <v>9</v>
      </c>
      <c r="G457" s="1">
        <v>45</v>
      </c>
      <c r="H457" s="1"/>
      <c r="I457" s="1"/>
      <c r="J457" s="1"/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3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230</v>
      </c>
      <c r="E462" s="3" t="s">
        <v>8</v>
      </c>
      <c r="F462" s="3" t="s">
        <v>12</v>
      </c>
      <c r="G462" s="2">
        <f>SUM(G450:G461)</f>
        <v>385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285</v>
      </c>
      <c r="N462" s="3" t="s">
        <v>8</v>
      </c>
      <c r="O462" s="2">
        <f>SUM(O450:O461)</f>
        <v>900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115</v>
      </c>
      <c r="E463" s="9" t="s">
        <v>13</v>
      </c>
      <c r="F463" s="9" t="s">
        <v>12</v>
      </c>
      <c r="G463" s="10">
        <f>G462/2</f>
        <v>192.5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142.5</v>
      </c>
      <c r="N463" s="9" t="s">
        <v>13</v>
      </c>
      <c r="O463" s="10">
        <f>O462/2</f>
        <v>450</v>
      </c>
      <c r="P463" s="30">
        <f>SUM(D453,G451,)</f>
        <v>80</v>
      </c>
      <c r="Q463" s="17">
        <f>SUM(D451,G450,G452,G454,G455,G457,M451,M455)</f>
        <v>390</v>
      </c>
      <c r="R463" s="17">
        <f>SUM(D450,D452,G453,G456,M450,M453,M454)</f>
        <v>385</v>
      </c>
      <c r="S463" s="17">
        <f>SUM(M452)</f>
        <v>45</v>
      </c>
      <c r="T463">
        <f>SUM(P463,Q463,R463,S463)</f>
        <v>900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 t="s">
        <v>33</v>
      </c>
      <c r="C467" s="1" t="s">
        <v>11</v>
      </c>
      <c r="D467" s="2">
        <v>35</v>
      </c>
      <c r="E467" s="1"/>
      <c r="F467" s="1"/>
      <c r="G467" s="2"/>
      <c r="H467" s="1" t="s">
        <v>36</v>
      </c>
      <c r="I467" s="1" t="s">
        <v>37</v>
      </c>
      <c r="J467" s="2">
        <v>45</v>
      </c>
      <c r="K467" s="1"/>
      <c r="L467" s="1"/>
      <c r="M467" s="2"/>
      <c r="N467" s="1"/>
      <c r="O467" s="2">
        <f t="shared" ref="O467:O478" si="27">SUM(D467,G467,J467,M467)</f>
        <v>80</v>
      </c>
      <c r="P467" s="26"/>
    </row>
    <row r="468" spans="1:20" ht="15.75" thickBot="1">
      <c r="A468" s="133"/>
      <c r="B468" s="1" t="s">
        <v>33</v>
      </c>
      <c r="C468" s="1" t="s">
        <v>9</v>
      </c>
      <c r="D468" s="2">
        <v>45</v>
      </c>
      <c r="E468" s="1"/>
      <c r="F468" s="1"/>
      <c r="G468" s="2"/>
      <c r="H468" s="1" t="s">
        <v>36</v>
      </c>
      <c r="I468" s="1" t="s">
        <v>34</v>
      </c>
      <c r="J468" s="1">
        <v>45</v>
      </c>
      <c r="K468" s="1"/>
      <c r="L468" s="1"/>
      <c r="M468" s="2"/>
      <c r="N468" s="1"/>
      <c r="O468" s="2">
        <f t="shared" si="27"/>
        <v>90</v>
      </c>
      <c r="P468" s="26"/>
    </row>
    <row r="469" spans="1:20" ht="15.75" thickBot="1">
      <c r="A469" s="133"/>
      <c r="B469" s="1" t="s">
        <v>33</v>
      </c>
      <c r="C469" s="1" t="s">
        <v>10</v>
      </c>
      <c r="D469" s="1">
        <v>45</v>
      </c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45</v>
      </c>
      <c r="P469" s="26"/>
    </row>
    <row r="470" spans="1:20" ht="15.75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125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90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215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62.5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45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107.5</v>
      </c>
      <c r="P480" s="30">
        <f>SUM(D467,)</f>
        <v>35</v>
      </c>
      <c r="Q480" s="17">
        <f>SUM(D468,J467)</f>
        <v>90</v>
      </c>
      <c r="R480" s="17">
        <f>SUM(D469,J468)</f>
        <v>90</v>
      </c>
      <c r="S480" s="17"/>
      <c r="T480">
        <f>SUM(P480,Q480,R480)</f>
        <v>215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 t="s">
        <v>33</v>
      </c>
      <c r="C484" s="1" t="s">
        <v>10</v>
      </c>
      <c r="D484" s="2">
        <v>45</v>
      </c>
      <c r="E484" s="1" t="s">
        <v>33</v>
      </c>
      <c r="F484" s="1" t="s">
        <v>11</v>
      </c>
      <c r="G484" s="2">
        <v>40</v>
      </c>
      <c r="H484" s="1" t="s">
        <v>35</v>
      </c>
      <c r="I484" s="1" t="s">
        <v>37</v>
      </c>
      <c r="J484" s="2">
        <v>80</v>
      </c>
      <c r="K484" s="1" t="s">
        <v>33</v>
      </c>
      <c r="L484" s="1" t="s">
        <v>9</v>
      </c>
      <c r="M484" s="2">
        <v>60</v>
      </c>
      <c r="N484" s="1"/>
      <c r="O484" s="2">
        <f t="shared" ref="O484:O495" si="28">SUM(D484,G484,J484,M484)</f>
        <v>225</v>
      </c>
      <c r="P484" s="26"/>
    </row>
    <row r="485" spans="1:19" ht="15.75" thickBot="1">
      <c r="A485" s="133"/>
      <c r="B485" s="1" t="s">
        <v>41</v>
      </c>
      <c r="C485" s="1" t="s">
        <v>11</v>
      </c>
      <c r="D485" s="2">
        <v>80</v>
      </c>
      <c r="E485" s="1" t="s">
        <v>33</v>
      </c>
      <c r="F485" s="1" t="s">
        <v>11</v>
      </c>
      <c r="G485" s="2">
        <v>40</v>
      </c>
      <c r="H485" s="1" t="s">
        <v>36</v>
      </c>
      <c r="I485" s="1" t="s">
        <v>11</v>
      </c>
      <c r="J485" s="1">
        <v>40</v>
      </c>
      <c r="K485" s="1" t="s">
        <v>33</v>
      </c>
      <c r="L485" s="1" t="s">
        <v>11</v>
      </c>
      <c r="M485" s="2">
        <v>35</v>
      </c>
      <c r="N485" s="1"/>
      <c r="O485" s="2">
        <f t="shared" si="28"/>
        <v>195</v>
      </c>
      <c r="P485" s="26"/>
    </row>
    <row r="486" spans="1:19" ht="15.75" thickBot="1">
      <c r="A486" s="133"/>
      <c r="B486" s="1"/>
      <c r="C486" s="1"/>
      <c r="D486" s="1"/>
      <c r="E486" s="1" t="s">
        <v>43</v>
      </c>
      <c r="F486" s="1" t="s">
        <v>9</v>
      </c>
      <c r="G486" s="2">
        <v>80</v>
      </c>
      <c r="H486" s="1" t="s">
        <v>36</v>
      </c>
      <c r="I486" s="1" t="s">
        <v>37</v>
      </c>
      <c r="J486" s="1">
        <v>60</v>
      </c>
      <c r="K486" s="1"/>
      <c r="L486" s="1"/>
      <c r="M486" s="1"/>
      <c r="N486" s="1"/>
      <c r="O486" s="2">
        <f t="shared" si="28"/>
        <v>140</v>
      </c>
      <c r="P486" s="26"/>
    </row>
    <row r="487" spans="1:19" ht="15.75" thickBot="1">
      <c r="A487" s="133"/>
      <c r="B487" s="1"/>
      <c r="C487" s="1"/>
      <c r="D487" s="1"/>
      <c r="E487" s="1" t="s">
        <v>33</v>
      </c>
      <c r="F487" s="1" t="s">
        <v>11</v>
      </c>
      <c r="G487" s="1">
        <v>40</v>
      </c>
      <c r="H487" s="1" t="s">
        <v>36</v>
      </c>
      <c r="I487" s="1" t="s">
        <v>34</v>
      </c>
      <c r="J487" s="1">
        <v>45</v>
      </c>
      <c r="K487" s="1"/>
      <c r="L487" s="1"/>
      <c r="M487" s="1"/>
      <c r="N487" s="1"/>
      <c r="O487" s="2">
        <f t="shared" si="28"/>
        <v>85</v>
      </c>
      <c r="P487" s="26"/>
    </row>
    <row r="488" spans="1:19" ht="15.75" thickBot="1">
      <c r="A488" s="133"/>
      <c r="B488" s="1"/>
      <c r="C488" s="1"/>
      <c r="D488" s="1"/>
      <c r="E488" s="1" t="s">
        <v>33</v>
      </c>
      <c r="F488" s="1" t="s">
        <v>10</v>
      </c>
      <c r="G488" s="1">
        <v>40</v>
      </c>
      <c r="H488" s="1"/>
      <c r="I488" s="1"/>
      <c r="J488" s="1"/>
      <c r="K488" s="1"/>
      <c r="L488" s="1"/>
      <c r="M488" s="1"/>
      <c r="N488" s="1"/>
      <c r="O488" s="2">
        <f t="shared" si="28"/>
        <v>40</v>
      </c>
      <c r="P488" s="26"/>
    </row>
    <row r="489" spans="1:19" ht="15.75" thickBot="1">
      <c r="A489" s="133"/>
      <c r="B489" s="1"/>
      <c r="C489" s="1"/>
      <c r="D489" s="1"/>
      <c r="E489" s="1" t="s">
        <v>33</v>
      </c>
      <c r="F489" s="1" t="s">
        <v>10</v>
      </c>
      <c r="G489" s="1">
        <v>45</v>
      </c>
      <c r="H489" s="1"/>
      <c r="I489" s="1"/>
      <c r="J489" s="1"/>
      <c r="K489" s="1"/>
      <c r="L489" s="1"/>
      <c r="M489" s="1"/>
      <c r="N489" s="1"/>
      <c r="O489" s="2">
        <f t="shared" si="28"/>
        <v>45</v>
      </c>
      <c r="P489" s="26"/>
    </row>
    <row r="490" spans="1:19" ht="15.75" thickBot="1">
      <c r="A490" s="133"/>
      <c r="B490" s="1"/>
      <c r="C490" s="1"/>
      <c r="D490" s="1"/>
      <c r="E490" s="1" t="s">
        <v>33</v>
      </c>
      <c r="F490" s="1" t="s">
        <v>9</v>
      </c>
      <c r="G490" s="1">
        <v>45</v>
      </c>
      <c r="H490" s="1"/>
      <c r="I490" s="1"/>
      <c r="J490" s="1"/>
      <c r="K490" s="1"/>
      <c r="L490" s="1"/>
      <c r="M490" s="1"/>
      <c r="N490" s="1"/>
      <c r="O490" s="2">
        <f t="shared" si="28"/>
        <v>45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125</v>
      </c>
      <c r="E496" s="3" t="s">
        <v>8</v>
      </c>
      <c r="F496" s="3" t="s">
        <v>12</v>
      </c>
      <c r="G496" s="2">
        <f>SUM(G484:G495)</f>
        <v>330</v>
      </c>
      <c r="H496" s="3" t="s">
        <v>8</v>
      </c>
      <c r="I496" s="3" t="s">
        <v>12</v>
      </c>
      <c r="J496" s="2">
        <f>SUM(J484:J495)</f>
        <v>225</v>
      </c>
      <c r="K496" s="3" t="s">
        <v>8</v>
      </c>
      <c r="L496" s="3" t="s">
        <v>12</v>
      </c>
      <c r="M496" s="2">
        <f>SUM(M484:M495)</f>
        <v>95</v>
      </c>
      <c r="N496" s="3" t="s">
        <v>8</v>
      </c>
      <c r="O496" s="2">
        <f>SUM(O484:O495)</f>
        <v>775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62.5</v>
      </c>
      <c r="E497" s="9" t="s">
        <v>13</v>
      </c>
      <c r="F497" s="9" t="s">
        <v>12</v>
      </c>
      <c r="G497" s="10">
        <f>G496/2</f>
        <v>165</v>
      </c>
      <c r="H497" s="9" t="s">
        <v>13</v>
      </c>
      <c r="I497" s="9" t="s">
        <v>12</v>
      </c>
      <c r="J497" s="10">
        <f>J496/2</f>
        <v>112.5</v>
      </c>
      <c r="K497" s="9" t="s">
        <v>13</v>
      </c>
      <c r="L497" s="9" t="s">
        <v>12</v>
      </c>
      <c r="M497" s="10">
        <f>M496/2</f>
        <v>47.5</v>
      </c>
      <c r="N497" s="9" t="s">
        <v>13</v>
      </c>
      <c r="O497" s="10">
        <f>O496/2</f>
        <v>387.5</v>
      </c>
      <c r="P497" s="30">
        <f>SUM(D485,G484,G485,G487,J485,M485)</f>
        <v>275</v>
      </c>
      <c r="Q497" s="17">
        <f>SUM(G486,G490,J484,J486,M484)</f>
        <v>325</v>
      </c>
      <c r="R497" s="17">
        <f>SUM(D484,G488,G489,J487,)</f>
        <v>175</v>
      </c>
      <c r="S497" s="17"/>
      <c r="T497">
        <f>SUM(P497,Q497,R497)</f>
        <v>775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 t="s">
        <v>33</v>
      </c>
      <c r="C501" s="1" t="s">
        <v>11</v>
      </c>
      <c r="D501" s="2">
        <v>35</v>
      </c>
      <c r="E501" s="1" t="s">
        <v>33</v>
      </c>
      <c r="F501" s="1" t="s">
        <v>11</v>
      </c>
      <c r="G501" s="2">
        <v>40</v>
      </c>
      <c r="H501" s="1" t="s">
        <v>36</v>
      </c>
      <c r="I501" s="1" t="s">
        <v>38</v>
      </c>
      <c r="J501" s="2">
        <v>40</v>
      </c>
      <c r="K501" s="1" t="s">
        <v>33</v>
      </c>
      <c r="L501" s="1" t="s">
        <v>14</v>
      </c>
      <c r="M501" s="2">
        <v>40</v>
      </c>
      <c r="N501" s="1"/>
      <c r="O501" s="2">
        <f t="shared" ref="O501:O512" si="29">SUM(D501,G501,J501,M501)</f>
        <v>155</v>
      </c>
      <c r="P501" s="26"/>
    </row>
    <row r="502" spans="1:20" ht="15.75" thickBot="1">
      <c r="A502" s="133"/>
      <c r="B502" s="1" t="s">
        <v>55</v>
      </c>
      <c r="C502" s="1" t="s">
        <v>11</v>
      </c>
      <c r="D502" s="2">
        <v>40</v>
      </c>
      <c r="E502" s="1" t="s">
        <v>33</v>
      </c>
      <c r="F502" s="1" t="s">
        <v>9</v>
      </c>
      <c r="G502" s="2">
        <v>45</v>
      </c>
      <c r="H502" s="1" t="s">
        <v>36</v>
      </c>
      <c r="I502" s="1" t="s">
        <v>38</v>
      </c>
      <c r="J502" s="1">
        <v>40</v>
      </c>
      <c r="K502" s="1" t="s">
        <v>33</v>
      </c>
      <c r="L502" s="1" t="s">
        <v>11</v>
      </c>
      <c r="M502" s="2">
        <v>40</v>
      </c>
      <c r="N502" s="1"/>
      <c r="O502" s="2">
        <f t="shared" si="29"/>
        <v>165</v>
      </c>
      <c r="P502" s="26"/>
    </row>
    <row r="503" spans="1:20" ht="15.75" thickBot="1">
      <c r="A503" s="133"/>
      <c r="B503" s="1" t="s">
        <v>33</v>
      </c>
      <c r="C503" s="1" t="s">
        <v>9</v>
      </c>
      <c r="D503" s="1">
        <v>45</v>
      </c>
      <c r="E503" s="1" t="s">
        <v>43</v>
      </c>
      <c r="F503" s="1" t="s">
        <v>9</v>
      </c>
      <c r="G503" s="2">
        <v>80</v>
      </c>
      <c r="H503" s="1" t="s">
        <v>36</v>
      </c>
      <c r="I503" s="1" t="s">
        <v>38</v>
      </c>
      <c r="J503" s="1">
        <v>35</v>
      </c>
      <c r="K503" s="1" t="s">
        <v>55</v>
      </c>
      <c r="L503" s="1" t="s">
        <v>11</v>
      </c>
      <c r="M503" s="1">
        <v>40</v>
      </c>
      <c r="N503" s="1"/>
      <c r="O503" s="2">
        <f t="shared" si="29"/>
        <v>200</v>
      </c>
      <c r="P503" s="26"/>
    </row>
    <row r="504" spans="1:20" ht="15.75" thickBot="1">
      <c r="A504" s="133"/>
      <c r="B504" s="1" t="s">
        <v>33</v>
      </c>
      <c r="C504" s="1" t="s">
        <v>10</v>
      </c>
      <c r="D504" s="1">
        <v>35</v>
      </c>
      <c r="E504" s="1" t="s">
        <v>315</v>
      </c>
      <c r="F504" s="1" t="s">
        <v>9</v>
      </c>
      <c r="G504" s="1">
        <v>60</v>
      </c>
      <c r="H504" s="1" t="s">
        <v>36</v>
      </c>
      <c r="I504" s="1" t="s">
        <v>34</v>
      </c>
      <c r="J504" s="1">
        <v>45</v>
      </c>
      <c r="K504" s="1" t="s">
        <v>43</v>
      </c>
      <c r="L504" s="1" t="s">
        <v>9</v>
      </c>
      <c r="M504" s="1">
        <v>80</v>
      </c>
      <c r="N504" s="1"/>
      <c r="O504" s="2">
        <f t="shared" si="29"/>
        <v>220</v>
      </c>
      <c r="P504" s="26"/>
    </row>
    <row r="505" spans="1:20" ht="15.75" thickBot="1">
      <c r="A505" s="133"/>
      <c r="B505" s="1"/>
      <c r="C505" s="1"/>
      <c r="D505" s="1"/>
      <c r="E505" s="1" t="s">
        <v>33</v>
      </c>
      <c r="F505" s="1" t="s">
        <v>9</v>
      </c>
      <c r="G505" s="1">
        <v>45</v>
      </c>
      <c r="H505" s="1" t="s">
        <v>36</v>
      </c>
      <c r="I505" s="1" t="s">
        <v>38</v>
      </c>
      <c r="J505" s="1">
        <v>40</v>
      </c>
      <c r="K505" s="1" t="s">
        <v>43</v>
      </c>
      <c r="L505" s="1" t="s">
        <v>10</v>
      </c>
      <c r="M505" s="1">
        <v>80</v>
      </c>
      <c r="N505" s="1"/>
      <c r="O505" s="2">
        <f t="shared" si="29"/>
        <v>165</v>
      </c>
      <c r="P505" s="26"/>
    </row>
    <row r="506" spans="1:20" ht="15.75" thickBot="1">
      <c r="A506" s="133"/>
      <c r="B506" s="1"/>
      <c r="C506" s="1"/>
      <c r="D506" s="1"/>
      <c r="E506" s="1" t="s">
        <v>33</v>
      </c>
      <c r="F506" s="1" t="s">
        <v>9</v>
      </c>
      <c r="G506" s="1">
        <v>45</v>
      </c>
      <c r="H506" s="1"/>
      <c r="I506" s="1"/>
      <c r="J506" s="1"/>
      <c r="K506" s="1" t="s">
        <v>332</v>
      </c>
      <c r="L506" s="1" t="s">
        <v>11</v>
      </c>
      <c r="M506" s="1">
        <v>240</v>
      </c>
      <c r="N506" s="1"/>
      <c r="O506" s="2">
        <f t="shared" si="29"/>
        <v>285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 t="s">
        <v>33</v>
      </c>
      <c r="L507" s="1" t="s">
        <v>9</v>
      </c>
      <c r="M507" s="1">
        <v>45</v>
      </c>
      <c r="N507" s="1"/>
      <c r="O507" s="2">
        <f t="shared" si="29"/>
        <v>45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155</v>
      </c>
      <c r="E513" s="3" t="s">
        <v>8</v>
      </c>
      <c r="F513" s="3" t="s">
        <v>12</v>
      </c>
      <c r="G513" s="2">
        <f>SUM(G501:G512)</f>
        <v>315</v>
      </c>
      <c r="H513" s="3" t="s">
        <v>8</v>
      </c>
      <c r="I513" s="3" t="s">
        <v>12</v>
      </c>
      <c r="J513" s="2">
        <f>SUM(J501:J512)</f>
        <v>200</v>
      </c>
      <c r="K513" s="3" t="s">
        <v>8</v>
      </c>
      <c r="L513" s="3" t="s">
        <v>12</v>
      </c>
      <c r="M513" s="2">
        <f>SUM(M501:M512)</f>
        <v>565</v>
      </c>
      <c r="N513" s="3" t="s">
        <v>8</v>
      </c>
      <c r="O513" s="2">
        <f>SUM(O501:O512)</f>
        <v>1235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77.5</v>
      </c>
      <c r="E514" s="9" t="s">
        <v>13</v>
      </c>
      <c r="F514" s="9" t="s">
        <v>12</v>
      </c>
      <c r="G514" s="10">
        <f>G513/2</f>
        <v>157.5</v>
      </c>
      <c r="H514" s="9" t="s">
        <v>13</v>
      </c>
      <c r="I514" s="9" t="s">
        <v>12</v>
      </c>
      <c r="J514" s="10">
        <f>J513/2</f>
        <v>100</v>
      </c>
      <c r="K514" s="9" t="s">
        <v>13</v>
      </c>
      <c r="L514" s="9" t="s">
        <v>12</v>
      </c>
      <c r="M514" s="10">
        <f>M513/2</f>
        <v>282.5</v>
      </c>
      <c r="N514" s="9" t="s">
        <v>13</v>
      </c>
      <c r="O514" s="10">
        <f>O513/2</f>
        <v>617.5</v>
      </c>
      <c r="P514" s="30">
        <f>SUM(D501,D502,G501,J501,J502,J503,J505,M502,M503,M506)</f>
        <v>590</v>
      </c>
      <c r="Q514" s="17">
        <f>SUM(D503,G502,G503,G504,G505,G506,M504,M507)</f>
        <v>445</v>
      </c>
      <c r="R514" s="17">
        <f>SUM(D504,J504,M505)</f>
        <v>160</v>
      </c>
      <c r="S514" s="17">
        <f>SUM(M501)</f>
        <v>40</v>
      </c>
      <c r="T514">
        <f>SUM(P514,Q514,R514,S514)</f>
        <v>1235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 t="s">
        <v>33</v>
      </c>
      <c r="C518" s="1" t="s">
        <v>10</v>
      </c>
      <c r="D518" s="2">
        <v>45</v>
      </c>
      <c r="E518" s="1"/>
      <c r="F518" s="1"/>
      <c r="G518" s="2"/>
      <c r="H518" s="1" t="s">
        <v>36</v>
      </c>
      <c r="I518" s="1" t="s">
        <v>37</v>
      </c>
      <c r="J518" s="2">
        <v>45</v>
      </c>
      <c r="K518" s="1" t="s">
        <v>35</v>
      </c>
      <c r="L518" s="1" t="s">
        <v>11</v>
      </c>
      <c r="M518" s="2">
        <v>80</v>
      </c>
      <c r="N518" s="1"/>
      <c r="O518" s="2">
        <f t="shared" ref="O518:O529" si="30">SUM(D518,G518,J518,M518)</f>
        <v>170</v>
      </c>
      <c r="P518" s="26"/>
    </row>
    <row r="519" spans="1:20" ht="15.75" thickBot="1">
      <c r="A519" s="133"/>
      <c r="B519" s="1" t="s">
        <v>33</v>
      </c>
      <c r="C519" s="1" t="s">
        <v>9</v>
      </c>
      <c r="D519" s="2">
        <v>45</v>
      </c>
      <c r="E519" s="1"/>
      <c r="F519" s="1"/>
      <c r="G519" s="2"/>
      <c r="H519" s="1" t="s">
        <v>36</v>
      </c>
      <c r="I519" s="1" t="s">
        <v>38</v>
      </c>
      <c r="J519" s="1">
        <v>40</v>
      </c>
      <c r="K519" s="1" t="s">
        <v>36</v>
      </c>
      <c r="L519" s="1" t="s">
        <v>38</v>
      </c>
      <c r="M519" s="2">
        <v>40</v>
      </c>
      <c r="N519" s="1"/>
      <c r="O519" s="2">
        <f t="shared" si="30"/>
        <v>125</v>
      </c>
      <c r="P519" s="26"/>
    </row>
    <row r="520" spans="1:20" ht="15.75" thickBot="1">
      <c r="A520" s="133"/>
      <c r="B520" s="1" t="s">
        <v>33</v>
      </c>
      <c r="C520" s="1" t="s">
        <v>11</v>
      </c>
      <c r="D520" s="1">
        <v>40</v>
      </c>
      <c r="E520" s="1"/>
      <c r="F520" s="1"/>
      <c r="G520" s="2"/>
      <c r="H520" s="1" t="s">
        <v>36</v>
      </c>
      <c r="I520" s="1" t="s">
        <v>37</v>
      </c>
      <c r="J520" s="1">
        <v>45</v>
      </c>
      <c r="K520" s="1" t="s">
        <v>333</v>
      </c>
      <c r="L520" s="1" t="s">
        <v>10</v>
      </c>
      <c r="M520" s="1">
        <v>80</v>
      </c>
      <c r="N520" s="1"/>
      <c r="O520" s="2">
        <f t="shared" si="30"/>
        <v>165</v>
      </c>
      <c r="P520" s="26"/>
    </row>
    <row r="521" spans="1:20" ht="15.75" thickBot="1">
      <c r="A521" s="133"/>
      <c r="B521" s="1" t="s">
        <v>33</v>
      </c>
      <c r="C521" s="1" t="s">
        <v>9</v>
      </c>
      <c r="D521" s="1">
        <v>35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11</v>
      </c>
      <c r="M521" s="1">
        <v>35</v>
      </c>
      <c r="N521" s="1"/>
      <c r="O521" s="2">
        <f t="shared" si="30"/>
        <v>115</v>
      </c>
      <c r="P521" s="26"/>
    </row>
    <row r="522" spans="1:20" ht="15.75" thickBot="1">
      <c r="A522" s="133"/>
      <c r="B522" s="1" t="s">
        <v>33</v>
      </c>
      <c r="C522" s="1" t="s">
        <v>9</v>
      </c>
      <c r="D522" s="1">
        <v>45</v>
      </c>
      <c r="E522" s="1"/>
      <c r="F522" s="1"/>
      <c r="G522" s="1"/>
      <c r="H522" s="1" t="s">
        <v>36</v>
      </c>
      <c r="I522" s="1" t="s">
        <v>38</v>
      </c>
      <c r="J522" s="1">
        <v>40</v>
      </c>
      <c r="K522" s="1" t="s">
        <v>36</v>
      </c>
      <c r="L522" s="1" t="s">
        <v>10</v>
      </c>
      <c r="M522" s="1">
        <v>40</v>
      </c>
      <c r="N522" s="1"/>
      <c r="O522" s="2">
        <f t="shared" si="30"/>
        <v>125</v>
      </c>
      <c r="P522" s="26"/>
    </row>
    <row r="523" spans="1:20" ht="15.75" thickBot="1">
      <c r="A523" s="133"/>
      <c r="B523" s="1" t="s">
        <v>33</v>
      </c>
      <c r="C523" s="1" t="s">
        <v>9</v>
      </c>
      <c r="D523" s="1">
        <v>45</v>
      </c>
      <c r="E523" s="1"/>
      <c r="F523" s="1"/>
      <c r="G523" s="1"/>
      <c r="H523" s="1" t="s">
        <v>36</v>
      </c>
      <c r="I523" s="1" t="s">
        <v>37</v>
      </c>
      <c r="J523" s="1">
        <v>45</v>
      </c>
      <c r="K523" s="1" t="s">
        <v>43</v>
      </c>
      <c r="L523" s="1" t="s">
        <v>11</v>
      </c>
      <c r="M523" s="1">
        <v>80</v>
      </c>
      <c r="N523" s="1"/>
      <c r="O523" s="2">
        <f t="shared" si="30"/>
        <v>170</v>
      </c>
      <c r="P523" s="26"/>
    </row>
    <row r="524" spans="1:20" ht="15.75" thickBot="1">
      <c r="A524" s="133"/>
      <c r="B524" s="1" t="s">
        <v>43</v>
      </c>
      <c r="C524" s="1" t="s">
        <v>9</v>
      </c>
      <c r="D524" s="1">
        <v>80</v>
      </c>
      <c r="E524" s="1"/>
      <c r="F524" s="1"/>
      <c r="G524" s="1"/>
      <c r="H524" s="1" t="s">
        <v>36</v>
      </c>
      <c r="I524" s="1" t="s">
        <v>37</v>
      </c>
      <c r="J524" s="1">
        <v>45</v>
      </c>
      <c r="K524" s="1"/>
      <c r="L524" s="1"/>
      <c r="M524" s="1"/>
      <c r="N524" s="1"/>
      <c r="O524" s="2">
        <f t="shared" si="30"/>
        <v>125</v>
      </c>
      <c r="P524" s="26"/>
    </row>
    <row r="525" spans="1:20" ht="15.75" thickBot="1">
      <c r="A525" s="133"/>
      <c r="B525" s="1" t="s">
        <v>43</v>
      </c>
      <c r="C525" s="1" t="s">
        <v>11</v>
      </c>
      <c r="D525" s="1">
        <v>80</v>
      </c>
      <c r="E525" s="1"/>
      <c r="F525" s="1"/>
      <c r="G525" s="1"/>
      <c r="H525" s="1" t="s">
        <v>36</v>
      </c>
      <c r="I525" s="1" t="s">
        <v>34</v>
      </c>
      <c r="J525" s="1">
        <v>45</v>
      </c>
      <c r="K525" s="1"/>
      <c r="L525" s="1"/>
      <c r="M525" s="1"/>
      <c r="N525" s="1"/>
      <c r="O525" s="2">
        <f t="shared" si="30"/>
        <v>125</v>
      </c>
      <c r="P525" s="26"/>
    </row>
    <row r="526" spans="1:20" ht="15.75" thickBot="1">
      <c r="A526" s="133"/>
      <c r="B526" s="1" t="s">
        <v>55</v>
      </c>
      <c r="C526" s="1" t="s">
        <v>11</v>
      </c>
      <c r="D526" s="1">
        <v>40</v>
      </c>
      <c r="E526" s="1"/>
      <c r="F526" s="1"/>
      <c r="G526" s="1"/>
      <c r="H526" s="1" t="s">
        <v>36</v>
      </c>
      <c r="I526" s="1" t="s">
        <v>38</v>
      </c>
      <c r="J526" s="1">
        <v>40</v>
      </c>
      <c r="K526" s="1"/>
      <c r="L526" s="1"/>
      <c r="M526" s="1"/>
      <c r="N526" s="1"/>
      <c r="O526" s="2">
        <f t="shared" si="30"/>
        <v>80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 t="s">
        <v>36</v>
      </c>
      <c r="I527" s="1" t="s">
        <v>37</v>
      </c>
      <c r="J527" s="1">
        <v>45</v>
      </c>
      <c r="K527" s="1"/>
      <c r="L527" s="1"/>
      <c r="M527" s="1"/>
      <c r="N527" s="1"/>
      <c r="O527" s="2">
        <f t="shared" si="30"/>
        <v>45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 t="s">
        <v>36</v>
      </c>
      <c r="I528" s="1" t="s">
        <v>37</v>
      </c>
      <c r="J528" s="1">
        <v>45</v>
      </c>
      <c r="K528" s="1"/>
      <c r="L528" s="1"/>
      <c r="M528" s="1"/>
      <c r="N528" s="1"/>
      <c r="O528" s="2">
        <f t="shared" si="30"/>
        <v>45</v>
      </c>
      <c r="P528" s="26"/>
    </row>
    <row r="529" spans="1:19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33"/>
      <c r="B530" s="3" t="s">
        <v>8</v>
      </c>
      <c r="C530" s="3" t="s">
        <v>12</v>
      </c>
      <c r="D530" s="2">
        <f>SUM(D518:D529)</f>
        <v>455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480</v>
      </c>
      <c r="K530" s="3" t="s">
        <v>8</v>
      </c>
      <c r="L530" s="3" t="s">
        <v>12</v>
      </c>
      <c r="M530" s="2">
        <f>SUM(M518:M529)</f>
        <v>355</v>
      </c>
      <c r="N530" s="3" t="s">
        <v>8</v>
      </c>
      <c r="O530" s="2">
        <f>SUM(O518:O529)</f>
        <v>1290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19">
      <c r="A531" s="133"/>
      <c r="B531" s="9" t="s">
        <v>13</v>
      </c>
      <c r="C531" s="9" t="s">
        <v>12</v>
      </c>
      <c r="D531" s="10">
        <f>D530/2</f>
        <v>227.5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240</v>
      </c>
      <c r="K531" s="9" t="s">
        <v>13</v>
      </c>
      <c r="L531" s="9" t="s">
        <v>12</v>
      </c>
      <c r="M531" s="10">
        <f>M530/2</f>
        <v>177.5</v>
      </c>
      <c r="N531" s="9" t="s">
        <v>13</v>
      </c>
      <c r="O531" s="10">
        <f>O530/2</f>
        <v>645</v>
      </c>
      <c r="P531" s="30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19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19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2165</v>
      </c>
      <c r="E535" s="6" t="s">
        <v>8</v>
      </c>
      <c r="F535" s="6" t="s">
        <v>12</v>
      </c>
      <c r="G535" s="27">
        <f>SUM(G15,G32,G49,G66,G83,G100,G117,G134,G153,G170,G187,G204,G224,G241,G258)</f>
        <v>2360</v>
      </c>
      <c r="H535" s="6" t="s">
        <v>8</v>
      </c>
      <c r="I535" s="6" t="s">
        <v>12</v>
      </c>
      <c r="J535" s="27">
        <f>SUM(J15,J32,J49,J66,J83,J100,J117,J134,J153,J170,J187,J204,J224,J241,J258)</f>
        <v>2025</v>
      </c>
      <c r="K535" s="6" t="s">
        <v>8</v>
      </c>
      <c r="L535" s="6" t="s">
        <v>12</v>
      </c>
      <c r="M535" s="27">
        <f>SUM(M15,M32,M49,M66,M83,M100,M117,M134,M153,M170,M187,M204,M224,M241,M258)</f>
        <v>3540</v>
      </c>
      <c r="N535" s="6" t="s">
        <v>8</v>
      </c>
      <c r="O535" s="7">
        <f>SUM(D535,G535,J535,M535)</f>
        <v>10090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19" ht="16.5" thickTop="1" thickBot="1">
      <c r="A536" s="151"/>
      <c r="B536" s="6" t="s">
        <v>13</v>
      </c>
      <c r="C536" s="6" t="s">
        <v>12</v>
      </c>
      <c r="D536" s="7">
        <f>D535/2</f>
        <v>1082.5</v>
      </c>
      <c r="E536" s="6" t="s">
        <v>13</v>
      </c>
      <c r="F536" s="6" t="s">
        <v>12</v>
      </c>
      <c r="G536" s="7">
        <f>G535/2</f>
        <v>1180</v>
      </c>
      <c r="H536" s="6" t="s">
        <v>13</v>
      </c>
      <c r="I536" s="6" t="s">
        <v>12</v>
      </c>
      <c r="J536" s="7">
        <f>J535/2</f>
        <v>1012.5</v>
      </c>
      <c r="K536" s="6" t="s">
        <v>13</v>
      </c>
      <c r="L536" s="6" t="s">
        <v>12</v>
      </c>
      <c r="M536" s="7">
        <f>M535/2</f>
        <v>1770</v>
      </c>
      <c r="N536" s="6" t="s">
        <v>13</v>
      </c>
      <c r="O536" s="7">
        <f>SUM(D536,G536,J536,M536,)</f>
        <v>5045</v>
      </c>
      <c r="P536" s="30">
        <f>SUM(P16,P33,P50,P67,P84,P101,P118,P135,P154,P171,P188,P205,P225,P242,P259)</f>
        <v>3855</v>
      </c>
      <c r="Q536" s="17">
        <f>SUM(Q16,Q33,Q50,Q67,Q84,Q101,Q118,Q135,Q154,Q171,Q188,Q205,Q225,Q242,Q259)</f>
        <v>3635</v>
      </c>
      <c r="R536" s="17">
        <f>SUM(R16,R33,R50,R67,R84,R101,R118,R135,R154,R171,R188,R205,R225,R242,R259)</f>
        <v>2245</v>
      </c>
      <c r="S536" s="17">
        <f>SUM(S16,S33,S50,S67,S84,S101,S118,S135,S154,S171,S188,S205,S225,S242,S259)</f>
        <v>335</v>
      </c>
    </row>
    <row r="537" spans="1:19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19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2490</v>
      </c>
      <c r="E538" s="6" t="s">
        <v>8</v>
      </c>
      <c r="F538" s="6" t="s">
        <v>12</v>
      </c>
      <c r="G538" s="27">
        <f>SUM(G275,G292,G309,G326,G343,G360,G377,G394,G411,G428,G445,G462,G479,G496,G513,G530)</f>
        <v>2810</v>
      </c>
      <c r="H538" s="6" t="s">
        <v>8</v>
      </c>
      <c r="I538" s="6" t="s">
        <v>12</v>
      </c>
      <c r="J538" s="27">
        <f>SUM(J275,J292,J309,J326,J343,J360,J377,J394,J411,J428,J445,J462,J479,J496,J513,J530)</f>
        <v>3019</v>
      </c>
      <c r="K538" s="6" t="s">
        <v>8</v>
      </c>
      <c r="L538" s="6" t="s">
        <v>12</v>
      </c>
      <c r="M538" s="27">
        <f>SUM(M275,M292,M309,M326,M343,M360,M377,M394,M411,M428,M445,M462,M479,M496,M513,M530)</f>
        <v>3295</v>
      </c>
      <c r="N538" s="6" t="s">
        <v>8</v>
      </c>
      <c r="O538" s="7">
        <f>SUM(D538,G538,J538,M538)</f>
        <v>11614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19" ht="16.5" thickTop="1" thickBot="1">
      <c r="A539" s="151"/>
      <c r="B539" s="6" t="s">
        <v>13</v>
      </c>
      <c r="C539" s="6" t="s">
        <v>12</v>
      </c>
      <c r="D539" s="7">
        <f>D538/2</f>
        <v>1245</v>
      </c>
      <c r="E539" s="6" t="s">
        <v>13</v>
      </c>
      <c r="F539" s="6" t="s">
        <v>12</v>
      </c>
      <c r="G539" s="7">
        <f>G538/2</f>
        <v>1405</v>
      </c>
      <c r="H539" s="6" t="s">
        <v>13</v>
      </c>
      <c r="I539" s="6" t="s">
        <v>12</v>
      </c>
      <c r="J539" s="7">
        <f>J538/2</f>
        <v>1509.5</v>
      </c>
      <c r="K539" s="6" t="s">
        <v>13</v>
      </c>
      <c r="L539" s="6" t="s">
        <v>12</v>
      </c>
      <c r="M539" s="7">
        <f>M538/2</f>
        <v>1647.5</v>
      </c>
      <c r="N539" s="6" t="s">
        <v>13</v>
      </c>
      <c r="O539" s="7">
        <f>SUM(D539,G539,J539,M539,)</f>
        <v>5807</v>
      </c>
      <c r="P539" s="30">
        <f>SUM(P276,P293,P310,P327,P344,P361,P378,P395,P412,P429,P446,P463,P480,P497,P514,P531)</f>
        <v>3025</v>
      </c>
      <c r="Q539" s="17">
        <f>SUM(Q276,Q293,Q310,Q327,Q344,Q361,Q378,Q395,Q412,Q429,Q446,Q463,Q480,Q497,Q514,Q531)</f>
        <v>4320</v>
      </c>
      <c r="R539" s="17">
        <f>SUM(R276,R293,R310,R327,R344,R361,R378,R395,R412,R429,R446,R463,R480,R497,R514,R531)</f>
        <v>2774</v>
      </c>
      <c r="S539" s="17">
        <f>SUM(S276,S293,S310,S327,S344,S361,S378,S395,S412,S429,S446,S463,S480,S497,S514,S531)</f>
        <v>205</v>
      </c>
    </row>
    <row r="540" spans="1:19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19" ht="15.75" thickBot="1">
      <c r="A541" s="151"/>
      <c r="B541" s="6" t="s">
        <v>8</v>
      </c>
      <c r="C541" s="6" t="s">
        <v>12</v>
      </c>
      <c r="D541" s="27">
        <f>SUM(D535,D538)</f>
        <v>4655</v>
      </c>
      <c r="E541" s="6" t="s">
        <v>8</v>
      </c>
      <c r="F541" s="6" t="s">
        <v>12</v>
      </c>
      <c r="G541" s="27">
        <f>SUM(G535,G538)</f>
        <v>5170</v>
      </c>
      <c r="H541" s="6" t="s">
        <v>8</v>
      </c>
      <c r="I541" s="6" t="s">
        <v>12</v>
      </c>
      <c r="J541" s="27">
        <f>SUM(J535,J538)</f>
        <v>5044</v>
      </c>
      <c r="K541" s="6" t="s">
        <v>8</v>
      </c>
      <c r="L541" s="6" t="s">
        <v>12</v>
      </c>
      <c r="M541" s="27">
        <f>SUM(M535,M538)</f>
        <v>6835</v>
      </c>
      <c r="N541" s="6" t="s">
        <v>8</v>
      </c>
      <c r="O541" s="7">
        <f>SUM(O535,O538)</f>
        <v>21704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19" ht="16.5" thickTop="1" thickBot="1">
      <c r="A542" s="151"/>
      <c r="B542" s="6" t="s">
        <v>13</v>
      </c>
      <c r="C542" s="6" t="s">
        <v>12</v>
      </c>
      <c r="D542" s="7">
        <f>D541/2</f>
        <v>2327.5</v>
      </c>
      <c r="E542" s="6" t="s">
        <v>13</v>
      </c>
      <c r="F542" s="6" t="s">
        <v>12</v>
      </c>
      <c r="G542" s="7">
        <f>G541/2</f>
        <v>2585</v>
      </c>
      <c r="H542" s="6" t="s">
        <v>13</v>
      </c>
      <c r="I542" s="6" t="s">
        <v>12</v>
      </c>
      <c r="J542" s="7">
        <f>J541/2</f>
        <v>2522</v>
      </c>
      <c r="K542" s="6" t="s">
        <v>13</v>
      </c>
      <c r="L542" s="6" t="s">
        <v>12</v>
      </c>
      <c r="M542" s="7">
        <f>M541/2</f>
        <v>3417.5</v>
      </c>
      <c r="N542" s="6" t="s">
        <v>13</v>
      </c>
      <c r="O542" s="7">
        <f>SUM(O536,O539)</f>
        <v>10852</v>
      </c>
      <c r="P542" s="30">
        <f>SUM(P536,P539)</f>
        <v>6880</v>
      </c>
      <c r="Q542" s="17">
        <f>SUM(Q536,Q539)</f>
        <v>7955</v>
      </c>
      <c r="R542" s="17">
        <f>SUM(R536,R539)</f>
        <v>5019</v>
      </c>
      <c r="S542" s="17">
        <f>SUM(S536,S539)</f>
        <v>540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5A0B-E18C-42E9-B629-6E8E9CC1218C}">
  <dimension ref="A1:T543"/>
  <sheetViews>
    <sheetView topLeftCell="A449" zoomScale="80" zoomScaleNormal="80" workbookViewId="0">
      <selection activeCell="L536" sqref="L536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33">
        <v>1</v>
      </c>
      <c r="B1" s="134" t="s">
        <v>1</v>
      </c>
      <c r="C1" s="135"/>
      <c r="D1" s="136"/>
      <c r="E1" s="137" t="s">
        <v>2</v>
      </c>
      <c r="F1" s="138"/>
      <c r="G1" s="139"/>
      <c r="H1" s="140" t="s">
        <v>3</v>
      </c>
      <c r="I1" s="141"/>
      <c r="J1" s="142"/>
      <c r="K1" s="143" t="s">
        <v>4</v>
      </c>
      <c r="L1" s="144"/>
      <c r="M1" s="145"/>
      <c r="N1" s="146" t="s">
        <v>8</v>
      </c>
      <c r="O1" s="147"/>
      <c r="P1" s="26"/>
    </row>
    <row r="2" spans="1:20" ht="15.75" thickBot="1">
      <c r="A2" s="13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48"/>
      <c r="O2" s="149"/>
      <c r="P2" s="26"/>
    </row>
    <row r="3" spans="1:20" ht="15.75" thickBot="1">
      <c r="A3" s="133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33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33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3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3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3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3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3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3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3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3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33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28">
        <f>SUM(O3:O14)</f>
        <v>0</v>
      </c>
      <c r="P15" s="31" t="s">
        <v>11</v>
      </c>
      <c r="Q15" s="32" t="s">
        <v>9</v>
      </c>
      <c r="R15" s="32" t="s">
        <v>10</v>
      </c>
      <c r="S15" s="32" t="s">
        <v>14</v>
      </c>
    </row>
    <row r="16" spans="1:20" ht="15.75" customHeight="1">
      <c r="A16" s="133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29">
        <f>O15/2</f>
        <v>0</v>
      </c>
      <c r="P16" s="30">
        <f>SUM(G4,M4,M6,)</f>
        <v>0</v>
      </c>
      <c r="Q16" s="17">
        <f>SUM(D3,D5,M3,M7,M9)</f>
        <v>0</v>
      </c>
      <c r="R16" s="17">
        <f>SUM(D4,G3,M5,M8)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33">
        <v>2</v>
      </c>
      <c r="B18" s="134" t="s">
        <v>1</v>
      </c>
      <c r="C18" s="135"/>
      <c r="D18" s="136"/>
      <c r="E18" s="137" t="s">
        <v>2</v>
      </c>
      <c r="F18" s="138"/>
      <c r="G18" s="139"/>
      <c r="H18" s="140" t="s">
        <v>3</v>
      </c>
      <c r="I18" s="141"/>
      <c r="J18" s="142"/>
      <c r="K18" s="143" t="s">
        <v>4</v>
      </c>
      <c r="L18" s="144"/>
      <c r="M18" s="145"/>
      <c r="N18" s="146" t="s">
        <v>8</v>
      </c>
      <c r="O18" s="147"/>
      <c r="P18" s="26"/>
    </row>
    <row r="19" spans="1:19" ht="15.75" thickBot="1">
      <c r="A19" s="133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48"/>
      <c r="O19" s="149"/>
      <c r="P19" s="26"/>
    </row>
    <row r="20" spans="1:19" ht="15.75" thickBot="1">
      <c r="A20" s="133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33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33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3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3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3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3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3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3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3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3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3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33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1" t="s">
        <v>11</v>
      </c>
      <c r="Q32" s="32" t="s">
        <v>9</v>
      </c>
      <c r="R32" s="32" t="s">
        <v>10</v>
      </c>
      <c r="S32" s="32" t="s">
        <v>14</v>
      </c>
    </row>
    <row r="33" spans="1:20" ht="14.25" customHeight="1">
      <c r="A33" s="133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0">
        <f>SUM(D22,J26)</f>
        <v>0</v>
      </c>
      <c r="Q33" s="17">
        <f>SUM(D20,D21,D24,)</f>
        <v>0</v>
      </c>
      <c r="R33" s="17">
        <f>SUM(J20,J21,J22,J23,J25,)</f>
        <v>0</v>
      </c>
      <c r="S33" s="17">
        <f>SUM(D23,J24,J27)</f>
        <v>0</v>
      </c>
      <c r="T33">
        <f>SUM(P33,Q33,R33,S33)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33">
        <v>3</v>
      </c>
      <c r="B35" s="134" t="s">
        <v>1</v>
      </c>
      <c r="C35" s="135"/>
      <c r="D35" s="136"/>
      <c r="E35" s="137" t="s">
        <v>2</v>
      </c>
      <c r="F35" s="138"/>
      <c r="G35" s="139"/>
      <c r="H35" s="140" t="s">
        <v>3</v>
      </c>
      <c r="I35" s="141"/>
      <c r="J35" s="142"/>
      <c r="K35" s="143" t="s">
        <v>4</v>
      </c>
      <c r="L35" s="144"/>
      <c r="M35" s="145"/>
      <c r="N35" s="146" t="s">
        <v>8</v>
      </c>
      <c r="O35" s="147"/>
      <c r="P35" s="26"/>
    </row>
    <row r="36" spans="1:20" ht="15.75" thickBot="1">
      <c r="A36" s="133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48"/>
      <c r="O36" s="149"/>
      <c r="P36" s="26"/>
    </row>
    <row r="37" spans="1:20" ht="15.75" thickBot="1">
      <c r="A37" s="133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33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33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3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3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3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3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3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3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3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3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3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33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1" t="s">
        <v>11</v>
      </c>
      <c r="Q49" s="32" t="s">
        <v>9</v>
      </c>
      <c r="R49" s="32" t="s">
        <v>10</v>
      </c>
      <c r="S49" s="32" t="s">
        <v>14</v>
      </c>
    </row>
    <row r="50" spans="1:20">
      <c r="A50" s="133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0">
        <f>SUM(D39,D42,J38,M39,M40)</f>
        <v>0</v>
      </c>
      <c r="Q50" s="17">
        <f>SUM(D37,D38,D41,D43,G39,J37,J39,J40,M37,M38,M42,M43)</f>
        <v>0</v>
      </c>
      <c r="R50" s="17">
        <f>SUM(G37,G38,M41)</f>
        <v>0</v>
      </c>
      <c r="S50" s="17">
        <f>SUM(D40,)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33">
        <v>4</v>
      </c>
      <c r="B52" s="134" t="s">
        <v>1</v>
      </c>
      <c r="C52" s="135"/>
      <c r="D52" s="136"/>
      <c r="E52" s="137" t="s">
        <v>2</v>
      </c>
      <c r="F52" s="138"/>
      <c r="G52" s="139"/>
      <c r="H52" s="140" t="s">
        <v>3</v>
      </c>
      <c r="I52" s="141"/>
      <c r="J52" s="142"/>
      <c r="K52" s="143" t="s">
        <v>4</v>
      </c>
      <c r="L52" s="144"/>
      <c r="M52" s="145"/>
      <c r="N52" s="146" t="s">
        <v>8</v>
      </c>
      <c r="O52" s="147"/>
      <c r="P52" s="26"/>
    </row>
    <row r="53" spans="1:20" ht="15.75" thickBot="1">
      <c r="A53" s="133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48"/>
      <c r="O53" s="149"/>
      <c r="P53" s="26"/>
    </row>
    <row r="54" spans="1:20" ht="15.75" thickBot="1">
      <c r="A54" s="133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33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33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3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3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3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3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3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3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3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3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3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33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8">
        <f>SUM(O54:O65)</f>
        <v>0</v>
      </c>
      <c r="P66" s="31" t="s">
        <v>11</v>
      </c>
      <c r="Q66" s="32" t="s">
        <v>9</v>
      </c>
      <c r="R66" s="32" t="s">
        <v>10</v>
      </c>
      <c r="S66" s="32" t="s">
        <v>14</v>
      </c>
    </row>
    <row r="67" spans="1:20">
      <c r="A67" s="133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29">
        <f>O66/2</f>
        <v>0</v>
      </c>
      <c r="P67" s="30">
        <f>SUM(D54,D55,D56,G57,M56,M58,M60,M61)</f>
        <v>0</v>
      </c>
      <c r="Q67" s="17">
        <f>SUM(D57,G56,J57,J58,J59,M55,M57)</f>
        <v>0</v>
      </c>
      <c r="R67" s="17">
        <f>SUM(G54,G55,J54,J55,J56,M54,)</f>
        <v>0</v>
      </c>
      <c r="S67" s="17">
        <f>SUM(M59)</f>
        <v>0</v>
      </c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33">
        <v>5</v>
      </c>
      <c r="B69" s="134" t="s">
        <v>1</v>
      </c>
      <c r="C69" s="135"/>
      <c r="D69" s="136"/>
      <c r="E69" s="137" t="s">
        <v>2</v>
      </c>
      <c r="F69" s="138"/>
      <c r="G69" s="139"/>
      <c r="H69" s="140" t="s">
        <v>3</v>
      </c>
      <c r="I69" s="141"/>
      <c r="J69" s="142"/>
      <c r="K69" s="143" t="s">
        <v>4</v>
      </c>
      <c r="L69" s="144"/>
      <c r="M69" s="145"/>
      <c r="N69" s="146" t="s">
        <v>8</v>
      </c>
      <c r="O69" s="147"/>
      <c r="P69" s="26"/>
    </row>
    <row r="70" spans="1:20" ht="15.75" thickBot="1">
      <c r="A70" s="133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48"/>
      <c r="O70" s="149"/>
      <c r="P70" s="26"/>
    </row>
    <row r="71" spans="1:20" ht="15.75" thickBot="1">
      <c r="A71" s="133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33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33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3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3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3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3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3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3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3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3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3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33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1" t="s">
        <v>11</v>
      </c>
      <c r="Q83" s="32" t="s">
        <v>9</v>
      </c>
      <c r="R83" s="32" t="s">
        <v>10</v>
      </c>
      <c r="S83" s="32" t="s">
        <v>14</v>
      </c>
    </row>
    <row r="84" spans="1:20">
      <c r="A84" s="133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0">
        <f>SUM(D71,D73,D75,D76,G71,G73,J75,J76,J77,M72,M74)</f>
        <v>0</v>
      </c>
      <c r="Q84" s="17">
        <f>SUM(D74,J71,J73,J74,M71,M75,M76,M77)</f>
        <v>0</v>
      </c>
      <c r="R84" s="17">
        <f>SUM(D72,G72,J72,M73,)</f>
        <v>0</v>
      </c>
      <c r="S84" s="17"/>
      <c r="T84">
        <f>SUM(P84,Q84,R84,S84)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33">
        <v>6</v>
      </c>
      <c r="B86" s="134" t="s">
        <v>1</v>
      </c>
      <c r="C86" s="135"/>
      <c r="D86" s="136"/>
      <c r="E86" s="137" t="s">
        <v>2</v>
      </c>
      <c r="F86" s="138"/>
      <c r="G86" s="139"/>
      <c r="H86" s="140" t="s">
        <v>3</v>
      </c>
      <c r="I86" s="141"/>
      <c r="J86" s="142"/>
      <c r="K86" s="143" t="s">
        <v>4</v>
      </c>
      <c r="L86" s="144"/>
      <c r="M86" s="145"/>
      <c r="N86" s="146" t="s">
        <v>8</v>
      </c>
      <c r="O86" s="147"/>
      <c r="P86" s="26"/>
    </row>
    <row r="87" spans="1:20" ht="15.75" thickBot="1">
      <c r="A87" s="133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48"/>
      <c r="O87" s="149"/>
      <c r="P87" s="26"/>
    </row>
    <row r="88" spans="1:20" ht="15.75" thickBot="1">
      <c r="A88" s="133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33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33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3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3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3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3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3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3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3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3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3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33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1" t="s">
        <v>11</v>
      </c>
      <c r="Q100" s="32" t="s">
        <v>9</v>
      </c>
      <c r="R100" s="32" t="s">
        <v>10</v>
      </c>
      <c r="S100" s="32" t="s">
        <v>14</v>
      </c>
    </row>
    <row r="101" spans="1:20">
      <c r="A101" s="133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0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33">
        <v>7</v>
      </c>
      <c r="B103" s="134" t="s">
        <v>1</v>
      </c>
      <c r="C103" s="135"/>
      <c r="D103" s="136"/>
      <c r="E103" s="137" t="s">
        <v>2</v>
      </c>
      <c r="F103" s="138"/>
      <c r="G103" s="139"/>
      <c r="H103" s="140" t="s">
        <v>3</v>
      </c>
      <c r="I103" s="141"/>
      <c r="J103" s="142"/>
      <c r="K103" s="143" t="s">
        <v>4</v>
      </c>
      <c r="L103" s="144"/>
      <c r="M103" s="145"/>
      <c r="N103" s="146" t="s">
        <v>8</v>
      </c>
      <c r="O103" s="147"/>
      <c r="P103" s="26"/>
    </row>
    <row r="104" spans="1:20" ht="15.75" thickBot="1">
      <c r="A104" s="133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48"/>
      <c r="O104" s="149"/>
      <c r="P104" s="26"/>
    </row>
    <row r="105" spans="1:20" ht="15.75" thickBot="1">
      <c r="A105" s="133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33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33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3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3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3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3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3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33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1" t="s">
        <v>11</v>
      </c>
      <c r="Q117" s="32" t="s">
        <v>9</v>
      </c>
      <c r="R117" s="32" t="s">
        <v>10</v>
      </c>
      <c r="S117" s="32" t="s">
        <v>14</v>
      </c>
    </row>
    <row r="118" spans="1:20">
      <c r="A118" s="133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0">
        <f>SUM(G107,G108,J106)</f>
        <v>0</v>
      </c>
      <c r="Q118" s="17">
        <f>SUM(G105,G106,J105,J107,J108,M105)</f>
        <v>0</v>
      </c>
      <c r="R118" s="17">
        <f>SUM(G109,)</f>
        <v>0</v>
      </c>
      <c r="S118" s="17">
        <f>SUM(M106)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33">
        <v>8</v>
      </c>
      <c r="B120" s="134" t="s">
        <v>1</v>
      </c>
      <c r="C120" s="135"/>
      <c r="D120" s="136"/>
      <c r="E120" s="137" t="s">
        <v>2</v>
      </c>
      <c r="F120" s="138"/>
      <c r="G120" s="139"/>
      <c r="H120" s="140" t="s">
        <v>3</v>
      </c>
      <c r="I120" s="141"/>
      <c r="J120" s="142"/>
      <c r="K120" s="143" t="s">
        <v>4</v>
      </c>
      <c r="L120" s="144"/>
      <c r="M120" s="145"/>
      <c r="N120" s="146" t="s">
        <v>8</v>
      </c>
      <c r="O120" s="147"/>
      <c r="P120" s="26"/>
    </row>
    <row r="121" spans="1:20" ht="15.75" thickBot="1">
      <c r="A121" s="133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48"/>
      <c r="O121" s="149"/>
      <c r="P121" s="26"/>
    </row>
    <row r="122" spans="1:20" ht="15.75" thickBot="1">
      <c r="A122" s="133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33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33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3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3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3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3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3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3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3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3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3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33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1" t="s">
        <v>11</v>
      </c>
      <c r="Q134" s="32" t="s">
        <v>9</v>
      </c>
      <c r="R134" s="32" t="s">
        <v>10</v>
      </c>
      <c r="S134" s="32" t="s">
        <v>14</v>
      </c>
    </row>
    <row r="135" spans="1:20">
      <c r="A135" s="133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0">
        <f>SUM(D124,D126,G123,M123,M126)</f>
        <v>0</v>
      </c>
      <c r="Q135" s="17">
        <f>SUM(D122,D125,G122,)</f>
        <v>0</v>
      </c>
      <c r="R135" s="17">
        <f>SUM(D123,G124,M124,M127)</f>
        <v>0</v>
      </c>
      <c r="S135" s="17">
        <f>SUM(M122,M125)</f>
        <v>0</v>
      </c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33">
        <v>9</v>
      </c>
      <c r="B137" s="134" t="s">
        <v>1</v>
      </c>
      <c r="C137" s="135"/>
      <c r="D137" s="136"/>
      <c r="E137" s="137" t="s">
        <v>2</v>
      </c>
      <c r="F137" s="138"/>
      <c r="G137" s="139"/>
      <c r="H137" s="140" t="s">
        <v>3</v>
      </c>
      <c r="I137" s="141"/>
      <c r="J137" s="142"/>
      <c r="K137" s="143" t="s">
        <v>4</v>
      </c>
      <c r="L137" s="144"/>
      <c r="M137" s="145"/>
      <c r="N137" s="146" t="s">
        <v>8</v>
      </c>
      <c r="O137" s="147"/>
      <c r="P137" s="26"/>
    </row>
    <row r="138" spans="1:20" ht="15.75" thickBot="1">
      <c r="A138" s="133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48"/>
      <c r="O138" s="149"/>
      <c r="P138" s="26"/>
    </row>
    <row r="139" spans="1:20" ht="15.75" thickBot="1">
      <c r="A139" s="133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33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33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3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3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3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3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3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3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3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3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3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3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3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33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1" t="s">
        <v>11</v>
      </c>
      <c r="Q153" s="32" t="s">
        <v>9</v>
      </c>
      <c r="R153" s="32" t="s">
        <v>10</v>
      </c>
      <c r="S153" s="32" t="s">
        <v>14</v>
      </c>
    </row>
    <row r="154" spans="1:20">
      <c r="A154" s="133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0">
        <f>SUM(D139,D140,G143,J141,J142)</f>
        <v>0</v>
      </c>
      <c r="Q154" s="17">
        <f>SUM(D141,G140,G141,G142,G144,G145,J139,J140,J143)</f>
        <v>0</v>
      </c>
      <c r="R154" s="17">
        <f>SUM(G139,)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33">
        <v>10</v>
      </c>
      <c r="B156" s="134" t="s">
        <v>1</v>
      </c>
      <c r="C156" s="135"/>
      <c r="D156" s="136"/>
      <c r="E156" s="137" t="s">
        <v>2</v>
      </c>
      <c r="F156" s="138"/>
      <c r="G156" s="139"/>
      <c r="H156" s="140" t="s">
        <v>3</v>
      </c>
      <c r="I156" s="141"/>
      <c r="J156" s="142"/>
      <c r="K156" s="143" t="s">
        <v>4</v>
      </c>
      <c r="L156" s="144"/>
      <c r="M156" s="145"/>
      <c r="N156" s="146" t="s">
        <v>8</v>
      </c>
      <c r="O156" s="147"/>
      <c r="P156" s="26"/>
    </row>
    <row r="157" spans="1:20" ht="15.75" thickBot="1">
      <c r="A157" s="133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48"/>
      <c r="O157" s="149"/>
      <c r="P157" s="26"/>
    </row>
    <row r="158" spans="1:20" ht="15.75" thickBot="1">
      <c r="A158" s="133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33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33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3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3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3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3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3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3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3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3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3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33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1" t="s">
        <v>11</v>
      </c>
      <c r="Q170" s="32" t="s">
        <v>9</v>
      </c>
      <c r="R170" s="32" t="s">
        <v>10</v>
      </c>
      <c r="S170" s="32" t="s">
        <v>14</v>
      </c>
    </row>
    <row r="171" spans="1:20">
      <c r="A171" s="133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0">
        <f>SUM(M159,D160)</f>
        <v>0</v>
      </c>
      <c r="Q171" s="17">
        <f>SUM(D158,D159,J158,J160,M158,M160,M161,M162)</f>
        <v>0</v>
      </c>
      <c r="R171" s="17">
        <f>SUM(J159,)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33">
        <v>11</v>
      </c>
      <c r="B173" s="134" t="s">
        <v>1</v>
      </c>
      <c r="C173" s="135"/>
      <c r="D173" s="136"/>
      <c r="E173" s="137" t="s">
        <v>2</v>
      </c>
      <c r="F173" s="138"/>
      <c r="G173" s="139"/>
      <c r="H173" s="140" t="s">
        <v>3</v>
      </c>
      <c r="I173" s="141"/>
      <c r="J173" s="142"/>
      <c r="K173" s="143" t="s">
        <v>4</v>
      </c>
      <c r="L173" s="144"/>
      <c r="M173" s="145"/>
      <c r="N173" s="146" t="s">
        <v>8</v>
      </c>
      <c r="O173" s="147"/>
      <c r="P173" s="26"/>
    </row>
    <row r="174" spans="1:20" ht="15.75" thickBot="1">
      <c r="A174" s="133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48"/>
      <c r="O174" s="149"/>
      <c r="P174" s="26"/>
    </row>
    <row r="175" spans="1:20" ht="15.75" thickBot="1">
      <c r="A175" s="133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33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33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3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3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3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3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3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3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3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3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3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33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1" t="s">
        <v>11</v>
      </c>
      <c r="Q187" s="32" t="s">
        <v>9</v>
      </c>
      <c r="R187" s="32" t="s">
        <v>10</v>
      </c>
      <c r="S187" s="32" t="s">
        <v>14</v>
      </c>
    </row>
    <row r="188" spans="1:20">
      <c r="A188" s="133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0">
        <f>SUM(D175,D176,D177,D178,G177,G181,G182,J177,J178,M175,M176,M178)</f>
        <v>0</v>
      </c>
      <c r="Q188" s="17">
        <f>SUM(D179,G175,G178,G180,J180,)</f>
        <v>0</v>
      </c>
      <c r="R188" s="17">
        <f>SUM(G176,G179,J175,J176,M177)</f>
        <v>0</v>
      </c>
      <c r="S188" s="17">
        <f>SUM(J179)</f>
        <v>0</v>
      </c>
      <c r="T188">
        <f>SUM(P188,Q188,R188,S188)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33">
        <v>12</v>
      </c>
      <c r="B190" s="134" t="s">
        <v>1</v>
      </c>
      <c r="C190" s="135"/>
      <c r="D190" s="136"/>
      <c r="E190" s="137" t="s">
        <v>2</v>
      </c>
      <c r="F190" s="138"/>
      <c r="G190" s="139"/>
      <c r="H190" s="140" t="s">
        <v>3</v>
      </c>
      <c r="I190" s="141"/>
      <c r="J190" s="142"/>
      <c r="K190" s="143" t="s">
        <v>4</v>
      </c>
      <c r="L190" s="144"/>
      <c r="M190" s="145"/>
      <c r="N190" s="146" t="s">
        <v>8</v>
      </c>
      <c r="O190" s="147"/>
      <c r="P190" s="26"/>
    </row>
    <row r="191" spans="1:20" ht="15.75" thickBot="1">
      <c r="A191" s="133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48"/>
      <c r="O191" s="149"/>
      <c r="P191" s="26"/>
    </row>
    <row r="192" spans="1:20" ht="15.75" thickBot="1">
      <c r="A192" s="133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33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33"/>
      <c r="B194" s="1"/>
      <c r="C194" s="1"/>
      <c r="D194" s="1"/>
      <c r="E194" s="1"/>
      <c r="F194" s="1"/>
      <c r="G194" s="2"/>
      <c r="H194" s="33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33"/>
      <c r="B195" s="1"/>
      <c r="C195" s="1"/>
      <c r="D195" s="1"/>
      <c r="E195" s="1"/>
      <c r="F195" s="1"/>
      <c r="G195" s="14"/>
      <c r="H195" s="34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33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3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3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3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3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3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3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3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33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1" t="s">
        <v>11</v>
      </c>
      <c r="Q204" s="32" t="s">
        <v>9</v>
      </c>
      <c r="R204" s="32" t="s">
        <v>10</v>
      </c>
      <c r="S204" s="32" t="s">
        <v>14</v>
      </c>
    </row>
    <row r="205" spans="1:20">
      <c r="A205" s="133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0">
        <f>SUM(D193,D194,G195,G196,G197,J192,J196,J198,M196)</f>
        <v>0</v>
      </c>
      <c r="Q205" s="17">
        <f>SUM(D192,G192,G193,J193,J194,J195,M195,M197,M198,M199)</f>
        <v>0</v>
      </c>
      <c r="R205" s="17">
        <f>SUM(G194,J197,M192,M193,M194,D196)</f>
        <v>0</v>
      </c>
      <c r="S205" s="17">
        <f>SUM(D195)</f>
        <v>0</v>
      </c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33">
        <v>13</v>
      </c>
      <c r="B207" s="134" t="s">
        <v>1</v>
      </c>
      <c r="C207" s="135"/>
      <c r="D207" s="136"/>
      <c r="E207" s="137" t="s">
        <v>2</v>
      </c>
      <c r="F207" s="138"/>
      <c r="G207" s="139"/>
      <c r="H207" s="140" t="s">
        <v>3</v>
      </c>
      <c r="I207" s="141"/>
      <c r="J207" s="142"/>
      <c r="K207" s="143" t="s">
        <v>4</v>
      </c>
      <c r="L207" s="144"/>
      <c r="M207" s="145"/>
      <c r="N207" s="146" t="s">
        <v>8</v>
      </c>
      <c r="O207" s="147"/>
      <c r="P207" s="26"/>
    </row>
    <row r="208" spans="1:20" ht="15.75" thickBot="1">
      <c r="A208" s="133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48"/>
      <c r="O208" s="149"/>
      <c r="P208" s="26"/>
    </row>
    <row r="209" spans="1:19" ht="15.75" thickBot="1">
      <c r="A209" s="133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33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33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3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3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3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3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33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3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3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3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3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3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3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3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33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1" t="s">
        <v>11</v>
      </c>
      <c r="Q224" s="32" t="s">
        <v>9</v>
      </c>
      <c r="R224" s="32" t="s">
        <v>10</v>
      </c>
      <c r="S224" s="32" t="s">
        <v>14</v>
      </c>
    </row>
    <row r="225" spans="1:20">
      <c r="A225" s="133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0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33">
        <v>14</v>
      </c>
      <c r="B227" s="134" t="s">
        <v>1</v>
      </c>
      <c r="C227" s="135"/>
      <c r="D227" s="136"/>
      <c r="E227" s="137" t="s">
        <v>2</v>
      </c>
      <c r="F227" s="138"/>
      <c r="G227" s="139"/>
      <c r="H227" s="140" t="s">
        <v>3</v>
      </c>
      <c r="I227" s="141"/>
      <c r="J227" s="142"/>
      <c r="K227" s="143" t="s">
        <v>4</v>
      </c>
      <c r="L227" s="144"/>
      <c r="M227" s="145"/>
      <c r="N227" s="146" t="s">
        <v>8</v>
      </c>
      <c r="O227" s="147"/>
      <c r="P227" s="26"/>
    </row>
    <row r="228" spans="1:20" ht="15.75" thickBot="1">
      <c r="A228" s="133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48"/>
      <c r="O228" s="149"/>
      <c r="P228" s="26"/>
    </row>
    <row r="229" spans="1:20" ht="15.75" thickBot="1">
      <c r="A229" s="133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33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33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3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3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3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3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3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3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3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3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3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33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1" t="s">
        <v>11</v>
      </c>
      <c r="Q241" s="32" t="s">
        <v>9</v>
      </c>
      <c r="R241" s="32" t="s">
        <v>10</v>
      </c>
      <c r="S241" s="32" t="s">
        <v>14</v>
      </c>
    </row>
    <row r="242" spans="1:20">
      <c r="A242" s="133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0">
        <f>SUM(G230,G231,J232)</f>
        <v>0</v>
      </c>
      <c r="Q242" s="17">
        <f>SUM(G233,J229,J233,M229)</f>
        <v>0</v>
      </c>
      <c r="R242" s="17">
        <f>SUM(G229,G232,J230,J231,J234,J235)</f>
        <v>0</v>
      </c>
      <c r="S242" s="17"/>
      <c r="T242">
        <f>SUM(P242,Q242,R242,S242)</f>
        <v>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33">
        <v>15</v>
      </c>
      <c r="B244" s="134" t="s">
        <v>1</v>
      </c>
      <c r="C244" s="135"/>
      <c r="D244" s="136"/>
      <c r="E244" s="137" t="s">
        <v>2</v>
      </c>
      <c r="F244" s="138"/>
      <c r="G244" s="139"/>
      <c r="H244" s="140" t="s">
        <v>3</v>
      </c>
      <c r="I244" s="141"/>
      <c r="J244" s="142"/>
      <c r="K244" s="143" t="s">
        <v>4</v>
      </c>
      <c r="L244" s="144"/>
      <c r="M244" s="145"/>
      <c r="N244" s="146" t="s">
        <v>8</v>
      </c>
      <c r="O244" s="147"/>
      <c r="P244" s="26"/>
    </row>
    <row r="245" spans="1:20" ht="15.75" thickBot="1">
      <c r="A245" s="133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48"/>
      <c r="O245" s="149"/>
      <c r="P245" s="26"/>
    </row>
    <row r="246" spans="1:20" ht="15.75" thickBot="1">
      <c r="A246" s="133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33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33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3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3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3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3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3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3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3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3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3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33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1" t="s">
        <v>11</v>
      </c>
      <c r="Q258" s="32" t="s">
        <v>9</v>
      </c>
      <c r="R258" s="32" t="s">
        <v>10</v>
      </c>
      <c r="S258" s="32" t="s">
        <v>14</v>
      </c>
    </row>
    <row r="259" spans="1:20">
      <c r="A259" s="133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0">
        <f>SUM(D246,D247,D248,G246,)</f>
        <v>0</v>
      </c>
      <c r="Q259" s="17">
        <f>SUM(D250,M248,M249,M250)</f>
        <v>0</v>
      </c>
      <c r="R259" s="17">
        <f>SUM(D249,M246)</f>
        <v>0</v>
      </c>
      <c r="S259" s="17">
        <f>SUM(M247)</f>
        <v>0</v>
      </c>
      <c r="T259">
        <f>SUM(P259,Q259,R259,S259)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33">
        <v>16</v>
      </c>
      <c r="B261" s="134" t="s">
        <v>1</v>
      </c>
      <c r="C261" s="135"/>
      <c r="D261" s="136"/>
      <c r="E261" s="137" t="s">
        <v>2</v>
      </c>
      <c r="F261" s="138"/>
      <c r="G261" s="139"/>
      <c r="H261" s="140" t="s">
        <v>3</v>
      </c>
      <c r="I261" s="141"/>
      <c r="J261" s="142"/>
      <c r="K261" s="143" t="s">
        <v>4</v>
      </c>
      <c r="L261" s="144"/>
      <c r="M261" s="145"/>
      <c r="N261" s="146" t="s">
        <v>8</v>
      </c>
      <c r="O261" s="147"/>
      <c r="P261" s="26"/>
    </row>
    <row r="262" spans="1:20" ht="15.75" thickBot="1">
      <c r="A262" s="133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48"/>
      <c r="O262" s="149"/>
      <c r="P262" s="26"/>
    </row>
    <row r="263" spans="1:20" ht="15.75" thickBot="1">
      <c r="A263" s="133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33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33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3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3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3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3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3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3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3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3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3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33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1" t="s">
        <v>11</v>
      </c>
      <c r="Q275" s="32" t="s">
        <v>9</v>
      </c>
      <c r="R275" s="32" t="s">
        <v>10</v>
      </c>
      <c r="S275" s="32" t="s">
        <v>14</v>
      </c>
    </row>
    <row r="276" spans="1:20">
      <c r="A276" s="133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0">
        <f>SUM(D266,D269,J264,J266,J267)</f>
        <v>0</v>
      </c>
      <c r="Q276" s="17">
        <f>SUM(D264,D268,J265,J268)</f>
        <v>0</v>
      </c>
      <c r="R276" s="17">
        <f>SUM(D263,D265,J263,)</f>
        <v>0</v>
      </c>
      <c r="S276" s="17">
        <f>SUM(D267)</f>
        <v>0</v>
      </c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33">
        <v>17</v>
      </c>
      <c r="B278" s="134" t="s">
        <v>1</v>
      </c>
      <c r="C278" s="135"/>
      <c r="D278" s="136"/>
      <c r="E278" s="137" t="s">
        <v>2</v>
      </c>
      <c r="F278" s="138"/>
      <c r="G278" s="139"/>
      <c r="H278" s="140" t="s">
        <v>3</v>
      </c>
      <c r="I278" s="141"/>
      <c r="J278" s="142"/>
      <c r="K278" s="143" t="s">
        <v>4</v>
      </c>
      <c r="L278" s="144"/>
      <c r="M278" s="145"/>
      <c r="N278" s="146" t="s">
        <v>8</v>
      </c>
      <c r="O278" s="147"/>
      <c r="P278" s="26"/>
    </row>
    <row r="279" spans="1:20" ht="15.75" thickBot="1">
      <c r="A279" s="133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48"/>
      <c r="O279" s="149"/>
      <c r="P279" s="26"/>
    </row>
    <row r="280" spans="1:20" ht="15.75" thickBot="1">
      <c r="A280" s="133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33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33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3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3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3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3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3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3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3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3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3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33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1" t="s">
        <v>11</v>
      </c>
      <c r="Q292" s="32" t="s">
        <v>9</v>
      </c>
      <c r="R292" s="32" t="s">
        <v>10</v>
      </c>
      <c r="S292" s="32" t="s">
        <v>14</v>
      </c>
    </row>
    <row r="293" spans="1:20">
      <c r="A293" s="133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0">
        <f>SUM(D280,D281,D282,D283,G280,J280,J283,J284,J285,M281,M282,M283,M284,M287)</f>
        <v>0</v>
      </c>
      <c r="Q293" s="17">
        <f>SUM(D285,G282,G283,J281,M285,M288)</f>
        <v>0</v>
      </c>
      <c r="R293" s="17">
        <f>SUM(D284,D286,G281,J282,M280,M286)</f>
        <v>0</v>
      </c>
      <c r="S293" s="17"/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33">
        <v>18</v>
      </c>
      <c r="B295" s="134" t="s">
        <v>1</v>
      </c>
      <c r="C295" s="135"/>
      <c r="D295" s="136"/>
      <c r="E295" s="137" t="s">
        <v>2</v>
      </c>
      <c r="F295" s="138"/>
      <c r="G295" s="139"/>
      <c r="H295" s="140" t="s">
        <v>3</v>
      </c>
      <c r="I295" s="141"/>
      <c r="J295" s="142"/>
      <c r="K295" s="143" t="s">
        <v>4</v>
      </c>
      <c r="L295" s="144"/>
      <c r="M295" s="145"/>
      <c r="N295" s="146" t="s">
        <v>8</v>
      </c>
      <c r="O295" s="147"/>
      <c r="P295" s="26"/>
    </row>
    <row r="296" spans="1:20" ht="15.75" thickBot="1">
      <c r="A296" s="133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48"/>
      <c r="O296" s="149"/>
      <c r="P296" s="26"/>
    </row>
    <row r="297" spans="1:20" ht="15.75" thickBot="1">
      <c r="A297" s="133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33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33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3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3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3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3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3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3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3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3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3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33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1" t="s">
        <v>11</v>
      </c>
      <c r="Q309" s="32" t="s">
        <v>9</v>
      </c>
      <c r="R309" s="32" t="s">
        <v>10</v>
      </c>
      <c r="S309" s="32" t="s">
        <v>14</v>
      </c>
    </row>
    <row r="310" spans="1:20">
      <c r="A310" s="133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0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33">
        <v>19</v>
      </c>
      <c r="B312" s="134" t="s">
        <v>1</v>
      </c>
      <c r="C312" s="135"/>
      <c r="D312" s="136"/>
      <c r="E312" s="137" t="s">
        <v>2</v>
      </c>
      <c r="F312" s="138"/>
      <c r="G312" s="139"/>
      <c r="H312" s="140" t="s">
        <v>3</v>
      </c>
      <c r="I312" s="141"/>
      <c r="J312" s="142"/>
      <c r="K312" s="143" t="s">
        <v>4</v>
      </c>
      <c r="L312" s="144"/>
      <c r="M312" s="145"/>
      <c r="N312" s="146" t="s">
        <v>8</v>
      </c>
      <c r="O312" s="147"/>
      <c r="P312" s="26"/>
    </row>
    <row r="313" spans="1:20" ht="15.75" thickBot="1">
      <c r="A313" s="133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48"/>
      <c r="O313" s="149"/>
      <c r="P313" s="26"/>
    </row>
    <row r="314" spans="1:20" ht="15.75" thickBot="1">
      <c r="A314" s="133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33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33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3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3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3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3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3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3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3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3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3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33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1" t="s">
        <v>11</v>
      </c>
      <c r="Q326" s="32" t="s">
        <v>9</v>
      </c>
      <c r="R326" s="32" t="s">
        <v>10</v>
      </c>
      <c r="S326" s="32" t="s">
        <v>14</v>
      </c>
    </row>
    <row r="327" spans="1:20">
      <c r="A327" s="133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0">
        <f>SUM(G317,J315,J316)</f>
        <v>0</v>
      </c>
      <c r="Q327" s="17">
        <f>SUM(D314,G314,G318,J314,J318,J319)</f>
        <v>0</v>
      </c>
      <c r="R327" s="17">
        <f>SUM(D315,D316,G315,G316,G319,G320,J317)</f>
        <v>0</v>
      </c>
      <c r="S327" s="17"/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33">
        <v>20</v>
      </c>
      <c r="B329" s="134" t="s">
        <v>1</v>
      </c>
      <c r="C329" s="135"/>
      <c r="D329" s="136"/>
      <c r="E329" s="137" t="s">
        <v>2</v>
      </c>
      <c r="F329" s="138"/>
      <c r="G329" s="139"/>
      <c r="H329" s="140" t="s">
        <v>3</v>
      </c>
      <c r="I329" s="141"/>
      <c r="J329" s="142"/>
      <c r="K329" s="143" t="s">
        <v>4</v>
      </c>
      <c r="L329" s="144"/>
      <c r="M329" s="145"/>
      <c r="N329" s="146" t="s">
        <v>8</v>
      </c>
      <c r="O329" s="147"/>
      <c r="P329" s="26"/>
    </row>
    <row r="330" spans="1:20" ht="15.75" thickBot="1">
      <c r="A330" s="133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48"/>
      <c r="O330" s="149"/>
      <c r="P330" s="26"/>
    </row>
    <row r="331" spans="1:20" ht="15.75" thickBot="1">
      <c r="A331" s="133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33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33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33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33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33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33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3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3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3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3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3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33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1" t="s">
        <v>11</v>
      </c>
      <c r="Q343" s="32" t="s">
        <v>9</v>
      </c>
      <c r="R343" s="32" t="s">
        <v>10</v>
      </c>
      <c r="S343" s="32" t="s">
        <v>14</v>
      </c>
    </row>
    <row r="344" spans="1:20">
      <c r="A344" s="133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0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33">
        <v>21</v>
      </c>
      <c r="B346" s="134" t="s">
        <v>1</v>
      </c>
      <c r="C346" s="135"/>
      <c r="D346" s="136"/>
      <c r="E346" s="137" t="s">
        <v>2</v>
      </c>
      <c r="F346" s="138"/>
      <c r="G346" s="139"/>
      <c r="H346" s="140" t="s">
        <v>3</v>
      </c>
      <c r="I346" s="141"/>
      <c r="J346" s="142"/>
      <c r="K346" s="143" t="s">
        <v>4</v>
      </c>
      <c r="L346" s="144"/>
      <c r="M346" s="145"/>
      <c r="N346" s="146" t="s">
        <v>8</v>
      </c>
      <c r="O346" s="147"/>
      <c r="P346" s="26"/>
    </row>
    <row r="347" spans="1:20" ht="15.75" thickBot="1">
      <c r="A347" s="133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48"/>
      <c r="O347" s="149"/>
      <c r="P347" s="26"/>
    </row>
    <row r="348" spans="1:20" ht="16.5" customHeight="1" thickBot="1">
      <c r="A348" s="133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33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33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3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3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3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3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3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3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3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3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3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33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1" t="s">
        <v>11</v>
      </c>
      <c r="Q360" s="32" t="s">
        <v>9</v>
      </c>
      <c r="R360" s="32" t="s">
        <v>10</v>
      </c>
      <c r="S360" s="32" t="s">
        <v>14</v>
      </c>
    </row>
    <row r="361" spans="1:20">
      <c r="A361" s="133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0">
        <f>SUM(G348,J350,J351)</f>
        <v>0</v>
      </c>
      <c r="Q361" s="17">
        <f>SUM(G349,)</f>
        <v>0</v>
      </c>
      <c r="R361" s="17">
        <f>SUM(J348,J349)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33">
        <v>22</v>
      </c>
      <c r="B363" s="134" t="s">
        <v>1</v>
      </c>
      <c r="C363" s="135"/>
      <c r="D363" s="136"/>
      <c r="E363" s="137" t="s">
        <v>2</v>
      </c>
      <c r="F363" s="138"/>
      <c r="G363" s="139"/>
      <c r="H363" s="140" t="s">
        <v>3</v>
      </c>
      <c r="I363" s="141"/>
      <c r="J363" s="142"/>
      <c r="K363" s="143" t="s">
        <v>4</v>
      </c>
      <c r="L363" s="144"/>
      <c r="M363" s="145"/>
      <c r="N363" s="146" t="s">
        <v>8</v>
      </c>
      <c r="O363" s="147"/>
      <c r="P363" s="26"/>
    </row>
    <row r="364" spans="1:20" ht="15.75" thickBot="1">
      <c r="A364" s="133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48"/>
      <c r="O364" s="149"/>
      <c r="P364" s="26"/>
    </row>
    <row r="365" spans="1:20" ht="15.75" thickBot="1">
      <c r="A365" s="133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33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33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3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3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3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3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3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3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3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3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3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33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1" t="s">
        <v>11</v>
      </c>
      <c r="Q377" s="32" t="s">
        <v>9</v>
      </c>
      <c r="R377" s="32" t="s">
        <v>10</v>
      </c>
      <c r="S377" s="32" t="s">
        <v>14</v>
      </c>
    </row>
    <row r="378" spans="1:20">
      <c r="A378" s="133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0">
        <f>SUM(M366,M367,M369,M370)</f>
        <v>0</v>
      </c>
      <c r="Q378" s="17">
        <f>SUM(D366,D367,D368,G367,M365,M371)</f>
        <v>0</v>
      </c>
      <c r="R378" s="17">
        <f>SUM(G365,G366,G368,)</f>
        <v>0</v>
      </c>
      <c r="S378" s="17">
        <f>SUM(D365,M368)</f>
        <v>0</v>
      </c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33">
        <v>23</v>
      </c>
      <c r="B380" s="134" t="s">
        <v>1</v>
      </c>
      <c r="C380" s="135"/>
      <c r="D380" s="136"/>
      <c r="E380" s="137" t="s">
        <v>2</v>
      </c>
      <c r="F380" s="138"/>
      <c r="G380" s="139"/>
      <c r="H380" s="140" t="s">
        <v>3</v>
      </c>
      <c r="I380" s="141"/>
      <c r="J380" s="142"/>
      <c r="K380" s="143" t="s">
        <v>4</v>
      </c>
      <c r="L380" s="144"/>
      <c r="M380" s="145"/>
      <c r="N380" s="146" t="s">
        <v>8</v>
      </c>
      <c r="O380" s="147"/>
      <c r="P380" s="26"/>
    </row>
    <row r="381" spans="1:20" ht="15.75" thickBot="1">
      <c r="A381" s="133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48"/>
      <c r="O381" s="149"/>
      <c r="P381" s="26"/>
    </row>
    <row r="382" spans="1:20" ht="15.75" thickBot="1">
      <c r="A382" s="133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33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33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3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3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3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3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3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3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3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3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3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33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1" t="s">
        <v>11</v>
      </c>
      <c r="Q394" s="32" t="s">
        <v>9</v>
      </c>
      <c r="R394" s="32" t="s">
        <v>10</v>
      </c>
      <c r="S394" s="32" t="s">
        <v>14</v>
      </c>
    </row>
    <row r="395" spans="1:20">
      <c r="A395" s="133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0">
        <f>SUM(D386,J385,J387)</f>
        <v>0</v>
      </c>
      <c r="Q395" s="17">
        <f>SUM(D383,J386)</f>
        <v>0</v>
      </c>
      <c r="R395" s="17">
        <f>SUM(D382,D384,D385,J382,J383,J384,J388)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33">
        <v>24</v>
      </c>
      <c r="B397" s="134" t="s">
        <v>1</v>
      </c>
      <c r="C397" s="135"/>
      <c r="D397" s="136"/>
      <c r="E397" s="137" t="s">
        <v>2</v>
      </c>
      <c r="F397" s="138"/>
      <c r="G397" s="139"/>
      <c r="H397" s="140" t="s">
        <v>3</v>
      </c>
      <c r="I397" s="141"/>
      <c r="J397" s="142"/>
      <c r="K397" s="143" t="s">
        <v>4</v>
      </c>
      <c r="L397" s="144"/>
      <c r="M397" s="145"/>
      <c r="N397" s="146" t="s">
        <v>8</v>
      </c>
      <c r="O397" s="147"/>
      <c r="P397" s="26"/>
    </row>
    <row r="398" spans="1:20" ht="15.75" thickBot="1">
      <c r="A398" s="133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48"/>
      <c r="O398" s="149"/>
      <c r="P398" s="26"/>
    </row>
    <row r="399" spans="1:20" ht="15.75" thickBot="1">
      <c r="A399" s="133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33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20" ht="15.75" thickBot="1">
      <c r="A401" s="133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20" ht="15.75" thickBot="1">
      <c r="A402" s="13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3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3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3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3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3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3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3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3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33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1" t="s">
        <v>11</v>
      </c>
      <c r="Q411" s="32" t="s">
        <v>9</v>
      </c>
      <c r="R411" s="32" t="s">
        <v>10</v>
      </c>
      <c r="S411" s="32" t="s">
        <v>14</v>
      </c>
    </row>
    <row r="412" spans="1:20">
      <c r="A412" s="133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0">
        <f>SUM(D400,J403,M399)</f>
        <v>0</v>
      </c>
      <c r="Q412" s="17">
        <f>SUM(D401,D402,D403,G399,G401,J399,J401,J402,M400,M401,M402)</f>
        <v>0</v>
      </c>
      <c r="R412" s="17">
        <f>SUM(D399,G400,J400,)</f>
        <v>0</v>
      </c>
      <c r="S412" s="17"/>
      <c r="T412">
        <f>SUM(P412,Q412,R412,S412)</f>
        <v>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33">
        <v>25</v>
      </c>
      <c r="B414" s="134" t="s">
        <v>1</v>
      </c>
      <c r="C414" s="135"/>
      <c r="D414" s="136"/>
      <c r="E414" s="137" t="s">
        <v>2</v>
      </c>
      <c r="F414" s="138"/>
      <c r="G414" s="139"/>
      <c r="H414" s="140" t="s">
        <v>3</v>
      </c>
      <c r="I414" s="141"/>
      <c r="J414" s="142"/>
      <c r="K414" s="143" t="s">
        <v>4</v>
      </c>
      <c r="L414" s="144"/>
      <c r="M414" s="145"/>
      <c r="N414" s="146" t="s">
        <v>8</v>
      </c>
      <c r="O414" s="147"/>
      <c r="P414" s="26"/>
    </row>
    <row r="415" spans="1:20" ht="15.75" thickBot="1">
      <c r="A415" s="133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48"/>
      <c r="O415" s="149"/>
      <c r="P415" s="26"/>
    </row>
    <row r="416" spans="1:20" ht="15.75" thickBot="1">
      <c r="A416" s="133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33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33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3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3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3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3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3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3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3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3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3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33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1" t="s">
        <v>11</v>
      </c>
      <c r="Q428" s="32" t="s">
        <v>9</v>
      </c>
      <c r="R428" s="32" t="s">
        <v>10</v>
      </c>
      <c r="S428" s="32" t="s">
        <v>14</v>
      </c>
    </row>
    <row r="429" spans="1:20">
      <c r="A429" s="133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0">
        <f>SUM(D418,D420,G417,G420,G422,J418,J420,J421,M416,M417,M420,M421)</f>
        <v>0</v>
      </c>
      <c r="Q429" s="17">
        <f>SUM(D419,G418,G419,J416,J417,)</f>
        <v>0</v>
      </c>
      <c r="R429" s="17">
        <f>SUM(D416,D417,G416,G421,J419,J422,M422,M418,M419)</f>
        <v>0</v>
      </c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33">
        <v>26</v>
      </c>
      <c r="B431" s="134" t="s">
        <v>1</v>
      </c>
      <c r="C431" s="135"/>
      <c r="D431" s="136"/>
      <c r="E431" s="137" t="s">
        <v>2</v>
      </c>
      <c r="F431" s="138"/>
      <c r="G431" s="139"/>
      <c r="H431" s="140" t="s">
        <v>3</v>
      </c>
      <c r="I431" s="141"/>
      <c r="J431" s="142"/>
      <c r="K431" s="143" t="s">
        <v>4</v>
      </c>
      <c r="L431" s="144"/>
      <c r="M431" s="145"/>
      <c r="N431" s="146" t="s">
        <v>8</v>
      </c>
      <c r="O431" s="147"/>
      <c r="P431" s="26"/>
    </row>
    <row r="432" spans="1:20" ht="15.75" thickBot="1">
      <c r="A432" s="133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48"/>
      <c r="O432" s="149"/>
      <c r="P432" s="26"/>
    </row>
    <row r="433" spans="1:20" ht="15.75" thickBot="1">
      <c r="A433" s="133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20" ht="15.75" thickBot="1">
      <c r="A434" s="133"/>
      <c r="B434" s="1"/>
      <c r="C434" s="1"/>
      <c r="D434" s="2"/>
      <c r="E434" s="1"/>
      <c r="F434" s="1"/>
      <c r="G434" s="35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20" ht="15.75" thickBot="1">
      <c r="A435" s="133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20" ht="15.75" thickBot="1">
      <c r="A436" s="13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20" ht="15.75" thickBot="1">
      <c r="A437" s="13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20" ht="15.75" thickBot="1">
      <c r="A438" s="13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20" ht="15.75" thickBot="1">
      <c r="A439" s="13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20" ht="15.75" thickBot="1">
      <c r="A440" s="13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3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3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3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3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33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1" t="s">
        <v>11</v>
      </c>
      <c r="Q445" s="32" t="s">
        <v>9</v>
      </c>
      <c r="R445" s="32" t="s">
        <v>10</v>
      </c>
      <c r="S445" s="32" t="s">
        <v>14</v>
      </c>
    </row>
    <row r="446" spans="1:20">
      <c r="A446" s="133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0">
        <f>SUM(D434,D435,D436,G433,G436,G440,G441,J433,M434,M435)</f>
        <v>0</v>
      </c>
      <c r="Q446" s="17">
        <f>SUM(D437,G434,G435,G437,G438,G439,J434,J435,J437,J438,M433,M436,M438,M439,M440,M441)</f>
        <v>0</v>
      </c>
      <c r="R446" s="17">
        <f>SUM(J436,M437)</f>
        <v>0</v>
      </c>
      <c r="S446" s="17">
        <f>SUM(D433)</f>
        <v>0</v>
      </c>
      <c r="T446">
        <f>SUM(P446,Q446,R446,S446)</f>
        <v>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33">
        <v>27</v>
      </c>
      <c r="B448" s="134" t="s">
        <v>1</v>
      </c>
      <c r="C448" s="135"/>
      <c r="D448" s="136"/>
      <c r="E448" s="137" t="s">
        <v>2</v>
      </c>
      <c r="F448" s="138"/>
      <c r="G448" s="139"/>
      <c r="H448" s="140" t="s">
        <v>3</v>
      </c>
      <c r="I448" s="141"/>
      <c r="J448" s="142"/>
      <c r="K448" s="143" t="s">
        <v>4</v>
      </c>
      <c r="L448" s="144"/>
      <c r="M448" s="145"/>
      <c r="N448" s="146" t="s">
        <v>8</v>
      </c>
      <c r="O448" s="147"/>
      <c r="P448" s="26"/>
    </row>
    <row r="449" spans="1:20" ht="15.75" thickBot="1">
      <c r="A449" s="133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48"/>
      <c r="O449" s="149"/>
      <c r="P449" s="26"/>
    </row>
    <row r="450" spans="1:20" ht="15.75" thickBot="1">
      <c r="A450" s="133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20" ht="15.75" thickBot="1">
      <c r="A451" s="133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20" ht="15.75" thickBot="1">
      <c r="A452" s="133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20" ht="15.75" thickBot="1">
      <c r="A453" s="13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20" ht="15.75" thickBot="1">
      <c r="A454" s="13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20" ht="15.75" thickBot="1">
      <c r="A455" s="13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20" ht="15.75" thickBot="1">
      <c r="A456" s="13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20" ht="15.75" thickBot="1">
      <c r="A457" s="13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33"/>
      <c r="B458" s="1" t="s">
        <v>330</v>
      </c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3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3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3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33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1" t="s">
        <v>11</v>
      </c>
      <c r="Q462" s="32" t="s">
        <v>9</v>
      </c>
      <c r="R462" s="32" t="s">
        <v>10</v>
      </c>
      <c r="S462" s="32" t="s">
        <v>14</v>
      </c>
    </row>
    <row r="463" spans="1:20">
      <c r="A463" s="133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0"/>
      <c r="Q463" s="17"/>
      <c r="R463" s="17"/>
      <c r="S463" s="17"/>
      <c r="T463">
        <f>SUM(P463,Q463,R463,S463)</f>
        <v>0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33">
        <v>28</v>
      </c>
      <c r="B465" s="134" t="s">
        <v>1</v>
      </c>
      <c r="C465" s="135"/>
      <c r="D465" s="136"/>
      <c r="E465" s="137" t="s">
        <v>2</v>
      </c>
      <c r="F465" s="138"/>
      <c r="G465" s="139"/>
      <c r="H465" s="140" t="s">
        <v>3</v>
      </c>
      <c r="I465" s="141"/>
      <c r="J465" s="142"/>
      <c r="K465" s="143" t="s">
        <v>4</v>
      </c>
      <c r="L465" s="144"/>
      <c r="M465" s="145"/>
      <c r="N465" s="146" t="s">
        <v>8</v>
      </c>
      <c r="O465" s="147"/>
      <c r="P465" s="26"/>
    </row>
    <row r="466" spans="1:20" ht="15.75" thickBot="1">
      <c r="A466" s="133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48"/>
      <c r="O466" s="149"/>
      <c r="P466" s="26"/>
    </row>
    <row r="467" spans="1:20" ht="15.75" thickBot="1">
      <c r="A467" s="133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20" ht="15.75" thickBot="1">
      <c r="A468" s="133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20" ht="15.75" thickBot="1">
      <c r="A469" s="133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20" ht="15.75" thickBot="1">
      <c r="A470" s="13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20" ht="15.75" thickBot="1">
      <c r="A471" s="13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20" ht="15.75" thickBot="1">
      <c r="A472" s="13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20" ht="15.75" thickBot="1">
      <c r="A473" s="13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20" ht="15.75" thickBot="1">
      <c r="A474" s="13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20" ht="15.75" thickBot="1">
      <c r="A475" s="13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20" ht="15.75" thickBot="1">
      <c r="A476" s="13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20" ht="15.75" thickBot="1">
      <c r="A477" s="13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3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33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1" t="s">
        <v>11</v>
      </c>
      <c r="Q479" s="32" t="s">
        <v>9</v>
      </c>
      <c r="R479" s="32" t="s">
        <v>10</v>
      </c>
      <c r="S479" s="32" t="s">
        <v>14</v>
      </c>
    </row>
    <row r="480" spans="1:20">
      <c r="A480" s="133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0">
        <f>SUM(G467,G470,J470,M470)</f>
        <v>0</v>
      </c>
      <c r="Q480" s="17">
        <f>SUM(G468,J467,J469,M467,M469,M471)</f>
        <v>0</v>
      </c>
      <c r="R480" s="17">
        <f>SUM(G469,J471,M468)</f>
        <v>0</v>
      </c>
      <c r="S480" s="17">
        <f>SUM(J468)</f>
        <v>0</v>
      </c>
      <c r="T480">
        <f>SUM(P480,Q480,R480,S480)</f>
        <v>0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33">
        <v>29</v>
      </c>
      <c r="B482" s="134" t="s">
        <v>1</v>
      </c>
      <c r="C482" s="135"/>
      <c r="D482" s="136"/>
      <c r="E482" s="137" t="s">
        <v>2</v>
      </c>
      <c r="F482" s="138"/>
      <c r="G482" s="139"/>
      <c r="H482" s="140" t="s">
        <v>3</v>
      </c>
      <c r="I482" s="141"/>
      <c r="J482" s="142"/>
      <c r="K482" s="143" t="s">
        <v>4</v>
      </c>
      <c r="L482" s="144"/>
      <c r="M482" s="145"/>
      <c r="N482" s="146" t="s">
        <v>8</v>
      </c>
      <c r="O482" s="147"/>
      <c r="P482" s="26"/>
    </row>
    <row r="483" spans="1:19" ht="15.75" thickBot="1">
      <c r="A483" s="133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48"/>
      <c r="O483" s="149"/>
      <c r="P483" s="26"/>
    </row>
    <row r="484" spans="1:19" ht="15.75" thickBot="1">
      <c r="A484" s="133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33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33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3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3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3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3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3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3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3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3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3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33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1" t="s">
        <v>11</v>
      </c>
      <c r="Q496" s="32" t="s">
        <v>9</v>
      </c>
      <c r="R496" s="32" t="s">
        <v>10</v>
      </c>
      <c r="S496" s="32" t="s">
        <v>14</v>
      </c>
    </row>
    <row r="497" spans="1:20">
      <c r="A497" s="133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0">
        <f>SUM(G488,M484,M487,M488,M489)</f>
        <v>0</v>
      </c>
      <c r="Q497" s="17">
        <f>SUM(G484,G485,G486,G487,M486,)</f>
        <v>0</v>
      </c>
      <c r="R497" s="17">
        <f>SUM(M485,M490)</f>
        <v>0</v>
      </c>
      <c r="S497" s="17"/>
      <c r="T497">
        <f>SUM(P497,Q497,R497)</f>
        <v>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33">
        <v>30</v>
      </c>
      <c r="B499" s="134" t="s">
        <v>1</v>
      </c>
      <c r="C499" s="135"/>
      <c r="D499" s="136"/>
      <c r="E499" s="137" t="s">
        <v>2</v>
      </c>
      <c r="F499" s="138"/>
      <c r="G499" s="139"/>
      <c r="H499" s="140" t="s">
        <v>3</v>
      </c>
      <c r="I499" s="141"/>
      <c r="J499" s="142"/>
      <c r="K499" s="143" t="s">
        <v>4</v>
      </c>
      <c r="L499" s="144"/>
      <c r="M499" s="145"/>
      <c r="N499" s="146" t="s">
        <v>8</v>
      </c>
      <c r="O499" s="147"/>
      <c r="P499" s="26"/>
    </row>
    <row r="500" spans="1:20" ht="15.75" thickBot="1">
      <c r="A500" s="133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48"/>
      <c r="O500" s="149"/>
      <c r="P500" s="26"/>
    </row>
    <row r="501" spans="1:20" ht="15.75" thickBot="1">
      <c r="A501" s="133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20" ht="15.75" thickBot="1">
      <c r="A502" s="133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20" ht="15.75" thickBot="1">
      <c r="A503" s="133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20" ht="15.75" thickBot="1">
      <c r="A504" s="13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20" ht="15.75" thickBot="1">
      <c r="A505" s="13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20" ht="15.75" thickBot="1">
      <c r="A506" s="13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3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3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3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3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3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3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33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1" t="s">
        <v>11</v>
      </c>
      <c r="Q513" s="32" t="s">
        <v>9</v>
      </c>
      <c r="R513" s="32" t="s">
        <v>10</v>
      </c>
      <c r="S513" s="32" t="s">
        <v>14</v>
      </c>
    </row>
    <row r="514" spans="1:20">
      <c r="A514" s="133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0">
        <f>SUM(D501,D502,M501,M510)</f>
        <v>0</v>
      </c>
      <c r="Q514" s="17">
        <f>SUM(D503,J502,J505,J507,M502,M503,M504,M505,M506,M508,M509)</f>
        <v>0</v>
      </c>
      <c r="R514" s="17">
        <f>SUM(D504,D506,J501,J503,J504,J506,J508,M507)</f>
        <v>0</v>
      </c>
      <c r="S514" s="17">
        <f>SUM(D505,)</f>
        <v>0</v>
      </c>
      <c r="T514">
        <f>SUM(P514,Q514,R514,S514)</f>
        <v>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33">
        <v>31</v>
      </c>
      <c r="B516" s="134" t="s">
        <v>1</v>
      </c>
      <c r="C516" s="135"/>
      <c r="D516" s="136"/>
      <c r="E516" s="137" t="s">
        <v>2</v>
      </c>
      <c r="F516" s="138"/>
      <c r="G516" s="139"/>
      <c r="H516" s="140" t="s">
        <v>3</v>
      </c>
      <c r="I516" s="141"/>
      <c r="J516" s="142"/>
      <c r="K516" s="143" t="s">
        <v>4</v>
      </c>
      <c r="L516" s="144"/>
      <c r="M516" s="145"/>
      <c r="N516" s="146" t="s">
        <v>8</v>
      </c>
      <c r="O516" s="147"/>
      <c r="P516" s="26"/>
    </row>
    <row r="517" spans="1:20" ht="15.75" thickBot="1">
      <c r="A517" s="133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48"/>
      <c r="O517" s="149"/>
      <c r="P517" s="26"/>
    </row>
    <row r="518" spans="1:20" ht="15.75" thickBot="1">
      <c r="A518" s="133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20" ht="15.75" thickBot="1">
      <c r="A519" s="133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20" ht="15.75" thickBot="1">
      <c r="A520" s="133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20" ht="15.75" thickBot="1">
      <c r="A521" s="13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20" ht="15.75" thickBot="1">
      <c r="A522" s="13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20" ht="15.75" thickBot="1">
      <c r="A523" s="13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20" ht="15.75" thickBot="1">
      <c r="A524" s="13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20" ht="15.75" thickBot="1">
      <c r="A525" s="13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20" ht="15.75" thickBot="1">
      <c r="A526" s="13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20" ht="15.75" thickBot="1">
      <c r="A527" s="13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20" ht="15.75" thickBot="1">
      <c r="A528" s="13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20" ht="15.75" thickBot="1">
      <c r="A529" s="13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20" ht="15.75" thickBot="1">
      <c r="A530" s="133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1" t="s">
        <v>11</v>
      </c>
      <c r="Q530" s="32" t="s">
        <v>9</v>
      </c>
      <c r="R530" s="32" t="s">
        <v>10</v>
      </c>
      <c r="S530" s="32" t="s">
        <v>14</v>
      </c>
    </row>
    <row r="531" spans="1:20">
      <c r="A531" s="133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0"/>
      <c r="Q531" s="17"/>
      <c r="R531" s="17"/>
      <c r="S531" s="17"/>
      <c r="T531">
        <f>SUM(P531,Q531,R531,S531)</f>
        <v>0</v>
      </c>
    </row>
    <row r="532" spans="1:20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20" ht="16.5" thickTop="1" thickBot="1">
      <c r="A533" s="150"/>
      <c r="B533" s="152" t="s">
        <v>1</v>
      </c>
      <c r="C533" s="153"/>
      <c r="D533" s="154"/>
      <c r="E533" s="155" t="s">
        <v>2</v>
      </c>
      <c r="F533" s="156"/>
      <c r="G533" s="157"/>
      <c r="H533" s="158" t="s">
        <v>3</v>
      </c>
      <c r="I533" s="159"/>
      <c r="J533" s="160"/>
      <c r="K533" s="161" t="s">
        <v>4</v>
      </c>
      <c r="L533" s="162"/>
      <c r="M533" s="163"/>
      <c r="N533" s="5"/>
      <c r="O533" s="5"/>
      <c r="P533" s="26"/>
    </row>
    <row r="534" spans="1:20" ht="16.5" thickTop="1" thickBot="1">
      <c r="A534" s="151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5"/>
      <c r="P534" s="26"/>
    </row>
    <row r="535" spans="1:20" ht="16.5" thickTop="1" thickBot="1">
      <c r="A535" s="151"/>
      <c r="B535" s="6" t="s">
        <v>8</v>
      </c>
      <c r="C535" s="6" t="s">
        <v>12</v>
      </c>
      <c r="D535" s="27">
        <f>SUM(D15,D32,D49,D66,D83,D100,D117,D134,D153,D170,D187,D204,D224,D241,D258)</f>
        <v>0</v>
      </c>
      <c r="E535" s="6" t="s">
        <v>8</v>
      </c>
      <c r="F535" s="6" t="s">
        <v>12</v>
      </c>
      <c r="G535" s="27">
        <f>SUM(G15,G32,G49,G66,G83,G100,G117,G134,G153,G170,G187,G204,G224,G241,G258)</f>
        <v>0</v>
      </c>
      <c r="H535" s="6" t="s">
        <v>8</v>
      </c>
      <c r="I535" s="6" t="s">
        <v>12</v>
      </c>
      <c r="J535" s="27">
        <f>SUM(J15,J32,J49,J66,J83,J100,J117,J134,J153,J170,J187,J204,J224,J241,J258)</f>
        <v>0</v>
      </c>
      <c r="K535" s="6" t="s">
        <v>8</v>
      </c>
      <c r="L535" s="6" t="s">
        <v>12</v>
      </c>
      <c r="M535" s="27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1" t="s">
        <v>11</v>
      </c>
      <c r="Q535" s="32" t="s">
        <v>9</v>
      </c>
      <c r="R535" s="32" t="s">
        <v>10</v>
      </c>
      <c r="S535" s="32" t="s">
        <v>14</v>
      </c>
    </row>
    <row r="536" spans="1:20" ht="16.5" thickTop="1" thickBot="1">
      <c r="A536" s="15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0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0</v>
      </c>
    </row>
    <row r="537" spans="1:20" ht="16.5" thickTop="1" thickBot="1">
      <c r="A537" s="151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5"/>
      <c r="P537" s="26"/>
    </row>
    <row r="538" spans="1:20" ht="16.5" thickTop="1" thickBot="1">
      <c r="A538" s="151"/>
      <c r="B538" s="6" t="s">
        <v>8</v>
      </c>
      <c r="C538" s="6" t="s">
        <v>12</v>
      </c>
      <c r="D538" s="27">
        <f>SUM(D275,D292,D309,D326,D343,D360,D377,D394,D411,D428,D445,D462,D479,D496,D513,D530)</f>
        <v>0</v>
      </c>
      <c r="E538" s="6" t="s">
        <v>8</v>
      </c>
      <c r="F538" s="6" t="s">
        <v>12</v>
      </c>
      <c r="G538" s="27">
        <f>SUM(G275,G292,G309,G326,G343,G360,G377,G394,G411,G428,G445,G462,G479,G496,G513,G530)</f>
        <v>0</v>
      </c>
      <c r="H538" s="6" t="s">
        <v>8</v>
      </c>
      <c r="I538" s="6" t="s">
        <v>12</v>
      </c>
      <c r="J538" s="27">
        <f>SUM(J275,J292,J309,J326,J343,J360,J377,J394,J411,J428,J445,J462,J479,J496,J513,J530)</f>
        <v>0</v>
      </c>
      <c r="K538" s="6" t="s">
        <v>8</v>
      </c>
      <c r="L538" s="6" t="s">
        <v>12</v>
      </c>
      <c r="M538" s="27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1" t="s">
        <v>11</v>
      </c>
      <c r="Q538" s="32" t="s">
        <v>9</v>
      </c>
      <c r="R538" s="32" t="s">
        <v>10</v>
      </c>
      <c r="S538" s="32" t="s">
        <v>14</v>
      </c>
    </row>
    <row r="539" spans="1:20" ht="16.5" thickTop="1" thickBot="1">
      <c r="A539" s="15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0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20" ht="16.5" thickTop="1" thickBot="1">
      <c r="A540" s="151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26"/>
    </row>
    <row r="541" spans="1:20" ht="15.75" thickBot="1">
      <c r="A541" s="151"/>
      <c r="B541" s="6" t="s">
        <v>8</v>
      </c>
      <c r="C541" s="6" t="s">
        <v>12</v>
      </c>
      <c r="D541" s="27">
        <f>SUM(D535,D538)</f>
        <v>0</v>
      </c>
      <c r="E541" s="6" t="s">
        <v>8</v>
      </c>
      <c r="F541" s="6" t="s">
        <v>12</v>
      </c>
      <c r="G541" s="27">
        <f>SUM(G535,G538)</f>
        <v>0</v>
      </c>
      <c r="H541" s="6" t="s">
        <v>8</v>
      </c>
      <c r="I541" s="6" t="s">
        <v>12</v>
      </c>
      <c r="J541" s="27">
        <f>SUM(J535,J538)</f>
        <v>0</v>
      </c>
      <c r="K541" s="6" t="s">
        <v>8</v>
      </c>
      <c r="L541" s="6" t="s">
        <v>12</v>
      </c>
      <c r="M541" s="27">
        <f>SUM(M535,M538)</f>
        <v>0</v>
      </c>
      <c r="N541" s="6" t="s">
        <v>8</v>
      </c>
      <c r="O541" s="7">
        <f>SUM(O535,O538)</f>
        <v>0</v>
      </c>
      <c r="P541" s="31" t="s">
        <v>11</v>
      </c>
      <c r="Q541" s="32" t="s">
        <v>9</v>
      </c>
      <c r="R541" s="32" t="s">
        <v>10</v>
      </c>
      <c r="S541" s="32" t="s">
        <v>14</v>
      </c>
    </row>
    <row r="542" spans="1:20" ht="16.5" thickTop="1" thickBot="1">
      <c r="A542" s="15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0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0</v>
      </c>
    </row>
    <row r="543" spans="1:20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61" zoomScaleNormal="100" workbookViewId="0">
      <selection activeCell="I68" sqref="I68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75" t="s">
        <v>27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6"/>
    </row>
    <row r="2" spans="1:15" ht="15.75" thickBot="1">
      <c r="A2" s="177" t="s">
        <v>1</v>
      </c>
      <c r="B2" s="178"/>
      <c r="C2" s="179"/>
      <c r="D2" s="177" t="s">
        <v>2</v>
      </c>
      <c r="E2" s="178"/>
      <c r="F2" s="179"/>
      <c r="G2" s="177" t="s">
        <v>3</v>
      </c>
      <c r="H2" s="178"/>
      <c r="I2" s="179"/>
      <c r="J2" s="177" t="s">
        <v>4</v>
      </c>
      <c r="K2" s="178"/>
      <c r="L2" s="179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88</v>
      </c>
      <c r="B4">
        <v>2</v>
      </c>
      <c r="C4" s="21">
        <v>8</v>
      </c>
      <c r="D4" s="19" t="s">
        <v>60</v>
      </c>
      <c r="E4">
        <v>1</v>
      </c>
      <c r="F4" s="21">
        <v>9</v>
      </c>
      <c r="G4" s="19" t="s">
        <v>75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60</v>
      </c>
      <c r="E5">
        <v>1</v>
      </c>
      <c r="F5" s="21">
        <v>9</v>
      </c>
      <c r="G5" s="19" t="s">
        <v>82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60</v>
      </c>
      <c r="E6">
        <v>2</v>
      </c>
      <c r="F6" s="21">
        <v>18</v>
      </c>
      <c r="G6" s="19" t="s">
        <v>75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60</v>
      </c>
      <c r="E7">
        <v>5</v>
      </c>
      <c r="F7" s="21">
        <v>45</v>
      </c>
      <c r="G7" s="19" t="s">
        <v>114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88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68" t="s">
        <v>287</v>
      </c>
      <c r="B11" s="186"/>
      <c r="C11" s="22">
        <f>SUM(C4:C10)</f>
        <v>8</v>
      </c>
      <c r="D11" s="168" t="s">
        <v>287</v>
      </c>
      <c r="E11" s="186"/>
      <c r="F11" s="22">
        <f>SUM(F4:F10)</f>
        <v>85</v>
      </c>
      <c r="G11" s="168" t="s">
        <v>287</v>
      </c>
      <c r="H11" s="186"/>
      <c r="I11" s="22">
        <f>SUM(I4:I10)</f>
        <v>143</v>
      </c>
      <c r="J11" s="168" t="s">
        <v>287</v>
      </c>
      <c r="K11" s="186"/>
      <c r="L11" s="22">
        <f>SUM(L4:L10)</f>
        <v>0</v>
      </c>
      <c r="M11" s="96" t="s">
        <v>287</v>
      </c>
      <c r="N11" s="83">
        <f>SUM(C11,F11,I11,L11)</f>
        <v>236</v>
      </c>
      <c r="O11" s="100">
        <f>SUM(N11-N13)</f>
        <v>188.8</v>
      </c>
    </row>
    <row r="12" spans="1:15">
      <c r="A12" s="180" t="s">
        <v>288</v>
      </c>
      <c r="B12" s="181"/>
      <c r="C12" s="82">
        <v>0.2</v>
      </c>
      <c r="D12" s="170" t="s">
        <v>288</v>
      </c>
      <c r="E12" s="187"/>
      <c r="F12" s="82">
        <v>0.2</v>
      </c>
      <c r="G12" s="170" t="s">
        <v>288</v>
      </c>
      <c r="H12" s="187"/>
      <c r="I12" s="82">
        <v>0.2</v>
      </c>
      <c r="J12" s="170" t="s">
        <v>288</v>
      </c>
      <c r="K12" s="187"/>
      <c r="L12" s="82">
        <v>0.2</v>
      </c>
      <c r="M12" s="97" t="s">
        <v>288</v>
      </c>
      <c r="N12" s="84">
        <v>0.2</v>
      </c>
    </row>
    <row r="13" spans="1:15" ht="15.75" thickBot="1">
      <c r="A13" s="172" t="s">
        <v>8</v>
      </c>
      <c r="B13" s="182"/>
      <c r="C13" s="90">
        <f>SUM(C11*C12)</f>
        <v>1.6</v>
      </c>
      <c r="D13" s="172" t="s">
        <v>8</v>
      </c>
      <c r="E13" s="182"/>
      <c r="F13" s="90">
        <f>SUM(F11*F12)</f>
        <v>17</v>
      </c>
      <c r="G13" s="172" t="s">
        <v>8</v>
      </c>
      <c r="H13" s="182"/>
      <c r="I13" s="90">
        <f>SUM(I11*I12)</f>
        <v>28.6</v>
      </c>
      <c r="J13" s="172" t="s">
        <v>8</v>
      </c>
      <c r="K13" s="182"/>
      <c r="L13" s="90">
        <f>SUM(L11*L12)</f>
        <v>0</v>
      </c>
      <c r="M13" s="98" t="s">
        <v>8</v>
      </c>
      <c r="N13" s="91">
        <f>SUM(N11*N12)</f>
        <v>47.2</v>
      </c>
    </row>
    <row r="14" spans="1:15" ht="15.75" thickBot="1"/>
    <row r="15" spans="1:15" ht="15.75" thickBot="1">
      <c r="A15" s="175" t="s">
        <v>28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5" ht="15.75" thickBot="1">
      <c r="A16" s="177" t="s">
        <v>1</v>
      </c>
      <c r="B16" s="178"/>
      <c r="C16" s="179"/>
      <c r="D16" s="177" t="s">
        <v>2</v>
      </c>
      <c r="E16" s="178"/>
      <c r="F16" s="179"/>
      <c r="G16" s="177" t="s">
        <v>3</v>
      </c>
      <c r="H16" s="178"/>
      <c r="I16" s="179"/>
      <c r="J16" s="177" t="s">
        <v>4</v>
      </c>
      <c r="K16" s="178"/>
      <c r="L16" s="179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168</v>
      </c>
      <c r="B18">
        <v>1</v>
      </c>
      <c r="C18" s="21">
        <v>50</v>
      </c>
      <c r="D18" s="19" t="s">
        <v>198</v>
      </c>
      <c r="E18">
        <v>1</v>
      </c>
      <c r="F18" s="21">
        <v>4</v>
      </c>
      <c r="G18" s="19" t="s">
        <v>243</v>
      </c>
      <c r="H18">
        <v>1</v>
      </c>
      <c r="I18" s="21">
        <v>35</v>
      </c>
      <c r="J18" s="19" t="s">
        <v>192</v>
      </c>
      <c r="K18">
        <v>5</v>
      </c>
      <c r="L18" s="21">
        <v>25</v>
      </c>
    </row>
    <row r="19" spans="1:15">
      <c r="A19" s="19" t="s">
        <v>168</v>
      </c>
      <c r="B19">
        <v>1</v>
      </c>
      <c r="C19" s="21">
        <v>50</v>
      </c>
      <c r="D19" s="19" t="s">
        <v>198</v>
      </c>
      <c r="E19">
        <v>1</v>
      </c>
      <c r="F19" s="21">
        <v>4</v>
      </c>
      <c r="G19" s="19" t="s">
        <v>60</v>
      </c>
      <c r="H19">
        <v>1</v>
      </c>
      <c r="I19" s="21">
        <v>7</v>
      </c>
      <c r="J19" s="19" t="s">
        <v>60</v>
      </c>
      <c r="K19">
        <v>1</v>
      </c>
      <c r="L19" s="21">
        <v>7</v>
      </c>
    </row>
    <row r="20" spans="1:15">
      <c r="A20" s="19" t="s">
        <v>168</v>
      </c>
      <c r="B20">
        <v>1</v>
      </c>
      <c r="C20" s="21">
        <v>50</v>
      </c>
      <c r="D20" s="19" t="s">
        <v>114</v>
      </c>
      <c r="E20">
        <v>1</v>
      </c>
      <c r="F20" s="21">
        <v>35</v>
      </c>
      <c r="G20" s="19" t="s">
        <v>261</v>
      </c>
      <c r="H20">
        <v>1</v>
      </c>
      <c r="I20" s="21">
        <v>50</v>
      </c>
      <c r="J20" s="19"/>
      <c r="L20" s="21"/>
    </row>
    <row r="21" spans="1:15">
      <c r="A21" s="19" t="s">
        <v>269</v>
      </c>
      <c r="B21">
        <v>1</v>
      </c>
      <c r="C21" s="21">
        <v>50</v>
      </c>
      <c r="D21" s="19" t="s">
        <v>60</v>
      </c>
      <c r="E21">
        <v>2</v>
      </c>
      <c r="F21" s="21">
        <v>14</v>
      </c>
      <c r="G21" s="19" t="s">
        <v>265</v>
      </c>
      <c r="H21">
        <v>2</v>
      </c>
      <c r="I21" s="21">
        <v>70</v>
      </c>
      <c r="J21" s="19"/>
      <c r="L21" s="21"/>
    </row>
    <row r="22" spans="1:15">
      <c r="A22" s="19" t="s">
        <v>168</v>
      </c>
      <c r="B22">
        <v>1</v>
      </c>
      <c r="C22" s="21">
        <v>50</v>
      </c>
      <c r="D22" s="19"/>
      <c r="F22" s="21"/>
      <c r="G22" s="19" t="s">
        <v>266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268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198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275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277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265</v>
      </c>
      <c r="H28">
        <v>1</v>
      </c>
      <c r="I28" s="21">
        <v>35</v>
      </c>
      <c r="J28" s="19"/>
      <c r="L28" s="21"/>
    </row>
    <row r="29" spans="1:15">
      <c r="A29" s="168" t="s">
        <v>287</v>
      </c>
      <c r="B29" s="186"/>
      <c r="C29" s="85">
        <f>SUM(C18:C28)</f>
        <v>250</v>
      </c>
      <c r="D29" s="168" t="s">
        <v>287</v>
      </c>
      <c r="E29" s="169"/>
      <c r="F29" s="85">
        <f>SUM(F18:F28)</f>
        <v>57</v>
      </c>
      <c r="G29" s="168" t="s">
        <v>287</v>
      </c>
      <c r="H29" s="169"/>
      <c r="I29" s="85">
        <f>SUM(I18:I28)</f>
        <v>394</v>
      </c>
      <c r="J29" s="168" t="s">
        <v>287</v>
      </c>
      <c r="K29" s="169"/>
      <c r="L29" s="85">
        <f>SUM(L18:L28)</f>
        <v>32</v>
      </c>
      <c r="M29" s="96" t="s">
        <v>287</v>
      </c>
      <c r="N29" s="83">
        <f>SUM(C29,F29,I29,L29)</f>
        <v>733</v>
      </c>
      <c r="O29" s="100">
        <f>SUM(N29-N31)</f>
        <v>586.4</v>
      </c>
    </row>
    <row r="30" spans="1:15">
      <c r="A30" s="180" t="s">
        <v>288</v>
      </c>
      <c r="B30" s="181"/>
      <c r="C30" s="86">
        <v>0.2</v>
      </c>
      <c r="D30" s="180" t="s">
        <v>288</v>
      </c>
      <c r="E30" s="183"/>
      <c r="F30" s="86">
        <v>0.2</v>
      </c>
      <c r="G30" s="180" t="s">
        <v>288</v>
      </c>
      <c r="H30" s="183"/>
      <c r="I30" s="88">
        <v>0.2</v>
      </c>
      <c r="J30" s="180" t="s">
        <v>288</v>
      </c>
      <c r="K30" s="183"/>
      <c r="L30" s="86">
        <v>0.2</v>
      </c>
      <c r="M30" s="97" t="s">
        <v>288</v>
      </c>
      <c r="N30" s="84">
        <v>0.2</v>
      </c>
    </row>
    <row r="31" spans="1:15" ht="15.75" thickBot="1">
      <c r="A31" s="172" t="s">
        <v>8</v>
      </c>
      <c r="B31" s="182"/>
      <c r="C31" s="87">
        <f>SUM(C29*C30)</f>
        <v>50</v>
      </c>
      <c r="D31" s="172" t="s">
        <v>8</v>
      </c>
      <c r="E31" s="173"/>
      <c r="F31" s="87">
        <f>SUM(F29*F30)</f>
        <v>11.4</v>
      </c>
      <c r="G31" s="172" t="s">
        <v>8</v>
      </c>
      <c r="H31" s="173"/>
      <c r="I31" s="89">
        <f>SUM(I29*I30)</f>
        <v>78.800000000000011</v>
      </c>
      <c r="J31" s="172" t="s">
        <v>8</v>
      </c>
      <c r="K31" s="173"/>
      <c r="L31" s="87">
        <f>SUM(L29*L30)</f>
        <v>6.4</v>
      </c>
      <c r="M31" s="98" t="s">
        <v>8</v>
      </c>
      <c r="N31" s="91">
        <f>SUM(N29*N30)</f>
        <v>146.6</v>
      </c>
    </row>
    <row r="32" spans="1:15" ht="15.75" thickBot="1">
      <c r="A32" s="92"/>
      <c r="B32" s="92"/>
      <c r="C32" s="93"/>
      <c r="D32" s="92"/>
      <c r="E32" s="92"/>
      <c r="F32" s="93"/>
      <c r="G32" s="92"/>
      <c r="H32" s="92"/>
      <c r="I32" s="93"/>
      <c r="J32" s="92"/>
      <c r="K32" s="92"/>
      <c r="L32" s="93"/>
      <c r="M32" s="94"/>
      <c r="N32" s="95"/>
      <c r="O32" s="69"/>
    </row>
    <row r="33" spans="1:15" ht="15.75" thickBot="1">
      <c r="A33" s="184" t="s">
        <v>29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5"/>
    </row>
    <row r="34" spans="1:15" ht="15.75" thickBot="1">
      <c r="A34" s="177" t="s">
        <v>1</v>
      </c>
      <c r="B34" s="178"/>
      <c r="C34" s="179"/>
      <c r="D34" s="177" t="s">
        <v>2</v>
      </c>
      <c r="E34" s="178"/>
      <c r="F34" s="179"/>
      <c r="G34" s="177" t="s">
        <v>3</v>
      </c>
      <c r="H34" s="178"/>
      <c r="I34" s="179"/>
      <c r="J34" s="177" t="s">
        <v>4</v>
      </c>
      <c r="K34" s="178"/>
      <c r="L34" s="179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275</v>
      </c>
      <c r="B36">
        <v>1</v>
      </c>
      <c r="C36" s="21">
        <v>50</v>
      </c>
      <c r="D36" s="19" t="s">
        <v>198</v>
      </c>
      <c r="E36">
        <v>1</v>
      </c>
      <c r="F36" s="21">
        <v>4</v>
      </c>
      <c r="G36" s="19" t="s">
        <v>275</v>
      </c>
      <c r="H36">
        <v>1</v>
      </c>
      <c r="I36" s="21">
        <v>50</v>
      </c>
      <c r="J36" s="19" t="s">
        <v>198</v>
      </c>
      <c r="K36">
        <v>1</v>
      </c>
      <c r="L36" s="21">
        <v>5.5</v>
      </c>
    </row>
    <row r="37" spans="1:15">
      <c r="A37" s="19" t="s">
        <v>23</v>
      </c>
      <c r="B37">
        <v>1</v>
      </c>
      <c r="C37" s="21">
        <v>7</v>
      </c>
      <c r="D37" s="19" t="s">
        <v>114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 t="s">
        <v>114</v>
      </c>
      <c r="E38">
        <v>1</v>
      </c>
      <c r="F38" s="21">
        <v>35</v>
      </c>
      <c r="G38" s="19"/>
      <c r="I38" s="21"/>
      <c r="J38" s="19" t="s">
        <v>198</v>
      </c>
      <c r="K38">
        <v>1</v>
      </c>
      <c r="L38" s="21">
        <v>4</v>
      </c>
    </row>
    <row r="39" spans="1:15">
      <c r="A39" s="19"/>
      <c r="C39" s="21"/>
      <c r="D39" s="19" t="s">
        <v>198</v>
      </c>
      <c r="E39">
        <v>1</v>
      </c>
      <c r="F39" s="21">
        <v>5</v>
      </c>
      <c r="G39" s="19"/>
      <c r="I39" s="21"/>
      <c r="J39" s="19" t="s">
        <v>275</v>
      </c>
      <c r="K39">
        <v>1</v>
      </c>
      <c r="L39" s="21">
        <v>50</v>
      </c>
    </row>
    <row r="40" spans="1:15">
      <c r="A40" s="19"/>
      <c r="C40" s="21"/>
      <c r="D40" s="19" t="s">
        <v>277</v>
      </c>
      <c r="E40">
        <v>1</v>
      </c>
      <c r="F40" s="21">
        <v>50</v>
      </c>
      <c r="G40" s="19"/>
      <c r="I40" s="21"/>
      <c r="J40" s="19" t="s">
        <v>275</v>
      </c>
      <c r="K40">
        <v>1</v>
      </c>
      <c r="L40" s="21">
        <v>50</v>
      </c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68" t="s">
        <v>287</v>
      </c>
      <c r="B43" s="169"/>
      <c r="C43" s="83">
        <f>SUM(C36:C42)</f>
        <v>57</v>
      </c>
      <c r="D43" s="168" t="s">
        <v>287</v>
      </c>
      <c r="E43" s="169"/>
      <c r="F43" s="83">
        <f>SUM(F36:F42)</f>
        <v>129</v>
      </c>
      <c r="G43" s="168" t="s">
        <v>287</v>
      </c>
      <c r="H43" s="169"/>
      <c r="I43" s="83">
        <f>SUM(I36:I42)</f>
        <v>50</v>
      </c>
      <c r="J43" s="168" t="s">
        <v>287</v>
      </c>
      <c r="K43" s="169"/>
      <c r="L43" s="83">
        <f>SUM(L36:L42)</f>
        <v>116.5</v>
      </c>
      <c r="M43" s="101" t="s">
        <v>287</v>
      </c>
      <c r="N43" s="83">
        <f>SUM(C43,F43,I43,L43)</f>
        <v>352.5</v>
      </c>
      <c r="O43" s="100">
        <f>SUM(N43-N45)</f>
        <v>282</v>
      </c>
    </row>
    <row r="44" spans="1:15">
      <c r="A44" s="170" t="s">
        <v>288</v>
      </c>
      <c r="B44" s="171"/>
      <c r="C44" s="84">
        <v>0.2</v>
      </c>
      <c r="D44" s="170" t="s">
        <v>288</v>
      </c>
      <c r="E44" s="171"/>
      <c r="F44" s="84">
        <v>0.2</v>
      </c>
      <c r="G44" s="170" t="s">
        <v>288</v>
      </c>
      <c r="H44" s="171"/>
      <c r="I44" s="84">
        <v>0.2</v>
      </c>
      <c r="J44" s="170" t="s">
        <v>288</v>
      </c>
      <c r="K44" s="171"/>
      <c r="L44" s="104">
        <v>0.2</v>
      </c>
      <c r="M44" s="103" t="s">
        <v>288</v>
      </c>
      <c r="N44" s="84">
        <v>0.2</v>
      </c>
    </row>
    <row r="45" spans="1:15" ht="15.75" thickBot="1">
      <c r="A45" s="172" t="s">
        <v>8</v>
      </c>
      <c r="B45" s="173"/>
      <c r="C45" s="91">
        <f>SUM(C43*C44)</f>
        <v>11.4</v>
      </c>
      <c r="D45" s="172" t="s">
        <v>8</v>
      </c>
      <c r="E45" s="173"/>
      <c r="F45" s="91">
        <f>SUM(F43*F44)</f>
        <v>25.8</v>
      </c>
      <c r="G45" s="172" t="s">
        <v>8</v>
      </c>
      <c r="H45" s="173"/>
      <c r="I45" s="91">
        <f>SUM(I43*I44)</f>
        <v>10</v>
      </c>
      <c r="J45" s="172" t="s">
        <v>8</v>
      </c>
      <c r="K45" s="173"/>
      <c r="L45" s="91">
        <f>SUM(L43*L44)</f>
        <v>23.3</v>
      </c>
      <c r="M45" s="102" t="s">
        <v>8</v>
      </c>
      <c r="N45" s="91">
        <f>SUM(N43*N44)</f>
        <v>70.5</v>
      </c>
    </row>
    <row r="46" spans="1:15" ht="15.75" thickBot="1">
      <c r="M46" s="94"/>
    </row>
    <row r="47" spans="1:15" ht="15.75" thickBot="1">
      <c r="A47" s="174" t="s">
        <v>30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6"/>
    </row>
    <row r="48" spans="1:15" ht="15.75" thickBot="1">
      <c r="A48" s="177" t="s">
        <v>1</v>
      </c>
      <c r="B48" s="178"/>
      <c r="C48" s="179"/>
      <c r="D48" s="177" t="s">
        <v>2</v>
      </c>
      <c r="E48" s="178"/>
      <c r="F48" s="179"/>
      <c r="G48" s="177" t="s">
        <v>3</v>
      </c>
      <c r="H48" s="178"/>
      <c r="I48" s="179"/>
      <c r="J48" s="177" t="s">
        <v>4</v>
      </c>
      <c r="K48" s="178"/>
      <c r="L48" s="179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 t="s">
        <v>198</v>
      </c>
      <c r="B50">
        <v>1</v>
      </c>
      <c r="C50" s="21">
        <v>4</v>
      </c>
      <c r="D50" s="19" t="s">
        <v>114</v>
      </c>
      <c r="E50">
        <v>1</v>
      </c>
      <c r="F50" s="21">
        <v>35</v>
      </c>
      <c r="G50" s="19" t="s">
        <v>268</v>
      </c>
      <c r="H50">
        <v>2</v>
      </c>
      <c r="I50" s="21">
        <v>8</v>
      </c>
      <c r="J50" s="19" t="s">
        <v>282</v>
      </c>
      <c r="K50">
        <v>1</v>
      </c>
      <c r="L50" s="21">
        <v>50</v>
      </c>
    </row>
    <row r="51" spans="1:15">
      <c r="A51" s="19" t="s">
        <v>275</v>
      </c>
      <c r="B51">
        <v>1</v>
      </c>
      <c r="C51" s="21">
        <v>50</v>
      </c>
      <c r="D51" s="19" t="s">
        <v>198</v>
      </c>
      <c r="E51">
        <v>1</v>
      </c>
      <c r="F51" s="21">
        <v>5</v>
      </c>
      <c r="G51" s="19" t="s">
        <v>60</v>
      </c>
      <c r="H51">
        <v>3</v>
      </c>
      <c r="I51" s="21">
        <v>21</v>
      </c>
      <c r="J51" s="19" t="s">
        <v>303</v>
      </c>
      <c r="K51">
        <v>1</v>
      </c>
      <c r="L51" s="21">
        <v>7</v>
      </c>
    </row>
    <row r="52" spans="1:15">
      <c r="A52" s="19" t="s">
        <v>306</v>
      </c>
      <c r="B52">
        <v>1</v>
      </c>
      <c r="C52" s="21">
        <v>50</v>
      </c>
      <c r="D52" s="19" t="s">
        <v>198</v>
      </c>
      <c r="E52">
        <v>1</v>
      </c>
      <c r="F52" s="21">
        <v>5</v>
      </c>
      <c r="G52" s="19" t="s">
        <v>75</v>
      </c>
      <c r="H52">
        <v>4</v>
      </c>
      <c r="I52" s="21">
        <v>28</v>
      </c>
      <c r="J52" s="19" t="s">
        <v>311</v>
      </c>
      <c r="K52">
        <v>1</v>
      </c>
      <c r="L52" s="21">
        <v>50</v>
      </c>
    </row>
    <row r="53" spans="1:15">
      <c r="A53" s="19" t="s">
        <v>313</v>
      </c>
      <c r="B53">
        <v>1</v>
      </c>
      <c r="C53" s="21">
        <v>80</v>
      </c>
      <c r="D53" s="19" t="s">
        <v>75</v>
      </c>
      <c r="E53">
        <v>2</v>
      </c>
      <c r="F53" s="21">
        <v>14</v>
      </c>
      <c r="G53" s="19"/>
      <c r="I53" s="21"/>
      <c r="J53" s="19" t="s">
        <v>23</v>
      </c>
      <c r="K53">
        <v>2</v>
      </c>
      <c r="L53" s="21">
        <v>15</v>
      </c>
    </row>
    <row r="54" spans="1:15">
      <c r="A54" s="19" t="s">
        <v>60</v>
      </c>
      <c r="B54">
        <v>4</v>
      </c>
      <c r="C54" s="21">
        <v>0</v>
      </c>
      <c r="D54" s="19" t="s">
        <v>75</v>
      </c>
      <c r="E54">
        <v>1</v>
      </c>
      <c r="F54" s="21">
        <v>7</v>
      </c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68" t="s">
        <v>287</v>
      </c>
      <c r="B57" s="169"/>
      <c r="C57" s="83">
        <f>SUM(C50:C56)</f>
        <v>184</v>
      </c>
      <c r="D57" s="168" t="s">
        <v>287</v>
      </c>
      <c r="E57" s="169"/>
      <c r="F57" s="83">
        <f>SUM(F50:F56)</f>
        <v>66</v>
      </c>
      <c r="G57" s="168" t="s">
        <v>287</v>
      </c>
      <c r="H57" s="169"/>
      <c r="I57" s="83">
        <f>SUM(I50:I56)</f>
        <v>57</v>
      </c>
      <c r="J57" s="168" t="s">
        <v>287</v>
      </c>
      <c r="K57" s="169"/>
      <c r="L57" s="83">
        <f>SUM(L50:L56)</f>
        <v>122</v>
      </c>
      <c r="M57" s="101" t="s">
        <v>287</v>
      </c>
      <c r="N57" s="83">
        <f>SUM(C57,F57,I57,L57)</f>
        <v>429</v>
      </c>
      <c r="O57" s="99">
        <f>SUM(N57-N59)</f>
        <v>343.2</v>
      </c>
    </row>
    <row r="58" spans="1:15">
      <c r="A58" s="170" t="s">
        <v>288</v>
      </c>
      <c r="B58" s="171"/>
      <c r="C58" s="84">
        <v>0.2</v>
      </c>
      <c r="D58" s="170" t="s">
        <v>288</v>
      </c>
      <c r="E58" s="171"/>
      <c r="F58" s="84">
        <v>0.2</v>
      </c>
      <c r="G58" s="170" t="s">
        <v>288</v>
      </c>
      <c r="H58" s="171"/>
      <c r="I58" s="84">
        <v>0.2</v>
      </c>
      <c r="J58" s="170" t="s">
        <v>288</v>
      </c>
      <c r="K58" s="171"/>
      <c r="L58" s="104">
        <v>0.2</v>
      </c>
      <c r="M58" s="103" t="s">
        <v>288</v>
      </c>
      <c r="N58" s="84">
        <v>0.2</v>
      </c>
    </row>
    <row r="59" spans="1:15" ht="15.75" thickBot="1">
      <c r="A59" s="172" t="s">
        <v>8</v>
      </c>
      <c r="B59" s="173"/>
      <c r="C59" s="91">
        <f>SUM(C57*C58)</f>
        <v>36.800000000000004</v>
      </c>
      <c r="D59" s="172" t="s">
        <v>8</v>
      </c>
      <c r="E59" s="173"/>
      <c r="F59" s="91">
        <f>SUM(F57*F58)</f>
        <v>13.200000000000001</v>
      </c>
      <c r="G59" s="172" t="s">
        <v>8</v>
      </c>
      <c r="H59" s="173"/>
      <c r="I59" s="91">
        <f>SUM(I57*I58)</f>
        <v>11.4</v>
      </c>
      <c r="J59" s="172" t="s">
        <v>8</v>
      </c>
      <c r="K59" s="173"/>
      <c r="L59" s="91">
        <f>SUM(L57*L58)</f>
        <v>24.400000000000002</v>
      </c>
      <c r="M59" s="102" t="s">
        <v>8</v>
      </c>
      <c r="N59" s="91">
        <f>SUM(N57*N58)</f>
        <v>85.800000000000011</v>
      </c>
    </row>
    <row r="60" spans="1:15" ht="15.75" thickBot="1"/>
    <row r="61" spans="1:15" ht="15.75" thickBot="1">
      <c r="A61" s="174" t="s">
        <v>31</v>
      </c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6"/>
    </row>
    <row r="62" spans="1:15" ht="15.75" thickBot="1">
      <c r="A62" s="177" t="s">
        <v>1</v>
      </c>
      <c r="B62" s="178"/>
      <c r="C62" s="179"/>
      <c r="D62" s="177" t="s">
        <v>2</v>
      </c>
      <c r="E62" s="178"/>
      <c r="F62" s="179"/>
      <c r="G62" s="177" t="s">
        <v>3</v>
      </c>
      <c r="H62" s="178"/>
      <c r="I62" s="179"/>
      <c r="J62" s="177" t="s">
        <v>4</v>
      </c>
      <c r="K62" s="178"/>
      <c r="L62" s="179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 t="s">
        <v>198</v>
      </c>
      <c r="B64">
        <v>1</v>
      </c>
      <c r="C64" s="21">
        <v>4</v>
      </c>
      <c r="D64" s="19"/>
      <c r="F64" s="21"/>
      <c r="G64" s="19" t="s">
        <v>168</v>
      </c>
      <c r="H64">
        <v>1</v>
      </c>
      <c r="I64" s="21">
        <v>50</v>
      </c>
      <c r="J64" s="19" t="s">
        <v>322</v>
      </c>
      <c r="K64">
        <v>1</v>
      </c>
      <c r="L64" s="21">
        <v>60</v>
      </c>
    </row>
    <row r="65" spans="1:15">
      <c r="A65" s="19" t="s">
        <v>60</v>
      </c>
      <c r="B65">
        <v>1</v>
      </c>
      <c r="C65" s="21">
        <v>7</v>
      </c>
      <c r="D65" s="19" t="s">
        <v>320</v>
      </c>
      <c r="E65">
        <v>1</v>
      </c>
      <c r="F65" s="21">
        <v>90</v>
      </c>
      <c r="G65" s="19" t="s">
        <v>323</v>
      </c>
      <c r="H65">
        <v>1</v>
      </c>
      <c r="I65" s="21">
        <v>60</v>
      </c>
      <c r="J65" s="19" t="s">
        <v>282</v>
      </c>
      <c r="K65">
        <v>1</v>
      </c>
      <c r="L65" s="21">
        <v>50</v>
      </c>
    </row>
    <row r="66" spans="1:15">
      <c r="A66" s="19" t="s">
        <v>60</v>
      </c>
      <c r="B66">
        <v>3</v>
      </c>
      <c r="C66" s="21">
        <v>21</v>
      </c>
      <c r="D66" s="19" t="s">
        <v>60</v>
      </c>
      <c r="E66">
        <v>5</v>
      </c>
      <c r="F66" s="21">
        <v>35</v>
      </c>
      <c r="G66" s="19" t="s">
        <v>82</v>
      </c>
      <c r="H66">
        <v>1</v>
      </c>
      <c r="I66" s="21">
        <v>35</v>
      </c>
      <c r="J66" s="19" t="s">
        <v>331</v>
      </c>
      <c r="K66">
        <v>2</v>
      </c>
      <c r="L66" s="21">
        <v>14</v>
      </c>
    </row>
    <row r="67" spans="1:15">
      <c r="A67" s="19" t="s">
        <v>324</v>
      </c>
      <c r="B67">
        <v>1</v>
      </c>
      <c r="C67" s="21">
        <v>50</v>
      </c>
      <c r="D67" s="19"/>
      <c r="F67" s="21"/>
      <c r="G67" s="19" t="s">
        <v>334</v>
      </c>
      <c r="H67">
        <v>1</v>
      </c>
      <c r="I67" s="21">
        <v>60</v>
      </c>
      <c r="J67" s="19"/>
      <c r="L67" s="21"/>
    </row>
    <row r="68" spans="1:15">
      <c r="A68" s="19" t="s">
        <v>60</v>
      </c>
      <c r="B68">
        <v>3</v>
      </c>
      <c r="C68" s="21">
        <v>20</v>
      </c>
      <c r="D68" s="19"/>
      <c r="F68" s="21"/>
      <c r="G68" s="19"/>
      <c r="I68" s="21"/>
      <c r="J68" s="19"/>
      <c r="L68" s="21"/>
    </row>
    <row r="69" spans="1:15">
      <c r="A69" s="19"/>
      <c r="C69" s="21"/>
      <c r="D69" s="19" t="s">
        <v>275</v>
      </c>
      <c r="E69">
        <v>5</v>
      </c>
      <c r="F69" s="21">
        <v>250</v>
      </c>
      <c r="G69" s="19"/>
      <c r="I69" s="21"/>
      <c r="J69" s="19"/>
      <c r="L69" s="21"/>
    </row>
    <row r="70" spans="1:15" ht="15.75" thickBot="1">
      <c r="A70" s="19"/>
      <c r="C70" s="21"/>
      <c r="D70" s="19" t="s">
        <v>265</v>
      </c>
      <c r="E70">
        <v>1</v>
      </c>
      <c r="F70" s="21">
        <v>35</v>
      </c>
      <c r="G70" s="19"/>
      <c r="I70" s="21"/>
      <c r="J70" s="19"/>
      <c r="L70" s="21"/>
    </row>
    <row r="71" spans="1:15">
      <c r="A71" s="168" t="s">
        <v>287</v>
      </c>
      <c r="B71" s="169"/>
      <c r="C71" s="83">
        <f>SUM(C64:C70)</f>
        <v>102</v>
      </c>
      <c r="D71" s="168" t="s">
        <v>287</v>
      </c>
      <c r="E71" s="169"/>
      <c r="F71" s="83">
        <f>SUM(F64:F70)</f>
        <v>410</v>
      </c>
      <c r="G71" s="168" t="s">
        <v>287</v>
      </c>
      <c r="H71" s="169"/>
      <c r="I71" s="83">
        <f>SUM(I64:I70)</f>
        <v>205</v>
      </c>
      <c r="J71" s="168" t="s">
        <v>287</v>
      </c>
      <c r="K71" s="169"/>
      <c r="L71" s="83">
        <f>SUM(L64:L70)</f>
        <v>124</v>
      </c>
      <c r="M71" s="101" t="s">
        <v>287</v>
      </c>
      <c r="N71" s="83">
        <f>SUM(C71,F71,I71,L71)</f>
        <v>841</v>
      </c>
      <c r="O71" s="99">
        <f>SUM(N71-N73)</f>
        <v>672.8</v>
      </c>
    </row>
    <row r="72" spans="1:15">
      <c r="A72" s="170" t="s">
        <v>288</v>
      </c>
      <c r="B72" s="171"/>
      <c r="C72" s="84">
        <v>0.2</v>
      </c>
      <c r="D72" s="170" t="s">
        <v>288</v>
      </c>
      <c r="E72" s="171"/>
      <c r="F72" s="84">
        <v>0.2</v>
      </c>
      <c r="G72" s="170" t="s">
        <v>288</v>
      </c>
      <c r="H72" s="171"/>
      <c r="I72" s="84">
        <v>0.2</v>
      </c>
      <c r="J72" s="170" t="s">
        <v>288</v>
      </c>
      <c r="K72" s="171"/>
      <c r="L72" s="104">
        <v>0.2</v>
      </c>
      <c r="M72" s="103" t="s">
        <v>288</v>
      </c>
      <c r="N72" s="84">
        <v>0.2</v>
      </c>
    </row>
    <row r="73" spans="1:15" ht="15.75" thickBot="1">
      <c r="A73" s="172" t="s">
        <v>8</v>
      </c>
      <c r="B73" s="173"/>
      <c r="C73" s="91">
        <f>SUM(C71*C72)</f>
        <v>20.400000000000002</v>
      </c>
      <c r="D73" s="172" t="s">
        <v>8</v>
      </c>
      <c r="E73" s="173"/>
      <c r="F73" s="91">
        <f>SUM(F71*F72)</f>
        <v>82</v>
      </c>
      <c r="G73" s="172" t="s">
        <v>8</v>
      </c>
      <c r="H73" s="173"/>
      <c r="I73" s="91">
        <f>SUM(I71*I72)</f>
        <v>41</v>
      </c>
      <c r="J73" s="172" t="s">
        <v>8</v>
      </c>
      <c r="K73" s="173"/>
      <c r="L73" s="91">
        <f>SUM(L71*L72)</f>
        <v>24.8</v>
      </c>
      <c r="M73" s="102" t="s">
        <v>8</v>
      </c>
      <c r="N73" s="91">
        <f>SUM(N71*N72)</f>
        <v>168.20000000000002</v>
      </c>
    </row>
    <row r="74" spans="1:15" ht="15.75" thickBot="1"/>
    <row r="75" spans="1:15" ht="15.75" thickBot="1">
      <c r="A75" s="174" t="s">
        <v>32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6"/>
    </row>
    <row r="76" spans="1:15" ht="15.75" thickBot="1">
      <c r="A76" s="177" t="s">
        <v>1</v>
      </c>
      <c r="B76" s="178"/>
      <c r="C76" s="179"/>
      <c r="D76" s="177" t="s">
        <v>2</v>
      </c>
      <c r="E76" s="178"/>
      <c r="F76" s="179"/>
      <c r="G76" s="177" t="s">
        <v>3</v>
      </c>
      <c r="H76" s="178"/>
      <c r="I76" s="179"/>
      <c r="J76" s="177" t="s">
        <v>4</v>
      </c>
      <c r="K76" s="178"/>
      <c r="L76" s="179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/>
      <c r="C78" s="21"/>
      <c r="D78" s="19"/>
      <c r="F78" s="21"/>
      <c r="G78" s="19"/>
      <c r="I78" s="21"/>
      <c r="J78" s="19"/>
      <c r="L78" s="21"/>
    </row>
    <row r="79" spans="1:15">
      <c r="A79" s="19"/>
      <c r="C79" s="21"/>
      <c r="D79" s="19"/>
      <c r="F79" s="21"/>
      <c r="G79" s="19"/>
      <c r="I79" s="21"/>
      <c r="J79" s="19"/>
      <c r="L79" s="21"/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68" t="s">
        <v>287</v>
      </c>
      <c r="B85" s="169"/>
      <c r="C85" s="83">
        <f>SUM(C78:C84)</f>
        <v>0</v>
      </c>
      <c r="D85" s="168" t="s">
        <v>287</v>
      </c>
      <c r="E85" s="169"/>
      <c r="F85" s="83">
        <f>SUM(F78:F84)</f>
        <v>0</v>
      </c>
      <c r="G85" s="168" t="s">
        <v>287</v>
      </c>
      <c r="H85" s="169"/>
      <c r="I85" s="83">
        <f>SUM(I78:I84)</f>
        <v>0</v>
      </c>
      <c r="J85" s="168" t="s">
        <v>287</v>
      </c>
      <c r="K85" s="169"/>
      <c r="L85" s="83">
        <f>SUM(L78:L84)</f>
        <v>0</v>
      </c>
      <c r="M85" s="101" t="s">
        <v>287</v>
      </c>
      <c r="N85" s="83">
        <f>SUM(C85,F85,I85,L85)</f>
        <v>0</v>
      </c>
      <c r="O85" s="99">
        <f>SUM(N85-N87)</f>
        <v>0</v>
      </c>
    </row>
    <row r="86" spans="1:15">
      <c r="A86" s="170" t="s">
        <v>288</v>
      </c>
      <c r="B86" s="171"/>
      <c r="C86" s="84">
        <v>0.2</v>
      </c>
      <c r="D86" s="170" t="s">
        <v>288</v>
      </c>
      <c r="E86" s="171"/>
      <c r="F86" s="84">
        <v>0.2</v>
      </c>
      <c r="G86" s="170" t="s">
        <v>288</v>
      </c>
      <c r="H86" s="171"/>
      <c r="I86" s="84">
        <v>0.2</v>
      </c>
      <c r="J86" s="170" t="s">
        <v>288</v>
      </c>
      <c r="K86" s="171"/>
      <c r="L86" s="104">
        <v>0.2</v>
      </c>
      <c r="M86" s="103" t="s">
        <v>288</v>
      </c>
      <c r="N86" s="84">
        <v>0.2</v>
      </c>
    </row>
    <row r="87" spans="1:15" ht="15.75" thickBot="1">
      <c r="A87" s="172" t="s">
        <v>8</v>
      </c>
      <c r="B87" s="173"/>
      <c r="C87" s="91">
        <f>SUM(C85*C86)</f>
        <v>0</v>
      </c>
      <c r="D87" s="172" t="s">
        <v>8</v>
      </c>
      <c r="E87" s="173"/>
      <c r="F87" s="91">
        <f>SUM(F85*F86)</f>
        <v>0</v>
      </c>
      <c r="G87" s="172" t="s">
        <v>8</v>
      </c>
      <c r="H87" s="173"/>
      <c r="I87" s="91">
        <f>SUM(I85*I86)</f>
        <v>0</v>
      </c>
      <c r="J87" s="172" t="s">
        <v>8</v>
      </c>
      <c r="K87" s="173"/>
      <c r="L87" s="91">
        <f>SUM(L85*L86)</f>
        <v>0</v>
      </c>
      <c r="M87" s="102" t="s">
        <v>8</v>
      </c>
      <c r="N87" s="91">
        <f>SUM(N85*N86)</f>
        <v>0</v>
      </c>
    </row>
    <row r="88" spans="1:15" ht="15.75" thickBot="1"/>
    <row r="89" spans="1:15" ht="15.75" thickBot="1">
      <c r="A89" s="174" t="s">
        <v>17</v>
      </c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6"/>
    </row>
    <row r="90" spans="1:15" ht="15.75" thickBot="1">
      <c r="A90" s="177" t="s">
        <v>1</v>
      </c>
      <c r="B90" s="178"/>
      <c r="C90" s="179"/>
      <c r="D90" s="177" t="s">
        <v>2</v>
      </c>
      <c r="E90" s="178"/>
      <c r="F90" s="179"/>
      <c r="G90" s="177" t="s">
        <v>3</v>
      </c>
      <c r="H90" s="178"/>
      <c r="I90" s="179"/>
      <c r="J90" s="177" t="s">
        <v>4</v>
      </c>
      <c r="K90" s="178"/>
      <c r="L90" s="179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68" t="s">
        <v>287</v>
      </c>
      <c r="B99" s="169"/>
      <c r="C99" s="83">
        <f>SUM(C92:C98)</f>
        <v>0</v>
      </c>
      <c r="D99" s="168" t="s">
        <v>287</v>
      </c>
      <c r="E99" s="169"/>
      <c r="F99" s="83">
        <f>SUM(F92:F98)</f>
        <v>0</v>
      </c>
      <c r="G99" s="168" t="s">
        <v>287</v>
      </c>
      <c r="H99" s="169"/>
      <c r="I99" s="83">
        <f>SUM(I92:I98)</f>
        <v>0</v>
      </c>
      <c r="J99" s="168" t="s">
        <v>287</v>
      </c>
      <c r="K99" s="169"/>
      <c r="L99" s="83">
        <f>SUM(L92:L98)</f>
        <v>0</v>
      </c>
      <c r="M99" s="101" t="s">
        <v>287</v>
      </c>
      <c r="N99" s="83">
        <f>SUM(C99,F99,I99,L99)</f>
        <v>0</v>
      </c>
      <c r="O99" s="99">
        <f>SUM(N99-N101)</f>
        <v>0</v>
      </c>
    </row>
    <row r="100" spans="1:15">
      <c r="A100" s="170" t="s">
        <v>288</v>
      </c>
      <c r="B100" s="171"/>
      <c r="C100" s="84">
        <v>0.2</v>
      </c>
      <c r="D100" s="170" t="s">
        <v>288</v>
      </c>
      <c r="E100" s="171"/>
      <c r="F100" s="84">
        <v>0.2</v>
      </c>
      <c r="G100" s="170" t="s">
        <v>288</v>
      </c>
      <c r="H100" s="171"/>
      <c r="I100" s="84">
        <v>0.2</v>
      </c>
      <c r="J100" s="170" t="s">
        <v>288</v>
      </c>
      <c r="K100" s="171"/>
      <c r="L100" s="104">
        <v>0.2</v>
      </c>
      <c r="M100" s="103" t="s">
        <v>288</v>
      </c>
      <c r="N100" s="84">
        <v>0.2</v>
      </c>
    </row>
    <row r="101" spans="1:15" ht="15.75" thickBot="1">
      <c r="A101" s="172" t="s">
        <v>8</v>
      </c>
      <c r="B101" s="173"/>
      <c r="C101" s="91">
        <f>SUM(C99*C100)</f>
        <v>0</v>
      </c>
      <c r="D101" s="172" t="s">
        <v>8</v>
      </c>
      <c r="E101" s="173"/>
      <c r="F101" s="91">
        <f>SUM(F99*F100)</f>
        <v>0</v>
      </c>
      <c r="G101" s="172" t="s">
        <v>8</v>
      </c>
      <c r="H101" s="173"/>
      <c r="I101" s="91">
        <f>SUM(I99*I100)</f>
        <v>0</v>
      </c>
      <c r="J101" s="172" t="s">
        <v>8</v>
      </c>
      <c r="K101" s="173"/>
      <c r="L101" s="91">
        <f>SUM(L99*L100)</f>
        <v>0</v>
      </c>
      <c r="M101" s="102" t="s">
        <v>8</v>
      </c>
      <c r="N101" s="91">
        <f>SUM(N99*N100)</f>
        <v>0</v>
      </c>
    </row>
    <row r="102" spans="1:15" ht="15.75" thickBot="1"/>
    <row r="103" spans="1:15" ht="15.75" thickBot="1">
      <c r="A103" s="174" t="s">
        <v>20</v>
      </c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6"/>
    </row>
    <row r="104" spans="1:15" ht="15.75" thickBot="1">
      <c r="A104" s="177" t="s">
        <v>1</v>
      </c>
      <c r="B104" s="178"/>
      <c r="C104" s="179"/>
      <c r="D104" s="177" t="s">
        <v>2</v>
      </c>
      <c r="E104" s="178"/>
      <c r="F104" s="179"/>
      <c r="G104" s="177" t="s">
        <v>3</v>
      </c>
      <c r="H104" s="178"/>
      <c r="I104" s="179"/>
      <c r="J104" s="177" t="s">
        <v>4</v>
      </c>
      <c r="K104" s="178"/>
      <c r="L104" s="179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68" t="s">
        <v>287</v>
      </c>
      <c r="B113" s="169"/>
      <c r="C113" s="83">
        <f>SUM(C106:C112)</f>
        <v>0</v>
      </c>
      <c r="D113" s="168" t="s">
        <v>287</v>
      </c>
      <c r="E113" s="169"/>
      <c r="F113" s="83">
        <f>SUM(F106:F112)</f>
        <v>0</v>
      </c>
      <c r="G113" s="168" t="s">
        <v>287</v>
      </c>
      <c r="H113" s="169"/>
      <c r="I113" s="83">
        <f>SUM(I106:I112)</f>
        <v>0</v>
      </c>
      <c r="J113" s="168" t="s">
        <v>287</v>
      </c>
      <c r="K113" s="169"/>
      <c r="L113" s="83">
        <f>SUM(L106:L112)</f>
        <v>0</v>
      </c>
      <c r="M113" s="101" t="s">
        <v>287</v>
      </c>
      <c r="N113" s="83">
        <f>SUM(C113,F113,I113,L113)</f>
        <v>0</v>
      </c>
      <c r="O113" s="99">
        <f>SUM(N113-N115)</f>
        <v>0</v>
      </c>
    </row>
    <row r="114" spans="1:15">
      <c r="A114" s="170" t="s">
        <v>288</v>
      </c>
      <c r="B114" s="171"/>
      <c r="C114" s="84">
        <v>0.2</v>
      </c>
      <c r="D114" s="170" t="s">
        <v>288</v>
      </c>
      <c r="E114" s="171"/>
      <c r="F114" s="84">
        <v>0.2</v>
      </c>
      <c r="G114" s="170" t="s">
        <v>288</v>
      </c>
      <c r="H114" s="171"/>
      <c r="I114" s="84">
        <v>0.2</v>
      </c>
      <c r="J114" s="170" t="s">
        <v>288</v>
      </c>
      <c r="K114" s="171"/>
      <c r="L114" s="104">
        <v>0.2</v>
      </c>
      <c r="M114" s="103" t="s">
        <v>288</v>
      </c>
      <c r="N114" s="84">
        <v>0.2</v>
      </c>
    </row>
    <row r="115" spans="1:15" ht="15.75" thickBot="1">
      <c r="A115" s="172" t="s">
        <v>8</v>
      </c>
      <c r="B115" s="173"/>
      <c r="C115" s="91">
        <f>SUM(C113*C114)</f>
        <v>0</v>
      </c>
      <c r="D115" s="172" t="s">
        <v>8</v>
      </c>
      <c r="E115" s="173"/>
      <c r="F115" s="91">
        <f>SUM(F113*F114)</f>
        <v>0</v>
      </c>
      <c r="G115" s="172" t="s">
        <v>8</v>
      </c>
      <c r="H115" s="173"/>
      <c r="I115" s="91">
        <f>SUM(I113*I114)</f>
        <v>0</v>
      </c>
      <c r="J115" s="172" t="s">
        <v>8</v>
      </c>
      <c r="K115" s="173"/>
      <c r="L115" s="91">
        <f>SUM(L113*L114)</f>
        <v>0</v>
      </c>
      <c r="M115" s="102" t="s">
        <v>8</v>
      </c>
      <c r="N115" s="91">
        <f>SUM(N113*N114)</f>
        <v>0</v>
      </c>
    </row>
    <row r="116" spans="1:15" ht="15.75" thickBot="1"/>
    <row r="117" spans="1:15" ht="15.75" thickBot="1">
      <c r="A117" s="174" t="s">
        <v>21</v>
      </c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6"/>
    </row>
    <row r="118" spans="1:15" ht="15.75" thickBot="1">
      <c r="A118" s="177" t="s">
        <v>1</v>
      </c>
      <c r="B118" s="178"/>
      <c r="C118" s="179"/>
      <c r="D118" s="177" t="s">
        <v>2</v>
      </c>
      <c r="E118" s="178"/>
      <c r="F118" s="179"/>
      <c r="G118" s="177" t="s">
        <v>3</v>
      </c>
      <c r="H118" s="178"/>
      <c r="I118" s="179"/>
      <c r="J118" s="177" t="s">
        <v>4</v>
      </c>
      <c r="K118" s="178"/>
      <c r="L118" s="179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68" t="s">
        <v>287</v>
      </c>
      <c r="B127" s="169"/>
      <c r="C127" s="83">
        <f>SUM(C120:C126)</f>
        <v>0</v>
      </c>
      <c r="D127" s="168" t="s">
        <v>287</v>
      </c>
      <c r="E127" s="169"/>
      <c r="F127" s="83">
        <f>SUM(F120:F126)</f>
        <v>0</v>
      </c>
      <c r="G127" s="168" t="s">
        <v>287</v>
      </c>
      <c r="H127" s="169"/>
      <c r="I127" s="83">
        <f>SUM(I120:I126)</f>
        <v>0</v>
      </c>
      <c r="J127" s="168" t="s">
        <v>287</v>
      </c>
      <c r="K127" s="169"/>
      <c r="L127" s="83">
        <f>SUM(L120:L126)</f>
        <v>0</v>
      </c>
      <c r="M127" s="101" t="s">
        <v>287</v>
      </c>
      <c r="N127" s="83">
        <f>SUM(C127,F127,I127,L127)</f>
        <v>0</v>
      </c>
      <c r="O127" s="99">
        <f>SUM(N127-N129)</f>
        <v>0</v>
      </c>
    </row>
    <row r="128" spans="1:15">
      <c r="A128" s="170" t="s">
        <v>288</v>
      </c>
      <c r="B128" s="171"/>
      <c r="C128" s="84">
        <v>0.2</v>
      </c>
      <c r="D128" s="170" t="s">
        <v>288</v>
      </c>
      <c r="E128" s="171"/>
      <c r="F128" s="84">
        <v>0.2</v>
      </c>
      <c r="G128" s="170" t="s">
        <v>288</v>
      </c>
      <c r="H128" s="171"/>
      <c r="I128" s="84">
        <v>0.2</v>
      </c>
      <c r="J128" s="170" t="s">
        <v>288</v>
      </c>
      <c r="K128" s="171"/>
      <c r="L128" s="104">
        <v>0.2</v>
      </c>
      <c r="M128" s="103" t="s">
        <v>288</v>
      </c>
      <c r="N128" s="84">
        <v>0.2</v>
      </c>
    </row>
    <row r="129" spans="1:15" ht="15.75" thickBot="1">
      <c r="A129" s="172" t="s">
        <v>8</v>
      </c>
      <c r="B129" s="173"/>
      <c r="C129" s="91">
        <f>SUM(C127*C128)</f>
        <v>0</v>
      </c>
      <c r="D129" s="172" t="s">
        <v>8</v>
      </c>
      <c r="E129" s="173"/>
      <c r="F129" s="91">
        <f>SUM(F127*F128)</f>
        <v>0</v>
      </c>
      <c r="G129" s="172" t="s">
        <v>8</v>
      </c>
      <c r="H129" s="173"/>
      <c r="I129" s="91">
        <f>SUM(I127*I128)</f>
        <v>0</v>
      </c>
      <c r="J129" s="172" t="s">
        <v>8</v>
      </c>
      <c r="K129" s="173"/>
      <c r="L129" s="91">
        <f>SUM(L127*L128)</f>
        <v>0</v>
      </c>
      <c r="M129" s="102" t="s">
        <v>8</v>
      </c>
      <c r="N129" s="91">
        <f>SUM(N127*N128)</f>
        <v>0</v>
      </c>
    </row>
    <row r="130" spans="1:15" ht="15.75" thickBot="1"/>
    <row r="131" spans="1:15" ht="15.75" thickBot="1">
      <c r="A131" s="174" t="s">
        <v>22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6"/>
    </row>
    <row r="132" spans="1:15" ht="15.75" thickBot="1">
      <c r="A132" s="177" t="s">
        <v>1</v>
      </c>
      <c r="B132" s="178"/>
      <c r="C132" s="179"/>
      <c r="D132" s="177" t="s">
        <v>2</v>
      </c>
      <c r="E132" s="178"/>
      <c r="F132" s="179"/>
      <c r="G132" s="177" t="s">
        <v>3</v>
      </c>
      <c r="H132" s="178"/>
      <c r="I132" s="179"/>
      <c r="J132" s="177" t="s">
        <v>4</v>
      </c>
      <c r="K132" s="178"/>
      <c r="L132" s="179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68" t="s">
        <v>287</v>
      </c>
      <c r="B141" s="169"/>
      <c r="C141" s="83">
        <f>SUM(C134:C140)</f>
        <v>0</v>
      </c>
      <c r="D141" s="168" t="s">
        <v>287</v>
      </c>
      <c r="E141" s="169"/>
      <c r="F141" s="83">
        <f>SUM(F134:F140)</f>
        <v>0</v>
      </c>
      <c r="G141" s="168" t="s">
        <v>287</v>
      </c>
      <c r="H141" s="169"/>
      <c r="I141" s="83">
        <f>SUM(I134:I140)</f>
        <v>0</v>
      </c>
      <c r="J141" s="168" t="s">
        <v>287</v>
      </c>
      <c r="K141" s="169"/>
      <c r="L141" s="83">
        <f>SUM(L134:L140)</f>
        <v>0</v>
      </c>
      <c r="M141" s="101" t="s">
        <v>287</v>
      </c>
      <c r="N141" s="83">
        <f>SUM(C141,F141,I141,L141)</f>
        <v>0</v>
      </c>
      <c r="O141" s="99">
        <f>SUM(N141-N143)</f>
        <v>0</v>
      </c>
    </row>
    <row r="142" spans="1:15">
      <c r="A142" s="170" t="s">
        <v>288</v>
      </c>
      <c r="B142" s="171"/>
      <c r="C142" s="84">
        <v>0.2</v>
      </c>
      <c r="D142" s="170" t="s">
        <v>288</v>
      </c>
      <c r="E142" s="171"/>
      <c r="F142" s="84">
        <v>0.2</v>
      </c>
      <c r="G142" s="170" t="s">
        <v>288</v>
      </c>
      <c r="H142" s="171"/>
      <c r="I142" s="84">
        <v>0.2</v>
      </c>
      <c r="J142" s="170" t="s">
        <v>288</v>
      </c>
      <c r="K142" s="171"/>
      <c r="L142" s="104">
        <v>0.2</v>
      </c>
      <c r="M142" s="103" t="s">
        <v>288</v>
      </c>
      <c r="N142" s="84">
        <v>0.2</v>
      </c>
    </row>
    <row r="143" spans="1:15" ht="15.75" thickBot="1">
      <c r="A143" s="172" t="s">
        <v>8</v>
      </c>
      <c r="B143" s="173"/>
      <c r="C143" s="91">
        <f>SUM(C141*C142)</f>
        <v>0</v>
      </c>
      <c r="D143" s="172" t="s">
        <v>8</v>
      </c>
      <c r="E143" s="173"/>
      <c r="F143" s="91">
        <f>SUM(F141*F142)</f>
        <v>0</v>
      </c>
      <c r="G143" s="172" t="s">
        <v>8</v>
      </c>
      <c r="H143" s="173"/>
      <c r="I143" s="91">
        <f>SUM(I141*I142)</f>
        <v>0</v>
      </c>
      <c r="J143" s="172" t="s">
        <v>8</v>
      </c>
      <c r="K143" s="173"/>
      <c r="L143" s="91">
        <f>SUM(L141*L142)</f>
        <v>0</v>
      </c>
      <c r="M143" s="102" t="s">
        <v>8</v>
      </c>
      <c r="N143" s="91">
        <f>SUM(N141*N142)</f>
        <v>0</v>
      </c>
    </row>
    <row r="144" spans="1:15" ht="15.75" thickBot="1"/>
    <row r="145" spans="1:15" ht="15.75" thickBot="1">
      <c r="A145" s="174" t="s">
        <v>25</v>
      </c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6"/>
    </row>
    <row r="146" spans="1:15" ht="15.75" thickBot="1">
      <c r="A146" s="177" t="s">
        <v>1</v>
      </c>
      <c r="B146" s="178"/>
      <c r="C146" s="179"/>
      <c r="D146" s="177" t="s">
        <v>2</v>
      </c>
      <c r="E146" s="178"/>
      <c r="F146" s="179"/>
      <c r="G146" s="177" t="s">
        <v>3</v>
      </c>
      <c r="H146" s="178"/>
      <c r="I146" s="179"/>
      <c r="J146" s="177" t="s">
        <v>4</v>
      </c>
      <c r="K146" s="178"/>
      <c r="L146" s="179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68" t="s">
        <v>287</v>
      </c>
      <c r="B155" s="169"/>
      <c r="C155" s="83">
        <f>SUM(C148:C154)</f>
        <v>0</v>
      </c>
      <c r="D155" s="168" t="s">
        <v>287</v>
      </c>
      <c r="E155" s="169"/>
      <c r="F155" s="83">
        <f>SUM(F148:F154)</f>
        <v>0</v>
      </c>
      <c r="G155" s="168" t="s">
        <v>287</v>
      </c>
      <c r="H155" s="169"/>
      <c r="I155" s="83">
        <f>SUM(I148:I154)</f>
        <v>0</v>
      </c>
      <c r="J155" s="168" t="s">
        <v>287</v>
      </c>
      <c r="K155" s="169"/>
      <c r="L155" s="83">
        <f>SUM(L148:L154)</f>
        <v>0</v>
      </c>
      <c r="M155" s="101" t="s">
        <v>287</v>
      </c>
      <c r="N155" s="83">
        <f>SUM(C155,F155,I155,L155)</f>
        <v>0</v>
      </c>
      <c r="O155" s="99">
        <f>SUM(N155-N157)</f>
        <v>0</v>
      </c>
    </row>
    <row r="156" spans="1:15">
      <c r="A156" s="170" t="s">
        <v>288</v>
      </c>
      <c r="B156" s="171"/>
      <c r="C156" s="84">
        <v>0.2</v>
      </c>
      <c r="D156" s="170" t="s">
        <v>288</v>
      </c>
      <c r="E156" s="171"/>
      <c r="F156" s="84">
        <v>0.2</v>
      </c>
      <c r="G156" s="170" t="s">
        <v>288</v>
      </c>
      <c r="H156" s="171"/>
      <c r="I156" s="84">
        <v>0.2</v>
      </c>
      <c r="J156" s="170" t="s">
        <v>288</v>
      </c>
      <c r="K156" s="171"/>
      <c r="L156" s="104">
        <v>0.2</v>
      </c>
      <c r="M156" s="103" t="s">
        <v>288</v>
      </c>
      <c r="N156" s="84">
        <v>0.2</v>
      </c>
    </row>
    <row r="157" spans="1:15" ht="15.75" thickBot="1">
      <c r="A157" s="172" t="s">
        <v>8</v>
      </c>
      <c r="B157" s="173"/>
      <c r="C157" s="91">
        <f>SUM(C155*C156)</f>
        <v>0</v>
      </c>
      <c r="D157" s="172" t="s">
        <v>8</v>
      </c>
      <c r="E157" s="173"/>
      <c r="F157" s="91">
        <f>SUM(F155*F156)</f>
        <v>0</v>
      </c>
      <c r="G157" s="172" t="s">
        <v>8</v>
      </c>
      <c r="H157" s="173"/>
      <c r="I157" s="91">
        <f>SUM(I155*I156)</f>
        <v>0</v>
      </c>
      <c r="J157" s="172" t="s">
        <v>8</v>
      </c>
      <c r="K157" s="173"/>
      <c r="L157" s="91">
        <f>SUM(L155*L156)</f>
        <v>0</v>
      </c>
      <c r="M157" s="102" t="s">
        <v>8</v>
      </c>
      <c r="N157" s="91">
        <f>SUM(N155*N156)</f>
        <v>0</v>
      </c>
    </row>
    <row r="158" spans="1:15" ht="15.75" thickBot="1"/>
    <row r="159" spans="1:15" ht="15.75" thickBot="1">
      <c r="A159" s="174" t="s">
        <v>26</v>
      </c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6"/>
    </row>
    <row r="160" spans="1:15" ht="15.75" thickBot="1">
      <c r="A160" s="177" t="s">
        <v>1</v>
      </c>
      <c r="B160" s="178"/>
      <c r="C160" s="179"/>
      <c r="D160" s="177" t="s">
        <v>2</v>
      </c>
      <c r="E160" s="178"/>
      <c r="F160" s="179"/>
      <c r="G160" s="177" t="s">
        <v>3</v>
      </c>
      <c r="H160" s="178"/>
      <c r="I160" s="179"/>
      <c r="J160" s="177" t="s">
        <v>4</v>
      </c>
      <c r="K160" s="178"/>
      <c r="L160" s="179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68" t="s">
        <v>287</v>
      </c>
      <c r="B169" s="169"/>
      <c r="C169" s="83">
        <f>SUM(C162:C168)</f>
        <v>0</v>
      </c>
      <c r="D169" s="168" t="s">
        <v>287</v>
      </c>
      <c r="E169" s="169"/>
      <c r="F169" s="83">
        <f>SUM(F162:F168)</f>
        <v>0</v>
      </c>
      <c r="G169" s="168" t="s">
        <v>287</v>
      </c>
      <c r="H169" s="169"/>
      <c r="I169" s="83">
        <f>SUM(I162:I168)</f>
        <v>0</v>
      </c>
      <c r="J169" s="168" t="s">
        <v>287</v>
      </c>
      <c r="K169" s="169"/>
      <c r="L169" s="83">
        <f>SUM(L162:L168)</f>
        <v>0</v>
      </c>
      <c r="M169" s="101" t="s">
        <v>287</v>
      </c>
      <c r="N169" s="83">
        <f>SUM(C169,F169,I169,L169)</f>
        <v>0</v>
      </c>
      <c r="O169" s="99">
        <f>SUM(N169-N171)</f>
        <v>0</v>
      </c>
    </row>
    <row r="170" spans="1:15">
      <c r="A170" s="170" t="s">
        <v>288</v>
      </c>
      <c r="B170" s="171"/>
      <c r="C170" s="84">
        <v>0.2</v>
      </c>
      <c r="D170" s="170" t="s">
        <v>288</v>
      </c>
      <c r="E170" s="171"/>
      <c r="F170" s="84">
        <v>0.2</v>
      </c>
      <c r="G170" s="170" t="s">
        <v>288</v>
      </c>
      <c r="H170" s="171"/>
      <c r="I170" s="84">
        <v>0.2</v>
      </c>
      <c r="J170" s="170" t="s">
        <v>288</v>
      </c>
      <c r="K170" s="171"/>
      <c r="L170" s="104">
        <v>0.2</v>
      </c>
      <c r="M170" s="103" t="s">
        <v>288</v>
      </c>
      <c r="N170" s="84">
        <v>0.2</v>
      </c>
    </row>
    <row r="171" spans="1:15" ht="15.75" thickBot="1">
      <c r="A171" s="172" t="s">
        <v>8</v>
      </c>
      <c r="B171" s="173"/>
      <c r="C171" s="91">
        <f>SUM(C169*C170)</f>
        <v>0</v>
      </c>
      <c r="D171" s="172" t="s">
        <v>8</v>
      </c>
      <c r="E171" s="173"/>
      <c r="F171" s="91">
        <f>SUM(F169*F170)</f>
        <v>0</v>
      </c>
      <c r="G171" s="172" t="s">
        <v>8</v>
      </c>
      <c r="H171" s="173"/>
      <c r="I171" s="91">
        <f>SUM(I169*I170)</f>
        <v>0</v>
      </c>
      <c r="J171" s="172" t="s">
        <v>8</v>
      </c>
      <c r="K171" s="173"/>
      <c r="L171" s="91">
        <f>SUM(L169*L170)</f>
        <v>0</v>
      </c>
      <c r="M171" s="102" t="s">
        <v>8</v>
      </c>
      <c r="N171" s="91">
        <f>SUM(N169*N170)</f>
        <v>0</v>
      </c>
    </row>
  </sheetData>
  <mergeCells count="204"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J101:K101"/>
    <mergeCell ref="A103:L103"/>
    <mergeCell ref="A89:L89"/>
    <mergeCell ref="A90:C90"/>
    <mergeCell ref="D90:F90"/>
    <mergeCell ref="G90:I90"/>
    <mergeCell ref="J90:L90"/>
    <mergeCell ref="A99:B99"/>
    <mergeCell ref="D99:E99"/>
    <mergeCell ref="G99:H99"/>
    <mergeCell ref="J99:K99"/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73:B73"/>
    <mergeCell ref="D73:E73"/>
    <mergeCell ref="G73:H73"/>
    <mergeCell ref="J73:K73"/>
    <mergeCell ref="A75:L75"/>
    <mergeCell ref="A76:C76"/>
    <mergeCell ref="D76:F76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J87:K87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E400"/>
  <sheetViews>
    <sheetView workbookViewId="0">
      <selection activeCell="B3" sqref="B3"/>
    </sheetView>
  </sheetViews>
  <sheetFormatPr defaultRowHeight="15"/>
  <cols>
    <col min="1" max="1" width="18" customWidth="1"/>
    <col min="2" max="2" width="13.7109375" customWidth="1"/>
    <col min="3" max="3" width="14" customWidth="1"/>
    <col min="4" max="4" width="16.140625" customWidth="1"/>
    <col min="7" max="7" width="13.85546875" customWidth="1"/>
  </cols>
  <sheetData>
    <row r="1" spans="1:57" ht="15.75" thickBot="1">
      <c r="A1" s="193" t="s">
        <v>58</v>
      </c>
      <c r="B1" s="194"/>
      <c r="C1" s="193" t="s">
        <v>66</v>
      </c>
      <c r="D1" s="194"/>
      <c r="E1" s="193" t="s">
        <v>77</v>
      </c>
      <c r="F1" s="195"/>
      <c r="G1" s="194"/>
      <c r="H1" s="4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</row>
    <row r="2" spans="1:57">
      <c r="A2" s="112" t="s">
        <v>43</v>
      </c>
      <c r="B2" s="113">
        <v>45807</v>
      </c>
      <c r="C2" s="114" t="s">
        <v>54</v>
      </c>
      <c r="D2" s="115">
        <v>45675</v>
      </c>
      <c r="E2" s="196"/>
      <c r="F2" s="197"/>
      <c r="G2" s="115"/>
      <c r="H2" s="43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</row>
    <row r="3" spans="1:57">
      <c r="A3" s="116" t="s">
        <v>43</v>
      </c>
      <c r="B3" s="117"/>
      <c r="C3" s="110" t="s">
        <v>54</v>
      </c>
      <c r="D3" s="118">
        <v>45684</v>
      </c>
      <c r="E3" s="189"/>
      <c r="F3" s="190"/>
      <c r="G3" s="118"/>
      <c r="H3" s="4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>
      <c r="A4" s="116" t="s">
        <v>43</v>
      </c>
      <c r="B4" s="117"/>
      <c r="C4" s="110" t="s">
        <v>284</v>
      </c>
      <c r="D4" s="118">
        <v>45733</v>
      </c>
      <c r="E4" s="189"/>
      <c r="F4" s="190"/>
      <c r="G4" s="118"/>
      <c r="H4" s="4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ht="15.75" thickBot="1">
      <c r="A5" s="119" t="s">
        <v>43</v>
      </c>
      <c r="B5" s="120"/>
      <c r="C5" s="111" t="s">
        <v>54</v>
      </c>
      <c r="D5" s="121">
        <v>45787</v>
      </c>
      <c r="E5" s="191"/>
      <c r="F5" s="192"/>
      <c r="G5" s="121"/>
      <c r="H5" s="4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</row>
    <row r="6" spans="1:57">
      <c r="A6" s="107"/>
      <c r="B6" s="108"/>
      <c r="C6" s="46"/>
      <c r="D6" s="109"/>
      <c r="E6" s="46"/>
      <c r="F6" s="46"/>
      <c r="G6" s="4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</row>
    <row r="7" spans="1:57">
      <c r="A7" s="105"/>
      <c r="B7" s="106"/>
      <c r="C7" s="17"/>
      <c r="D7" s="7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</row>
    <row r="8" spans="1:57">
      <c r="A8" s="105"/>
      <c r="B8" s="106"/>
      <c r="C8" s="17"/>
      <c r="D8" s="7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</row>
    <row r="9" spans="1:57">
      <c r="A9" s="105"/>
      <c r="B9" s="106"/>
      <c r="C9" s="17"/>
      <c r="D9" s="7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</row>
    <row r="10" spans="1:57">
      <c r="A10" s="188"/>
      <c r="B10" s="188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</row>
    <row r="11" spans="1:57">
      <c r="A11" s="105"/>
      <c r="B11" s="10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</row>
    <row r="12" spans="1:57">
      <c r="A12" s="105"/>
      <c r="B12" s="10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</row>
    <row r="13" spans="1:57">
      <c r="A13" s="105"/>
      <c r="B13" s="105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</row>
    <row r="14" spans="1:57">
      <c r="A14" s="105"/>
      <c r="B14" s="10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</row>
    <row r="15" spans="1:57">
      <c r="A15" s="105"/>
      <c r="B15" s="10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</row>
    <row r="16" spans="1:57">
      <c r="A16" s="105"/>
      <c r="B16" s="10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</row>
    <row r="17" spans="1:57">
      <c r="A17" s="105"/>
      <c r="B17" s="105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</row>
    <row r="18" spans="1:57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</row>
    <row r="19" spans="1:57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7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7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7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7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7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7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7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7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  <row r="32" spans="1:5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</row>
    <row r="33" spans="1:57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</row>
    <row r="34" spans="1:57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</row>
    <row r="35" spans="1:5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</row>
    <row r="36" spans="1:5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</row>
    <row r="37" spans="1:5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</row>
    <row r="41" spans="1:5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</row>
    <row r="42" spans="1:5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</row>
    <row r="43" spans="1:5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</row>
    <row r="44" spans="1:5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</row>
    <row r="45" spans="1:5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</row>
    <row r="46" spans="1:5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</row>
    <row r="47" spans="1:5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</row>
    <row r="48" spans="1:5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</row>
    <row r="49" spans="1:5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</row>
    <row r="50" spans="1:5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</row>
    <row r="51" spans="1:5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</row>
    <row r="52" spans="1:5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</row>
    <row r="53" spans="1:5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</row>
    <row r="54" spans="1:5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</row>
    <row r="55" spans="1:5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</row>
    <row r="56" spans="1:5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</row>
    <row r="57" spans="1: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</row>
    <row r="58" spans="1:5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</row>
    <row r="59" spans="1:5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</row>
    <row r="60" spans="1:5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</row>
    <row r="61" spans="1:5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</row>
    <row r="62" spans="1:5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</row>
    <row r="63" spans="1:5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</row>
    <row r="64" spans="1:5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</row>
    <row r="65" spans="1:5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</row>
    <row r="66" spans="1:5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</row>
    <row r="67" spans="1:5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</row>
    <row r="68" spans="1:5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</row>
    <row r="69" spans="1:5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</row>
    <row r="70" spans="1:5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</row>
    <row r="71" spans="1:5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</row>
    <row r="72" spans="1:5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</row>
    <row r="73" spans="1:5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</row>
    <row r="74" spans="1:5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</row>
    <row r="75" spans="1:5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</row>
    <row r="76" spans="1:5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</row>
    <row r="77" spans="1:5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</row>
    <row r="78" spans="1:5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</row>
    <row r="79" spans="1:5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</row>
    <row r="80" spans="1:5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</row>
    <row r="81" spans="1:5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</row>
    <row r="82" spans="1:5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</row>
    <row r="83" spans="1:5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</row>
    <row r="84" spans="1:5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</row>
    <row r="85" spans="1:5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</row>
    <row r="86" spans="1:5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</row>
    <row r="87" spans="1:5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</row>
    <row r="88" spans="1:5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</row>
    <row r="89" spans="1:5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</row>
    <row r="90" spans="1:5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</row>
    <row r="91" spans="1:5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</row>
    <row r="92" spans="1:5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</row>
    <row r="93" spans="1:5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</row>
    <row r="94" spans="1:5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</row>
    <row r="95" spans="1:5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</row>
    <row r="96" spans="1:5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</row>
    <row r="97" spans="1:5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</row>
    <row r="98" spans="1:5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</row>
    <row r="99" spans="1:5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</row>
    <row r="100" spans="1:5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</row>
    <row r="101" spans="1:5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</row>
    <row r="102" spans="1:5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</row>
    <row r="103" spans="1:5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</row>
    <row r="104" spans="1:5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</row>
    <row r="105" spans="1:5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</row>
    <row r="106" spans="1:5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</row>
    <row r="107" spans="1:5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</row>
    <row r="108" spans="1:5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</row>
    <row r="109" spans="1:5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</row>
    <row r="110" spans="1:5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</row>
    <row r="111" spans="1:5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</row>
    <row r="112" spans="1:5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</row>
    <row r="113" spans="1:5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</row>
    <row r="114" spans="1:5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</row>
    <row r="115" spans="1:5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</row>
    <row r="116" spans="1:5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</row>
    <row r="117" spans="1:5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</row>
    <row r="118" spans="1:5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</row>
    <row r="119" spans="1:5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</row>
    <row r="120" spans="1:5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</row>
    <row r="121" spans="1:5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</row>
    <row r="122" spans="1:5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5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5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5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5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5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5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</row>
    <row r="154" spans="1:5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</row>
    <row r="155" spans="1:5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</row>
    <row r="156" spans="1:5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</row>
    <row r="157" spans="1: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5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5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5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5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5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5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5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5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</row>
    <row r="185" spans="1:5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</row>
    <row r="186" spans="1:5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</row>
    <row r="187" spans="1:5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</row>
    <row r="188" spans="1:5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</row>
    <row r="189" spans="1:5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</row>
    <row r="190" spans="1:5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</row>
    <row r="191" spans="1:5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</row>
    <row r="192" spans="1:5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</row>
    <row r="193" spans="1:5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1:5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1:5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1:5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1:5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1:5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1:5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1:5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1:5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1:5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1:5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1:5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1:5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1:5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1:5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1:5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1:5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1:5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1:5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1:5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1:5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1:5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1:5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1:5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1:5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1:5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1:5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1:5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1:5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1:5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1:5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1:5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1:5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1:5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1:5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1:5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1:5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1:5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1:5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1:5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1:5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1:5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1:5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1:5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  <row r="256" spans="1:5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</row>
    <row r="257" spans="1: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</row>
    <row r="258" spans="1:5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</row>
    <row r="259" spans="1:5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</row>
    <row r="260" spans="1:5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</row>
    <row r="261" spans="1:5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</row>
    <row r="262" spans="1:5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</row>
    <row r="263" spans="1:5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</row>
    <row r="264" spans="1:5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</row>
    <row r="265" spans="1:5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</row>
    <row r="266" spans="1:5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</row>
    <row r="267" spans="1:5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</row>
    <row r="268" spans="1:5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</row>
    <row r="269" spans="1:5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</row>
    <row r="270" spans="1:5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</row>
    <row r="271" spans="1:5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</row>
    <row r="272" spans="1:5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</row>
    <row r="273" spans="1:5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</row>
    <row r="274" spans="1:5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</row>
    <row r="275" spans="1:5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</row>
    <row r="276" spans="1:5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</row>
    <row r="277" spans="1:5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</row>
    <row r="278" spans="1:5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</row>
    <row r="279" spans="1:5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</row>
    <row r="280" spans="1:5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</row>
    <row r="281" spans="1:5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</row>
    <row r="282" spans="1:5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</row>
    <row r="283" spans="1:5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</row>
    <row r="284" spans="1:5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</row>
    <row r="285" spans="1:5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</row>
    <row r="286" spans="1:5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</row>
    <row r="287" spans="1:5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</row>
    <row r="288" spans="1:5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</row>
    <row r="289" spans="1:5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</row>
    <row r="290" spans="1:5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</row>
    <row r="291" spans="1:5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</row>
    <row r="292" spans="1:5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</row>
    <row r="293" spans="1:5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</row>
    <row r="294" spans="1:5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</row>
    <row r="295" spans="1:5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</row>
    <row r="296" spans="1:5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</row>
    <row r="297" spans="1:5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</row>
    <row r="298" spans="1:5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</row>
    <row r="299" spans="1:5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</row>
    <row r="300" spans="1:5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</row>
    <row r="301" spans="1:5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</row>
    <row r="302" spans="1:5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</row>
    <row r="303" spans="1:5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</row>
    <row r="304" spans="1:5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</row>
    <row r="305" spans="1:5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</row>
    <row r="306" spans="1:5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</row>
    <row r="307" spans="1:5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</row>
    <row r="308" spans="1:5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</row>
    <row r="309" spans="1:5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</row>
    <row r="310" spans="1:5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</row>
    <row r="311" spans="1:5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</row>
    <row r="312" spans="1:5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</row>
    <row r="313" spans="1:5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</row>
    <row r="314" spans="1:5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</row>
    <row r="315" spans="1:5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</row>
    <row r="316" spans="1:5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</row>
    <row r="317" spans="1:5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</row>
    <row r="318" spans="1:5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</row>
    <row r="319" spans="1:5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</row>
    <row r="320" spans="1:5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</row>
    <row r="321" spans="1:5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</row>
    <row r="322" spans="1:5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</row>
    <row r="323" spans="1:5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</row>
    <row r="324" spans="1:5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</row>
    <row r="325" spans="1:5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</row>
    <row r="326" spans="1:5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</row>
    <row r="327" spans="1:5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</row>
    <row r="328" spans="1:5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</row>
    <row r="329" spans="1:5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</row>
    <row r="330" spans="1:5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</row>
    <row r="331" spans="1:5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</row>
    <row r="332" spans="1:5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</row>
    <row r="333" spans="1:5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</row>
    <row r="334" spans="1:5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</row>
    <row r="335" spans="1:5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</row>
    <row r="336" spans="1:5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</row>
    <row r="337" spans="1:5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</row>
    <row r="338" spans="1:5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</row>
    <row r="339" spans="1:5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</row>
    <row r="340" spans="1:5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</row>
    <row r="341" spans="1:5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</row>
    <row r="342" spans="1:5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</row>
    <row r="343" spans="1:5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</row>
    <row r="344" spans="1:5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</row>
    <row r="345" spans="1:5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</row>
    <row r="346" spans="1:5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</row>
    <row r="347" spans="1:5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</row>
    <row r="348" spans="1:5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</row>
    <row r="349" spans="1:5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</row>
    <row r="350" spans="1:5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</row>
    <row r="352" spans="1:5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</row>
    <row r="353" spans="1:5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</row>
    <row r="354" spans="1:5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</row>
    <row r="355" spans="1:5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</row>
    <row r="356" spans="1:5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</row>
    <row r="357" spans="1: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</row>
    <row r="358" spans="1:5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</row>
    <row r="359" spans="1:5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</row>
    <row r="360" spans="1:5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</row>
    <row r="361" spans="1:5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</row>
    <row r="362" spans="1:5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</row>
    <row r="363" spans="1:5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</row>
    <row r="364" spans="1:5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</row>
    <row r="365" spans="1:5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</row>
    <row r="366" spans="1:5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</row>
    <row r="367" spans="1:5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</row>
    <row r="368" spans="1:5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</row>
    <row r="369" spans="1:5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</row>
    <row r="370" spans="1:5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</row>
    <row r="371" spans="1:5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</row>
    <row r="372" spans="1:5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</row>
    <row r="373" spans="1:5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</row>
    <row r="374" spans="1:5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</row>
    <row r="375" spans="1:5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</row>
    <row r="376" spans="1:5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</row>
    <row r="377" spans="1:5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</row>
    <row r="378" spans="1:5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</row>
    <row r="379" spans="1:5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</row>
    <row r="380" spans="1:5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</row>
    <row r="381" spans="1:5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</row>
    <row r="382" spans="1:5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</row>
    <row r="383" spans="1:5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</row>
    <row r="384" spans="1:5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</row>
    <row r="385" spans="1:5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</row>
    <row r="386" spans="1:5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</row>
    <row r="387" spans="1:5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</row>
    <row r="388" spans="1:5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</row>
    <row r="389" spans="1:5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</row>
    <row r="390" spans="1:5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</row>
    <row r="391" spans="1:5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</row>
    <row r="392" spans="1:5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</row>
    <row r="393" spans="1:5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</row>
    <row r="394" spans="1:5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</row>
    <row r="395" spans="1:5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</row>
    <row r="396" spans="1:5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</row>
    <row r="397" spans="1:5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</row>
    <row r="398" spans="1:5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</row>
    <row r="399" spans="1:5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</row>
    <row r="400" spans="1:5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</row>
  </sheetData>
  <mergeCells count="8">
    <mergeCell ref="A10:B10"/>
    <mergeCell ref="E4:F4"/>
    <mergeCell ref="E5:F5"/>
    <mergeCell ref="A1:B1"/>
    <mergeCell ref="C1:D1"/>
    <mergeCell ref="E1:G1"/>
    <mergeCell ref="E2:F2"/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7" sqref="C7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98" t="s">
        <v>31</v>
      </c>
      <c r="B2" s="199"/>
      <c r="C2" s="200"/>
    </row>
    <row r="3" spans="1:3" ht="15.75" thickBot="1">
      <c r="A3" s="79" t="s">
        <v>2</v>
      </c>
      <c r="B3" s="79" t="s">
        <v>3</v>
      </c>
      <c r="C3" s="80" t="s">
        <v>1</v>
      </c>
    </row>
    <row r="4" spans="1:3">
      <c r="A4" s="77">
        <v>150</v>
      </c>
      <c r="B4" s="77"/>
      <c r="C4" s="38">
        <v>100</v>
      </c>
    </row>
    <row r="5" spans="1:3">
      <c r="A5" s="77">
        <v>80</v>
      </c>
      <c r="B5" s="77"/>
      <c r="C5" s="38">
        <v>50</v>
      </c>
    </row>
    <row r="6" spans="1:3">
      <c r="A6" s="77"/>
      <c r="B6" s="77"/>
      <c r="C6" s="38">
        <v>90</v>
      </c>
    </row>
    <row r="7" spans="1:3">
      <c r="A7" s="77"/>
      <c r="B7" s="77"/>
      <c r="C7" s="38">
        <v>50</v>
      </c>
    </row>
    <row r="8" spans="1:3">
      <c r="A8" s="77"/>
      <c r="B8" s="77"/>
      <c r="C8" s="38"/>
    </row>
    <row r="9" spans="1:3">
      <c r="A9" s="77"/>
      <c r="B9" s="77"/>
      <c r="C9" s="38"/>
    </row>
    <row r="10" spans="1:3" ht="15.75" thickBot="1">
      <c r="A10" s="77"/>
      <c r="B10" s="77"/>
      <c r="C10" s="38"/>
    </row>
    <row r="11" spans="1:3" ht="15.75" thickBot="1">
      <c r="A11" s="34">
        <f>SUM(A4:A10)</f>
        <v>230</v>
      </c>
      <c r="B11" s="34">
        <f>SUM(B4:B10)</f>
        <v>0</v>
      </c>
      <c r="C11" s="78">
        <f>SUM(C4:C10)</f>
        <v>290</v>
      </c>
    </row>
    <row r="12" spans="1:3" ht="15.75" thickBot="1">
      <c r="A12" s="20"/>
      <c r="B12" s="40"/>
      <c r="C12" s="39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JANEIRO</vt:lpstr>
      <vt:lpstr>FEVEREIRO</vt:lpstr>
      <vt:lpstr>MARÇO</vt:lpstr>
      <vt:lpstr>ABRIL</vt:lpstr>
      <vt:lpstr>MAIO</vt:lpstr>
      <vt:lpstr>JUNHO</vt:lpstr>
      <vt:lpstr>PRODUTOS</vt:lpstr>
      <vt:lpstr>PACOTES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2025-05-31T23:31:34Z</dcterms:modified>
</cp:coreProperties>
</file>