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s\Repository\AIAD\out\artifacts\pows_jar\"/>
    </mc:Choice>
  </mc:AlternateContent>
  <bookViews>
    <workbookView xWindow="0" yWindow="0" windowWidth="28800" windowHeight="12210" activeTab="2"/>
  </bookViews>
  <sheets>
    <sheet name="Folha2" sheetId="4" r:id="rId1"/>
    <sheet name="Folha3" sheetId="5" r:id="rId2"/>
    <sheet name="General" sheetId="1" r:id="rId3"/>
    <sheet name="Balances" sheetId="2" r:id="rId4"/>
  </sheets>
  <calcPr calcId="171027"/>
  <pivotCaches>
    <pivotCache cacheId="30" r:id="rId5"/>
    <pivotCache cacheId="31" r:id="rId6"/>
  </pivotCaches>
</workbook>
</file>

<file path=xl/calcChain.xml><?xml version="1.0" encoding="utf-8"?>
<calcChain xmlns="http://schemas.openxmlformats.org/spreadsheetml/2006/main">
  <c r="T8" i="1" l="1"/>
  <c r="S8" i="1"/>
  <c r="R8" i="1"/>
  <c r="T4" i="1"/>
  <c r="S4" i="1"/>
  <c r="R4" i="1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2" i="2"/>
  <c r="S2" i="2"/>
  <c r="F44" i="2" s="1"/>
  <c r="G44" i="2"/>
  <c r="E44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2" i="2"/>
</calcChain>
</file>

<file path=xl/sharedStrings.xml><?xml version="1.0" encoding="utf-8"?>
<sst xmlns="http://schemas.openxmlformats.org/spreadsheetml/2006/main" count="111" uniqueCount="42">
  <si>
    <t>Game Number</t>
  </si>
  <si>
    <t>Number Managers</t>
  </si>
  <si>
    <t>Number Investors</t>
  </si>
  <si>
    <t>Number Rounds</t>
  </si>
  <si>
    <t>Round Duration</t>
  </si>
  <si>
    <t>Tick Per Offer</t>
  </si>
  <si>
    <t>Best Investor (Balance)</t>
  </si>
  <si>
    <t>Best Investor (Type)</t>
  </si>
  <si>
    <t>Best Manager (Balance)</t>
  </si>
  <si>
    <t>Best Manager (Type)</t>
  </si>
  <si>
    <t>RANDOM</t>
  </si>
  <si>
    <t>HIGH</t>
  </si>
  <si>
    <t>RANDOM_2</t>
  </si>
  <si>
    <t>RANDOM_3</t>
  </si>
  <si>
    <t>RANDOM_1</t>
  </si>
  <si>
    <t>RANDOM_4</t>
  </si>
  <si>
    <t>RANDOM_5</t>
  </si>
  <si>
    <t>LOW_1</t>
  </si>
  <si>
    <t>LOW_2</t>
  </si>
  <si>
    <t>HIGH_4</t>
  </si>
  <si>
    <t>HIGH_3</t>
  </si>
  <si>
    <t>HIGH_2</t>
  </si>
  <si>
    <t>HIGH_1</t>
  </si>
  <si>
    <t>HIGH_5</t>
  </si>
  <si>
    <t>LOW_3</t>
  </si>
  <si>
    <t>LOW_4</t>
  </si>
  <si>
    <t>LOW_5</t>
  </si>
  <si>
    <t>LOW</t>
  </si>
  <si>
    <t>High Average</t>
  </si>
  <si>
    <t>Low Average</t>
  </si>
  <si>
    <t>Random Average</t>
  </si>
  <si>
    <t>High Average Average</t>
  </si>
  <si>
    <t>Low Average Average</t>
  </si>
  <si>
    <t>Random Average Average</t>
  </si>
  <si>
    <t>Contagem de Best Investor (Type)</t>
  </si>
  <si>
    <t>Contagem de Best Manager (Type)</t>
  </si>
  <si>
    <t>Balance Average</t>
  </si>
  <si>
    <t>INVESTORS</t>
  </si>
  <si>
    <t>Avg Best Low</t>
  </si>
  <si>
    <t>Avg Best High</t>
  </si>
  <si>
    <t>Avg Best Random</t>
  </si>
  <si>
    <t>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</si>
</sst>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44" fontId="0" fillId="0" borderId="0" xfId="1" applyFont="1"/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[statistics_1.xlsx]Folha2!Tabela Dinâmica14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Best Investor (Type)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Folha2!$A$4:$A$6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RANDOM</c:v>
                </c:pt>
              </c:strCache>
            </c:strRef>
          </c:cat>
          <c:val>
            <c:numRef>
              <c:f>Folha2!$B$4:$B$6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5-409A-8667-B30626E70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340632"/>
        <c:axId val="394344240"/>
      </c:barChart>
      <c:catAx>
        <c:axId val="3943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4344240"/>
        <c:crosses val="autoZero"/>
        <c:auto val="1"/>
        <c:lblAlgn val="ctr"/>
        <c:lblOffset val="100"/>
        <c:noMultiLvlLbl val="0"/>
      </c:catAx>
      <c:valAx>
        <c:axId val="3943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434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[statistics_1.xlsx]Folha3!Tabela Dinâmica19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Best Manager (Type)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Folha3!$A$4:$A$6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RANDOM</c:v>
                </c:pt>
              </c:strCache>
            </c:strRef>
          </c:cat>
          <c:val>
            <c:numRef>
              <c:f>Folha3!$B$4:$B$6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9-4F6C-B355-E18D7086C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880296"/>
        <c:axId val="471880624"/>
      </c:barChart>
      <c:catAx>
        <c:axId val="4718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1880624"/>
        <c:crosses val="autoZero"/>
        <c:auto val="1"/>
        <c:lblAlgn val="ctr"/>
        <c:lblOffset val="100"/>
        <c:noMultiLvlLbl val="0"/>
      </c:catAx>
      <c:valAx>
        <c:axId val="4718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188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Balances!$E$43:$G$43</c:f>
              <c:strCache>
                <c:ptCount val="3"/>
                <c:pt idx="0">
                  <c:v>High Average Average</c:v>
                </c:pt>
                <c:pt idx="1">
                  <c:v>Low Average Average</c:v>
                </c:pt>
                <c:pt idx="2">
                  <c:v>Random Average Average</c:v>
                </c:pt>
              </c:strCache>
            </c:strRef>
          </c:cat>
          <c:val>
            <c:numRef>
              <c:f>Balances!$E$44:$G$44</c:f>
              <c:numCache>
                <c:formatCode>"€"#,##0.00_);[Red]\("€"#,##0.00\)</c:formatCode>
                <c:ptCount val="3"/>
                <c:pt idx="0">
                  <c:v>230.36446666666669</c:v>
                </c:pt>
                <c:pt idx="1">
                  <c:v>256.62046666666663</c:v>
                </c:pt>
                <c:pt idx="2">
                  <c:v>282.32126666666676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B-4122-B097-BE85E648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400768"/>
        <c:axId val="401399128"/>
      </c:barChart>
      <c:catAx>
        <c:axId val="4014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1399128"/>
        <c:crosses val="autoZero"/>
        <c:auto val="1"/>
        <c:lblAlgn val="ctr"/>
        <c:lblOffset val="100"/>
        <c:noMultiLvlLbl val="0"/>
      </c:catAx>
      <c:valAx>
        <c:axId val="4013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14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por Jogo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Balances!$R$1</c:f>
              <c:strCache>
                <c:ptCount val="1"/>
                <c:pt idx="0">
                  <c:v>High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Balances!$R$2:$R$31</c:f>
              <c:numCache>
                <c:formatCode>"€"#,##0.00_);[Red]\("€"#,##0.00\)</c:formatCode>
                <c:ptCount val="30"/>
                <c:pt idx="0">
                  <c:v>373.69600000000003</c:v>
                </c:pt>
                <c:pt idx="1">
                  <c:v>541.04999999999995</c:v>
                </c:pt>
                <c:pt idx="2">
                  <c:v>157.38799999999998</c:v>
                </c:pt>
                <c:pt idx="3">
                  <c:v>288.61199999999997</c:v>
                </c:pt>
                <c:pt idx="4">
                  <c:v>304.29599999999999</c:v>
                </c:pt>
                <c:pt idx="5">
                  <c:v>164.03000000000003</c:v>
                </c:pt>
                <c:pt idx="6">
                  <c:v>168.68599999999998</c:v>
                </c:pt>
                <c:pt idx="7">
                  <c:v>369.524</c:v>
                </c:pt>
                <c:pt idx="8">
                  <c:v>178.65200000000002</c:v>
                </c:pt>
                <c:pt idx="9">
                  <c:v>225.35999999999999</c:v>
                </c:pt>
                <c:pt idx="10">
                  <c:v>267.92400000000004</c:v>
                </c:pt>
                <c:pt idx="11">
                  <c:v>181.45599999999996</c:v>
                </c:pt>
                <c:pt idx="12">
                  <c:v>285.74400000000003</c:v>
                </c:pt>
                <c:pt idx="13">
                  <c:v>115.596</c:v>
                </c:pt>
                <c:pt idx="14">
                  <c:v>262.45600000000002</c:v>
                </c:pt>
                <c:pt idx="15">
                  <c:v>261.91000000000003</c:v>
                </c:pt>
                <c:pt idx="16">
                  <c:v>240.32800000000003</c:v>
                </c:pt>
                <c:pt idx="17">
                  <c:v>140.70400000000001</c:v>
                </c:pt>
                <c:pt idx="18">
                  <c:v>153.22200000000001</c:v>
                </c:pt>
                <c:pt idx="19">
                  <c:v>144.10399999999998</c:v>
                </c:pt>
                <c:pt idx="20">
                  <c:v>151.96599999999998</c:v>
                </c:pt>
                <c:pt idx="21">
                  <c:v>169.494</c:v>
                </c:pt>
                <c:pt idx="22">
                  <c:v>252.62199999999999</c:v>
                </c:pt>
                <c:pt idx="23">
                  <c:v>102.20399999999999</c:v>
                </c:pt>
                <c:pt idx="24">
                  <c:v>343.20800000000003</c:v>
                </c:pt>
                <c:pt idx="25">
                  <c:v>160.804</c:v>
                </c:pt>
                <c:pt idx="26">
                  <c:v>290.23999999999995</c:v>
                </c:pt>
                <c:pt idx="27">
                  <c:v>186.60999999999999</c:v>
                </c:pt>
                <c:pt idx="28">
                  <c:v>252.69200000000001</c:v>
                </c:pt>
                <c:pt idx="29">
                  <c:v>176.35599999999999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4751-B53C-732F3E464B08}"/>
            </c:ext>
          </c:extLst>
        </c:ser>
        <c:ser>
          <c:idx val="1"/>
          <c:order val="1"/>
          <c:tx>
            <c:strRef>
              <c:f>Balances!$S$1</c:f>
              <c:strCache>
                <c:ptCount val="1"/>
                <c:pt idx="0">
                  <c:v>Low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Balances!$S$2:$S$31</c:f>
              <c:numCache>
                <c:formatCode>"€"#,##0.00_);[Red]\("€"#,##0.00\)</c:formatCode>
                <c:ptCount val="30"/>
                <c:pt idx="0">
                  <c:v>144.32199999999997</c:v>
                </c:pt>
                <c:pt idx="1">
                  <c:v>223.66399999999999</c:v>
                </c:pt>
                <c:pt idx="2">
                  <c:v>275.78800000000001</c:v>
                </c:pt>
                <c:pt idx="3">
                  <c:v>209.21799999999999</c:v>
                </c:pt>
                <c:pt idx="4">
                  <c:v>319.53000000000003</c:v>
                </c:pt>
                <c:pt idx="5">
                  <c:v>241.55799999999999</c:v>
                </c:pt>
                <c:pt idx="6">
                  <c:v>309.80200000000002</c:v>
                </c:pt>
                <c:pt idx="7">
                  <c:v>320.92199999999997</c:v>
                </c:pt>
                <c:pt idx="8">
                  <c:v>282.928</c:v>
                </c:pt>
                <c:pt idx="9">
                  <c:v>350.89600000000002</c:v>
                </c:pt>
                <c:pt idx="10">
                  <c:v>153.76799999999997</c:v>
                </c:pt>
                <c:pt idx="11">
                  <c:v>359.858</c:v>
                </c:pt>
                <c:pt idx="12">
                  <c:v>211.07</c:v>
                </c:pt>
                <c:pt idx="13">
                  <c:v>310.42599999999999</c:v>
                </c:pt>
                <c:pt idx="14">
                  <c:v>305.71799999999996</c:v>
                </c:pt>
                <c:pt idx="15">
                  <c:v>221.846</c:v>
                </c:pt>
                <c:pt idx="16">
                  <c:v>324.99200000000002</c:v>
                </c:pt>
                <c:pt idx="17">
                  <c:v>240.196</c:v>
                </c:pt>
                <c:pt idx="18">
                  <c:v>236.81199999999998</c:v>
                </c:pt>
                <c:pt idx="19">
                  <c:v>123.53</c:v>
                </c:pt>
                <c:pt idx="20">
                  <c:v>235.98000000000002</c:v>
                </c:pt>
                <c:pt idx="21">
                  <c:v>264.05599999999998</c:v>
                </c:pt>
                <c:pt idx="22">
                  <c:v>187.084</c:v>
                </c:pt>
                <c:pt idx="23">
                  <c:v>229.26999999999998</c:v>
                </c:pt>
                <c:pt idx="24">
                  <c:v>295.98199999999997</c:v>
                </c:pt>
                <c:pt idx="25">
                  <c:v>435.94200000000001</c:v>
                </c:pt>
                <c:pt idx="26">
                  <c:v>251.60999999999996</c:v>
                </c:pt>
                <c:pt idx="27">
                  <c:v>278.35199999999998</c:v>
                </c:pt>
                <c:pt idx="28">
                  <c:v>172.25399999999999</c:v>
                </c:pt>
                <c:pt idx="29">
                  <c:v>181.24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751-B53C-732F3E464B08}"/>
            </c:ext>
          </c:extLst>
        </c:ser>
        <c:ser>
          <c:idx val="2"/>
          <c:order val="2"/>
          <c:tx>
            <c:strRef>
              <c:f>Balances!$T$1</c:f>
              <c:strCache>
                <c:ptCount val="1"/>
                <c:pt idx="0">
                  <c:v>Random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Balances!$T$2:$T$31</c:f>
              <c:numCache>
                <c:formatCode>"€"#,##0.00_);[Red]\("€"#,##0.00\)</c:formatCode>
                <c:ptCount val="30"/>
                <c:pt idx="0">
                  <c:v>301.20999999999998</c:v>
                </c:pt>
                <c:pt idx="1">
                  <c:v>309.80799999999999</c:v>
                </c:pt>
                <c:pt idx="2">
                  <c:v>219.45</c:v>
                </c:pt>
                <c:pt idx="3">
                  <c:v>303.73400000000004</c:v>
                </c:pt>
                <c:pt idx="4">
                  <c:v>370.71400000000006</c:v>
                </c:pt>
                <c:pt idx="5">
                  <c:v>346.154</c:v>
                </c:pt>
                <c:pt idx="6">
                  <c:v>235.71199999999999</c:v>
                </c:pt>
                <c:pt idx="7">
                  <c:v>224.70999999999998</c:v>
                </c:pt>
                <c:pt idx="8">
                  <c:v>175.09</c:v>
                </c:pt>
                <c:pt idx="9">
                  <c:v>138.70400000000001</c:v>
                </c:pt>
                <c:pt idx="10">
                  <c:v>515.97599999999989</c:v>
                </c:pt>
                <c:pt idx="11">
                  <c:v>231.97000000000003</c:v>
                </c:pt>
                <c:pt idx="12">
                  <c:v>193.56200000000001</c:v>
                </c:pt>
                <c:pt idx="13">
                  <c:v>313.15800000000002</c:v>
                </c:pt>
                <c:pt idx="14">
                  <c:v>296.78000000000003</c:v>
                </c:pt>
                <c:pt idx="15">
                  <c:v>222.804</c:v>
                </c:pt>
                <c:pt idx="16">
                  <c:v>202.24199999999999</c:v>
                </c:pt>
                <c:pt idx="17">
                  <c:v>388.19200000000001</c:v>
                </c:pt>
                <c:pt idx="18">
                  <c:v>150.81200000000001</c:v>
                </c:pt>
                <c:pt idx="19">
                  <c:v>284.88600000000008</c:v>
                </c:pt>
                <c:pt idx="20">
                  <c:v>310.78199999999998</c:v>
                </c:pt>
                <c:pt idx="21">
                  <c:v>215.34</c:v>
                </c:pt>
                <c:pt idx="22">
                  <c:v>388.45199999999994</c:v>
                </c:pt>
                <c:pt idx="23">
                  <c:v>245.71599999999998</c:v>
                </c:pt>
                <c:pt idx="24">
                  <c:v>400.82799999999997</c:v>
                </c:pt>
                <c:pt idx="25">
                  <c:v>182.03800000000001</c:v>
                </c:pt>
                <c:pt idx="26">
                  <c:v>337.50599999999997</c:v>
                </c:pt>
                <c:pt idx="27">
                  <c:v>228.41199999999998</c:v>
                </c:pt>
                <c:pt idx="28">
                  <c:v>388.786</c:v>
                </c:pt>
                <c:pt idx="29">
                  <c:v>346.11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751-B53C-732F3E464B08}"/>
            </c:ext>
          </c:extLst>
        </c:ser>
        <c:ser>
          <c:idx val="3"/>
          <c:order val="3"/>
          <c:tx>
            <c:strRef>
              <c:f>Balances!$U$1</c:f>
              <c:strCache>
                <c:ptCount val="1"/>
                <c:pt idx="0">
                  <c:v>Balance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Balances!$U$2:$U$31</c:f>
              <c:numCache>
                <c:formatCode>"€"#,##0.00_);[Red]\("€"#,##0.00\)</c:formatCode>
                <c:ptCount val="30"/>
                <c:pt idx="0">
                  <c:v>273.07599999999996</c:v>
                </c:pt>
                <c:pt idx="1">
                  <c:v>358.17399999999992</c:v>
                </c:pt>
                <c:pt idx="2">
                  <c:v>217.542</c:v>
                </c:pt>
                <c:pt idx="3">
                  <c:v>267.18799999999999</c:v>
                </c:pt>
                <c:pt idx="4">
                  <c:v>331.51333333333332</c:v>
                </c:pt>
                <c:pt idx="5">
                  <c:v>250.58066666666664</c:v>
                </c:pt>
                <c:pt idx="6">
                  <c:v>238.06666666666666</c:v>
                </c:pt>
                <c:pt idx="7">
                  <c:v>305.05200000000002</c:v>
                </c:pt>
                <c:pt idx="8">
                  <c:v>212.22333333333336</c:v>
                </c:pt>
                <c:pt idx="9">
                  <c:v>238.32</c:v>
                </c:pt>
                <c:pt idx="10">
                  <c:v>312.55599999999993</c:v>
                </c:pt>
                <c:pt idx="11">
                  <c:v>257.76133333333331</c:v>
                </c:pt>
                <c:pt idx="12">
                  <c:v>230.12533333333334</c:v>
                </c:pt>
                <c:pt idx="13">
                  <c:v>246.39333333333337</c:v>
                </c:pt>
                <c:pt idx="14">
                  <c:v>288.31799999999998</c:v>
                </c:pt>
                <c:pt idx="15">
                  <c:v>235.52</c:v>
                </c:pt>
                <c:pt idx="16">
                  <c:v>255.85399999999998</c:v>
                </c:pt>
                <c:pt idx="17">
                  <c:v>256.36399999999998</c:v>
                </c:pt>
                <c:pt idx="18">
                  <c:v>180.28200000000004</c:v>
                </c:pt>
                <c:pt idx="19">
                  <c:v>184.17333333333332</c:v>
                </c:pt>
                <c:pt idx="20">
                  <c:v>232.90933333333336</c:v>
                </c:pt>
                <c:pt idx="21">
                  <c:v>216.29666666666671</c:v>
                </c:pt>
                <c:pt idx="22">
                  <c:v>276.05266666666665</c:v>
                </c:pt>
                <c:pt idx="23">
                  <c:v>192.39666666666665</c:v>
                </c:pt>
                <c:pt idx="24">
                  <c:v>346.67266666666666</c:v>
                </c:pt>
                <c:pt idx="25">
                  <c:v>259.59466666666668</c:v>
                </c:pt>
                <c:pt idx="26">
                  <c:v>293.11866666666668</c:v>
                </c:pt>
                <c:pt idx="27">
                  <c:v>231.12466666666666</c:v>
                </c:pt>
                <c:pt idx="28">
                  <c:v>271.24399999999997</c:v>
                </c:pt>
                <c:pt idx="29">
                  <c:v>234.56866666666667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751-B53C-732F3E46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81936"/>
        <c:axId val="471879968"/>
      </c:lineChart>
      <c:catAx>
        <c:axId val="4718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1879968"/>
        <c:crosses val="autoZero"/>
        <c:auto val="1"/>
        <c:lblAlgn val="ctr"/>
        <c:lblOffset val="100"/>
        <c:noMultiLvlLbl val="0"/>
      </c:catAx>
      <c:valAx>
        <c:axId val="4718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18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16</xdr:col>
      <xdr:colOff>581025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6F8B5F-40B8-4A72-B9CC-7CD7AFAF9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9</xdr:row>
      <xdr:rowOff>0</xdr:rowOff>
    </xdr:from>
    <xdr:to>
      <xdr:col>24</xdr:col>
      <xdr:colOff>276225</xdr:colOff>
      <xdr:row>23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3EFFE4-1635-43D7-B3DF-9EC38BE14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40</xdr:row>
      <xdr:rowOff>161925</xdr:rowOff>
    </xdr:from>
    <xdr:to>
      <xdr:col>16</xdr:col>
      <xdr:colOff>133350</xdr:colOff>
      <xdr:row>55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C7FEEA-724F-43F8-8F80-C3191C0CE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552450</xdr:colOff>
      <xdr:row>40</xdr:row>
      <xdr:rowOff>161925</xdr:rowOff>
    </xdr:from>
    <xdr:to>
      <xdr:col>20</xdr:col>
      <xdr:colOff>171450</xdr:colOff>
      <xdr:row>55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17A21A8-5705-41FD-B241-DF0A420A0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Silva" refreshedDate="42717.487168171298" createdVersion="6" refreshedVersion="6" minRefreshableVersion="3" recordCount="30">
  <cacheSource type="worksheet">
    <worksheetSource ref="A1:J31" sheet="General"/>
  </cacheSource>
  <cacheFields count="10">
    <cacheField name="Game Number" numFmtId="0">
      <sharedItems containsSemiMixedTypes="0" containsString="0" containsNumber="1" containsInteger="1" minValue="1" maxValue="30"/>
    </cacheField>
    <cacheField name="Number Managers" numFmtId="0">
      <sharedItems containsSemiMixedTypes="0" containsString="0" containsNumber="1" containsInteger="1" minValue="6" maxValue="7"/>
    </cacheField>
    <cacheField name="Number Investors" numFmtId="0">
      <sharedItems containsSemiMixedTypes="0" containsString="0" containsNumber="1" containsInteger="1" minValue="8" maxValue="8"/>
    </cacheField>
    <cacheField name="Number Rounds" numFmtId="0">
      <sharedItems containsSemiMixedTypes="0" containsString="0" containsNumber="1" containsInteger="1" minValue="5" maxValue="5"/>
    </cacheField>
    <cacheField name="Round Duration" numFmtId="0">
      <sharedItems containsSemiMixedTypes="0" containsString="0" containsNumber="1" containsInteger="1" minValue="30" maxValue="30"/>
    </cacheField>
    <cacheField name="Tick Per Offer" numFmtId="0">
      <sharedItems containsSemiMixedTypes="0" containsString="0" containsNumber="1" containsInteger="1" minValue="1500" maxValue="1500"/>
    </cacheField>
    <cacheField name="Best Investor (Balance)" numFmtId="8">
      <sharedItems containsSemiMixedTypes="0" containsString="0" containsNumber="1" minValue="412.9" maxValue="1315.76"/>
    </cacheField>
    <cacheField name="Best Investor (Type)" numFmtId="0">
      <sharedItems count="3">
        <s v="RANDOM"/>
        <s v="HIGH"/>
        <s v="LOW"/>
      </sharedItems>
    </cacheField>
    <cacheField name="Best Manager (Balance)" numFmtId="8">
      <sharedItems containsSemiMixedTypes="0" containsString="0" containsNumber="1" minValue="200.4" maxValue="442.29"/>
    </cacheField>
    <cacheField name="Best Manager (Type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ão Silva" refreshedDate="42717.487472106484" createdVersion="6" refreshedVersion="6" minRefreshableVersion="3" recordCount="30">
  <cacheSource type="worksheet">
    <worksheetSource ref="A1:J31" sheet="General"/>
  </cacheSource>
  <cacheFields count="10">
    <cacheField name="Game Number" numFmtId="0">
      <sharedItems containsSemiMixedTypes="0" containsString="0" containsNumber="1" containsInteger="1" minValue="1" maxValue="30"/>
    </cacheField>
    <cacheField name="Number Managers" numFmtId="0">
      <sharedItems containsSemiMixedTypes="0" containsString="0" containsNumber="1" containsInteger="1" minValue="6" maxValue="7"/>
    </cacheField>
    <cacheField name="Number Investors" numFmtId="0">
      <sharedItems containsSemiMixedTypes="0" containsString="0" containsNumber="1" containsInteger="1" minValue="8" maxValue="8"/>
    </cacheField>
    <cacheField name="Number Rounds" numFmtId="0">
      <sharedItems containsSemiMixedTypes="0" containsString="0" containsNumber="1" containsInteger="1" minValue="5" maxValue="5"/>
    </cacheField>
    <cacheField name="Round Duration" numFmtId="0">
      <sharedItems containsSemiMixedTypes="0" containsString="0" containsNumber="1" containsInteger="1" minValue="30" maxValue="30"/>
    </cacheField>
    <cacheField name="Tick Per Offer" numFmtId="0">
      <sharedItems containsSemiMixedTypes="0" containsString="0" containsNumber="1" containsInteger="1" minValue="1500" maxValue="1500"/>
    </cacheField>
    <cacheField name="Best Investor (Balance)" numFmtId="8">
      <sharedItems containsSemiMixedTypes="0" containsString="0" containsNumber="1" minValue="412.9" maxValue="1315.76"/>
    </cacheField>
    <cacheField name="Best Investor (Type)" numFmtId="0">
      <sharedItems/>
    </cacheField>
    <cacheField name="Best Manager (Balance)" numFmtId="8">
      <sharedItems containsSemiMixedTypes="0" containsString="0" containsNumber="1" minValue="200.4" maxValue="442.29"/>
    </cacheField>
    <cacheField name="Best Manager (Type)" numFmtId="0">
      <sharedItems count="3">
        <s v="HIGH"/>
        <s v="LOW"/>
        <s v="RAND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n v="7"/>
    <n v="8"/>
    <n v="5"/>
    <n v="30"/>
    <n v="1500"/>
    <n v="778.48"/>
    <x v="0"/>
    <n v="365.27"/>
    <s v="HIGH"/>
  </r>
  <r>
    <n v="2"/>
    <n v="7"/>
    <n v="8"/>
    <n v="5"/>
    <n v="30"/>
    <n v="1500"/>
    <n v="1315.76"/>
    <x v="1"/>
    <n v="442.29"/>
    <s v="LOW"/>
  </r>
  <r>
    <n v="3"/>
    <n v="7"/>
    <n v="8"/>
    <n v="5"/>
    <n v="30"/>
    <n v="1500"/>
    <n v="893.82"/>
    <x v="2"/>
    <n v="278.31"/>
    <s v="HIGH"/>
  </r>
  <r>
    <n v="4"/>
    <n v="7"/>
    <n v="8"/>
    <n v="5"/>
    <n v="30"/>
    <n v="1500"/>
    <n v="607.16"/>
    <x v="0"/>
    <n v="257.5"/>
    <s v="RANDOM"/>
  </r>
  <r>
    <n v="5"/>
    <n v="7"/>
    <n v="8"/>
    <n v="5"/>
    <n v="30"/>
    <n v="1500"/>
    <n v="839.05"/>
    <x v="2"/>
    <n v="263.83"/>
    <s v="LOW"/>
  </r>
  <r>
    <n v="6"/>
    <n v="7"/>
    <n v="8"/>
    <n v="5"/>
    <n v="30"/>
    <n v="1500"/>
    <n v="771.35"/>
    <x v="0"/>
    <n v="301.93"/>
    <s v="RANDOM"/>
  </r>
  <r>
    <n v="7"/>
    <n v="7"/>
    <n v="8"/>
    <n v="5"/>
    <n v="30"/>
    <n v="1500"/>
    <n v="547.74"/>
    <x v="2"/>
    <n v="239.96"/>
    <s v="RANDOM"/>
  </r>
  <r>
    <n v="8"/>
    <n v="7"/>
    <n v="8"/>
    <n v="5"/>
    <n v="30"/>
    <n v="1500"/>
    <n v="609.05999999999995"/>
    <x v="1"/>
    <n v="252.6"/>
    <s v="LOW"/>
  </r>
  <r>
    <n v="9"/>
    <n v="7"/>
    <n v="8"/>
    <n v="5"/>
    <n v="30"/>
    <n v="1500"/>
    <n v="740.24"/>
    <x v="2"/>
    <n v="376.72"/>
    <s v="LOW"/>
  </r>
  <r>
    <n v="10"/>
    <n v="6"/>
    <n v="8"/>
    <n v="5"/>
    <n v="30"/>
    <n v="1500"/>
    <n v="701.08"/>
    <x v="2"/>
    <n v="308.64"/>
    <s v="RANDOM"/>
  </r>
  <r>
    <n v="11"/>
    <n v="7"/>
    <n v="8"/>
    <n v="5"/>
    <n v="30"/>
    <n v="1500"/>
    <n v="1169.46"/>
    <x v="0"/>
    <n v="331.68"/>
    <s v="RANDOM"/>
  </r>
  <r>
    <n v="12"/>
    <n v="7"/>
    <n v="8"/>
    <n v="5"/>
    <n v="30"/>
    <n v="1500"/>
    <n v="775.65"/>
    <x v="2"/>
    <n v="208.92"/>
    <s v="HIGH"/>
  </r>
  <r>
    <n v="13"/>
    <n v="7"/>
    <n v="8"/>
    <n v="5"/>
    <n v="30"/>
    <n v="1500"/>
    <n v="737.05"/>
    <x v="1"/>
    <n v="311.57"/>
    <s v="RANDOM"/>
  </r>
  <r>
    <n v="14"/>
    <n v="7"/>
    <n v="8"/>
    <n v="5"/>
    <n v="30"/>
    <n v="1500"/>
    <n v="739.56"/>
    <x v="2"/>
    <n v="262.8"/>
    <s v="LOW"/>
  </r>
  <r>
    <n v="15"/>
    <n v="7"/>
    <n v="8"/>
    <n v="5"/>
    <n v="30"/>
    <n v="1500"/>
    <n v="632.39"/>
    <x v="2"/>
    <n v="349.66"/>
    <s v="RANDOM"/>
  </r>
  <r>
    <n v="16"/>
    <n v="7"/>
    <n v="8"/>
    <n v="5"/>
    <n v="30"/>
    <n v="1500"/>
    <n v="581.33000000000004"/>
    <x v="1"/>
    <n v="299.17"/>
    <s v="RANDOM"/>
  </r>
  <r>
    <n v="17"/>
    <n v="7"/>
    <n v="8"/>
    <n v="5"/>
    <n v="30"/>
    <n v="1500"/>
    <n v="489"/>
    <x v="2"/>
    <n v="273.39999999999998"/>
    <s v="RANDOM"/>
  </r>
  <r>
    <n v="18"/>
    <n v="6"/>
    <n v="8"/>
    <n v="5"/>
    <n v="30"/>
    <n v="1500"/>
    <n v="1012.09"/>
    <x v="0"/>
    <n v="354.25"/>
    <s v="RANDOM"/>
  </r>
  <r>
    <n v="19"/>
    <n v="7"/>
    <n v="8"/>
    <n v="5"/>
    <n v="30"/>
    <n v="1500"/>
    <n v="594.21"/>
    <x v="2"/>
    <n v="202.92"/>
    <s v="HIGH"/>
  </r>
  <r>
    <n v="20"/>
    <n v="7"/>
    <n v="8"/>
    <n v="5"/>
    <n v="30"/>
    <n v="1500"/>
    <n v="633.87"/>
    <x v="0"/>
    <n v="234.85"/>
    <s v="HIGH"/>
  </r>
  <r>
    <n v="21"/>
    <n v="7"/>
    <n v="8"/>
    <n v="5"/>
    <n v="30"/>
    <n v="1500"/>
    <n v="543.77"/>
    <x v="0"/>
    <n v="247.94"/>
    <s v="RANDOM"/>
  </r>
  <r>
    <n v="22"/>
    <n v="7"/>
    <n v="8"/>
    <n v="5"/>
    <n v="30"/>
    <n v="1500"/>
    <n v="412.9"/>
    <x v="0"/>
    <n v="320.58"/>
    <s v="LOW"/>
  </r>
  <r>
    <n v="23"/>
    <n v="7"/>
    <n v="8"/>
    <n v="5"/>
    <n v="30"/>
    <n v="1500"/>
    <n v="884.15"/>
    <x v="0"/>
    <n v="200.4"/>
    <s v="HIGH"/>
  </r>
  <r>
    <n v="24"/>
    <n v="7"/>
    <n v="8"/>
    <n v="5"/>
    <n v="30"/>
    <n v="1500"/>
    <n v="542.66999999999996"/>
    <x v="2"/>
    <n v="269.36"/>
    <s v="LOW"/>
  </r>
  <r>
    <n v="25"/>
    <n v="7"/>
    <n v="8"/>
    <n v="5"/>
    <n v="30"/>
    <n v="1500"/>
    <n v="706.07"/>
    <x v="0"/>
    <n v="338.92"/>
    <s v="HIGH"/>
  </r>
  <r>
    <n v="26"/>
    <n v="7"/>
    <n v="8"/>
    <n v="5"/>
    <n v="30"/>
    <n v="1500"/>
    <n v="639.9"/>
    <x v="2"/>
    <n v="252.01"/>
    <s v="LOW"/>
  </r>
  <r>
    <n v="27"/>
    <n v="7"/>
    <n v="8"/>
    <n v="5"/>
    <n v="30"/>
    <n v="1500"/>
    <n v="583.9"/>
    <x v="1"/>
    <n v="282.32"/>
    <s v="RANDOM"/>
  </r>
  <r>
    <n v="28"/>
    <n v="7"/>
    <n v="8"/>
    <n v="5"/>
    <n v="30"/>
    <n v="1500"/>
    <n v="559.65"/>
    <x v="0"/>
    <n v="207.97"/>
    <s v="HIGH"/>
  </r>
  <r>
    <n v="29"/>
    <n v="7"/>
    <n v="8"/>
    <n v="5"/>
    <n v="30"/>
    <n v="1500"/>
    <n v="571.82000000000005"/>
    <x v="0"/>
    <n v="338.18"/>
    <s v="RANDOM"/>
  </r>
  <r>
    <n v="30"/>
    <n v="7"/>
    <n v="8"/>
    <n v="5"/>
    <n v="30"/>
    <n v="1500"/>
    <n v="486.42"/>
    <x v="0"/>
    <n v="262.48"/>
    <s v="RANDO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n v="1"/>
    <n v="7"/>
    <n v="8"/>
    <n v="5"/>
    <n v="30"/>
    <n v="1500"/>
    <n v="778.48"/>
    <s v="RANDOM"/>
    <n v="365.27"/>
    <x v="0"/>
  </r>
  <r>
    <n v="2"/>
    <n v="7"/>
    <n v="8"/>
    <n v="5"/>
    <n v="30"/>
    <n v="1500"/>
    <n v="1315.76"/>
    <s v="HIGH"/>
    <n v="442.29"/>
    <x v="1"/>
  </r>
  <r>
    <n v="3"/>
    <n v="7"/>
    <n v="8"/>
    <n v="5"/>
    <n v="30"/>
    <n v="1500"/>
    <n v="893.82"/>
    <s v="LOW"/>
    <n v="278.31"/>
    <x v="0"/>
  </r>
  <r>
    <n v="4"/>
    <n v="7"/>
    <n v="8"/>
    <n v="5"/>
    <n v="30"/>
    <n v="1500"/>
    <n v="607.16"/>
    <s v="RANDOM"/>
    <n v="257.5"/>
    <x v="2"/>
  </r>
  <r>
    <n v="5"/>
    <n v="7"/>
    <n v="8"/>
    <n v="5"/>
    <n v="30"/>
    <n v="1500"/>
    <n v="839.05"/>
    <s v="LOW"/>
    <n v="263.83"/>
    <x v="1"/>
  </r>
  <r>
    <n v="6"/>
    <n v="7"/>
    <n v="8"/>
    <n v="5"/>
    <n v="30"/>
    <n v="1500"/>
    <n v="771.35"/>
    <s v="RANDOM"/>
    <n v="301.93"/>
    <x v="2"/>
  </r>
  <r>
    <n v="7"/>
    <n v="7"/>
    <n v="8"/>
    <n v="5"/>
    <n v="30"/>
    <n v="1500"/>
    <n v="547.74"/>
    <s v="LOW"/>
    <n v="239.96"/>
    <x v="2"/>
  </r>
  <r>
    <n v="8"/>
    <n v="7"/>
    <n v="8"/>
    <n v="5"/>
    <n v="30"/>
    <n v="1500"/>
    <n v="609.05999999999995"/>
    <s v="HIGH"/>
    <n v="252.6"/>
    <x v="1"/>
  </r>
  <r>
    <n v="9"/>
    <n v="7"/>
    <n v="8"/>
    <n v="5"/>
    <n v="30"/>
    <n v="1500"/>
    <n v="740.24"/>
    <s v="LOW"/>
    <n v="376.72"/>
    <x v="1"/>
  </r>
  <r>
    <n v="10"/>
    <n v="6"/>
    <n v="8"/>
    <n v="5"/>
    <n v="30"/>
    <n v="1500"/>
    <n v="701.08"/>
    <s v="LOW"/>
    <n v="308.64"/>
    <x v="2"/>
  </r>
  <r>
    <n v="11"/>
    <n v="7"/>
    <n v="8"/>
    <n v="5"/>
    <n v="30"/>
    <n v="1500"/>
    <n v="1169.46"/>
    <s v="RANDOM"/>
    <n v="331.68"/>
    <x v="2"/>
  </r>
  <r>
    <n v="12"/>
    <n v="7"/>
    <n v="8"/>
    <n v="5"/>
    <n v="30"/>
    <n v="1500"/>
    <n v="775.65"/>
    <s v="LOW"/>
    <n v="208.92"/>
    <x v="0"/>
  </r>
  <r>
    <n v="13"/>
    <n v="7"/>
    <n v="8"/>
    <n v="5"/>
    <n v="30"/>
    <n v="1500"/>
    <n v="737.05"/>
    <s v="HIGH"/>
    <n v="311.57"/>
    <x v="2"/>
  </r>
  <r>
    <n v="14"/>
    <n v="7"/>
    <n v="8"/>
    <n v="5"/>
    <n v="30"/>
    <n v="1500"/>
    <n v="739.56"/>
    <s v="LOW"/>
    <n v="262.8"/>
    <x v="1"/>
  </r>
  <r>
    <n v="15"/>
    <n v="7"/>
    <n v="8"/>
    <n v="5"/>
    <n v="30"/>
    <n v="1500"/>
    <n v="632.39"/>
    <s v="LOW"/>
    <n v="349.66"/>
    <x v="2"/>
  </r>
  <r>
    <n v="16"/>
    <n v="7"/>
    <n v="8"/>
    <n v="5"/>
    <n v="30"/>
    <n v="1500"/>
    <n v="581.33000000000004"/>
    <s v="HIGH"/>
    <n v="299.17"/>
    <x v="2"/>
  </r>
  <r>
    <n v="17"/>
    <n v="7"/>
    <n v="8"/>
    <n v="5"/>
    <n v="30"/>
    <n v="1500"/>
    <n v="489"/>
    <s v="LOW"/>
    <n v="273.39999999999998"/>
    <x v="2"/>
  </r>
  <r>
    <n v="18"/>
    <n v="6"/>
    <n v="8"/>
    <n v="5"/>
    <n v="30"/>
    <n v="1500"/>
    <n v="1012.09"/>
    <s v="RANDOM"/>
    <n v="354.25"/>
    <x v="2"/>
  </r>
  <r>
    <n v="19"/>
    <n v="7"/>
    <n v="8"/>
    <n v="5"/>
    <n v="30"/>
    <n v="1500"/>
    <n v="594.21"/>
    <s v="LOW"/>
    <n v="202.92"/>
    <x v="0"/>
  </r>
  <r>
    <n v="20"/>
    <n v="7"/>
    <n v="8"/>
    <n v="5"/>
    <n v="30"/>
    <n v="1500"/>
    <n v="633.87"/>
    <s v="RANDOM"/>
    <n v="234.85"/>
    <x v="0"/>
  </r>
  <r>
    <n v="21"/>
    <n v="7"/>
    <n v="8"/>
    <n v="5"/>
    <n v="30"/>
    <n v="1500"/>
    <n v="543.77"/>
    <s v="RANDOM"/>
    <n v="247.94"/>
    <x v="2"/>
  </r>
  <r>
    <n v="22"/>
    <n v="7"/>
    <n v="8"/>
    <n v="5"/>
    <n v="30"/>
    <n v="1500"/>
    <n v="412.9"/>
    <s v="RANDOM"/>
    <n v="320.58"/>
    <x v="1"/>
  </r>
  <r>
    <n v="23"/>
    <n v="7"/>
    <n v="8"/>
    <n v="5"/>
    <n v="30"/>
    <n v="1500"/>
    <n v="884.15"/>
    <s v="RANDOM"/>
    <n v="200.4"/>
    <x v="0"/>
  </r>
  <r>
    <n v="24"/>
    <n v="7"/>
    <n v="8"/>
    <n v="5"/>
    <n v="30"/>
    <n v="1500"/>
    <n v="542.66999999999996"/>
    <s v="LOW"/>
    <n v="269.36"/>
    <x v="1"/>
  </r>
  <r>
    <n v="25"/>
    <n v="7"/>
    <n v="8"/>
    <n v="5"/>
    <n v="30"/>
    <n v="1500"/>
    <n v="706.07"/>
    <s v="RANDOM"/>
    <n v="338.92"/>
    <x v="0"/>
  </r>
  <r>
    <n v="26"/>
    <n v="7"/>
    <n v="8"/>
    <n v="5"/>
    <n v="30"/>
    <n v="1500"/>
    <n v="639.9"/>
    <s v="LOW"/>
    <n v="252.01"/>
    <x v="1"/>
  </r>
  <r>
    <n v="27"/>
    <n v="7"/>
    <n v="8"/>
    <n v="5"/>
    <n v="30"/>
    <n v="1500"/>
    <n v="583.9"/>
    <s v="HIGH"/>
    <n v="282.32"/>
    <x v="2"/>
  </r>
  <r>
    <n v="28"/>
    <n v="7"/>
    <n v="8"/>
    <n v="5"/>
    <n v="30"/>
    <n v="1500"/>
    <n v="559.65"/>
    <s v="RANDOM"/>
    <n v="207.97"/>
    <x v="0"/>
  </r>
  <r>
    <n v="29"/>
    <n v="7"/>
    <n v="8"/>
    <n v="5"/>
    <n v="30"/>
    <n v="1500"/>
    <n v="571.82000000000005"/>
    <s v="RANDOM"/>
    <n v="338.18"/>
    <x v="2"/>
  </r>
  <r>
    <n v="30"/>
    <n v="7"/>
    <n v="8"/>
    <n v="5"/>
    <n v="30"/>
    <n v="1500"/>
    <n v="486.42"/>
    <s v="RANDOM"/>
    <n v="262.4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4" cacheId="3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B6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ntagem de Best Investor (Type)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9" cacheId="3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B6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Contagem de Best Manager (Type)" fld="9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21.28515625" bestFit="1" customWidth="1"/>
    <col min="2" max="2" width="31.5703125" bestFit="1" customWidth="1"/>
  </cols>
  <sheetData>
    <row r="3" spans="1:2" x14ac:dyDescent="0.25">
      <c r="A3" s="3" t="s">
        <v>7</v>
      </c>
      <c r="B3" t="s">
        <v>34</v>
      </c>
    </row>
    <row r="4" spans="1:2" x14ac:dyDescent="0.25">
      <c r="A4" t="s">
        <v>11</v>
      </c>
      <c r="B4" s="2">
        <v>5</v>
      </c>
    </row>
    <row r="5" spans="1:2" x14ac:dyDescent="0.25">
      <c r="A5" t="s">
        <v>27</v>
      </c>
      <c r="B5" s="2">
        <v>12</v>
      </c>
    </row>
    <row r="6" spans="1:2" x14ac:dyDescent="0.25">
      <c r="A6" t="s">
        <v>10</v>
      </c>
      <c r="B6" s="2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32.140625" bestFit="1" customWidth="1"/>
  </cols>
  <sheetData>
    <row r="3" spans="1:2" x14ac:dyDescent="0.25">
      <c r="A3" s="3" t="s">
        <v>9</v>
      </c>
      <c r="B3" t="s">
        <v>35</v>
      </c>
    </row>
    <row r="4" spans="1:2" x14ac:dyDescent="0.25">
      <c r="A4" t="s">
        <v>11</v>
      </c>
      <c r="B4" s="2">
        <v>8</v>
      </c>
    </row>
    <row r="5" spans="1:2" x14ac:dyDescent="0.25">
      <c r="A5" t="s">
        <v>27</v>
      </c>
      <c r="B5" s="2">
        <v>8</v>
      </c>
    </row>
    <row r="6" spans="1:2" x14ac:dyDescent="0.25">
      <c r="A6" t="s">
        <v>10</v>
      </c>
      <c r="B6" s="2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T5" sqref="T5"/>
    </sheetView>
  </sheetViews>
  <sheetFormatPr defaultRowHeight="15" x14ac:dyDescent="0.25"/>
  <cols>
    <col min="15" max="15" width="20.5703125" bestFit="1" customWidth="1"/>
    <col min="16" max="16" width="21" bestFit="1" customWidth="1"/>
    <col min="18" max="18" width="12.5703125" bestFit="1" customWidth="1"/>
    <col min="19" max="19" width="13.140625" bestFit="1" customWidth="1"/>
    <col min="20" max="20" width="16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0" x14ac:dyDescent="0.25">
      <c r="A2">
        <v>1</v>
      </c>
      <c r="B2">
        <v>7</v>
      </c>
      <c r="C2">
        <v>8</v>
      </c>
      <c r="D2">
        <v>5</v>
      </c>
      <c r="E2">
        <v>30</v>
      </c>
      <c r="F2">
        <v>1500</v>
      </c>
      <c r="G2" s="1">
        <v>778.48</v>
      </c>
      <c r="H2" t="s">
        <v>10</v>
      </c>
      <c r="I2" s="1">
        <v>365.27</v>
      </c>
      <c r="J2" t="s">
        <v>11</v>
      </c>
      <c r="R2" s="5" t="s">
        <v>37</v>
      </c>
      <c r="S2" s="5"/>
      <c r="T2" s="5"/>
    </row>
    <row r="3" spans="1:20" x14ac:dyDescent="0.25">
      <c r="A3">
        <v>2</v>
      </c>
      <c r="B3">
        <v>7</v>
      </c>
      <c r="C3">
        <v>8</v>
      </c>
      <c r="D3">
        <v>5</v>
      </c>
      <c r="E3">
        <v>30</v>
      </c>
      <c r="F3">
        <v>1500</v>
      </c>
      <c r="G3" s="1">
        <v>1315.76</v>
      </c>
      <c r="H3" t="s">
        <v>11</v>
      </c>
      <c r="I3" s="1">
        <v>442.29</v>
      </c>
      <c r="J3" t="s">
        <v>27</v>
      </c>
      <c r="P3" s="1"/>
      <c r="R3" t="s">
        <v>38</v>
      </c>
      <c r="S3" t="s">
        <v>39</v>
      </c>
      <c r="T3" t="s">
        <v>40</v>
      </c>
    </row>
    <row r="4" spans="1:20" x14ac:dyDescent="0.25">
      <c r="A4">
        <v>3</v>
      </c>
      <c r="B4">
        <v>7</v>
      </c>
      <c r="C4">
        <v>8</v>
      </c>
      <c r="D4">
        <v>5</v>
      </c>
      <c r="E4">
        <v>30</v>
      </c>
      <c r="F4">
        <v>1500</v>
      </c>
      <c r="G4" s="1">
        <v>893.82</v>
      </c>
      <c r="H4" t="s">
        <v>27</v>
      </c>
      <c r="I4" s="1">
        <v>278.31</v>
      </c>
      <c r="J4" t="s">
        <v>11</v>
      </c>
      <c r="R4" s="4">
        <f>SUMIF($H$2:$H$31,"LOW",$G$2:$G$31) / COUNTIF($H$2:$H$31,"LOW")</f>
        <v>677.9425</v>
      </c>
      <c r="S4" s="4">
        <f>SUMIF($H$2:$H$31,"HIGH",$G$2:$G$31) / COUNTIF($H$2:$H$31,"HIGH")</f>
        <v>765.42</v>
      </c>
      <c r="T4" s="4">
        <f>SUMIF($H$2:$H$31,"RANDOM",$G$2:$G$31) / COUNTIF($H$2:$H$31,"RANDOM")</f>
        <v>702.86076923076917</v>
      </c>
    </row>
    <row r="5" spans="1:20" x14ac:dyDescent="0.25">
      <c r="A5">
        <v>4</v>
      </c>
      <c r="B5">
        <v>7</v>
      </c>
      <c r="C5">
        <v>8</v>
      </c>
      <c r="D5">
        <v>5</v>
      </c>
      <c r="E5">
        <v>30</v>
      </c>
      <c r="F5">
        <v>1500</v>
      </c>
      <c r="G5" s="1">
        <v>607.16</v>
      </c>
      <c r="H5" t="s">
        <v>10</v>
      </c>
      <c r="I5" s="1">
        <v>257.5</v>
      </c>
      <c r="J5" t="s">
        <v>10</v>
      </c>
    </row>
    <row r="6" spans="1:20" x14ac:dyDescent="0.25">
      <c r="A6">
        <v>5</v>
      </c>
      <c r="B6">
        <v>7</v>
      </c>
      <c r="C6">
        <v>8</v>
      </c>
      <c r="D6">
        <v>5</v>
      </c>
      <c r="E6">
        <v>30</v>
      </c>
      <c r="F6">
        <v>1500</v>
      </c>
      <c r="G6" s="1">
        <v>839.05</v>
      </c>
      <c r="H6" t="s">
        <v>27</v>
      </c>
      <c r="I6" s="1">
        <v>263.83</v>
      </c>
      <c r="J6" t="s">
        <v>27</v>
      </c>
      <c r="R6" s="5" t="s">
        <v>41</v>
      </c>
      <c r="S6" s="5"/>
      <c r="T6" s="5"/>
    </row>
    <row r="7" spans="1:20" x14ac:dyDescent="0.25">
      <c r="A7">
        <v>6</v>
      </c>
      <c r="B7">
        <v>7</v>
      </c>
      <c r="C7">
        <v>8</v>
      </c>
      <c r="D7">
        <v>5</v>
      </c>
      <c r="E7">
        <v>30</v>
      </c>
      <c r="F7">
        <v>1500</v>
      </c>
      <c r="G7" s="1">
        <v>771.35</v>
      </c>
      <c r="H7" t="s">
        <v>10</v>
      </c>
      <c r="I7" s="1">
        <v>301.93</v>
      </c>
      <c r="J7" t="s">
        <v>10</v>
      </c>
      <c r="R7" t="s">
        <v>38</v>
      </c>
      <c r="S7" t="s">
        <v>39</v>
      </c>
      <c r="T7" t="s">
        <v>40</v>
      </c>
    </row>
    <row r="8" spans="1:20" x14ac:dyDescent="0.25">
      <c r="A8">
        <v>7</v>
      </c>
      <c r="B8">
        <v>7</v>
      </c>
      <c r="C8">
        <v>8</v>
      </c>
      <c r="D8">
        <v>5</v>
      </c>
      <c r="E8">
        <v>30</v>
      </c>
      <c r="F8">
        <v>1500</v>
      </c>
      <c r="G8" s="1">
        <v>547.74</v>
      </c>
      <c r="H8" t="s">
        <v>27</v>
      </c>
      <c r="I8" s="1">
        <v>239.96</v>
      </c>
      <c r="J8" t="s">
        <v>10</v>
      </c>
      <c r="R8" s="4">
        <f>SUMIF($J$2:$J$31,"LOW",$I$2:$I$31) / COUNTIF($J$2:$J$31,"LOW")</f>
        <v>305.02374999999995</v>
      </c>
      <c r="S8" s="4">
        <f>SUMIF($J$2:$J$31,"HIGH",$I$2:$I$31) / COUNTIF($J$2:$J$31,"HIGH")</f>
        <v>254.69499999999999</v>
      </c>
      <c r="T8" s="4">
        <f>SUMIF($J$2:$J$31,"RANDOM",$I$2:$I$31) / COUNTIF($J$2:$J$31,"RANDOM")</f>
        <v>297.04857142857145</v>
      </c>
    </row>
    <row r="9" spans="1:20" x14ac:dyDescent="0.25">
      <c r="A9">
        <v>8</v>
      </c>
      <c r="B9">
        <v>7</v>
      </c>
      <c r="C9">
        <v>8</v>
      </c>
      <c r="D9">
        <v>5</v>
      </c>
      <c r="E9">
        <v>30</v>
      </c>
      <c r="F9">
        <v>1500</v>
      </c>
      <c r="G9" s="1">
        <v>609.05999999999995</v>
      </c>
      <c r="H9" t="s">
        <v>11</v>
      </c>
      <c r="I9" s="1">
        <v>252.6</v>
      </c>
      <c r="J9" t="s">
        <v>27</v>
      </c>
    </row>
    <row r="10" spans="1:20" x14ac:dyDescent="0.25">
      <c r="A10">
        <v>9</v>
      </c>
      <c r="B10">
        <v>7</v>
      </c>
      <c r="C10">
        <v>8</v>
      </c>
      <c r="D10">
        <v>5</v>
      </c>
      <c r="E10">
        <v>30</v>
      </c>
      <c r="F10">
        <v>1500</v>
      </c>
      <c r="G10" s="1">
        <v>740.24</v>
      </c>
      <c r="H10" t="s">
        <v>27</v>
      </c>
      <c r="I10" s="1">
        <v>376.72</v>
      </c>
      <c r="J10" t="s">
        <v>27</v>
      </c>
    </row>
    <row r="11" spans="1:20" x14ac:dyDescent="0.25">
      <c r="A11">
        <v>10</v>
      </c>
      <c r="B11">
        <v>6</v>
      </c>
      <c r="C11">
        <v>8</v>
      </c>
      <c r="D11">
        <v>5</v>
      </c>
      <c r="E11">
        <v>30</v>
      </c>
      <c r="F11">
        <v>1500</v>
      </c>
      <c r="G11" s="1">
        <v>701.08</v>
      </c>
      <c r="H11" t="s">
        <v>27</v>
      </c>
      <c r="I11" s="1">
        <v>308.64</v>
      </c>
      <c r="J11" t="s">
        <v>10</v>
      </c>
    </row>
    <row r="12" spans="1:20" x14ac:dyDescent="0.25">
      <c r="A12">
        <v>11</v>
      </c>
      <c r="B12">
        <v>7</v>
      </c>
      <c r="C12">
        <v>8</v>
      </c>
      <c r="D12">
        <v>5</v>
      </c>
      <c r="E12">
        <v>30</v>
      </c>
      <c r="F12">
        <v>1500</v>
      </c>
      <c r="G12" s="1">
        <v>1169.46</v>
      </c>
      <c r="H12" t="s">
        <v>10</v>
      </c>
      <c r="I12" s="1">
        <v>331.68</v>
      </c>
      <c r="J12" t="s">
        <v>10</v>
      </c>
    </row>
    <row r="13" spans="1:20" x14ac:dyDescent="0.25">
      <c r="A13">
        <v>12</v>
      </c>
      <c r="B13">
        <v>7</v>
      </c>
      <c r="C13">
        <v>8</v>
      </c>
      <c r="D13">
        <v>5</v>
      </c>
      <c r="E13">
        <v>30</v>
      </c>
      <c r="F13">
        <v>1500</v>
      </c>
      <c r="G13" s="1">
        <v>775.65</v>
      </c>
      <c r="H13" t="s">
        <v>27</v>
      </c>
      <c r="I13" s="1">
        <v>208.92</v>
      </c>
      <c r="J13" t="s">
        <v>11</v>
      </c>
    </row>
    <row r="14" spans="1:20" x14ac:dyDescent="0.25">
      <c r="A14">
        <v>13</v>
      </c>
      <c r="B14">
        <v>7</v>
      </c>
      <c r="C14">
        <v>8</v>
      </c>
      <c r="D14">
        <v>5</v>
      </c>
      <c r="E14">
        <v>30</v>
      </c>
      <c r="F14">
        <v>1500</v>
      </c>
      <c r="G14" s="1">
        <v>737.05</v>
      </c>
      <c r="H14" t="s">
        <v>11</v>
      </c>
      <c r="I14" s="1">
        <v>311.57</v>
      </c>
      <c r="J14" t="s">
        <v>10</v>
      </c>
    </row>
    <row r="15" spans="1:20" x14ac:dyDescent="0.25">
      <c r="A15">
        <v>14</v>
      </c>
      <c r="B15">
        <v>7</v>
      </c>
      <c r="C15">
        <v>8</v>
      </c>
      <c r="D15">
        <v>5</v>
      </c>
      <c r="E15">
        <v>30</v>
      </c>
      <c r="F15">
        <v>1500</v>
      </c>
      <c r="G15" s="1">
        <v>739.56</v>
      </c>
      <c r="H15" t="s">
        <v>27</v>
      </c>
      <c r="I15" s="1">
        <v>262.8</v>
      </c>
      <c r="J15" t="s">
        <v>27</v>
      </c>
    </row>
    <row r="16" spans="1:20" x14ac:dyDescent="0.25">
      <c r="A16">
        <v>15</v>
      </c>
      <c r="B16">
        <v>7</v>
      </c>
      <c r="C16">
        <v>8</v>
      </c>
      <c r="D16">
        <v>5</v>
      </c>
      <c r="E16">
        <v>30</v>
      </c>
      <c r="F16">
        <v>1500</v>
      </c>
      <c r="G16" s="1">
        <v>632.39</v>
      </c>
      <c r="H16" t="s">
        <v>27</v>
      </c>
      <c r="I16" s="1">
        <v>349.66</v>
      </c>
      <c r="J16" t="s">
        <v>10</v>
      </c>
    </row>
    <row r="17" spans="1:10" x14ac:dyDescent="0.25">
      <c r="A17">
        <v>16</v>
      </c>
      <c r="B17">
        <v>7</v>
      </c>
      <c r="C17">
        <v>8</v>
      </c>
      <c r="D17">
        <v>5</v>
      </c>
      <c r="E17">
        <v>30</v>
      </c>
      <c r="F17">
        <v>1500</v>
      </c>
      <c r="G17" s="1">
        <v>581.33000000000004</v>
      </c>
      <c r="H17" t="s">
        <v>11</v>
      </c>
      <c r="I17" s="1">
        <v>299.17</v>
      </c>
      <c r="J17" t="s">
        <v>10</v>
      </c>
    </row>
    <row r="18" spans="1:10" x14ac:dyDescent="0.25">
      <c r="A18">
        <v>17</v>
      </c>
      <c r="B18">
        <v>7</v>
      </c>
      <c r="C18">
        <v>8</v>
      </c>
      <c r="D18">
        <v>5</v>
      </c>
      <c r="E18">
        <v>30</v>
      </c>
      <c r="F18">
        <v>1500</v>
      </c>
      <c r="G18" s="1">
        <v>489</v>
      </c>
      <c r="H18" t="s">
        <v>27</v>
      </c>
      <c r="I18" s="1">
        <v>273.39999999999998</v>
      </c>
      <c r="J18" t="s">
        <v>10</v>
      </c>
    </row>
    <row r="19" spans="1:10" x14ac:dyDescent="0.25">
      <c r="A19">
        <v>18</v>
      </c>
      <c r="B19">
        <v>6</v>
      </c>
      <c r="C19">
        <v>8</v>
      </c>
      <c r="D19">
        <v>5</v>
      </c>
      <c r="E19">
        <v>30</v>
      </c>
      <c r="F19">
        <v>1500</v>
      </c>
      <c r="G19" s="1">
        <v>1012.09</v>
      </c>
      <c r="H19" t="s">
        <v>10</v>
      </c>
      <c r="I19" s="1">
        <v>354.25</v>
      </c>
      <c r="J19" t="s">
        <v>10</v>
      </c>
    </row>
    <row r="20" spans="1:10" x14ac:dyDescent="0.25">
      <c r="A20">
        <v>19</v>
      </c>
      <c r="B20">
        <v>7</v>
      </c>
      <c r="C20">
        <v>8</v>
      </c>
      <c r="D20">
        <v>5</v>
      </c>
      <c r="E20">
        <v>30</v>
      </c>
      <c r="F20">
        <v>1500</v>
      </c>
      <c r="G20" s="1">
        <v>594.21</v>
      </c>
      <c r="H20" t="s">
        <v>27</v>
      </c>
      <c r="I20" s="1">
        <v>202.92</v>
      </c>
      <c r="J20" t="s">
        <v>11</v>
      </c>
    </row>
    <row r="21" spans="1:10" x14ac:dyDescent="0.25">
      <c r="A21">
        <v>20</v>
      </c>
      <c r="B21">
        <v>7</v>
      </c>
      <c r="C21">
        <v>8</v>
      </c>
      <c r="D21">
        <v>5</v>
      </c>
      <c r="E21">
        <v>30</v>
      </c>
      <c r="F21">
        <v>1500</v>
      </c>
      <c r="G21" s="1">
        <v>633.87</v>
      </c>
      <c r="H21" t="s">
        <v>10</v>
      </c>
      <c r="I21" s="1">
        <v>234.85</v>
      </c>
      <c r="J21" t="s">
        <v>11</v>
      </c>
    </row>
    <row r="22" spans="1:10" x14ac:dyDescent="0.25">
      <c r="A22">
        <v>21</v>
      </c>
      <c r="B22">
        <v>7</v>
      </c>
      <c r="C22">
        <v>8</v>
      </c>
      <c r="D22">
        <v>5</v>
      </c>
      <c r="E22">
        <v>30</v>
      </c>
      <c r="F22">
        <v>1500</v>
      </c>
      <c r="G22" s="1">
        <v>543.77</v>
      </c>
      <c r="H22" t="s">
        <v>10</v>
      </c>
      <c r="I22" s="1">
        <v>247.94</v>
      </c>
      <c r="J22" t="s">
        <v>10</v>
      </c>
    </row>
    <row r="23" spans="1:10" x14ac:dyDescent="0.25">
      <c r="A23">
        <v>22</v>
      </c>
      <c r="B23">
        <v>7</v>
      </c>
      <c r="C23">
        <v>8</v>
      </c>
      <c r="D23">
        <v>5</v>
      </c>
      <c r="E23">
        <v>30</v>
      </c>
      <c r="F23">
        <v>1500</v>
      </c>
      <c r="G23" s="1">
        <v>412.9</v>
      </c>
      <c r="H23" t="s">
        <v>10</v>
      </c>
      <c r="I23" s="1">
        <v>320.58</v>
      </c>
      <c r="J23" t="s">
        <v>27</v>
      </c>
    </row>
    <row r="24" spans="1:10" x14ac:dyDescent="0.25">
      <c r="A24">
        <v>23</v>
      </c>
      <c r="B24">
        <v>7</v>
      </c>
      <c r="C24">
        <v>8</v>
      </c>
      <c r="D24">
        <v>5</v>
      </c>
      <c r="E24">
        <v>30</v>
      </c>
      <c r="F24">
        <v>1500</v>
      </c>
      <c r="G24" s="1">
        <v>884.15</v>
      </c>
      <c r="H24" t="s">
        <v>10</v>
      </c>
      <c r="I24" s="1">
        <v>200.4</v>
      </c>
      <c r="J24" t="s">
        <v>11</v>
      </c>
    </row>
    <row r="25" spans="1:10" x14ac:dyDescent="0.25">
      <c r="A25">
        <v>24</v>
      </c>
      <c r="B25">
        <v>7</v>
      </c>
      <c r="C25">
        <v>8</v>
      </c>
      <c r="D25">
        <v>5</v>
      </c>
      <c r="E25">
        <v>30</v>
      </c>
      <c r="F25">
        <v>1500</v>
      </c>
      <c r="G25" s="1">
        <v>542.66999999999996</v>
      </c>
      <c r="H25" t="s">
        <v>27</v>
      </c>
      <c r="I25" s="1">
        <v>269.36</v>
      </c>
      <c r="J25" t="s">
        <v>27</v>
      </c>
    </row>
    <row r="26" spans="1:10" x14ac:dyDescent="0.25">
      <c r="A26">
        <v>25</v>
      </c>
      <c r="B26">
        <v>7</v>
      </c>
      <c r="C26">
        <v>8</v>
      </c>
      <c r="D26">
        <v>5</v>
      </c>
      <c r="E26">
        <v>30</v>
      </c>
      <c r="F26">
        <v>1500</v>
      </c>
      <c r="G26" s="1">
        <v>706.07</v>
      </c>
      <c r="H26" t="s">
        <v>10</v>
      </c>
      <c r="I26" s="1">
        <v>338.92</v>
      </c>
      <c r="J26" t="s">
        <v>11</v>
      </c>
    </row>
    <row r="27" spans="1:10" x14ac:dyDescent="0.25">
      <c r="A27">
        <v>26</v>
      </c>
      <c r="B27">
        <v>7</v>
      </c>
      <c r="C27">
        <v>8</v>
      </c>
      <c r="D27">
        <v>5</v>
      </c>
      <c r="E27">
        <v>30</v>
      </c>
      <c r="F27">
        <v>1500</v>
      </c>
      <c r="G27" s="1">
        <v>639.9</v>
      </c>
      <c r="H27" t="s">
        <v>27</v>
      </c>
      <c r="I27" s="1">
        <v>252.01</v>
      </c>
      <c r="J27" t="s">
        <v>27</v>
      </c>
    </row>
    <row r="28" spans="1:10" x14ac:dyDescent="0.25">
      <c r="A28">
        <v>27</v>
      </c>
      <c r="B28">
        <v>7</v>
      </c>
      <c r="C28">
        <v>8</v>
      </c>
      <c r="D28">
        <v>5</v>
      </c>
      <c r="E28">
        <v>30</v>
      </c>
      <c r="F28">
        <v>1500</v>
      </c>
      <c r="G28" s="1">
        <v>583.9</v>
      </c>
      <c r="H28" t="s">
        <v>11</v>
      </c>
      <c r="I28" s="1">
        <v>282.32</v>
      </c>
      <c r="J28" t="s">
        <v>10</v>
      </c>
    </row>
    <row r="29" spans="1:10" x14ac:dyDescent="0.25">
      <c r="A29">
        <v>28</v>
      </c>
      <c r="B29">
        <v>7</v>
      </c>
      <c r="C29">
        <v>8</v>
      </c>
      <c r="D29">
        <v>5</v>
      </c>
      <c r="E29">
        <v>30</v>
      </c>
      <c r="F29">
        <v>1500</v>
      </c>
      <c r="G29" s="1">
        <v>559.65</v>
      </c>
      <c r="H29" t="s">
        <v>10</v>
      </c>
      <c r="I29" s="1">
        <v>207.97</v>
      </c>
      <c r="J29" t="s">
        <v>11</v>
      </c>
    </row>
    <row r="30" spans="1:10" x14ac:dyDescent="0.25">
      <c r="A30">
        <v>29</v>
      </c>
      <c r="B30">
        <v>7</v>
      </c>
      <c r="C30">
        <v>8</v>
      </c>
      <c r="D30">
        <v>5</v>
      </c>
      <c r="E30">
        <v>30</v>
      </c>
      <c r="F30">
        <v>1500</v>
      </c>
      <c r="G30" s="1">
        <v>571.82000000000005</v>
      </c>
      <c r="H30" t="s">
        <v>10</v>
      </c>
      <c r="I30" s="1">
        <v>338.18</v>
      </c>
      <c r="J30" t="s">
        <v>10</v>
      </c>
    </row>
    <row r="31" spans="1:10" x14ac:dyDescent="0.25">
      <c r="A31">
        <v>30</v>
      </c>
      <c r="B31">
        <v>7</v>
      </c>
      <c r="C31">
        <v>8</v>
      </c>
      <c r="D31">
        <v>5</v>
      </c>
      <c r="E31">
        <v>30</v>
      </c>
      <c r="F31">
        <v>1500</v>
      </c>
      <c r="G31" s="1">
        <v>486.42</v>
      </c>
      <c r="H31" t="s">
        <v>10</v>
      </c>
      <c r="I31" s="1">
        <v>262.48</v>
      </c>
      <c r="J31" t="s">
        <v>10</v>
      </c>
    </row>
  </sheetData>
  <mergeCells count="2">
    <mergeCell ref="R2:T2"/>
    <mergeCell ref="R6:T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20" workbookViewId="0">
      <selection activeCell="U37" sqref="U37"/>
    </sheetView>
  </sheetViews>
  <sheetFormatPr defaultRowHeight="15" x14ac:dyDescent="0.25"/>
  <cols>
    <col min="18" max="18" width="20.7109375" bestFit="1" customWidth="1"/>
    <col min="19" max="19" width="20.28515625" bestFit="1" customWidth="1"/>
    <col min="20" max="20" width="24.140625" bestFit="1" customWidth="1"/>
    <col min="21" max="21" width="15.7109375" bestFit="1" customWidth="1"/>
  </cols>
  <sheetData>
    <row r="1" spans="1:21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R1" t="s">
        <v>28</v>
      </c>
      <c r="S1" t="s">
        <v>29</v>
      </c>
      <c r="T1" t="s">
        <v>30</v>
      </c>
      <c r="U1" t="s">
        <v>36</v>
      </c>
    </row>
    <row r="2" spans="1:21" x14ac:dyDescent="0.25">
      <c r="A2">
        <v>1</v>
      </c>
      <c r="B2" s="1">
        <v>778.48</v>
      </c>
      <c r="C2" s="1">
        <v>249.53</v>
      </c>
      <c r="D2" s="1">
        <v>158.78</v>
      </c>
      <c r="E2" s="1">
        <v>216.92</v>
      </c>
      <c r="F2" s="1">
        <v>102.34</v>
      </c>
      <c r="G2" s="1">
        <v>147.88999999999999</v>
      </c>
      <c r="H2" s="1">
        <v>186.18</v>
      </c>
      <c r="I2" s="1">
        <v>461.5</v>
      </c>
      <c r="J2" s="1">
        <v>623.76</v>
      </c>
      <c r="K2" s="1">
        <v>182.95</v>
      </c>
      <c r="L2" s="1">
        <v>235</v>
      </c>
      <c r="M2" s="1">
        <v>365.27</v>
      </c>
      <c r="N2" s="1">
        <v>64.38</v>
      </c>
      <c r="O2" s="1">
        <v>163.97</v>
      </c>
      <c r="P2" s="1">
        <v>159.19</v>
      </c>
      <c r="R2" s="1">
        <f>SUM(I2:M2) / 5</f>
        <v>373.69600000000003</v>
      </c>
      <c r="S2" s="1">
        <f>SUM(G2,H2,N2,O2,P2) / 5</f>
        <v>144.32199999999997</v>
      </c>
      <c r="T2" s="1">
        <f>SUM(B2:F2) / 5</f>
        <v>301.20999999999998</v>
      </c>
      <c r="U2" s="1">
        <f>SUM(B2:P2) / 15</f>
        <v>273.07599999999996</v>
      </c>
    </row>
    <row r="3" spans="1:21" x14ac:dyDescent="0.25">
      <c r="A3">
        <v>2</v>
      </c>
      <c r="B3" s="1">
        <v>428.29</v>
      </c>
      <c r="C3" s="1">
        <v>380.95</v>
      </c>
      <c r="D3" s="1">
        <v>360.98</v>
      </c>
      <c r="E3" s="1">
        <v>225.82</v>
      </c>
      <c r="F3" s="1">
        <v>153</v>
      </c>
      <c r="G3" s="1">
        <v>442.29</v>
      </c>
      <c r="H3" s="1">
        <v>193.28</v>
      </c>
      <c r="I3" s="1">
        <v>1315.76</v>
      </c>
      <c r="J3" s="1">
        <v>180.83</v>
      </c>
      <c r="K3" s="1">
        <v>201.89</v>
      </c>
      <c r="L3" s="1">
        <v>580.53</v>
      </c>
      <c r="M3" s="1">
        <v>426.24</v>
      </c>
      <c r="N3" s="1">
        <v>244.94</v>
      </c>
      <c r="O3" s="1">
        <v>180.32</v>
      </c>
      <c r="P3" s="1">
        <v>57.49</v>
      </c>
      <c r="R3" s="1">
        <f t="shared" ref="R3:R31" si="0">SUM(I3:M3) / 5</f>
        <v>541.04999999999995</v>
      </c>
      <c r="S3" s="1">
        <f t="shared" ref="S3:S31" si="1">SUM(G3,H3,N3,O3,P3) / 5</f>
        <v>223.66399999999999</v>
      </c>
      <c r="T3" s="1">
        <f t="shared" ref="T3:T31" si="2">SUM(B3:F3) / 5</f>
        <v>309.80799999999999</v>
      </c>
      <c r="U3" s="1">
        <f t="shared" ref="U3:U31" si="3">SUM(B3:P3) / 15</f>
        <v>358.17399999999992</v>
      </c>
    </row>
    <row r="4" spans="1:21" x14ac:dyDescent="0.25">
      <c r="A4">
        <v>3</v>
      </c>
      <c r="B4" s="1">
        <v>181.67</v>
      </c>
      <c r="C4" s="1">
        <v>135.57</v>
      </c>
      <c r="D4" s="1">
        <v>160.49</v>
      </c>
      <c r="E4" s="1">
        <v>372.7</v>
      </c>
      <c r="F4" s="1">
        <v>246.82</v>
      </c>
      <c r="G4" s="1">
        <v>110.64</v>
      </c>
      <c r="H4" s="1">
        <v>139.19</v>
      </c>
      <c r="I4" s="1">
        <v>278.31</v>
      </c>
      <c r="J4" s="1">
        <v>80.180000000000007</v>
      </c>
      <c r="K4" s="1">
        <v>227.32</v>
      </c>
      <c r="L4" s="1">
        <v>160.30000000000001</v>
      </c>
      <c r="M4" s="1">
        <v>40.83</v>
      </c>
      <c r="N4" s="1">
        <v>2.02</v>
      </c>
      <c r="O4" s="1">
        <v>893.82</v>
      </c>
      <c r="P4" s="1">
        <v>233.27</v>
      </c>
      <c r="R4" s="1">
        <f t="shared" si="0"/>
        <v>157.38799999999998</v>
      </c>
      <c r="S4" s="1">
        <f t="shared" si="1"/>
        <v>275.78800000000001</v>
      </c>
      <c r="T4" s="1">
        <f t="shared" si="2"/>
        <v>219.45</v>
      </c>
      <c r="U4" s="1">
        <f t="shared" si="3"/>
        <v>217.542</v>
      </c>
    </row>
    <row r="5" spans="1:21" x14ac:dyDescent="0.25">
      <c r="A5">
        <v>4</v>
      </c>
      <c r="B5" s="1">
        <v>94.33</v>
      </c>
      <c r="C5" s="1">
        <v>391.31</v>
      </c>
      <c r="D5" s="1">
        <v>168.37</v>
      </c>
      <c r="E5" s="1">
        <v>257.5</v>
      </c>
      <c r="F5" s="1">
        <v>607.16</v>
      </c>
      <c r="G5" s="1">
        <v>213.02</v>
      </c>
      <c r="H5" s="1">
        <v>331.36</v>
      </c>
      <c r="I5" s="1">
        <v>289.19</v>
      </c>
      <c r="J5" s="1">
        <v>452.27</v>
      </c>
      <c r="K5" s="1">
        <v>53.47</v>
      </c>
      <c r="L5" s="1">
        <v>583.5</v>
      </c>
      <c r="M5" s="1">
        <v>64.63</v>
      </c>
      <c r="N5" s="1">
        <v>171.46</v>
      </c>
      <c r="O5" s="1">
        <v>169.45</v>
      </c>
      <c r="P5" s="1">
        <v>160.80000000000001</v>
      </c>
      <c r="R5" s="1">
        <f t="shared" si="0"/>
        <v>288.61199999999997</v>
      </c>
      <c r="S5" s="1">
        <f t="shared" si="1"/>
        <v>209.21799999999999</v>
      </c>
      <c r="T5" s="1">
        <f t="shared" si="2"/>
        <v>303.73400000000004</v>
      </c>
      <c r="U5" s="1">
        <f t="shared" si="3"/>
        <v>267.18799999999999</v>
      </c>
    </row>
    <row r="6" spans="1:21" x14ac:dyDescent="0.25">
      <c r="A6">
        <v>5</v>
      </c>
      <c r="B6" s="1">
        <v>394.26</v>
      </c>
      <c r="C6" s="1">
        <v>260.93</v>
      </c>
      <c r="D6" s="1">
        <v>201.94</v>
      </c>
      <c r="E6" s="1">
        <v>244.77</v>
      </c>
      <c r="F6" s="1">
        <v>751.67</v>
      </c>
      <c r="G6" s="1">
        <v>168.97</v>
      </c>
      <c r="H6" s="1">
        <v>120.44</v>
      </c>
      <c r="I6" s="1">
        <v>192.06</v>
      </c>
      <c r="J6" s="1">
        <v>653.01</v>
      </c>
      <c r="K6" s="1">
        <v>171.58</v>
      </c>
      <c r="L6" s="1">
        <v>283.64</v>
      </c>
      <c r="M6" s="1">
        <v>221.19</v>
      </c>
      <c r="N6" s="1">
        <v>839.05</v>
      </c>
      <c r="O6" s="1">
        <v>205.36</v>
      </c>
      <c r="P6" s="1">
        <v>263.83</v>
      </c>
      <c r="R6" s="1">
        <f t="shared" si="0"/>
        <v>304.29599999999999</v>
      </c>
      <c r="S6" s="1">
        <f t="shared" si="1"/>
        <v>319.53000000000003</v>
      </c>
      <c r="T6" s="1">
        <f t="shared" si="2"/>
        <v>370.71400000000006</v>
      </c>
      <c r="U6" s="1">
        <f t="shared" si="3"/>
        <v>331.51333333333332</v>
      </c>
    </row>
    <row r="7" spans="1:21" x14ac:dyDescent="0.25">
      <c r="A7">
        <v>6</v>
      </c>
      <c r="B7" s="1">
        <v>364.66</v>
      </c>
      <c r="C7" s="1">
        <v>301.93</v>
      </c>
      <c r="D7" s="1">
        <v>188.12</v>
      </c>
      <c r="E7" s="1">
        <v>771.35</v>
      </c>
      <c r="F7" s="1">
        <v>104.71</v>
      </c>
      <c r="G7" s="1">
        <v>2.97</v>
      </c>
      <c r="H7" s="1">
        <v>257.22000000000003</v>
      </c>
      <c r="I7" s="1">
        <v>331.33</v>
      </c>
      <c r="J7" s="1">
        <v>48.43</v>
      </c>
      <c r="K7" s="1">
        <v>35.340000000000003</v>
      </c>
      <c r="L7" s="1">
        <v>138.88999999999999</v>
      </c>
      <c r="M7" s="1">
        <v>266.16000000000003</v>
      </c>
      <c r="N7" s="1">
        <v>288.02</v>
      </c>
      <c r="O7" s="1">
        <v>396.27</v>
      </c>
      <c r="P7" s="1">
        <v>263.31</v>
      </c>
      <c r="R7" s="1">
        <f t="shared" si="0"/>
        <v>164.03000000000003</v>
      </c>
      <c r="S7" s="1">
        <f t="shared" si="1"/>
        <v>241.55799999999999</v>
      </c>
      <c r="T7" s="1">
        <f t="shared" si="2"/>
        <v>346.154</v>
      </c>
      <c r="U7" s="1">
        <f t="shared" si="3"/>
        <v>250.58066666666664</v>
      </c>
    </row>
    <row r="8" spans="1:21" x14ac:dyDescent="0.25">
      <c r="A8">
        <v>7</v>
      </c>
      <c r="B8" s="1">
        <v>324.68</v>
      </c>
      <c r="C8" s="1">
        <v>161.68</v>
      </c>
      <c r="D8" s="1">
        <v>294</v>
      </c>
      <c r="E8" s="1">
        <v>239.96</v>
      </c>
      <c r="F8" s="1">
        <v>158.24</v>
      </c>
      <c r="G8" s="1">
        <v>215.93</v>
      </c>
      <c r="H8" s="1">
        <v>378.7</v>
      </c>
      <c r="I8" s="1">
        <v>237.97</v>
      </c>
      <c r="J8" s="1">
        <v>127.73</v>
      </c>
      <c r="K8" s="1">
        <v>203.12</v>
      </c>
      <c r="L8" s="1">
        <v>33.21</v>
      </c>
      <c r="M8" s="1">
        <v>241.4</v>
      </c>
      <c r="N8" s="1">
        <v>256.88</v>
      </c>
      <c r="O8" s="1">
        <v>547.74</v>
      </c>
      <c r="P8" s="1">
        <v>149.76</v>
      </c>
      <c r="R8" s="1">
        <f t="shared" si="0"/>
        <v>168.68599999999998</v>
      </c>
      <c r="S8" s="1">
        <f t="shared" si="1"/>
        <v>309.80200000000002</v>
      </c>
      <c r="T8" s="1">
        <f t="shared" si="2"/>
        <v>235.71199999999999</v>
      </c>
      <c r="U8" s="1">
        <f t="shared" si="3"/>
        <v>238.06666666666666</v>
      </c>
    </row>
    <row r="9" spans="1:21" x14ac:dyDescent="0.25">
      <c r="A9">
        <v>8</v>
      </c>
      <c r="B9" s="1">
        <v>88.43</v>
      </c>
      <c r="C9" s="1">
        <v>201.98</v>
      </c>
      <c r="D9" s="1">
        <v>200.04</v>
      </c>
      <c r="E9" s="1">
        <v>252.31</v>
      </c>
      <c r="F9" s="1">
        <v>380.79</v>
      </c>
      <c r="G9" s="1">
        <v>471.69</v>
      </c>
      <c r="H9" s="1">
        <v>229.73</v>
      </c>
      <c r="I9" s="1">
        <v>495.87</v>
      </c>
      <c r="J9" s="1">
        <v>295.76</v>
      </c>
      <c r="K9" s="1">
        <v>80.89</v>
      </c>
      <c r="L9" s="1">
        <v>366.04</v>
      </c>
      <c r="M9" s="1">
        <v>609.05999999999995</v>
      </c>
      <c r="N9" s="1">
        <v>408.83</v>
      </c>
      <c r="O9" s="1">
        <v>252.6</v>
      </c>
      <c r="P9" s="1">
        <v>241.76</v>
      </c>
      <c r="R9" s="1">
        <f t="shared" si="0"/>
        <v>369.524</v>
      </c>
      <c r="S9" s="1">
        <f t="shared" si="1"/>
        <v>320.92199999999997</v>
      </c>
      <c r="T9" s="1">
        <f t="shared" si="2"/>
        <v>224.70999999999998</v>
      </c>
      <c r="U9" s="1">
        <f t="shared" si="3"/>
        <v>305.05200000000002</v>
      </c>
    </row>
    <row r="10" spans="1:21" x14ac:dyDescent="0.25">
      <c r="A10">
        <v>9</v>
      </c>
      <c r="B10" s="1">
        <v>264.44</v>
      </c>
      <c r="C10" s="1">
        <v>248.66</v>
      </c>
      <c r="D10" s="1">
        <v>324.26</v>
      </c>
      <c r="E10" s="1">
        <v>3.94</v>
      </c>
      <c r="F10" s="1">
        <v>34.15</v>
      </c>
      <c r="G10" s="1">
        <v>740.24</v>
      </c>
      <c r="H10" s="1">
        <v>40.4</v>
      </c>
      <c r="I10" s="1">
        <v>331.67</v>
      </c>
      <c r="J10" s="1">
        <v>56.05</v>
      </c>
      <c r="K10" s="1">
        <v>184.59</v>
      </c>
      <c r="L10" s="1">
        <v>142.96</v>
      </c>
      <c r="M10" s="1">
        <v>177.99</v>
      </c>
      <c r="N10" s="1">
        <v>92.27</v>
      </c>
      <c r="O10" s="1">
        <v>165.01</v>
      </c>
      <c r="P10" s="1">
        <v>376.72</v>
      </c>
      <c r="R10" s="1">
        <f t="shared" si="0"/>
        <v>178.65200000000002</v>
      </c>
      <c r="S10" s="1">
        <f t="shared" si="1"/>
        <v>282.928</v>
      </c>
      <c r="T10" s="1">
        <f t="shared" si="2"/>
        <v>175.09</v>
      </c>
      <c r="U10" s="1">
        <f t="shared" si="3"/>
        <v>212.22333333333336</v>
      </c>
    </row>
    <row r="11" spans="1:21" x14ac:dyDescent="0.25">
      <c r="A11">
        <v>10</v>
      </c>
      <c r="B11" s="1">
        <v>48.37</v>
      </c>
      <c r="C11" s="1">
        <v>-20.309999999999999</v>
      </c>
      <c r="D11" s="1">
        <v>267.64</v>
      </c>
      <c r="E11" s="1">
        <v>308.64</v>
      </c>
      <c r="F11" s="1">
        <v>89.18</v>
      </c>
      <c r="G11" s="1">
        <v>522.95000000000005</v>
      </c>
      <c r="H11" s="1">
        <v>92.86</v>
      </c>
      <c r="I11" s="1">
        <v>177.75</v>
      </c>
      <c r="J11" s="1">
        <v>174.05</v>
      </c>
      <c r="K11" s="1">
        <v>381.24</v>
      </c>
      <c r="L11" s="1">
        <v>202.75</v>
      </c>
      <c r="M11" s="1">
        <v>191.01</v>
      </c>
      <c r="N11" s="1">
        <v>252.95</v>
      </c>
      <c r="O11" s="1">
        <v>701.08</v>
      </c>
      <c r="P11" s="1">
        <v>184.64</v>
      </c>
      <c r="R11" s="1">
        <f t="shared" si="0"/>
        <v>225.35999999999999</v>
      </c>
      <c r="S11" s="1">
        <f t="shared" si="1"/>
        <v>350.89600000000002</v>
      </c>
      <c r="T11" s="1">
        <f t="shared" si="2"/>
        <v>138.70400000000001</v>
      </c>
      <c r="U11" s="1">
        <f t="shared" si="3"/>
        <v>238.32</v>
      </c>
    </row>
    <row r="12" spans="1:21" x14ac:dyDescent="0.25">
      <c r="A12">
        <v>11</v>
      </c>
      <c r="B12" s="1">
        <v>1169.46</v>
      </c>
      <c r="C12" s="1">
        <v>371.22</v>
      </c>
      <c r="D12" s="1">
        <v>236.88</v>
      </c>
      <c r="E12" s="1">
        <v>331.68</v>
      </c>
      <c r="F12" s="1">
        <v>470.64</v>
      </c>
      <c r="G12" s="1">
        <v>147.21</v>
      </c>
      <c r="H12" s="1">
        <v>26.64</v>
      </c>
      <c r="I12" s="1">
        <v>142.94</v>
      </c>
      <c r="J12" s="1">
        <v>176.53</v>
      </c>
      <c r="K12" s="1">
        <v>306.99</v>
      </c>
      <c r="L12" s="1">
        <v>250.96</v>
      </c>
      <c r="M12" s="1">
        <v>462.2</v>
      </c>
      <c r="N12" s="1">
        <v>202.01</v>
      </c>
      <c r="O12" s="1">
        <v>224.19</v>
      </c>
      <c r="P12" s="1">
        <v>168.79</v>
      </c>
      <c r="R12" s="1">
        <f t="shared" si="0"/>
        <v>267.92400000000004</v>
      </c>
      <c r="S12" s="1">
        <f t="shared" si="1"/>
        <v>153.76799999999997</v>
      </c>
      <c r="T12" s="1">
        <f t="shared" si="2"/>
        <v>515.97599999999989</v>
      </c>
      <c r="U12" s="1">
        <f t="shared" si="3"/>
        <v>312.55599999999993</v>
      </c>
    </row>
    <row r="13" spans="1:21" x14ac:dyDescent="0.25">
      <c r="A13">
        <v>12</v>
      </c>
      <c r="B13" s="1">
        <v>390.17</v>
      </c>
      <c r="C13" s="1">
        <v>426.06</v>
      </c>
      <c r="D13" s="1">
        <v>104.23</v>
      </c>
      <c r="E13" s="1">
        <v>203.47</v>
      </c>
      <c r="F13" s="1">
        <v>35.92</v>
      </c>
      <c r="G13" s="1">
        <v>268.61</v>
      </c>
      <c r="H13" s="1">
        <v>172.95</v>
      </c>
      <c r="I13" s="1">
        <v>256.27</v>
      </c>
      <c r="J13" s="1">
        <v>208.92</v>
      </c>
      <c r="K13" s="1">
        <v>83.64</v>
      </c>
      <c r="L13" s="1">
        <v>111.42</v>
      </c>
      <c r="M13" s="1">
        <v>247.03</v>
      </c>
      <c r="N13" s="1">
        <v>404.16</v>
      </c>
      <c r="O13" s="1">
        <v>775.65</v>
      </c>
      <c r="P13" s="1">
        <v>177.92</v>
      </c>
      <c r="R13" s="1">
        <f t="shared" si="0"/>
        <v>181.45599999999996</v>
      </c>
      <c r="S13" s="1">
        <f t="shared" si="1"/>
        <v>359.858</v>
      </c>
      <c r="T13" s="1">
        <f t="shared" si="2"/>
        <v>231.97000000000003</v>
      </c>
      <c r="U13" s="1">
        <f t="shared" si="3"/>
        <v>257.76133333333331</v>
      </c>
    </row>
    <row r="14" spans="1:21" x14ac:dyDescent="0.25">
      <c r="A14">
        <v>13</v>
      </c>
      <c r="B14" s="1">
        <v>137.99</v>
      </c>
      <c r="C14" s="1">
        <v>311.57</v>
      </c>
      <c r="D14" s="1">
        <v>167.77</v>
      </c>
      <c r="E14" s="1">
        <v>240.83</v>
      </c>
      <c r="F14" s="1">
        <v>109.65</v>
      </c>
      <c r="G14" s="1">
        <v>155.09</v>
      </c>
      <c r="H14" s="1">
        <v>176.59</v>
      </c>
      <c r="I14" s="1">
        <v>159.87</v>
      </c>
      <c r="J14" s="1">
        <v>273.22000000000003</v>
      </c>
      <c r="K14" s="1">
        <v>4.12</v>
      </c>
      <c r="L14" s="1">
        <v>254.46</v>
      </c>
      <c r="M14" s="1">
        <v>737.05</v>
      </c>
      <c r="N14" s="1">
        <v>277.89</v>
      </c>
      <c r="O14" s="1">
        <v>112</v>
      </c>
      <c r="P14" s="1">
        <v>333.78</v>
      </c>
      <c r="R14" s="1">
        <f t="shared" si="0"/>
        <v>285.74400000000003</v>
      </c>
      <c r="S14" s="1">
        <f t="shared" si="1"/>
        <v>211.07</v>
      </c>
      <c r="T14" s="1">
        <f t="shared" si="2"/>
        <v>193.56200000000001</v>
      </c>
      <c r="U14" s="1">
        <f t="shared" si="3"/>
        <v>230.12533333333334</v>
      </c>
    </row>
    <row r="15" spans="1:21" x14ac:dyDescent="0.25">
      <c r="A15">
        <v>14</v>
      </c>
      <c r="B15" s="1">
        <v>158.97999999999999</v>
      </c>
      <c r="C15" s="1">
        <v>511.49</v>
      </c>
      <c r="D15" s="1">
        <v>398.75</v>
      </c>
      <c r="E15" s="1">
        <v>287.51</v>
      </c>
      <c r="F15" s="1">
        <v>209.06</v>
      </c>
      <c r="G15" s="1">
        <v>739.56</v>
      </c>
      <c r="H15" s="1">
        <v>58.05</v>
      </c>
      <c r="I15" s="1">
        <v>123.46</v>
      </c>
      <c r="J15" s="1">
        <v>180.87</v>
      </c>
      <c r="K15" s="1">
        <v>2.5099999999999998</v>
      </c>
      <c r="L15" s="1">
        <v>122.59</v>
      </c>
      <c r="M15" s="1">
        <v>148.55000000000001</v>
      </c>
      <c r="N15" s="1">
        <v>332.18</v>
      </c>
      <c r="O15" s="1">
        <v>159.54</v>
      </c>
      <c r="P15" s="1">
        <v>262.8</v>
      </c>
      <c r="R15" s="1">
        <f t="shared" si="0"/>
        <v>115.596</v>
      </c>
      <c r="S15" s="1">
        <f t="shared" si="1"/>
        <v>310.42599999999999</v>
      </c>
      <c r="T15" s="1">
        <f t="shared" si="2"/>
        <v>313.15800000000002</v>
      </c>
      <c r="U15" s="1">
        <f t="shared" si="3"/>
        <v>246.39333333333337</v>
      </c>
    </row>
    <row r="16" spans="1:21" x14ac:dyDescent="0.25">
      <c r="A16">
        <v>15</v>
      </c>
      <c r="B16" s="1">
        <v>618.63</v>
      </c>
      <c r="C16" s="1">
        <v>178.85</v>
      </c>
      <c r="D16" s="1">
        <v>56.2</v>
      </c>
      <c r="E16" s="1">
        <v>349.66</v>
      </c>
      <c r="F16" s="1">
        <v>280.56</v>
      </c>
      <c r="G16" s="1">
        <v>321.44</v>
      </c>
      <c r="H16" s="1">
        <v>632.39</v>
      </c>
      <c r="I16" s="1">
        <v>233.51</v>
      </c>
      <c r="J16" s="1">
        <v>142.06</v>
      </c>
      <c r="K16" s="1">
        <v>175.05</v>
      </c>
      <c r="L16" s="1">
        <v>229.25</v>
      </c>
      <c r="M16" s="1">
        <v>532.41</v>
      </c>
      <c r="N16" s="1">
        <v>221.75</v>
      </c>
      <c r="O16" s="1">
        <v>137.38999999999999</v>
      </c>
      <c r="P16" s="1">
        <v>215.62</v>
      </c>
      <c r="R16" s="1">
        <f t="shared" si="0"/>
        <v>262.45600000000002</v>
      </c>
      <c r="S16" s="1">
        <f t="shared" si="1"/>
        <v>305.71799999999996</v>
      </c>
      <c r="T16" s="1">
        <f t="shared" si="2"/>
        <v>296.78000000000003</v>
      </c>
      <c r="U16" s="1">
        <f t="shared" si="3"/>
        <v>288.31799999999998</v>
      </c>
    </row>
    <row r="17" spans="1:21" x14ac:dyDescent="0.25">
      <c r="A17">
        <v>16</v>
      </c>
      <c r="B17" s="1">
        <v>113.66</v>
      </c>
      <c r="C17" s="1">
        <v>299.17</v>
      </c>
      <c r="D17" s="1">
        <v>149.26</v>
      </c>
      <c r="E17" s="1">
        <v>235</v>
      </c>
      <c r="F17" s="1">
        <v>316.93</v>
      </c>
      <c r="G17" s="1">
        <v>124.26</v>
      </c>
      <c r="H17" s="1">
        <v>275.8</v>
      </c>
      <c r="I17" s="1">
        <v>189.52</v>
      </c>
      <c r="J17" s="1">
        <v>166.3</v>
      </c>
      <c r="K17" s="1">
        <v>581.33000000000004</v>
      </c>
      <c r="L17" s="1">
        <v>65.52</v>
      </c>
      <c r="M17" s="1">
        <v>306.88</v>
      </c>
      <c r="N17" s="1">
        <v>410.41</v>
      </c>
      <c r="O17" s="1">
        <v>90.4</v>
      </c>
      <c r="P17" s="1">
        <v>208.36</v>
      </c>
      <c r="R17" s="1">
        <f t="shared" si="0"/>
        <v>261.91000000000003</v>
      </c>
      <c r="S17" s="1">
        <f t="shared" si="1"/>
        <v>221.846</v>
      </c>
      <c r="T17" s="1">
        <f t="shared" si="2"/>
        <v>222.804</v>
      </c>
      <c r="U17" s="1">
        <f t="shared" si="3"/>
        <v>235.52</v>
      </c>
    </row>
    <row r="18" spans="1:21" x14ac:dyDescent="0.25">
      <c r="A18">
        <v>17</v>
      </c>
      <c r="B18" s="1">
        <v>173.84</v>
      </c>
      <c r="C18" s="1">
        <v>260.56</v>
      </c>
      <c r="D18" s="1">
        <v>160.12</v>
      </c>
      <c r="E18" s="1">
        <v>273.39999999999998</v>
      </c>
      <c r="F18" s="1">
        <v>143.29</v>
      </c>
      <c r="G18" s="1">
        <v>210.32</v>
      </c>
      <c r="H18" s="1">
        <v>247.82</v>
      </c>
      <c r="I18" s="1">
        <v>330.54</v>
      </c>
      <c r="J18" s="1">
        <v>218.88</v>
      </c>
      <c r="K18" s="1">
        <v>431.11</v>
      </c>
      <c r="L18" s="1">
        <v>92.28</v>
      </c>
      <c r="M18" s="1">
        <v>128.83000000000001</v>
      </c>
      <c r="N18" s="1">
        <v>199.47</v>
      </c>
      <c r="O18" s="1">
        <v>489</v>
      </c>
      <c r="P18" s="1">
        <v>478.35</v>
      </c>
      <c r="R18" s="1">
        <f t="shared" si="0"/>
        <v>240.32800000000003</v>
      </c>
      <c r="S18" s="1">
        <f t="shared" si="1"/>
        <v>324.99200000000002</v>
      </c>
      <c r="T18" s="1">
        <f t="shared" si="2"/>
        <v>202.24199999999999</v>
      </c>
      <c r="U18" s="1">
        <f t="shared" si="3"/>
        <v>255.85399999999998</v>
      </c>
    </row>
    <row r="19" spans="1:21" x14ac:dyDescent="0.25">
      <c r="A19">
        <v>18</v>
      </c>
      <c r="B19" s="1">
        <v>98.11</v>
      </c>
      <c r="C19" s="1">
        <v>271.44</v>
      </c>
      <c r="D19" s="1">
        <v>354.25</v>
      </c>
      <c r="E19" s="1">
        <v>205.07</v>
      </c>
      <c r="F19" s="1">
        <v>1012.09</v>
      </c>
      <c r="G19" s="1">
        <v>219.44</v>
      </c>
      <c r="H19" s="1">
        <v>263.26</v>
      </c>
      <c r="I19" s="1">
        <v>-0.37</v>
      </c>
      <c r="J19" s="1">
        <v>204.98</v>
      </c>
      <c r="K19" s="1">
        <v>134.34</v>
      </c>
      <c r="L19" s="1">
        <v>231.07</v>
      </c>
      <c r="M19" s="1">
        <v>133.5</v>
      </c>
      <c r="N19" s="1">
        <v>242.25</v>
      </c>
      <c r="O19" s="1">
        <v>305.33</v>
      </c>
      <c r="P19" s="1">
        <v>170.7</v>
      </c>
      <c r="R19" s="1">
        <f t="shared" si="0"/>
        <v>140.70400000000001</v>
      </c>
      <c r="S19" s="1">
        <f t="shared" si="1"/>
        <v>240.196</v>
      </c>
      <c r="T19" s="1">
        <f t="shared" si="2"/>
        <v>388.19200000000001</v>
      </c>
      <c r="U19" s="1">
        <f t="shared" si="3"/>
        <v>256.36399999999998</v>
      </c>
    </row>
    <row r="20" spans="1:21" x14ac:dyDescent="0.25">
      <c r="A20">
        <v>19</v>
      </c>
      <c r="B20" s="1">
        <v>187.39</v>
      </c>
      <c r="C20" s="1">
        <v>140.72</v>
      </c>
      <c r="D20" s="1">
        <v>176.77</v>
      </c>
      <c r="E20" s="1">
        <v>246.58</v>
      </c>
      <c r="F20" s="1">
        <v>2.6</v>
      </c>
      <c r="G20" s="1">
        <v>29.02</v>
      </c>
      <c r="H20" s="1">
        <v>152.07</v>
      </c>
      <c r="I20" s="1">
        <v>236.67</v>
      </c>
      <c r="J20" s="1">
        <v>202.92</v>
      </c>
      <c r="K20" s="1">
        <v>96.44</v>
      </c>
      <c r="L20" s="1">
        <v>228.74</v>
      </c>
      <c r="M20" s="1">
        <v>1.34</v>
      </c>
      <c r="N20" s="1">
        <v>256.20999999999998</v>
      </c>
      <c r="O20" s="1">
        <v>152.55000000000001</v>
      </c>
      <c r="P20" s="1">
        <v>594.21</v>
      </c>
      <c r="R20" s="1">
        <f t="shared" si="0"/>
        <v>153.22200000000001</v>
      </c>
      <c r="S20" s="1">
        <f t="shared" si="1"/>
        <v>236.81199999999998</v>
      </c>
      <c r="T20" s="1">
        <f t="shared" si="2"/>
        <v>150.81200000000001</v>
      </c>
      <c r="U20" s="1">
        <f t="shared" si="3"/>
        <v>180.28200000000004</v>
      </c>
    </row>
    <row r="21" spans="1:21" x14ac:dyDescent="0.25">
      <c r="A21">
        <v>20</v>
      </c>
      <c r="B21" s="1">
        <v>633.87</v>
      </c>
      <c r="C21" s="1">
        <v>129.57</v>
      </c>
      <c r="D21" s="1">
        <v>246.73</v>
      </c>
      <c r="E21" s="1">
        <v>189.13</v>
      </c>
      <c r="F21" s="1">
        <v>225.13</v>
      </c>
      <c r="G21" s="1">
        <v>134.01</v>
      </c>
      <c r="H21" s="1">
        <v>214.77</v>
      </c>
      <c r="I21" s="1">
        <v>234.42</v>
      </c>
      <c r="J21" s="1">
        <v>178.09</v>
      </c>
      <c r="K21" s="1">
        <v>234.85</v>
      </c>
      <c r="L21" s="1">
        <v>34.18</v>
      </c>
      <c r="M21" s="1">
        <v>38.979999999999997</v>
      </c>
      <c r="N21" s="1">
        <v>3.86</v>
      </c>
      <c r="O21" s="1">
        <v>128.68</v>
      </c>
      <c r="P21" s="1">
        <v>136.33000000000001</v>
      </c>
      <c r="R21" s="1">
        <f t="shared" si="0"/>
        <v>144.10399999999998</v>
      </c>
      <c r="S21" s="1">
        <f t="shared" si="1"/>
        <v>123.53</v>
      </c>
      <c r="T21" s="1">
        <f t="shared" si="2"/>
        <v>284.88600000000008</v>
      </c>
      <c r="U21" s="1">
        <f t="shared" si="3"/>
        <v>184.17333333333332</v>
      </c>
    </row>
    <row r="22" spans="1:21" x14ac:dyDescent="0.25">
      <c r="A22">
        <v>21</v>
      </c>
      <c r="B22" s="1">
        <v>192.82</v>
      </c>
      <c r="C22" s="1">
        <v>445.28</v>
      </c>
      <c r="D22" s="1">
        <v>543.77</v>
      </c>
      <c r="E22" s="1">
        <v>124.1</v>
      </c>
      <c r="F22" s="1">
        <v>247.94</v>
      </c>
      <c r="G22" s="1">
        <v>237.46</v>
      </c>
      <c r="H22" s="1">
        <v>219.14</v>
      </c>
      <c r="I22" s="1">
        <v>88.34</v>
      </c>
      <c r="J22" s="1">
        <v>80.17</v>
      </c>
      <c r="K22" s="1">
        <v>438.02</v>
      </c>
      <c r="L22" s="1">
        <v>136.75</v>
      </c>
      <c r="M22" s="1">
        <v>16.55</v>
      </c>
      <c r="N22" s="1">
        <v>350.02</v>
      </c>
      <c r="O22" s="1">
        <v>172.15</v>
      </c>
      <c r="P22" s="1">
        <v>201.13</v>
      </c>
      <c r="R22" s="1">
        <f t="shared" si="0"/>
        <v>151.96599999999998</v>
      </c>
      <c r="S22" s="1">
        <f t="shared" si="1"/>
        <v>235.98000000000002</v>
      </c>
      <c r="T22" s="1">
        <f t="shared" si="2"/>
        <v>310.78199999999998</v>
      </c>
      <c r="U22" s="1">
        <f t="shared" si="3"/>
        <v>232.90933333333336</v>
      </c>
    </row>
    <row r="23" spans="1:21" x14ac:dyDescent="0.25">
      <c r="A23">
        <v>22</v>
      </c>
      <c r="B23" s="1">
        <v>334.76</v>
      </c>
      <c r="C23" s="1">
        <v>0.73</v>
      </c>
      <c r="D23" s="1">
        <v>412.9</v>
      </c>
      <c r="E23" s="1">
        <v>194.1</v>
      </c>
      <c r="F23" s="1">
        <v>134.21</v>
      </c>
      <c r="G23" s="1">
        <v>320.58</v>
      </c>
      <c r="H23" s="1">
        <v>320.67</v>
      </c>
      <c r="I23" s="1">
        <v>172.12</v>
      </c>
      <c r="J23" s="1">
        <v>250.06</v>
      </c>
      <c r="K23" s="1">
        <v>85.31</v>
      </c>
      <c r="L23" s="1">
        <v>98.89</v>
      </c>
      <c r="M23" s="1">
        <v>241.09</v>
      </c>
      <c r="N23" s="1">
        <v>269.22000000000003</v>
      </c>
      <c r="O23" s="1">
        <v>51.53</v>
      </c>
      <c r="P23" s="1">
        <v>358.28</v>
      </c>
      <c r="R23" s="1">
        <f t="shared" si="0"/>
        <v>169.494</v>
      </c>
      <c r="S23" s="1">
        <f t="shared" si="1"/>
        <v>264.05599999999998</v>
      </c>
      <c r="T23" s="1">
        <f t="shared" si="2"/>
        <v>215.34</v>
      </c>
      <c r="U23" s="1">
        <f t="shared" si="3"/>
        <v>216.29666666666671</v>
      </c>
    </row>
    <row r="24" spans="1:21" x14ac:dyDescent="0.25">
      <c r="A24">
        <v>23</v>
      </c>
      <c r="B24" s="1">
        <v>884.15</v>
      </c>
      <c r="C24" s="1">
        <v>179.94</v>
      </c>
      <c r="D24" s="1">
        <v>607.29999999999995</v>
      </c>
      <c r="E24" s="1">
        <v>185.35</v>
      </c>
      <c r="F24" s="1">
        <v>85.52</v>
      </c>
      <c r="G24" s="1">
        <v>314.98</v>
      </c>
      <c r="H24" s="1">
        <v>194.34</v>
      </c>
      <c r="I24" s="1">
        <v>200.4</v>
      </c>
      <c r="J24" s="1">
        <v>248.36</v>
      </c>
      <c r="K24" s="1">
        <v>190.82</v>
      </c>
      <c r="L24" s="1">
        <v>455.08</v>
      </c>
      <c r="M24" s="1">
        <v>168.45</v>
      </c>
      <c r="N24" s="1">
        <v>97.94</v>
      </c>
      <c r="O24" s="1">
        <v>130.99</v>
      </c>
      <c r="P24" s="1">
        <v>197.17</v>
      </c>
      <c r="R24" s="1">
        <f t="shared" si="0"/>
        <v>252.62199999999999</v>
      </c>
      <c r="S24" s="1">
        <f t="shared" si="1"/>
        <v>187.084</v>
      </c>
      <c r="T24" s="1">
        <f t="shared" si="2"/>
        <v>388.45199999999994</v>
      </c>
      <c r="U24" s="1">
        <f t="shared" si="3"/>
        <v>276.05266666666665</v>
      </c>
    </row>
    <row r="25" spans="1:21" x14ac:dyDescent="0.25">
      <c r="A25">
        <v>24</v>
      </c>
      <c r="B25" s="1">
        <v>268.13</v>
      </c>
      <c r="C25" s="1">
        <v>188.85</v>
      </c>
      <c r="D25" s="1">
        <v>356.79</v>
      </c>
      <c r="E25" s="1">
        <v>204.86</v>
      </c>
      <c r="F25" s="1">
        <v>209.95</v>
      </c>
      <c r="G25" s="1">
        <v>226.51</v>
      </c>
      <c r="H25" s="1">
        <v>65.959999999999994</v>
      </c>
      <c r="I25" s="1">
        <v>183.97</v>
      </c>
      <c r="J25" s="1">
        <v>7.46</v>
      </c>
      <c r="K25" s="1">
        <v>3.08</v>
      </c>
      <c r="L25" s="1">
        <v>168.64</v>
      </c>
      <c r="M25" s="1">
        <v>147.87</v>
      </c>
      <c r="N25" s="1">
        <v>269.36</v>
      </c>
      <c r="O25" s="1">
        <v>41.85</v>
      </c>
      <c r="P25" s="1">
        <v>542.66999999999996</v>
      </c>
      <c r="R25" s="1">
        <f t="shared" si="0"/>
        <v>102.20399999999999</v>
      </c>
      <c r="S25" s="1">
        <f t="shared" si="1"/>
        <v>229.26999999999998</v>
      </c>
      <c r="T25" s="1">
        <f t="shared" si="2"/>
        <v>245.71599999999998</v>
      </c>
      <c r="U25" s="1">
        <f t="shared" si="3"/>
        <v>192.39666666666665</v>
      </c>
    </row>
    <row r="26" spans="1:21" x14ac:dyDescent="0.25">
      <c r="A26">
        <v>25</v>
      </c>
      <c r="B26" s="1">
        <v>638.88</v>
      </c>
      <c r="C26" s="1">
        <v>320.68</v>
      </c>
      <c r="D26" s="1">
        <v>195.39</v>
      </c>
      <c r="E26" s="1">
        <v>143.12</v>
      </c>
      <c r="F26" s="1">
        <v>706.07</v>
      </c>
      <c r="G26" s="1">
        <v>237.34</v>
      </c>
      <c r="H26" s="1">
        <v>130.19999999999999</v>
      </c>
      <c r="I26" s="1">
        <v>682.55</v>
      </c>
      <c r="J26" s="1">
        <v>317.76</v>
      </c>
      <c r="K26" s="1">
        <v>220.65</v>
      </c>
      <c r="L26" s="1">
        <v>156.16</v>
      </c>
      <c r="M26" s="1">
        <v>338.92</v>
      </c>
      <c r="N26" s="1">
        <v>348.78</v>
      </c>
      <c r="O26" s="1">
        <v>239.45</v>
      </c>
      <c r="P26" s="1">
        <v>524.14</v>
      </c>
      <c r="R26" s="1">
        <f t="shared" si="0"/>
        <v>343.20800000000003</v>
      </c>
      <c r="S26" s="1">
        <f t="shared" si="1"/>
        <v>295.98199999999997</v>
      </c>
      <c r="T26" s="1">
        <f t="shared" si="2"/>
        <v>400.82799999999997</v>
      </c>
      <c r="U26" s="1">
        <f t="shared" si="3"/>
        <v>346.67266666666666</v>
      </c>
    </row>
    <row r="27" spans="1:21" x14ac:dyDescent="0.25">
      <c r="A27">
        <v>26</v>
      </c>
      <c r="B27" s="1">
        <v>80.680000000000007</v>
      </c>
      <c r="C27" s="1">
        <v>138.19999999999999</v>
      </c>
      <c r="D27" s="1">
        <v>188.85</v>
      </c>
      <c r="E27" s="1">
        <v>264.64999999999998</v>
      </c>
      <c r="F27" s="1">
        <v>237.81</v>
      </c>
      <c r="G27" s="1">
        <v>588.98</v>
      </c>
      <c r="H27" s="1">
        <v>252.01</v>
      </c>
      <c r="I27" s="1">
        <v>167.91</v>
      </c>
      <c r="J27" s="1">
        <v>82.07</v>
      </c>
      <c r="K27" s="1">
        <v>135.96</v>
      </c>
      <c r="L27" s="1">
        <v>169.37</v>
      </c>
      <c r="M27" s="1">
        <v>248.71</v>
      </c>
      <c r="N27" s="1">
        <v>390.88</v>
      </c>
      <c r="O27" s="1">
        <v>307.94</v>
      </c>
      <c r="P27" s="1">
        <v>639.9</v>
      </c>
      <c r="R27" s="1">
        <f t="shared" si="0"/>
        <v>160.804</v>
      </c>
      <c r="S27" s="1">
        <f t="shared" si="1"/>
        <v>435.94200000000001</v>
      </c>
      <c r="T27" s="1">
        <f t="shared" si="2"/>
        <v>182.03800000000001</v>
      </c>
      <c r="U27" s="1">
        <f t="shared" si="3"/>
        <v>259.59466666666668</v>
      </c>
    </row>
    <row r="28" spans="1:21" x14ac:dyDescent="0.25">
      <c r="A28">
        <v>27</v>
      </c>
      <c r="B28" s="1">
        <v>174.95</v>
      </c>
      <c r="C28" s="1">
        <v>557.08000000000004</v>
      </c>
      <c r="D28" s="1">
        <v>282.32</v>
      </c>
      <c r="E28" s="1">
        <v>132.13</v>
      </c>
      <c r="F28" s="1">
        <v>541.04999999999995</v>
      </c>
      <c r="G28" s="1">
        <v>376.03</v>
      </c>
      <c r="H28" s="1">
        <v>139.6</v>
      </c>
      <c r="I28" s="1">
        <v>179.61</v>
      </c>
      <c r="J28" s="1">
        <v>212.77</v>
      </c>
      <c r="K28" s="1">
        <v>307.44</v>
      </c>
      <c r="L28" s="1">
        <v>583.9</v>
      </c>
      <c r="M28" s="1">
        <v>167.48</v>
      </c>
      <c r="N28" s="1">
        <v>451.45</v>
      </c>
      <c r="O28" s="1">
        <v>98.59</v>
      </c>
      <c r="P28" s="1">
        <v>192.38</v>
      </c>
      <c r="R28" s="1">
        <f t="shared" si="0"/>
        <v>290.23999999999995</v>
      </c>
      <c r="S28" s="1">
        <f t="shared" si="1"/>
        <v>251.60999999999996</v>
      </c>
      <c r="T28" s="1">
        <f t="shared" si="2"/>
        <v>337.50599999999997</v>
      </c>
      <c r="U28" s="1">
        <f t="shared" si="3"/>
        <v>293.11866666666668</v>
      </c>
    </row>
    <row r="29" spans="1:21" x14ac:dyDescent="0.25">
      <c r="A29">
        <v>28</v>
      </c>
      <c r="B29" s="1">
        <v>84.35</v>
      </c>
      <c r="C29" s="1">
        <v>559.65</v>
      </c>
      <c r="D29" s="1">
        <v>184.82</v>
      </c>
      <c r="E29" s="1">
        <v>191.65</v>
      </c>
      <c r="F29" s="1">
        <v>121.59</v>
      </c>
      <c r="G29" s="1">
        <v>336.54</v>
      </c>
      <c r="H29" s="1">
        <v>377.79</v>
      </c>
      <c r="I29" s="1">
        <v>139.41</v>
      </c>
      <c r="J29" s="1">
        <v>207.97</v>
      </c>
      <c r="K29" s="1">
        <v>104.33</v>
      </c>
      <c r="L29" s="1">
        <v>146.5</v>
      </c>
      <c r="M29" s="1">
        <v>334.84</v>
      </c>
      <c r="N29" s="1">
        <v>50.64</v>
      </c>
      <c r="O29" s="1">
        <v>465.06</v>
      </c>
      <c r="P29" s="1">
        <v>161.72999999999999</v>
      </c>
      <c r="R29" s="1">
        <f t="shared" si="0"/>
        <v>186.60999999999999</v>
      </c>
      <c r="S29" s="1">
        <f t="shared" si="1"/>
        <v>278.35199999999998</v>
      </c>
      <c r="T29" s="1">
        <f t="shared" si="2"/>
        <v>228.41199999999998</v>
      </c>
      <c r="U29" s="1">
        <f t="shared" si="3"/>
        <v>231.12466666666666</v>
      </c>
    </row>
    <row r="30" spans="1:21" x14ac:dyDescent="0.25">
      <c r="A30">
        <v>29</v>
      </c>
      <c r="B30" s="1">
        <v>571.82000000000005</v>
      </c>
      <c r="C30" s="1">
        <v>431.6</v>
      </c>
      <c r="D30" s="1">
        <v>238.33</v>
      </c>
      <c r="E30" s="1">
        <v>364</v>
      </c>
      <c r="F30" s="1">
        <v>338.18</v>
      </c>
      <c r="G30" s="1">
        <v>60.57</v>
      </c>
      <c r="H30" s="1">
        <v>139.36000000000001</v>
      </c>
      <c r="I30" s="1">
        <v>102.07</v>
      </c>
      <c r="J30" s="1">
        <v>507.99</v>
      </c>
      <c r="K30" s="1">
        <v>254.1</v>
      </c>
      <c r="L30" s="1">
        <v>211.83</v>
      </c>
      <c r="M30" s="1">
        <v>187.47</v>
      </c>
      <c r="N30" s="1">
        <v>264.33</v>
      </c>
      <c r="O30" s="1">
        <v>147.30000000000001</v>
      </c>
      <c r="P30" s="1">
        <v>249.71</v>
      </c>
      <c r="R30" s="1">
        <f t="shared" si="0"/>
        <v>252.69200000000001</v>
      </c>
      <c r="S30" s="1">
        <f t="shared" si="1"/>
        <v>172.25399999999999</v>
      </c>
      <c r="T30" s="1">
        <f t="shared" si="2"/>
        <v>388.786</v>
      </c>
      <c r="U30" s="1">
        <f t="shared" si="3"/>
        <v>271.24399999999997</v>
      </c>
    </row>
    <row r="31" spans="1:21" x14ac:dyDescent="0.25">
      <c r="A31">
        <v>30</v>
      </c>
      <c r="B31" s="1">
        <v>237.5</v>
      </c>
      <c r="C31" s="1">
        <v>335.69</v>
      </c>
      <c r="D31" s="1">
        <v>486.42</v>
      </c>
      <c r="E31" s="1">
        <v>408.46</v>
      </c>
      <c r="F31" s="1">
        <v>262.48</v>
      </c>
      <c r="G31" s="1">
        <v>121.71</v>
      </c>
      <c r="H31" s="1">
        <v>333.13</v>
      </c>
      <c r="I31" s="1">
        <v>48.69</v>
      </c>
      <c r="J31" s="1">
        <v>109.3</v>
      </c>
      <c r="K31" s="1">
        <v>203.79</v>
      </c>
      <c r="L31" s="1">
        <v>94.06</v>
      </c>
      <c r="M31" s="1">
        <v>425.94</v>
      </c>
      <c r="N31" s="1">
        <v>239.04</v>
      </c>
      <c r="O31" s="1">
        <v>208.08</v>
      </c>
      <c r="P31" s="1">
        <v>4.24</v>
      </c>
      <c r="R31" s="1">
        <f t="shared" si="0"/>
        <v>176.35599999999999</v>
      </c>
      <c r="S31" s="1">
        <f t="shared" si="1"/>
        <v>181.24</v>
      </c>
      <c r="T31" s="1">
        <f t="shared" si="2"/>
        <v>346.11</v>
      </c>
      <c r="U31" s="1">
        <f t="shared" si="3"/>
        <v>234.56866666666667</v>
      </c>
    </row>
    <row r="43" spans="5:7" x14ac:dyDescent="0.25">
      <c r="E43" t="s">
        <v>31</v>
      </c>
      <c r="F43" t="s">
        <v>32</v>
      </c>
      <c r="G43" t="s">
        <v>33</v>
      </c>
    </row>
    <row r="44" spans="5:7" x14ac:dyDescent="0.25">
      <c r="E44" s="1">
        <f>SUM(R2:R31) / 30</f>
        <v>230.36446666666669</v>
      </c>
      <c r="F44" s="1">
        <f>SUM(S2:S31) / 30</f>
        <v>256.62046666666663</v>
      </c>
      <c r="G44" s="1">
        <f>SUM(T2:T31) / 30</f>
        <v>282.32126666666676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Folha2</vt:lpstr>
      <vt:lpstr>Folha3</vt:lpstr>
      <vt:lpstr>General</vt:lpstr>
      <vt:lpstr>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João Silva</cp:lastModifiedBy>
  <dcterms:created xsi:type="dcterms:W3CDTF">2016-12-12T17:08:53Z</dcterms:created>
  <dcterms:modified xsi:type="dcterms:W3CDTF">2016-12-14T13:11:36Z</dcterms:modified>
</cp:coreProperties>
</file>