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sae\Desktop\DataBase\"/>
    </mc:Choice>
  </mc:AlternateContent>
  <xr:revisionPtr revIDLastSave="0" documentId="13_ncr:1_{EE2E4F76-48ED-496E-B673-6D02D876812A}" xr6:coauthVersionLast="47" xr6:coauthVersionMax="47" xr10:uidLastSave="{00000000-0000-0000-0000-000000000000}"/>
  <bookViews>
    <workbookView xWindow="-120" yWindow="-120" windowWidth="29040" windowHeight="15720" tabRatio="912" activeTab="1" xr2:uid="{00000000-000D-0000-FFFF-FFFF00000000}"/>
  </bookViews>
  <sheets>
    <sheet name="Aleatorio" sheetId="34" r:id="rId1"/>
    <sheet name="Calculo com Datas" sheetId="2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8" l="1"/>
  <c r="F6" i="28"/>
  <c r="F12" i="28"/>
  <c r="F11" i="28"/>
  <c r="F10" i="28"/>
  <c r="F9" i="28"/>
  <c r="F8" i="28"/>
  <c r="F4" i="28"/>
  <c r="C11" i="28"/>
  <c r="C12" i="28"/>
  <c r="C6" i="28"/>
  <c r="C10" i="28"/>
  <c r="C9" i="28"/>
  <c r="C8" i="28"/>
  <c r="C3" i="28"/>
  <c r="C2" i="28"/>
  <c r="J2" i="28" s="1"/>
  <c r="M5" i="28" l="1"/>
  <c r="J6" i="28"/>
  <c r="J4" i="28"/>
</calcChain>
</file>

<file path=xl/sharedStrings.xml><?xml version="1.0" encoding="utf-8"?>
<sst xmlns="http://schemas.openxmlformats.org/spreadsheetml/2006/main" count="29" uniqueCount="29">
  <si>
    <t>Meses</t>
  </si>
  <si>
    <t>Hoje</t>
  </si>
  <si>
    <t>Data da fatura</t>
  </si>
  <si>
    <t>Dias para o fim do ano</t>
  </si>
  <si>
    <t>Prazo (dias)</t>
  </si>
  <si>
    <t>Data de Pagamento</t>
  </si>
  <si>
    <t>Dias uteis para o fim do ano</t>
  </si>
  <si>
    <t>Data</t>
  </si>
  <si>
    <t>Data de nascimento</t>
  </si>
  <si>
    <t>Dia</t>
  </si>
  <si>
    <t>Anos</t>
  </si>
  <si>
    <t>y</t>
  </si>
  <si>
    <t>Mês</t>
  </si>
  <si>
    <t>m</t>
  </si>
  <si>
    <t>Ano</t>
  </si>
  <si>
    <t>Dias</t>
  </si>
  <si>
    <t>d</t>
  </si>
  <si>
    <t>N. Semana</t>
  </si>
  <si>
    <t>Resto de meses</t>
  </si>
  <si>
    <t>ym</t>
  </si>
  <si>
    <t>Dia Semana</t>
  </si>
  <si>
    <t>Resto de dias</t>
  </si>
  <si>
    <t>md</t>
  </si>
  <si>
    <r>
      <t xml:space="preserve">Se B2 for maior que 50 então aparece a palavra </t>
    </r>
    <r>
      <rPr>
        <b/>
        <sz val="10"/>
        <rFont val="Calibri"/>
        <family val="2"/>
        <scheme val="minor"/>
      </rPr>
      <t>GANHOU</t>
    </r>
    <r>
      <rPr>
        <sz val="10"/>
        <rFont val="Calibri"/>
        <family val="2"/>
        <scheme val="minor"/>
      </rPr>
      <t>,</t>
    </r>
  </si>
  <si>
    <r>
      <t xml:space="preserve">Senão aparece a palavra </t>
    </r>
    <r>
      <rPr>
        <b/>
        <sz val="10"/>
        <rFont val="Calibri"/>
        <family val="2"/>
        <scheme val="minor"/>
      </rPr>
      <t>PERDEU</t>
    </r>
  </si>
  <si>
    <t>Feriados</t>
  </si>
  <si>
    <t>Dias uteis com descanso personalizado</t>
  </si>
  <si>
    <t>Dias de produção</t>
  </si>
  <si>
    <t>Data de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</si>
</sst>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General_)"/>
    <numFmt numFmtId="165" formatCode="&quot;$&quot;#,##0_);[Red]\(&quot;$&quot;#,##0\)"/>
    <numFmt numFmtId="166" formatCode="_-* #,##0.00\ [$€]_-;\-* #,##0.00\ [$€]_-;_-* &quot;-&quot;??\ [$€]_-;_-@_-"/>
    <numFmt numFmtId="167" formatCode="_(* #,##0\ &quot;$&quot;_);_(* \(#,##0\ &quot;$&quot;\);_(* &quot;-&quot;??\ &quot;$&quot;_);_(@_)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0"/>
      <name val="Geneva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indexed="0"/>
      <name val="Arial"/>
      <family val="2"/>
    </font>
    <font>
      <sz val="10"/>
      <color indexed="0"/>
      <name val="Arial"/>
      <family val="2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"/>
      </patternFill>
    </fill>
    <fill>
      <patternFill patternType="solid">
        <fgColor indexed="13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1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3" fillId="0" borderId="0"/>
    <xf numFmtId="3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0"/>
    <xf numFmtId="0" fontId="7" fillId="4" borderId="2">
      <alignment horizontal="center" vertical="top" wrapText="1"/>
    </xf>
    <xf numFmtId="0" fontId="8" fillId="4" borderId="2">
      <alignment horizontal="center" vertical="top" wrapText="1"/>
    </xf>
    <xf numFmtId="0" fontId="7" fillId="5" borderId="2">
      <alignment horizontal="center" vertical="top" wrapText="1"/>
    </xf>
    <xf numFmtId="0" fontId="8" fillId="5" borderId="2">
      <alignment horizontal="center" vertical="top" wrapText="1"/>
    </xf>
    <xf numFmtId="0" fontId="1" fillId="0" borderId="0"/>
    <xf numFmtId="0" fontId="6" fillId="0" borderId="0" applyNumberFormat="0" applyFill="0" applyBorder="0" applyAlignment="0" applyProtection="0"/>
    <xf numFmtId="0" fontId="10" fillId="0" borderId="0"/>
  </cellStyleXfs>
  <cellXfs count="15">
    <xf numFmtId="0" fontId="0" fillId="0" borderId="0" xfId="0"/>
    <xf numFmtId="0" fontId="9" fillId="0" borderId="0" xfId="1" applyFont="1"/>
    <xf numFmtId="0" fontId="11" fillId="6" borderId="1" xfId="0" applyFont="1" applyFill="1" applyBorder="1"/>
    <xf numFmtId="0" fontId="12" fillId="7" borderId="1" xfId="0" applyFont="1" applyFill="1" applyBorder="1"/>
    <xf numFmtId="0" fontId="13" fillId="0" borderId="0" xfId="0" applyFont="1" applyAlignment="1">
      <alignment horizontal="center"/>
    </xf>
    <xf numFmtId="0" fontId="11" fillId="6" borderId="0" xfId="0" applyFont="1" applyFill="1"/>
    <xf numFmtId="14" fontId="0" fillId="0" borderId="0" xfId="0" applyNumberFormat="1"/>
    <xf numFmtId="1" fontId="14" fillId="8" borderId="3" xfId="1" applyNumberFormat="1" applyFont="1" applyFill="1" applyBorder="1" applyAlignment="1">
      <alignment horizontal="center"/>
    </xf>
    <xf numFmtId="0" fontId="9" fillId="3" borderId="3" xfId="1" applyFont="1" applyFill="1" applyBorder="1"/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12" fillId="7" borderId="1" xfId="0" applyNumberFormat="1" applyFont="1" applyFill="1" applyBorder="1"/>
    <xf numFmtId="22" fontId="0" fillId="0" borderId="0" xfId="0" applyNumberFormat="1"/>
    <xf numFmtId="1" fontId="12" fillId="7" borderId="1" xfId="0" applyNumberFormat="1" applyFont="1" applyFill="1" applyBorder="1"/>
    <xf numFmtId="1" fontId="0" fillId="0" borderId="0" xfId="0" applyNumberFormat="1"/>
  </cellXfs>
  <cellStyles count="21">
    <cellStyle name="Comma [0]" xfId="6" xr:uid="{00000000-0005-0000-0000-000000000000}"/>
    <cellStyle name="Currency [0]" xfId="7" xr:uid="{00000000-0005-0000-0000-000001000000}"/>
    <cellStyle name="Euro" xfId="9" xr:uid="{00000000-0005-0000-0000-000002000000}"/>
    <cellStyle name="Euro 2" xfId="10" xr:uid="{00000000-0005-0000-0000-000003000000}"/>
    <cellStyle name="Euro_Simulador de cr´dito" xfId="4" xr:uid="{00000000-0005-0000-0000-000004000000}"/>
    <cellStyle name="Hiperligação 2" xfId="19" xr:uid="{00000000-0005-0000-0000-000006000000}"/>
    <cellStyle name="Moeda 2" xfId="2" xr:uid="{00000000-0005-0000-0000-000008000000}"/>
    <cellStyle name="Moeda 3" xfId="12" xr:uid="{00000000-0005-0000-0000-000009000000}"/>
    <cellStyle name="Normal" xfId="0" builtinId="0"/>
    <cellStyle name="Normal 2" xfId="1" xr:uid="{00000000-0005-0000-0000-00000B000000}"/>
    <cellStyle name="Normal 2 2" xfId="18" xr:uid="{00000000-0005-0000-0000-00000C000000}"/>
    <cellStyle name="Normal 3" xfId="5" xr:uid="{00000000-0005-0000-0000-00000D000000}"/>
    <cellStyle name="Normal 3 2" xfId="8" xr:uid="{00000000-0005-0000-0000-00000E000000}"/>
    <cellStyle name="Normal 4" xfId="13" xr:uid="{00000000-0005-0000-0000-00000F000000}"/>
    <cellStyle name="Normal 5" xfId="20" xr:uid="{00000000-0005-0000-0000-000010000000}"/>
    <cellStyle name="Percentagem 2" xfId="3" xr:uid="{00000000-0005-0000-0000-000011000000}"/>
    <cellStyle name="TableEvenline" xfId="14" xr:uid="{00000000-0005-0000-0000-000012000000}"/>
    <cellStyle name="TableEvenlineData" xfId="15" xr:uid="{00000000-0005-0000-0000-000013000000}"/>
    <cellStyle name="TableOddline" xfId="16" xr:uid="{00000000-0005-0000-0000-000014000000}"/>
    <cellStyle name="TableOddlineData" xfId="17" xr:uid="{00000000-0005-0000-0000-000015000000}"/>
    <cellStyle name="Währung" xfId="11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showGridLines="0" zoomScale="214" zoomScaleNormal="214" workbookViewId="0">
      <selection activeCell="D9" sqref="D9"/>
    </sheetView>
  </sheetViews>
  <sheetFormatPr defaultRowHeight="12.75"/>
  <cols>
    <col min="1" max="16384" width="9.140625" style="1"/>
  </cols>
  <sheetData>
    <row r="1" spans="1:4" ht="13.5" thickBot="1"/>
    <row r="2" spans="1:4" ht="13.5" thickBot="1">
      <c r="B2" s="7"/>
      <c r="D2" s="8"/>
    </row>
    <row r="5" spans="1:4">
      <c r="A5" s="1" t="s">
        <v>23</v>
      </c>
    </row>
    <row r="6" spans="1:4">
      <c r="A6" s="1" t="s">
        <v>24</v>
      </c>
    </row>
  </sheetData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13"/>
  <sheetViews>
    <sheetView showGridLines="0" tabSelected="1" zoomScaleNormal="100" workbookViewId="0">
      <selection activeCell="N16" sqref="N16"/>
    </sheetView>
  </sheetViews>
  <sheetFormatPr defaultRowHeight="15"/>
  <cols>
    <col min="1" max="1" width="3.28515625" customWidth="1"/>
    <col min="2" max="2" width="20.140625" bestFit="1" customWidth="1"/>
    <col min="3" max="3" width="15.85546875" bestFit="1" customWidth="1"/>
    <col min="4" max="4" width="3.42578125" customWidth="1"/>
    <col min="5" max="5" width="18.7109375" bestFit="1" customWidth="1"/>
    <col min="6" max="6" width="21.42578125" bestFit="1" customWidth="1"/>
    <col min="7" max="7" width="3.85546875" bestFit="1" customWidth="1"/>
    <col min="8" max="8" width="3.85546875" customWidth="1"/>
    <col min="9" max="9" width="36" bestFit="1" customWidth="1"/>
    <col min="10" max="10" width="12.85546875" customWidth="1"/>
    <col min="12" max="12" width="16.28515625" bestFit="1" customWidth="1"/>
    <col min="13" max="13" width="10.7109375" bestFit="1" customWidth="1"/>
    <col min="15" max="15" width="10.7109375" bestFit="1" customWidth="1"/>
  </cols>
  <sheetData>
    <row r="2" spans="2:15">
      <c r="B2" s="2" t="s">
        <v>1</v>
      </c>
      <c r="C2" s="11">
        <f ca="1">TODAY()</f>
        <v>45020</v>
      </c>
      <c r="E2" s="2" t="s">
        <v>2</v>
      </c>
      <c r="F2" s="9">
        <v>44501</v>
      </c>
      <c r="I2" s="2" t="s">
        <v>3</v>
      </c>
      <c r="J2" s="3">
        <f ca="1">_xlfn.DAYS(DATE(2023,12,31),C2)</f>
        <v>271</v>
      </c>
      <c r="L2" s="14"/>
    </row>
    <row r="3" spans="2:15">
      <c r="C3" s="12">
        <f ca="1">NOW()</f>
        <v>45020.601525694445</v>
      </c>
      <c r="E3" s="2" t="s">
        <v>4</v>
      </c>
      <c r="F3" s="10">
        <v>30</v>
      </c>
    </row>
    <row r="4" spans="2:15">
      <c r="C4" s="12"/>
      <c r="E4" s="2" t="s">
        <v>5</v>
      </c>
      <c r="F4" s="11">
        <f>F2+F3</f>
        <v>44531</v>
      </c>
      <c r="I4" s="2" t="s">
        <v>6</v>
      </c>
      <c r="J4" s="13">
        <f ca="1">NETWORKDAYS(C2,DATE(2023,12,31),J9:J12)</f>
        <v>194</v>
      </c>
      <c r="L4" s="2" t="s">
        <v>27</v>
      </c>
      <c r="M4" s="3">
        <v>120</v>
      </c>
      <c r="O4" s="6">
        <f ca="1">TODAY()+M4</f>
        <v>45140</v>
      </c>
    </row>
    <row r="5" spans="2:15">
      <c r="L5" s="2" t="s">
        <v>28</v>
      </c>
      <c r="M5" s="11">
        <f ca="1">WORKDAY.INTL(C2,M4,11,J9:J12)</f>
        <v>45160</v>
      </c>
    </row>
    <row r="6" spans="2:15">
      <c r="B6" s="2" t="s">
        <v>7</v>
      </c>
      <c r="C6" s="9">
        <f>DATE(2023,3,31)</f>
        <v>45016</v>
      </c>
      <c r="E6" s="2" t="s">
        <v>8</v>
      </c>
      <c r="F6" s="9">
        <f>DATE(1991,7,19)</f>
        <v>33438</v>
      </c>
      <c r="I6" s="2" t="s">
        <v>26</v>
      </c>
      <c r="J6" s="13">
        <f ca="1">NETWORKDAYS.INTL(C2,DATE(2023,12,31),11,J9:J12)</f>
        <v>233</v>
      </c>
    </row>
    <row r="8" spans="2:15">
      <c r="B8" s="2" t="s">
        <v>9</v>
      </c>
      <c r="C8" s="3">
        <f>DAY(C6)</f>
        <v>31</v>
      </c>
      <c r="E8" s="2" t="s">
        <v>10</v>
      </c>
      <c r="F8" s="3">
        <f>DATEDIF(F6,C6,"y")</f>
        <v>31</v>
      </c>
      <c r="G8" s="4" t="s">
        <v>11</v>
      </c>
      <c r="H8" s="4"/>
      <c r="J8" t="s">
        <v>25</v>
      </c>
    </row>
    <row r="9" spans="2:15">
      <c r="B9" s="2" t="s">
        <v>12</v>
      </c>
      <c r="C9" s="3">
        <f>MONTH(C6)</f>
        <v>3</v>
      </c>
      <c r="E9" s="2" t="s">
        <v>0</v>
      </c>
      <c r="F9" s="3">
        <f>DATEDIF(F6,C6,"m")</f>
        <v>380</v>
      </c>
      <c r="G9" s="4" t="s">
        <v>13</v>
      </c>
      <c r="H9" s="4"/>
      <c r="J9" s="6">
        <v>44866</v>
      </c>
    </row>
    <row r="10" spans="2:15">
      <c r="B10" s="2" t="s">
        <v>14</v>
      </c>
      <c r="C10" s="3">
        <f>YEAR(C6)</f>
        <v>2023</v>
      </c>
      <c r="E10" s="2" t="s">
        <v>15</v>
      </c>
      <c r="F10" s="3">
        <f>DATEDIF(F6,C6,"d")</f>
        <v>11578</v>
      </c>
      <c r="G10" s="4" t="s">
        <v>16</v>
      </c>
      <c r="H10" s="4"/>
      <c r="J10" s="6">
        <v>44896</v>
      </c>
    </row>
    <row r="11" spans="2:15">
      <c r="B11" s="2" t="s">
        <v>17</v>
      </c>
      <c r="C11" s="3">
        <f>WEEKNUM(C6,2)</f>
        <v>14</v>
      </c>
      <c r="E11" s="2" t="s">
        <v>18</v>
      </c>
      <c r="F11" s="3">
        <f>DATEDIF(F6,C6,"ym")</f>
        <v>8</v>
      </c>
      <c r="G11" s="4" t="s">
        <v>19</v>
      </c>
      <c r="H11" s="4"/>
      <c r="J11" s="6">
        <v>44903</v>
      </c>
      <c r="L11" s="6"/>
    </row>
    <row r="12" spans="2:15">
      <c r="B12" s="5" t="s">
        <v>20</v>
      </c>
      <c r="C12" s="3">
        <f>WEEKDAY(C6,1)</f>
        <v>6</v>
      </c>
      <c r="E12" s="2" t="s">
        <v>21</v>
      </c>
      <c r="F12" s="3">
        <f>DATEDIF(F6,C6,"md")</f>
        <v>12</v>
      </c>
      <c r="G12" s="4" t="s">
        <v>22</v>
      </c>
      <c r="H12" s="4"/>
      <c r="J12" s="6">
        <v>44920</v>
      </c>
      <c r="L12" s="6"/>
    </row>
    <row r="13" spans="2:15">
      <c r="H13" s="4"/>
    </row>
  </sheetData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69207B85B2FA46BFCB83B8C34B4117" ma:contentTypeVersion="0" ma:contentTypeDescription="Criar um novo documento." ma:contentTypeScope="" ma:versionID="f0b4ab08f6afad1a99671295d44edec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73432627952253d50a2245b035c38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14697B-E062-4825-83C1-A04CF27AEC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396C54D-447D-4DF9-9864-8D1203ACCF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0995CD-7057-4BB5-80AF-B5D9C5C08CA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Aleatorio</vt:lpstr>
      <vt:lpstr>Calculo com Datas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Costa</dc:creator>
  <cp:lastModifiedBy>Cesae</cp:lastModifiedBy>
  <dcterms:created xsi:type="dcterms:W3CDTF">2011-03-11T14:48:41Z</dcterms:created>
  <dcterms:modified xsi:type="dcterms:W3CDTF">2023-04-04T13:27:52Z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0x0101008F69207B85B2FA46BFCB83B8C34B4117</vt:lpwstr>
  </property>
</Properties>
</file>