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sae\Desktop\DataBase\"/>
    </mc:Choice>
  </mc:AlternateContent>
  <xr:revisionPtr revIDLastSave="0" documentId="13_ncr:1_{E99D0E1A-1ECD-409B-B766-2E0FBFDB02AB}" xr6:coauthVersionLast="47" xr6:coauthVersionMax="47" xr10:uidLastSave="{00000000-0000-0000-0000-000000000000}"/>
  <bookViews>
    <workbookView xWindow="-120" yWindow="-120" windowWidth="29040" windowHeight="15720" tabRatio="912" activeTab="1" xr2:uid="{00000000-000D-0000-FFFF-FFFF00000000}"/>
  </bookViews>
  <sheets>
    <sheet name="Funções de texto Inicial" sheetId="35" r:id="rId1"/>
    <sheet name="Funções de texto" sheetId="3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32" l="1"/>
  <c r="O5" i="32"/>
  <c r="O6" i="32"/>
  <c r="O7" i="32"/>
  <c r="O8" i="32"/>
  <c r="O9" i="32"/>
  <c r="O10" i="32"/>
  <c r="O11" i="32"/>
  <c r="O12" i="32"/>
  <c r="O13" i="32"/>
  <c r="O14" i="32"/>
  <c r="O15" i="32"/>
  <c r="O3" i="32"/>
  <c r="L3" i="32"/>
  <c r="N3" i="32"/>
  <c r="N4" i="32"/>
  <c r="N5" i="32"/>
  <c r="N6" i="32"/>
  <c r="N7" i="32"/>
  <c r="N8" i="32"/>
  <c r="N9" i="32"/>
  <c r="N10" i="32"/>
  <c r="N11" i="32"/>
  <c r="N12" i="32"/>
  <c r="N13" i="32"/>
  <c r="N14" i="32"/>
  <c r="N15" i="32"/>
  <c r="M4" i="32"/>
  <c r="M5" i="32"/>
  <c r="M6" i="32"/>
  <c r="M7" i="32"/>
  <c r="M8" i="32"/>
  <c r="M9" i="32"/>
  <c r="M10" i="32"/>
  <c r="M11" i="32"/>
  <c r="M12" i="32"/>
  <c r="M13" i="32"/>
  <c r="M14" i="32"/>
  <c r="M15" i="32"/>
  <c r="M3" i="32"/>
  <c r="L4" i="32"/>
  <c r="L5" i="32"/>
  <c r="L6" i="32"/>
  <c r="L7" i="32"/>
  <c r="L8" i="32"/>
  <c r="L9" i="32"/>
  <c r="L10" i="32"/>
  <c r="L11" i="32"/>
  <c r="L12" i="32"/>
  <c r="L13" i="32"/>
  <c r="L14" i="32"/>
  <c r="L15" i="32"/>
  <c r="K4" i="32"/>
  <c r="K5" i="32"/>
  <c r="K6" i="32"/>
  <c r="K7" i="32"/>
  <c r="K8" i="32"/>
  <c r="K9" i="32"/>
  <c r="K10" i="32"/>
  <c r="K11" i="32"/>
  <c r="K12" i="32"/>
  <c r="K13" i="32"/>
  <c r="K14" i="32"/>
  <c r="K15" i="32"/>
  <c r="K3" i="32"/>
  <c r="J4" i="32"/>
  <c r="J5" i="32"/>
  <c r="J6" i="32"/>
  <c r="J7" i="32"/>
  <c r="J8" i="32"/>
  <c r="J9" i="32"/>
  <c r="J10" i="32"/>
  <c r="J11" i="32"/>
  <c r="J12" i="32"/>
  <c r="J13" i="32"/>
  <c r="J14" i="32"/>
  <c r="J15" i="32"/>
  <c r="J3" i="32"/>
  <c r="I4" i="32"/>
  <c r="I5" i="32"/>
  <c r="I6" i="32"/>
  <c r="I7" i="32"/>
  <c r="I8" i="32"/>
  <c r="I9" i="32"/>
  <c r="I10" i="32"/>
  <c r="I11" i="32"/>
  <c r="I12" i="32"/>
  <c r="I13" i="32"/>
  <c r="I14" i="32"/>
  <c r="I15" i="32"/>
  <c r="I3" i="32"/>
  <c r="H4" i="32"/>
  <c r="H5" i="32"/>
  <c r="H6" i="32"/>
  <c r="H7" i="32"/>
  <c r="H8" i="32"/>
  <c r="H9" i="32"/>
  <c r="H10" i="32"/>
  <c r="H11" i="32"/>
  <c r="H12" i="32"/>
  <c r="H13" i="32"/>
  <c r="H14" i="32"/>
  <c r="H15" i="32"/>
  <c r="H3" i="32"/>
  <c r="G4" i="32"/>
  <c r="G5" i="32"/>
  <c r="G6" i="32"/>
  <c r="G7" i="32"/>
  <c r="G8" i="32"/>
  <c r="G9" i="32"/>
  <c r="G10" i="32"/>
  <c r="G11" i="32"/>
  <c r="G12" i="32"/>
  <c r="G13" i="32"/>
  <c r="G14" i="32"/>
  <c r="G15" i="32"/>
  <c r="G3" i="32"/>
  <c r="F4" i="32"/>
  <c r="F5" i="32"/>
  <c r="F6" i="32"/>
  <c r="F7" i="32"/>
  <c r="F8" i="32"/>
  <c r="F9" i="32"/>
  <c r="F10" i="32"/>
  <c r="F11" i="32"/>
  <c r="F12" i="32"/>
  <c r="F13" i="32"/>
  <c r="F14" i="32"/>
  <c r="F15" i="32"/>
  <c r="F3" i="32"/>
  <c r="E4" i="32"/>
  <c r="E5" i="32"/>
  <c r="E6" i="32"/>
  <c r="E7" i="32"/>
  <c r="E8" i="32"/>
  <c r="E9" i="32"/>
  <c r="E10" i="32"/>
  <c r="E11" i="32"/>
  <c r="E12" i="32"/>
  <c r="E13" i="32"/>
  <c r="E14" i="32"/>
  <c r="E15" i="32"/>
  <c r="E3" i="32"/>
  <c r="D4" i="32"/>
  <c r="D5" i="32"/>
  <c r="D6" i="32"/>
  <c r="D7" i="32"/>
  <c r="D8" i="32"/>
  <c r="D9" i="32"/>
  <c r="D10" i="32"/>
  <c r="D11" i="32"/>
  <c r="D12" i="32"/>
  <c r="D13" i="32"/>
  <c r="D14" i="32"/>
  <c r="D15" i="32"/>
  <c r="D3" i="32"/>
  <c r="C4" i="32"/>
  <c r="C5" i="32"/>
  <c r="C6" i="32"/>
  <c r="C7" i="32"/>
  <c r="C8" i="32"/>
  <c r="C9" i="32"/>
  <c r="C10" i="32"/>
  <c r="C11" i="32"/>
  <c r="C12" i="32"/>
  <c r="C13" i="32"/>
  <c r="C14" i="32"/>
  <c r="C15" i="32"/>
  <c r="C3" i="32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C6" i="35"/>
  <c r="C7" i="35"/>
  <c r="C8" i="35"/>
  <c r="C9" i="35"/>
  <c r="C10" i="35"/>
  <c r="C11" i="35"/>
  <c r="C12" i="35"/>
  <c r="C13" i="35"/>
  <c r="C14" i="35"/>
  <c r="C15" i="35"/>
  <c r="C16" i="35"/>
  <c r="C17" i="35"/>
  <c r="C18" i="35"/>
  <c r="C19" i="35"/>
  <c r="C20" i="35"/>
  <c r="C21" i="35"/>
  <c r="C22" i="35"/>
  <c r="C23" i="35"/>
  <c r="C24" i="35"/>
  <c r="C25" i="35"/>
  <c r="C26" i="35"/>
  <c r="C27" i="35"/>
  <c r="C28" i="35"/>
  <c r="C29" i="35"/>
  <c r="C30" i="35"/>
  <c r="C31" i="35"/>
  <c r="C32" i="35"/>
  <c r="B6" i="35"/>
  <c r="B7" i="35"/>
  <c r="B8" i="35"/>
  <c r="B9" i="35"/>
  <c r="B10" i="35"/>
  <c r="B11" i="35"/>
  <c r="B12" i="35"/>
  <c r="B13" i="35"/>
  <c r="B14" i="35"/>
  <c r="B15" i="35"/>
  <c r="B16" i="35"/>
  <c r="B17" i="35"/>
  <c r="B18" i="35"/>
  <c r="B19" i="35"/>
  <c r="B20" i="35"/>
  <c r="B21" i="35"/>
  <c r="B22" i="35"/>
  <c r="B23" i="35"/>
  <c r="B24" i="35"/>
  <c r="B25" i="35"/>
  <c r="B26" i="35"/>
  <c r="B27" i="35"/>
  <c r="B28" i="35"/>
  <c r="B29" i="35"/>
  <c r="B30" i="35"/>
  <c r="B31" i="35"/>
  <c r="B32" i="3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Paulo Costa</author>
  </authors>
  <commentList>
    <comment ref="K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Paulo Costa:</t>
        </r>
        <r>
          <rPr>
            <sz val="9"/>
            <color indexed="81"/>
            <rFont val="Tahoma"/>
            <family val="2"/>
          </rPr>
          <t xml:space="preserve">
criar os emails do tipo:
nome.apelido@formacao.pt</t>
        </r>
      </text>
    </comment>
  </commentList>
</comments>
</file>

<file path=xl/sharedStrings.xml><?xml version="1.0" encoding="utf-8"?>
<sst xmlns="http://schemas.openxmlformats.org/spreadsheetml/2006/main" count="61" uniqueCount="61">
  <si>
    <t>Nome Completo</t>
  </si>
  <si>
    <t>Compactado</t>
  </si>
  <si>
    <t>Inicial Maiuscula</t>
  </si>
  <si>
    <t>Nome</t>
  </si>
  <si>
    <t>Apelido</t>
  </si>
  <si>
    <t>email</t>
  </si>
  <si>
    <t>carla costa</t>
  </si>
  <si>
    <t>Joana lopes</t>
  </si>
  <si>
    <t>marco marcos</t>
  </si>
  <si>
    <t>luis taborda</t>
  </si>
  <si>
    <t>jorge santos</t>
  </si>
  <si>
    <t>Tiago taborda</t>
  </si>
  <si>
    <t>fELIZBERTO  santos</t>
  </si>
  <si>
    <t>Daniel Antunes</t>
  </si>
  <si>
    <t>sara   antunes</t>
  </si>
  <si>
    <t>Numero de Caracteres</t>
  </si>
  <si>
    <t xml:space="preserve">rUI vAZ                          </t>
  </si>
  <si>
    <t>Iniciais</t>
  </si>
  <si>
    <t xml:space="preserve"> Antonio aBREU</t>
  </si>
  <si>
    <t xml:space="preserve"> Nelson  sAntos</t>
  </si>
  <si>
    <t xml:space="preserve"> Helio pinheiro</t>
  </si>
  <si>
    <t>Localizar o espaço</t>
  </si>
  <si>
    <r>
      <t xml:space="preserve">Preencha as colunas </t>
    </r>
    <r>
      <rPr>
        <b/>
        <sz val="11"/>
        <color indexed="8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8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indexed="8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sendo que a </t>
    </r>
    <r>
      <rPr>
        <b/>
        <sz val="11"/>
        <color indexed="8"/>
        <rFont val="Calibri"/>
        <family val="2"/>
        <scheme val="minor"/>
      </rPr>
      <t>Família</t>
    </r>
    <r>
      <rPr>
        <sz val="11"/>
        <color theme="1"/>
        <rFont val="Calibri"/>
        <family val="2"/>
        <scheme val="minor"/>
      </rPr>
      <t xml:space="preserve"> diz respeito aos algarismos até ao 1º ponto.</t>
    </r>
  </si>
  <si>
    <r>
      <t xml:space="preserve">A </t>
    </r>
    <r>
      <rPr>
        <b/>
        <sz val="11"/>
        <color indexed="8"/>
        <rFont val="Calibri"/>
        <family val="2"/>
        <scheme val="minor"/>
      </rPr>
      <t>Classe</t>
    </r>
    <r>
      <rPr>
        <sz val="11"/>
        <color theme="1"/>
        <rFont val="Calibri"/>
        <family val="2"/>
        <scheme val="minor"/>
      </rPr>
      <t xml:space="preserve"> dirá respeito aos algarismos que ficam entre os pontos.</t>
    </r>
  </si>
  <si>
    <r>
      <t xml:space="preserve">O </t>
    </r>
    <r>
      <rPr>
        <b/>
        <sz val="11"/>
        <color indexed="8"/>
        <rFont val="Calibri"/>
        <family val="2"/>
        <scheme val="minor"/>
      </rPr>
      <t>Produto</t>
    </r>
    <r>
      <rPr>
        <sz val="11"/>
        <color theme="1"/>
        <rFont val="Calibri"/>
        <family val="2"/>
        <scheme val="minor"/>
      </rPr>
      <t xml:space="preserve"> diz respeito aos algarismos depois do segundo ponto.</t>
    </r>
  </si>
  <si>
    <t>Código</t>
  </si>
  <si>
    <t>Família</t>
  </si>
  <si>
    <t>Classe</t>
  </si>
  <si>
    <t>Produto</t>
  </si>
  <si>
    <t>141.16250.115</t>
  </si>
  <si>
    <t>333.12919.191</t>
  </si>
  <si>
    <t>948.13149.575</t>
  </si>
  <si>
    <t>135.16323.133</t>
  </si>
  <si>
    <t>176.46861.414</t>
  </si>
  <si>
    <t>416.10279.438</t>
  </si>
  <si>
    <t>175.79562.163</t>
  </si>
  <si>
    <t>127.26410.140</t>
  </si>
  <si>
    <t>396.51317.117</t>
  </si>
  <si>
    <t>325.46503.183</t>
  </si>
  <si>
    <t>190.50419.753</t>
  </si>
  <si>
    <t>787.78925.854</t>
  </si>
  <si>
    <t>442.15517.168</t>
  </si>
  <si>
    <t>417.16983.146</t>
  </si>
  <si>
    <t>358.10442.196</t>
  </si>
  <si>
    <t>128.29822.552</t>
  </si>
  <si>
    <t>193.90591.185</t>
  </si>
  <si>
    <t>157.11390.118</t>
  </si>
  <si>
    <t>524.33454.799</t>
  </si>
  <si>
    <t>513.14547.138</t>
  </si>
  <si>
    <t>124.43382.150</t>
  </si>
  <si>
    <t>517.14122.107</t>
  </si>
  <si>
    <t>123.14048.104</t>
  </si>
  <si>
    <t>575.10262.943</t>
  </si>
  <si>
    <t>153.19089.100</t>
  </si>
  <si>
    <t>566.15216.814</t>
  </si>
  <si>
    <t>149.72630.154</t>
  </si>
  <si>
    <t>Novo número de caracteres</t>
  </si>
  <si>
    <t>email(v.2)</t>
  </si>
  <si>
    <t>Posição do 2º "."</t>
  </si>
  <si>
    <t>Posição 2º "."(v.2)</t>
  </si>
  <si>
    <t>Substituição ".com"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</si>
</sst>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164" formatCode="General_)"/>
    <numFmt numFmtId="165" formatCode="&quot;$&quot;#,##0_);[Red]\(&quot;$&quot;#,##0\)"/>
    <numFmt numFmtId="166" formatCode="_-* #,##0.00\ [$€]_-;\-* #,##0.00\ [$€]_-;_-* &quot;-&quot;??\ [$€]_-;_-@_-"/>
    <numFmt numFmtId="167" formatCode="_(* #,##0\ &quot;$&quot;_);_(* \(#,##0\ &quot;$&quot;\);_(* &quot;-&quot;??\ &quot;$&quot;_);_(@_)"/>
  </numFmts>
  <fonts count="1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Geneva"/>
    </font>
    <font>
      <sz val="11"/>
      <color indexed="8"/>
      <name val="Calibri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color indexed="0"/>
      <name val="Arial"/>
      <family val="2"/>
    </font>
    <font>
      <sz val="10"/>
      <color indexed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 tint="0.1499984740745262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1"/>
      </patternFill>
    </fill>
    <fill>
      <patternFill patternType="solid">
        <fgColor indexed="13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0" borderId="0"/>
    <xf numFmtId="0" fontId="6" fillId="3" borderId="1">
      <alignment horizontal="center" vertical="top" wrapText="1"/>
    </xf>
    <xf numFmtId="0" fontId="7" fillId="3" borderId="1">
      <alignment horizontal="center" vertical="top" wrapText="1"/>
    </xf>
    <xf numFmtId="0" fontId="6" fillId="4" borderId="1">
      <alignment horizontal="center" vertical="top" wrapText="1"/>
    </xf>
    <xf numFmtId="0" fontId="7" fillId="4" borderId="1">
      <alignment horizontal="center" vertical="top" wrapText="1"/>
    </xf>
    <xf numFmtId="0" fontId="1" fillId="0" borderId="0"/>
    <xf numFmtId="0" fontId="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1" fillId="2" borderId="0" xfId="0" applyFont="1" applyFill="1" applyAlignment="1">
      <alignment vertical="center"/>
    </xf>
    <xf numFmtId="0" fontId="11" fillId="2" borderId="0" xfId="20" applyFont="1" applyFill="1" applyAlignment="1">
      <alignment vertical="center"/>
    </xf>
    <xf numFmtId="0" fontId="12" fillId="5" borderId="2" xfId="0" applyFont="1" applyFill="1" applyBorder="1" applyAlignment="1">
      <alignment horizontal="center" vertical="center" wrapText="1"/>
    </xf>
    <xf numFmtId="0" fontId="0" fillId="6" borderId="0" xfId="0" applyFill="1"/>
    <xf numFmtId="0" fontId="14" fillId="7" borderId="0" xfId="0" applyFont="1" applyFill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0" fontId="16" fillId="0" borderId="0" xfId="0" applyFont="1"/>
    <xf numFmtId="0" fontId="11" fillId="8" borderId="0" xfId="20" applyFont="1" applyFill="1" applyAlignment="1">
      <alignment vertical="center"/>
    </xf>
    <xf numFmtId="0" fontId="12" fillId="9" borderId="2" xfId="0" applyFont="1" applyFill="1" applyBorder="1" applyAlignment="1">
      <alignment horizontal="center" vertical="center" wrapText="1"/>
    </xf>
  </cellXfs>
  <cellStyles count="22">
    <cellStyle name="Comma [0]" xfId="6" xr:uid="{00000000-0005-0000-0000-000000000000}"/>
    <cellStyle name="Currency [0]" xfId="7" xr:uid="{00000000-0005-0000-0000-000001000000}"/>
    <cellStyle name="Euro" xfId="9" xr:uid="{00000000-0005-0000-0000-000002000000}"/>
    <cellStyle name="Euro 2" xfId="10" xr:uid="{00000000-0005-0000-0000-000003000000}"/>
    <cellStyle name="Euro_Simulador de cr´dito" xfId="4" xr:uid="{00000000-0005-0000-0000-000004000000}"/>
    <cellStyle name="Hiperligação 2" xfId="19" xr:uid="{00000000-0005-0000-0000-000006000000}"/>
    <cellStyle name="Hyperlink" xfId="20" builtinId="8"/>
    <cellStyle name="Moeda 2" xfId="2" xr:uid="{00000000-0005-0000-0000-000008000000}"/>
    <cellStyle name="Moeda 3" xfId="12" xr:uid="{00000000-0005-0000-0000-000009000000}"/>
    <cellStyle name="Normal" xfId="0" builtinId="0"/>
    <cellStyle name="Normal 2" xfId="1" xr:uid="{00000000-0005-0000-0000-00000B000000}"/>
    <cellStyle name="Normal 2 2" xfId="18" xr:uid="{00000000-0005-0000-0000-00000C000000}"/>
    <cellStyle name="Normal 3" xfId="5" xr:uid="{00000000-0005-0000-0000-00000D000000}"/>
    <cellStyle name="Normal 3 2" xfId="8" xr:uid="{00000000-0005-0000-0000-00000E000000}"/>
    <cellStyle name="Normal 4" xfId="13" xr:uid="{00000000-0005-0000-0000-00000F000000}"/>
    <cellStyle name="Normal 5" xfId="21" xr:uid="{00000000-0005-0000-0000-000010000000}"/>
    <cellStyle name="Percentagem 2" xfId="3" xr:uid="{00000000-0005-0000-0000-000011000000}"/>
    <cellStyle name="TableEvenline" xfId="14" xr:uid="{00000000-0005-0000-0000-000012000000}"/>
    <cellStyle name="TableEvenlineData" xfId="15" xr:uid="{00000000-0005-0000-0000-000013000000}"/>
    <cellStyle name="TableOddline" xfId="16" xr:uid="{00000000-0005-0000-0000-000014000000}"/>
    <cellStyle name="TableOddlineData" xfId="17" xr:uid="{00000000-0005-0000-0000-000015000000}"/>
    <cellStyle name="Währung" xfId="11" xr:uid="{00000000-0005-0000-0000-000016000000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76BE38-76C4-4CC0-817B-F57D8D9559F7}" name="Table9" displayName="Table9" ref="A5:D32" totalsRowShown="0" headerRowDxfId="5" dataDxfId="4">
  <autoFilter ref="A5:D32" xr:uid="{D876BE38-76C4-4CC0-817B-F57D8D9559F7}"/>
  <tableColumns count="4">
    <tableColumn id="1" xr3:uid="{26485997-32F2-4E23-9899-43C38097BE18}" name="Código" dataDxfId="3"/>
    <tableColumn id="2" xr3:uid="{1A68EAD9-9456-4E23-B99E-E8C90699DB9D}" name="Família" dataDxfId="2">
      <calculatedColumnFormula>LEFT(Table9[[#This Row],[Código]],3)</calculatedColumnFormula>
    </tableColumn>
    <tableColumn id="3" xr3:uid="{992A7732-DD61-4F1A-B0B9-0948CCB11F8E}" name="Classe" dataDxfId="1">
      <calculatedColumnFormula>MID(Table9[[#This Row],[Código]],5,5)</calculatedColumnFormula>
    </tableColumn>
    <tableColumn id="4" xr3:uid="{F120395A-234F-4C18-84A9-D393F306CF6D}" name="Produto" dataDxfId="0">
      <calculatedColumnFormula>RIGHT(Table9[[#This Row],[Código]],3)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36080-A018-4573-BF8A-63CA27F44FE1}">
  <dimension ref="A1:E32"/>
  <sheetViews>
    <sheetView workbookViewId="0">
      <selection activeCell="H13" sqref="H12:H13"/>
    </sheetView>
  </sheetViews>
  <sheetFormatPr defaultRowHeight="15"/>
  <cols>
    <col min="1" max="5" width="27.28515625" customWidth="1"/>
  </cols>
  <sheetData>
    <row r="1" spans="1:5">
      <c r="A1" s="5" t="s">
        <v>22</v>
      </c>
      <c r="B1" s="5"/>
      <c r="C1" s="5"/>
      <c r="D1" s="5"/>
      <c r="E1" s="5"/>
    </row>
    <row r="2" spans="1:5">
      <c r="A2" s="5" t="s">
        <v>23</v>
      </c>
      <c r="B2" s="5"/>
      <c r="C2" s="5"/>
      <c r="D2" s="5"/>
      <c r="E2" s="5"/>
    </row>
    <row r="3" spans="1:5">
      <c r="A3" s="5" t="s">
        <v>24</v>
      </c>
      <c r="B3" s="5"/>
      <c r="C3" s="5"/>
      <c r="D3" s="5"/>
      <c r="E3" s="5"/>
    </row>
    <row r="5" spans="1:5">
      <c r="A5" s="6" t="s">
        <v>25</v>
      </c>
      <c r="B5" s="6" t="s">
        <v>26</v>
      </c>
      <c r="C5" s="6" t="s">
        <v>27</v>
      </c>
      <c r="D5" s="6" t="s">
        <v>28</v>
      </c>
    </row>
    <row r="6" spans="1:5">
      <c r="A6" s="7" t="s">
        <v>29</v>
      </c>
      <c r="B6" s="8" t="str">
        <f>LEFT(Table9[[#This Row],[Código]],3)</f>
        <v>141</v>
      </c>
      <c r="C6" s="8" t="str">
        <f>MID(Table9[[#This Row],[Código]],5,5)</f>
        <v>16250</v>
      </c>
      <c r="D6" s="8" t="str">
        <f>RIGHT(Table9[[#This Row],[Código]],3)</f>
        <v>115</v>
      </c>
    </row>
    <row r="7" spans="1:5">
      <c r="A7" s="7" t="s">
        <v>30</v>
      </c>
      <c r="B7" s="8" t="str">
        <f>LEFT(Table9[[#This Row],[Código]],3)</f>
        <v>333</v>
      </c>
      <c r="C7" s="8" t="str">
        <f>MID(Table9[[#This Row],[Código]],5,5)</f>
        <v>12919</v>
      </c>
      <c r="D7" s="8" t="str">
        <f>RIGHT(Table9[[#This Row],[Código]],3)</f>
        <v>191</v>
      </c>
    </row>
    <row r="8" spans="1:5">
      <c r="A8" s="7" t="s">
        <v>31</v>
      </c>
      <c r="B8" s="8" t="str">
        <f>LEFT(Table9[[#This Row],[Código]],3)</f>
        <v>948</v>
      </c>
      <c r="C8" s="8" t="str">
        <f>MID(Table9[[#This Row],[Código]],5,5)</f>
        <v>13149</v>
      </c>
      <c r="D8" s="8" t="str">
        <f>RIGHT(Table9[[#This Row],[Código]],3)</f>
        <v>575</v>
      </c>
    </row>
    <row r="9" spans="1:5">
      <c r="A9" s="7" t="s">
        <v>32</v>
      </c>
      <c r="B9" s="8" t="str">
        <f>LEFT(Table9[[#This Row],[Código]],3)</f>
        <v>135</v>
      </c>
      <c r="C9" s="8" t="str">
        <f>MID(Table9[[#This Row],[Código]],5,5)</f>
        <v>16323</v>
      </c>
      <c r="D9" s="8" t="str">
        <f>RIGHT(Table9[[#This Row],[Código]],3)</f>
        <v>133</v>
      </c>
    </row>
    <row r="10" spans="1:5">
      <c r="A10" s="7" t="s">
        <v>33</v>
      </c>
      <c r="B10" s="8" t="str">
        <f>LEFT(Table9[[#This Row],[Código]],3)</f>
        <v>176</v>
      </c>
      <c r="C10" s="8" t="str">
        <f>MID(Table9[[#This Row],[Código]],5,5)</f>
        <v>46861</v>
      </c>
      <c r="D10" s="8" t="str">
        <f>RIGHT(Table9[[#This Row],[Código]],3)</f>
        <v>414</v>
      </c>
    </row>
    <row r="11" spans="1:5">
      <c r="A11" s="7" t="s">
        <v>34</v>
      </c>
      <c r="B11" s="8" t="str">
        <f>LEFT(Table9[[#This Row],[Código]],3)</f>
        <v>416</v>
      </c>
      <c r="C11" s="8" t="str">
        <f>MID(Table9[[#This Row],[Código]],5,5)</f>
        <v>10279</v>
      </c>
      <c r="D11" s="8" t="str">
        <f>RIGHT(Table9[[#This Row],[Código]],3)</f>
        <v>438</v>
      </c>
    </row>
    <row r="12" spans="1:5">
      <c r="A12" s="7" t="s">
        <v>35</v>
      </c>
      <c r="B12" s="8" t="str">
        <f>LEFT(Table9[[#This Row],[Código]],3)</f>
        <v>175</v>
      </c>
      <c r="C12" s="8" t="str">
        <f>MID(Table9[[#This Row],[Código]],5,5)</f>
        <v>79562</v>
      </c>
      <c r="D12" s="8" t="str">
        <f>RIGHT(Table9[[#This Row],[Código]],3)</f>
        <v>163</v>
      </c>
    </row>
    <row r="13" spans="1:5">
      <c r="A13" s="7" t="s">
        <v>36</v>
      </c>
      <c r="B13" s="8" t="str">
        <f>LEFT(Table9[[#This Row],[Código]],3)</f>
        <v>127</v>
      </c>
      <c r="C13" s="8" t="str">
        <f>MID(Table9[[#This Row],[Código]],5,5)</f>
        <v>26410</v>
      </c>
      <c r="D13" s="8" t="str">
        <f>RIGHT(Table9[[#This Row],[Código]],3)</f>
        <v>140</v>
      </c>
    </row>
    <row r="14" spans="1:5">
      <c r="A14" s="7" t="s">
        <v>37</v>
      </c>
      <c r="B14" s="8" t="str">
        <f>LEFT(Table9[[#This Row],[Código]],3)</f>
        <v>396</v>
      </c>
      <c r="C14" s="8" t="str">
        <f>MID(Table9[[#This Row],[Código]],5,5)</f>
        <v>51317</v>
      </c>
      <c r="D14" s="8" t="str">
        <f>RIGHT(Table9[[#This Row],[Código]],3)</f>
        <v>117</v>
      </c>
    </row>
    <row r="15" spans="1:5">
      <c r="A15" s="7" t="s">
        <v>38</v>
      </c>
      <c r="B15" s="8" t="str">
        <f>LEFT(Table9[[#This Row],[Código]],3)</f>
        <v>325</v>
      </c>
      <c r="C15" s="8" t="str">
        <f>MID(Table9[[#This Row],[Código]],5,5)</f>
        <v>46503</v>
      </c>
      <c r="D15" s="8" t="str">
        <f>RIGHT(Table9[[#This Row],[Código]],3)</f>
        <v>183</v>
      </c>
    </row>
    <row r="16" spans="1:5">
      <c r="A16" s="7" t="s">
        <v>39</v>
      </c>
      <c r="B16" s="8" t="str">
        <f>LEFT(Table9[[#This Row],[Código]],3)</f>
        <v>190</v>
      </c>
      <c r="C16" s="8" t="str">
        <f>MID(Table9[[#This Row],[Código]],5,5)</f>
        <v>50419</v>
      </c>
      <c r="D16" s="8" t="str">
        <f>RIGHT(Table9[[#This Row],[Código]],3)</f>
        <v>753</v>
      </c>
    </row>
    <row r="17" spans="1:4">
      <c r="A17" s="7" t="s">
        <v>40</v>
      </c>
      <c r="B17" s="8" t="str">
        <f>LEFT(Table9[[#This Row],[Código]],3)</f>
        <v>787</v>
      </c>
      <c r="C17" s="8" t="str">
        <f>MID(Table9[[#This Row],[Código]],5,5)</f>
        <v>78925</v>
      </c>
      <c r="D17" s="8" t="str">
        <f>RIGHT(Table9[[#This Row],[Código]],3)</f>
        <v>854</v>
      </c>
    </row>
    <row r="18" spans="1:4">
      <c r="A18" s="7" t="s">
        <v>41</v>
      </c>
      <c r="B18" s="8" t="str">
        <f>LEFT(Table9[[#This Row],[Código]],3)</f>
        <v>442</v>
      </c>
      <c r="C18" s="8" t="str">
        <f>MID(Table9[[#This Row],[Código]],5,5)</f>
        <v>15517</v>
      </c>
      <c r="D18" s="8" t="str">
        <f>RIGHT(Table9[[#This Row],[Código]],3)</f>
        <v>168</v>
      </c>
    </row>
    <row r="19" spans="1:4">
      <c r="A19" s="7" t="s">
        <v>42</v>
      </c>
      <c r="B19" s="8" t="str">
        <f>LEFT(Table9[[#This Row],[Código]],3)</f>
        <v>417</v>
      </c>
      <c r="C19" s="8" t="str">
        <f>MID(Table9[[#This Row],[Código]],5,5)</f>
        <v>16983</v>
      </c>
      <c r="D19" s="8" t="str">
        <f>RIGHT(Table9[[#This Row],[Código]],3)</f>
        <v>146</v>
      </c>
    </row>
    <row r="20" spans="1:4">
      <c r="A20" s="7" t="s">
        <v>43</v>
      </c>
      <c r="B20" s="8" t="str">
        <f>LEFT(Table9[[#This Row],[Código]],3)</f>
        <v>358</v>
      </c>
      <c r="C20" s="8" t="str">
        <f>MID(Table9[[#This Row],[Código]],5,5)</f>
        <v>10442</v>
      </c>
      <c r="D20" s="8" t="str">
        <f>RIGHT(Table9[[#This Row],[Código]],3)</f>
        <v>196</v>
      </c>
    </row>
    <row r="21" spans="1:4">
      <c r="A21" s="7" t="s">
        <v>44</v>
      </c>
      <c r="B21" s="8" t="str">
        <f>LEFT(Table9[[#This Row],[Código]],3)</f>
        <v>128</v>
      </c>
      <c r="C21" s="8" t="str">
        <f>MID(Table9[[#This Row],[Código]],5,5)</f>
        <v>29822</v>
      </c>
      <c r="D21" s="8" t="str">
        <f>RIGHT(Table9[[#This Row],[Código]],3)</f>
        <v>552</v>
      </c>
    </row>
    <row r="22" spans="1:4">
      <c r="A22" s="7" t="s">
        <v>45</v>
      </c>
      <c r="B22" s="8" t="str">
        <f>LEFT(Table9[[#This Row],[Código]],3)</f>
        <v>193</v>
      </c>
      <c r="C22" s="8" t="str">
        <f>MID(Table9[[#This Row],[Código]],5,5)</f>
        <v>90591</v>
      </c>
      <c r="D22" s="8" t="str">
        <f>RIGHT(Table9[[#This Row],[Código]],3)</f>
        <v>185</v>
      </c>
    </row>
    <row r="23" spans="1:4">
      <c r="A23" s="7" t="s">
        <v>46</v>
      </c>
      <c r="B23" s="8" t="str">
        <f>LEFT(Table9[[#This Row],[Código]],3)</f>
        <v>157</v>
      </c>
      <c r="C23" s="8" t="str">
        <f>MID(Table9[[#This Row],[Código]],5,5)</f>
        <v>11390</v>
      </c>
      <c r="D23" s="8" t="str">
        <f>RIGHT(Table9[[#This Row],[Código]],3)</f>
        <v>118</v>
      </c>
    </row>
    <row r="24" spans="1:4">
      <c r="A24" s="7" t="s">
        <v>47</v>
      </c>
      <c r="B24" s="8" t="str">
        <f>LEFT(Table9[[#This Row],[Código]],3)</f>
        <v>524</v>
      </c>
      <c r="C24" s="8" t="str">
        <f>MID(Table9[[#This Row],[Código]],5,5)</f>
        <v>33454</v>
      </c>
      <c r="D24" s="8" t="str">
        <f>RIGHT(Table9[[#This Row],[Código]],3)</f>
        <v>799</v>
      </c>
    </row>
    <row r="25" spans="1:4">
      <c r="A25" s="7" t="s">
        <v>48</v>
      </c>
      <c r="B25" s="8" t="str">
        <f>LEFT(Table9[[#This Row],[Código]],3)</f>
        <v>513</v>
      </c>
      <c r="C25" s="8" t="str">
        <f>MID(Table9[[#This Row],[Código]],5,5)</f>
        <v>14547</v>
      </c>
      <c r="D25" s="8" t="str">
        <f>RIGHT(Table9[[#This Row],[Código]],3)</f>
        <v>138</v>
      </c>
    </row>
    <row r="26" spans="1:4">
      <c r="A26" s="7" t="s">
        <v>49</v>
      </c>
      <c r="B26" s="8" t="str">
        <f>LEFT(Table9[[#This Row],[Código]],3)</f>
        <v>124</v>
      </c>
      <c r="C26" s="8" t="str">
        <f>MID(Table9[[#This Row],[Código]],5,5)</f>
        <v>43382</v>
      </c>
      <c r="D26" s="8" t="str">
        <f>RIGHT(Table9[[#This Row],[Código]],3)</f>
        <v>150</v>
      </c>
    </row>
    <row r="27" spans="1:4">
      <c r="A27" s="7" t="s">
        <v>50</v>
      </c>
      <c r="B27" s="8" t="str">
        <f>LEFT(Table9[[#This Row],[Código]],3)</f>
        <v>517</v>
      </c>
      <c r="C27" s="8" t="str">
        <f>MID(Table9[[#This Row],[Código]],5,5)</f>
        <v>14122</v>
      </c>
      <c r="D27" s="8" t="str">
        <f>RIGHT(Table9[[#This Row],[Código]],3)</f>
        <v>107</v>
      </c>
    </row>
    <row r="28" spans="1:4">
      <c r="A28" s="7" t="s">
        <v>51</v>
      </c>
      <c r="B28" s="8" t="str">
        <f>LEFT(Table9[[#This Row],[Código]],3)</f>
        <v>123</v>
      </c>
      <c r="C28" s="8" t="str">
        <f>MID(Table9[[#This Row],[Código]],5,5)</f>
        <v>14048</v>
      </c>
      <c r="D28" s="8" t="str">
        <f>RIGHT(Table9[[#This Row],[Código]],3)</f>
        <v>104</v>
      </c>
    </row>
    <row r="29" spans="1:4">
      <c r="A29" s="7" t="s">
        <v>52</v>
      </c>
      <c r="B29" s="8" t="str">
        <f>LEFT(Table9[[#This Row],[Código]],3)</f>
        <v>575</v>
      </c>
      <c r="C29" s="8" t="str">
        <f>MID(Table9[[#This Row],[Código]],5,5)</f>
        <v>10262</v>
      </c>
      <c r="D29" s="8" t="str">
        <f>RIGHT(Table9[[#This Row],[Código]],3)</f>
        <v>943</v>
      </c>
    </row>
    <row r="30" spans="1:4">
      <c r="A30" s="7" t="s">
        <v>53</v>
      </c>
      <c r="B30" s="8" t="str">
        <f>LEFT(Table9[[#This Row],[Código]],3)</f>
        <v>153</v>
      </c>
      <c r="C30" s="8" t="str">
        <f>MID(Table9[[#This Row],[Código]],5,5)</f>
        <v>19089</v>
      </c>
      <c r="D30" s="8" t="str">
        <f>RIGHT(Table9[[#This Row],[Código]],3)</f>
        <v>100</v>
      </c>
    </row>
    <row r="31" spans="1:4">
      <c r="A31" s="7" t="s">
        <v>54</v>
      </c>
      <c r="B31" s="8" t="str">
        <f>LEFT(Table9[[#This Row],[Código]],3)</f>
        <v>566</v>
      </c>
      <c r="C31" s="8" t="str">
        <f>MID(Table9[[#This Row],[Código]],5,5)</f>
        <v>15216</v>
      </c>
      <c r="D31" s="8" t="str">
        <f>RIGHT(Table9[[#This Row],[Código]],3)</f>
        <v>814</v>
      </c>
    </row>
    <row r="32" spans="1:4">
      <c r="A32" s="7" t="s">
        <v>55</v>
      </c>
      <c r="B32" s="8" t="str">
        <f>LEFT(Table9[[#This Row],[Código]],3)</f>
        <v>149</v>
      </c>
      <c r="C32" s="8" t="str">
        <f>MID(Table9[[#This Row],[Código]],5,5)</f>
        <v>72630</v>
      </c>
      <c r="D32" s="8" t="str">
        <f>RIGHT(Table9[[#This Row],[Código]],3)</f>
        <v>154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15"/>
  <sheetViews>
    <sheetView showGridLines="0" tabSelected="1" topLeftCell="B1" workbookViewId="0">
      <selection activeCell="O3" sqref="O3"/>
    </sheetView>
  </sheetViews>
  <sheetFormatPr defaultColWidth="16.28515625" defaultRowHeight="15"/>
  <cols>
    <col min="1" max="1" width="4.140625" style="1" customWidth="1"/>
    <col min="2" max="2" width="18.7109375" style="1" bestFit="1" customWidth="1"/>
    <col min="3" max="3" width="13" style="1" customWidth="1"/>
    <col min="4" max="4" width="15.85546875" style="1" customWidth="1"/>
    <col min="5" max="5" width="16.85546875" style="1" bestFit="1" customWidth="1"/>
    <col min="6" max="6" width="16.85546875" style="1" customWidth="1"/>
    <col min="7" max="7" width="12.5703125" style="1" customWidth="1"/>
    <col min="8" max="10" width="16.28515625" style="1"/>
    <col min="11" max="11" width="29.7109375" style="1" bestFit="1" customWidth="1"/>
    <col min="12" max="12" width="26.28515625" style="1" bestFit="1" customWidth="1"/>
    <col min="13" max="14" width="16.28515625" style="1"/>
    <col min="15" max="15" width="27.7109375" style="1" bestFit="1" customWidth="1"/>
    <col min="16" max="16384" width="16.28515625" style="1"/>
  </cols>
  <sheetData>
    <row r="1" spans="2:15" ht="15.75" thickBot="1"/>
    <row r="2" spans="2:15" ht="30">
      <c r="B2" s="4" t="s">
        <v>0</v>
      </c>
      <c r="C2" s="4" t="s">
        <v>15</v>
      </c>
      <c r="D2" s="4" t="s">
        <v>1</v>
      </c>
      <c r="E2" s="4" t="s">
        <v>2</v>
      </c>
      <c r="F2" s="4" t="s">
        <v>56</v>
      </c>
      <c r="G2" s="4" t="s">
        <v>21</v>
      </c>
      <c r="H2" s="4" t="s">
        <v>3</v>
      </c>
      <c r="I2" s="4" t="s">
        <v>4</v>
      </c>
      <c r="J2" s="4" t="s">
        <v>17</v>
      </c>
      <c r="K2" s="4" t="s">
        <v>5</v>
      </c>
      <c r="L2" s="10" t="s">
        <v>57</v>
      </c>
      <c r="M2" s="4" t="s">
        <v>58</v>
      </c>
      <c r="N2" s="10" t="s">
        <v>59</v>
      </c>
      <c r="O2" s="4" t="s">
        <v>60</v>
      </c>
    </row>
    <row r="3" spans="2:15">
      <c r="B3" s="2" t="s">
        <v>18</v>
      </c>
      <c r="C3" s="2">
        <f>LEN(B3)</f>
        <v>14</v>
      </c>
      <c r="D3" s="2" t="str">
        <f>TRIM(B3)</f>
        <v>Antonio aBREU</v>
      </c>
      <c r="E3" s="3" t="str">
        <f>PROPER(D3)</f>
        <v>Antonio Abreu</v>
      </c>
      <c r="F3" s="3">
        <f>LEN(E3)</f>
        <v>13</v>
      </c>
      <c r="G3" s="3">
        <f>FIND(" ",E3)</f>
        <v>8</v>
      </c>
      <c r="H3" s="2" t="str">
        <f>LEFT(E3,G3-1)</f>
        <v>Antonio</v>
      </c>
      <c r="I3" s="2" t="str">
        <f>RIGHT(E3,F3-G3)</f>
        <v>Abreu</v>
      </c>
      <c r="J3" s="2" t="str">
        <f>LEFT(H3,1)&amp; LEFT(I3,1)</f>
        <v>AA</v>
      </c>
      <c r="K3" s="3" t="str">
        <f>LOWER(H3)&amp;"."&amp;LOWER(I3)&amp;"@cesae.pt"</f>
        <v>antonio.abreu@cesae.pt</v>
      </c>
      <c r="L3" s="9" t="str">
        <f>LOWER(CONCATENATE(H3,".",I3,"@cesae.pt"))</f>
        <v>antonio.abreu@cesae.pt</v>
      </c>
      <c r="M3" s="3">
        <f>SEARCH(".",K3,G3+1)</f>
        <v>20</v>
      </c>
      <c r="N3" s="9">
        <f>SEARCH(".",L3,SEARCH("@",L3))</f>
        <v>20</v>
      </c>
      <c r="O3" s="3" t="str">
        <f>LEFT(L3,M3)&amp;"com"</f>
        <v>antonio.abreu@cesae.com</v>
      </c>
    </row>
    <row r="4" spans="2:15">
      <c r="B4" s="2" t="s">
        <v>20</v>
      </c>
      <c r="C4" s="2">
        <f t="shared" ref="C4:C15" si="0">LEN(B4)</f>
        <v>15</v>
      </c>
      <c r="D4" s="2" t="str">
        <f t="shared" ref="D4:D15" si="1">TRIM(B4)</f>
        <v>Helio pinheiro</v>
      </c>
      <c r="E4" s="3" t="str">
        <f t="shared" ref="E4:E15" si="2">PROPER(D4)</f>
        <v>Helio Pinheiro</v>
      </c>
      <c r="F4" s="3">
        <f t="shared" ref="F4:F15" si="3">LEN(E4)</f>
        <v>14</v>
      </c>
      <c r="G4" s="3">
        <f t="shared" ref="G4:G15" si="4">FIND(" ",E4)</f>
        <v>6</v>
      </c>
      <c r="H4" s="2" t="str">
        <f t="shared" ref="H4:H15" si="5">LEFT(E4,G4-1)</f>
        <v>Helio</v>
      </c>
      <c r="I4" s="2" t="str">
        <f t="shared" ref="I4:I15" si="6">RIGHT(E4,F4-G4)</f>
        <v>Pinheiro</v>
      </c>
      <c r="J4" s="2" t="str">
        <f t="shared" ref="J4:J15" si="7">LEFT(H4,1)&amp; LEFT(I4,1)</f>
        <v>HP</v>
      </c>
      <c r="K4" s="3" t="str">
        <f t="shared" ref="K4:K15" si="8">LOWER(H4)&amp;"."&amp;LOWER(I4)&amp;"@cesae.pt"</f>
        <v>helio.pinheiro@cesae.pt</v>
      </c>
      <c r="L4" s="9" t="str">
        <f t="shared" ref="L4:L15" si="9">LOWER(CONCATENATE(H4,".",I4,"@cesae.pt"))</f>
        <v>helio.pinheiro@cesae.pt</v>
      </c>
      <c r="M4" s="3">
        <f t="shared" ref="M4:M15" si="10">SEARCH(".",K4,G4+1)</f>
        <v>21</v>
      </c>
      <c r="N4" s="9">
        <f t="shared" ref="N4:N15" si="11">SEARCH(".",L4,SEARCH("@",L4))</f>
        <v>21</v>
      </c>
      <c r="O4" s="3" t="str">
        <f t="shared" ref="O4:O15" si="12">LEFT(L4,M4)&amp;"com"</f>
        <v>helio.pinheiro@cesae.com</v>
      </c>
    </row>
    <row r="5" spans="2:15">
      <c r="B5" s="2" t="s">
        <v>19</v>
      </c>
      <c r="C5" s="2">
        <f t="shared" si="0"/>
        <v>15</v>
      </c>
      <c r="D5" s="2" t="str">
        <f t="shared" si="1"/>
        <v>Nelson sAntos</v>
      </c>
      <c r="E5" s="3" t="str">
        <f t="shared" si="2"/>
        <v>Nelson Santos</v>
      </c>
      <c r="F5" s="3">
        <f t="shared" si="3"/>
        <v>13</v>
      </c>
      <c r="G5" s="3">
        <f t="shared" si="4"/>
        <v>7</v>
      </c>
      <c r="H5" s="2" t="str">
        <f t="shared" si="5"/>
        <v>Nelson</v>
      </c>
      <c r="I5" s="2" t="str">
        <f t="shared" si="6"/>
        <v>Santos</v>
      </c>
      <c r="J5" s="2" t="str">
        <f t="shared" si="7"/>
        <v>NS</v>
      </c>
      <c r="K5" s="3" t="str">
        <f t="shared" si="8"/>
        <v>nelson.santos@cesae.pt</v>
      </c>
      <c r="L5" s="9" t="str">
        <f t="shared" si="9"/>
        <v>nelson.santos@cesae.pt</v>
      </c>
      <c r="M5" s="3">
        <f t="shared" si="10"/>
        <v>20</v>
      </c>
      <c r="N5" s="9">
        <f t="shared" si="11"/>
        <v>20</v>
      </c>
      <c r="O5" s="3" t="str">
        <f t="shared" si="12"/>
        <v>nelson.santos@cesae.com</v>
      </c>
    </row>
    <row r="6" spans="2:15">
      <c r="B6" s="2" t="s">
        <v>6</v>
      </c>
      <c r="C6" s="2">
        <f t="shared" si="0"/>
        <v>11</v>
      </c>
      <c r="D6" s="2" t="str">
        <f t="shared" si="1"/>
        <v>carla costa</v>
      </c>
      <c r="E6" s="3" t="str">
        <f t="shared" si="2"/>
        <v>Carla Costa</v>
      </c>
      <c r="F6" s="3">
        <f t="shared" si="3"/>
        <v>11</v>
      </c>
      <c r="G6" s="3">
        <f t="shared" si="4"/>
        <v>6</v>
      </c>
      <c r="H6" s="2" t="str">
        <f t="shared" si="5"/>
        <v>Carla</v>
      </c>
      <c r="I6" s="2" t="str">
        <f t="shared" si="6"/>
        <v>Costa</v>
      </c>
      <c r="J6" s="2" t="str">
        <f t="shared" si="7"/>
        <v>CC</v>
      </c>
      <c r="K6" s="3" t="str">
        <f t="shared" si="8"/>
        <v>carla.costa@cesae.pt</v>
      </c>
      <c r="L6" s="9" t="str">
        <f t="shared" si="9"/>
        <v>carla.costa@cesae.pt</v>
      </c>
      <c r="M6" s="3">
        <f t="shared" si="10"/>
        <v>18</v>
      </c>
      <c r="N6" s="9">
        <f t="shared" si="11"/>
        <v>18</v>
      </c>
      <c r="O6" s="3" t="str">
        <f t="shared" si="12"/>
        <v>carla.costa@cesae.com</v>
      </c>
    </row>
    <row r="7" spans="2:15">
      <c r="B7" s="2" t="s">
        <v>13</v>
      </c>
      <c r="C7" s="2">
        <f t="shared" si="0"/>
        <v>14</v>
      </c>
      <c r="D7" s="2" t="str">
        <f t="shared" si="1"/>
        <v>Daniel Antunes</v>
      </c>
      <c r="E7" s="3" t="str">
        <f t="shared" si="2"/>
        <v>Daniel Antunes</v>
      </c>
      <c r="F7" s="3">
        <f t="shared" si="3"/>
        <v>14</v>
      </c>
      <c r="G7" s="3">
        <f t="shared" si="4"/>
        <v>7</v>
      </c>
      <c r="H7" s="2" t="str">
        <f t="shared" si="5"/>
        <v>Daniel</v>
      </c>
      <c r="I7" s="2" t="str">
        <f t="shared" si="6"/>
        <v>Antunes</v>
      </c>
      <c r="J7" s="2" t="str">
        <f t="shared" si="7"/>
        <v>DA</v>
      </c>
      <c r="K7" s="3" t="str">
        <f t="shared" si="8"/>
        <v>daniel.antunes@cesae.pt</v>
      </c>
      <c r="L7" s="9" t="str">
        <f t="shared" si="9"/>
        <v>daniel.antunes@cesae.pt</v>
      </c>
      <c r="M7" s="3">
        <f t="shared" si="10"/>
        <v>21</v>
      </c>
      <c r="N7" s="9">
        <f t="shared" si="11"/>
        <v>21</v>
      </c>
      <c r="O7" s="3" t="str">
        <f t="shared" si="12"/>
        <v>daniel.antunes@cesae.com</v>
      </c>
    </row>
    <row r="8" spans="2:15">
      <c r="B8" s="2" t="s">
        <v>12</v>
      </c>
      <c r="C8" s="2">
        <f t="shared" si="0"/>
        <v>18</v>
      </c>
      <c r="D8" s="2" t="str">
        <f t="shared" si="1"/>
        <v>fELIZBERTO santos</v>
      </c>
      <c r="E8" s="3" t="str">
        <f t="shared" si="2"/>
        <v>Felizberto Santos</v>
      </c>
      <c r="F8" s="3">
        <f t="shared" si="3"/>
        <v>17</v>
      </c>
      <c r="G8" s="3">
        <f t="shared" si="4"/>
        <v>11</v>
      </c>
      <c r="H8" s="2" t="str">
        <f t="shared" si="5"/>
        <v>Felizberto</v>
      </c>
      <c r="I8" s="2" t="str">
        <f t="shared" si="6"/>
        <v>Santos</v>
      </c>
      <c r="J8" s="2" t="str">
        <f t="shared" si="7"/>
        <v>FS</v>
      </c>
      <c r="K8" s="3" t="str">
        <f t="shared" si="8"/>
        <v>felizberto.santos@cesae.pt</v>
      </c>
      <c r="L8" s="9" t="str">
        <f t="shared" si="9"/>
        <v>felizberto.santos@cesae.pt</v>
      </c>
      <c r="M8" s="3">
        <f t="shared" si="10"/>
        <v>24</v>
      </c>
      <c r="N8" s="9">
        <f t="shared" si="11"/>
        <v>24</v>
      </c>
      <c r="O8" s="3" t="str">
        <f t="shared" si="12"/>
        <v>felizberto.santos@cesae.com</v>
      </c>
    </row>
    <row r="9" spans="2:15">
      <c r="B9" s="2" t="s">
        <v>7</v>
      </c>
      <c r="C9" s="2">
        <f t="shared" si="0"/>
        <v>11</v>
      </c>
      <c r="D9" s="2" t="str">
        <f t="shared" si="1"/>
        <v>Joana lopes</v>
      </c>
      <c r="E9" s="3" t="str">
        <f t="shared" si="2"/>
        <v>Joana Lopes</v>
      </c>
      <c r="F9" s="3">
        <f t="shared" si="3"/>
        <v>11</v>
      </c>
      <c r="G9" s="3">
        <f t="shared" si="4"/>
        <v>6</v>
      </c>
      <c r="H9" s="2" t="str">
        <f t="shared" si="5"/>
        <v>Joana</v>
      </c>
      <c r="I9" s="2" t="str">
        <f t="shared" si="6"/>
        <v>Lopes</v>
      </c>
      <c r="J9" s="2" t="str">
        <f t="shared" si="7"/>
        <v>JL</v>
      </c>
      <c r="K9" s="3" t="str">
        <f t="shared" si="8"/>
        <v>joana.lopes@cesae.pt</v>
      </c>
      <c r="L9" s="9" t="str">
        <f t="shared" si="9"/>
        <v>joana.lopes@cesae.pt</v>
      </c>
      <c r="M9" s="3">
        <f t="shared" si="10"/>
        <v>18</v>
      </c>
      <c r="N9" s="9">
        <f t="shared" si="11"/>
        <v>18</v>
      </c>
      <c r="O9" s="3" t="str">
        <f t="shared" si="12"/>
        <v>joana.lopes@cesae.com</v>
      </c>
    </row>
    <row r="10" spans="2:15">
      <c r="B10" s="2" t="s">
        <v>10</v>
      </c>
      <c r="C10" s="2">
        <f t="shared" si="0"/>
        <v>12</v>
      </c>
      <c r="D10" s="2" t="str">
        <f t="shared" si="1"/>
        <v>jorge santos</v>
      </c>
      <c r="E10" s="3" t="str">
        <f t="shared" si="2"/>
        <v>Jorge Santos</v>
      </c>
      <c r="F10" s="3">
        <f t="shared" si="3"/>
        <v>12</v>
      </c>
      <c r="G10" s="3">
        <f t="shared" si="4"/>
        <v>6</v>
      </c>
      <c r="H10" s="2" t="str">
        <f t="shared" si="5"/>
        <v>Jorge</v>
      </c>
      <c r="I10" s="2" t="str">
        <f t="shared" si="6"/>
        <v>Santos</v>
      </c>
      <c r="J10" s="2" t="str">
        <f t="shared" si="7"/>
        <v>JS</v>
      </c>
      <c r="K10" s="3" t="str">
        <f t="shared" si="8"/>
        <v>jorge.santos@cesae.pt</v>
      </c>
      <c r="L10" s="9" t="str">
        <f t="shared" si="9"/>
        <v>jorge.santos@cesae.pt</v>
      </c>
      <c r="M10" s="3">
        <f t="shared" si="10"/>
        <v>19</v>
      </c>
      <c r="N10" s="9">
        <f t="shared" si="11"/>
        <v>19</v>
      </c>
      <c r="O10" s="3" t="str">
        <f t="shared" si="12"/>
        <v>jorge.santos@cesae.com</v>
      </c>
    </row>
    <row r="11" spans="2:15">
      <c r="B11" s="2" t="s">
        <v>9</v>
      </c>
      <c r="C11" s="2">
        <f t="shared" si="0"/>
        <v>12</v>
      </c>
      <c r="D11" s="2" t="str">
        <f t="shared" si="1"/>
        <v>luis taborda</v>
      </c>
      <c r="E11" s="3" t="str">
        <f t="shared" si="2"/>
        <v>Luis Taborda</v>
      </c>
      <c r="F11" s="3">
        <f t="shared" si="3"/>
        <v>12</v>
      </c>
      <c r="G11" s="3">
        <f t="shared" si="4"/>
        <v>5</v>
      </c>
      <c r="H11" s="2" t="str">
        <f t="shared" si="5"/>
        <v>Luis</v>
      </c>
      <c r="I11" s="2" t="str">
        <f t="shared" si="6"/>
        <v>Taborda</v>
      </c>
      <c r="J11" s="2" t="str">
        <f t="shared" si="7"/>
        <v>LT</v>
      </c>
      <c r="K11" s="3" t="str">
        <f t="shared" si="8"/>
        <v>luis.taborda@cesae.pt</v>
      </c>
      <c r="L11" s="9" t="str">
        <f t="shared" si="9"/>
        <v>luis.taborda@cesae.pt</v>
      </c>
      <c r="M11" s="3">
        <f t="shared" si="10"/>
        <v>19</v>
      </c>
      <c r="N11" s="9">
        <f t="shared" si="11"/>
        <v>19</v>
      </c>
      <c r="O11" s="3" t="str">
        <f t="shared" si="12"/>
        <v>luis.taborda@cesae.com</v>
      </c>
    </row>
    <row r="12" spans="2:15">
      <c r="B12" s="2" t="s">
        <v>8</v>
      </c>
      <c r="C12" s="2">
        <f t="shared" si="0"/>
        <v>12</v>
      </c>
      <c r="D12" s="2" t="str">
        <f t="shared" si="1"/>
        <v>marco marcos</v>
      </c>
      <c r="E12" s="3" t="str">
        <f t="shared" si="2"/>
        <v>Marco Marcos</v>
      </c>
      <c r="F12" s="3">
        <f t="shared" si="3"/>
        <v>12</v>
      </c>
      <c r="G12" s="3">
        <f t="shared" si="4"/>
        <v>6</v>
      </c>
      <c r="H12" s="2" t="str">
        <f t="shared" si="5"/>
        <v>Marco</v>
      </c>
      <c r="I12" s="2" t="str">
        <f t="shared" si="6"/>
        <v>Marcos</v>
      </c>
      <c r="J12" s="2" t="str">
        <f t="shared" si="7"/>
        <v>MM</v>
      </c>
      <c r="K12" s="3" t="str">
        <f t="shared" si="8"/>
        <v>marco.marcos@cesae.pt</v>
      </c>
      <c r="L12" s="9" t="str">
        <f t="shared" si="9"/>
        <v>marco.marcos@cesae.pt</v>
      </c>
      <c r="M12" s="3">
        <f t="shared" si="10"/>
        <v>19</v>
      </c>
      <c r="N12" s="9">
        <f t="shared" si="11"/>
        <v>19</v>
      </c>
      <c r="O12" s="3" t="str">
        <f t="shared" si="12"/>
        <v>marco.marcos@cesae.com</v>
      </c>
    </row>
    <row r="13" spans="2:15">
      <c r="B13" s="2" t="s">
        <v>16</v>
      </c>
      <c r="C13" s="2">
        <f t="shared" si="0"/>
        <v>33</v>
      </c>
      <c r="D13" s="2" t="str">
        <f t="shared" si="1"/>
        <v>rUI vAZ</v>
      </c>
      <c r="E13" s="3" t="str">
        <f t="shared" si="2"/>
        <v>Rui Vaz</v>
      </c>
      <c r="F13" s="3">
        <f t="shared" si="3"/>
        <v>7</v>
      </c>
      <c r="G13" s="3">
        <f t="shared" si="4"/>
        <v>4</v>
      </c>
      <c r="H13" s="2" t="str">
        <f t="shared" si="5"/>
        <v>Rui</v>
      </c>
      <c r="I13" s="2" t="str">
        <f t="shared" si="6"/>
        <v>Vaz</v>
      </c>
      <c r="J13" s="2" t="str">
        <f t="shared" si="7"/>
        <v>RV</v>
      </c>
      <c r="K13" s="3" t="str">
        <f t="shared" si="8"/>
        <v>rui.vaz@cesae.pt</v>
      </c>
      <c r="L13" s="9" t="str">
        <f t="shared" si="9"/>
        <v>rui.vaz@cesae.pt</v>
      </c>
      <c r="M13" s="3">
        <f t="shared" si="10"/>
        <v>14</v>
      </c>
      <c r="N13" s="9">
        <f t="shared" si="11"/>
        <v>14</v>
      </c>
      <c r="O13" s="3" t="str">
        <f t="shared" si="12"/>
        <v>rui.vaz@cesae.com</v>
      </c>
    </row>
    <row r="14" spans="2:15">
      <c r="B14" s="2" t="s">
        <v>14</v>
      </c>
      <c r="C14" s="2">
        <f t="shared" si="0"/>
        <v>14</v>
      </c>
      <c r="D14" s="2" t="str">
        <f t="shared" si="1"/>
        <v>sara antunes</v>
      </c>
      <c r="E14" s="3" t="str">
        <f t="shared" si="2"/>
        <v>Sara Antunes</v>
      </c>
      <c r="F14" s="3">
        <f t="shared" si="3"/>
        <v>12</v>
      </c>
      <c r="G14" s="3">
        <f t="shared" si="4"/>
        <v>5</v>
      </c>
      <c r="H14" s="2" t="str">
        <f t="shared" si="5"/>
        <v>Sara</v>
      </c>
      <c r="I14" s="2" t="str">
        <f t="shared" si="6"/>
        <v>Antunes</v>
      </c>
      <c r="J14" s="2" t="str">
        <f t="shared" si="7"/>
        <v>SA</v>
      </c>
      <c r="K14" s="3" t="str">
        <f t="shared" si="8"/>
        <v>sara.antunes@cesae.pt</v>
      </c>
      <c r="L14" s="9" t="str">
        <f t="shared" si="9"/>
        <v>sara.antunes@cesae.pt</v>
      </c>
      <c r="M14" s="3">
        <f t="shared" si="10"/>
        <v>19</v>
      </c>
      <c r="N14" s="9">
        <f t="shared" si="11"/>
        <v>19</v>
      </c>
      <c r="O14" s="3" t="str">
        <f t="shared" si="12"/>
        <v>sara.antunes@cesae.com</v>
      </c>
    </row>
    <row r="15" spans="2:15">
      <c r="B15" s="2" t="s">
        <v>11</v>
      </c>
      <c r="C15" s="2">
        <f t="shared" si="0"/>
        <v>13</v>
      </c>
      <c r="D15" s="2" t="str">
        <f t="shared" si="1"/>
        <v>Tiago taborda</v>
      </c>
      <c r="E15" s="3" t="str">
        <f t="shared" si="2"/>
        <v>Tiago Taborda</v>
      </c>
      <c r="F15" s="3">
        <f t="shared" si="3"/>
        <v>13</v>
      </c>
      <c r="G15" s="3">
        <f t="shared" si="4"/>
        <v>6</v>
      </c>
      <c r="H15" s="2" t="str">
        <f t="shared" si="5"/>
        <v>Tiago</v>
      </c>
      <c r="I15" s="2" t="str">
        <f t="shared" si="6"/>
        <v>Taborda</v>
      </c>
      <c r="J15" s="2" t="str">
        <f t="shared" si="7"/>
        <v>TT</v>
      </c>
      <c r="K15" s="3" t="str">
        <f t="shared" si="8"/>
        <v>tiago.taborda@cesae.pt</v>
      </c>
      <c r="L15" s="9" t="str">
        <f t="shared" si="9"/>
        <v>tiago.taborda@cesae.pt</v>
      </c>
      <c r="M15" s="3">
        <f t="shared" si="10"/>
        <v>20</v>
      </c>
      <c r="N15" s="9">
        <f t="shared" si="11"/>
        <v>20</v>
      </c>
      <c r="O15" s="3" t="str">
        <f t="shared" si="12"/>
        <v>tiago.taborda@cesae.com</v>
      </c>
    </row>
  </sheetData>
  <sortState xmlns:xlrd2="http://schemas.microsoft.com/office/spreadsheetml/2017/richdata2" ref="B3:K15">
    <sortCondition ref="B10"/>
  </sortState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69207B85B2FA46BFCB83B8C34B4117" ma:contentTypeVersion="2" ma:contentTypeDescription="Criar um novo documento." ma:contentTypeScope="" ma:versionID="92b78720db8fe74ab3420e6b95d3948c">
  <xsd:schema xmlns:xsd="http://www.w3.org/2001/XMLSchema" xmlns:xs="http://www.w3.org/2001/XMLSchema" xmlns:p="http://schemas.microsoft.com/office/2006/metadata/properties" xmlns:ns2="391c92f8-8c96-4891-a122-59eab7f57395" targetNamespace="http://schemas.microsoft.com/office/2006/metadata/properties" ma:root="true" ma:fieldsID="d293cb01e6e75116b49b1d375e1a7527" ns2:_="">
    <xsd:import namespace="391c92f8-8c96-4891-a122-59eab7f573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1c92f8-8c96-4891-a122-59eab7f573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BE1677-6B67-41E0-9A8B-85A1D99EA4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1c92f8-8c96-4891-a122-59eab7f573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18A5C0-53E4-4104-80FF-E1D597CD58E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07970D2-E4CD-4059-8179-9D46F3B44A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Funções de texto Inicial</vt:lpstr>
      <vt:lpstr>Funções de texto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Costa</dc:creator>
  <cp:lastModifiedBy>Cesae</cp:lastModifiedBy>
  <dcterms:created xsi:type="dcterms:W3CDTF">2011-03-11T14:48:41Z</dcterms:created>
  <dcterms:modified xsi:type="dcterms:W3CDTF">2023-04-04T15:22:55Z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0x0101008F69207B85B2FA46BFCB83B8C34B4117</vt:lpwstr>
  </property>
</Properties>
</file>